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3_VÝROBA\0_ZAKÁZKY\235Z\235Z064 Mateřská a základní škola Břeclav - rekonstrukce ÚT a zdroje\2_PD\1_PD ODEVZDÁNO\ROZPOČET\"/>
    </mc:Choice>
  </mc:AlternateContent>
  <xr:revisionPtr revIDLastSave="0" documentId="8_{51429D1B-B854-4A39-96BF-C324E3B92A35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01 SO01.1 Pol" sheetId="13" r:id="rId5"/>
    <sheet name="SO01 SO01.2 Pol" sheetId="14" r:id="rId6"/>
    <sheet name="SO02 SO02.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'SO01 SO01.1 Pol'!$1:$7</definedName>
    <definedName name="_xlnm.Print_Titles" localSheetId="5">'SO01 SO01.2 Pol'!$1:$7</definedName>
    <definedName name="_xlnm.Print_Titles" localSheetId="6">'SO02 SO02.1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Naklady'!$A$1:$Y$37</definedName>
    <definedName name="_xlnm.Print_Area" localSheetId="4">'SO01 SO01.1 Pol'!$A$1:$Y$467</definedName>
    <definedName name="_xlnm.Print_Area" localSheetId="5">'SO01 SO01.2 Pol'!$A$1:$Y$76</definedName>
    <definedName name="_xlnm.Print_Area" localSheetId="6">'SO02 SO02.1 Pol'!$A$1:$Y$397</definedName>
    <definedName name="_xlnm.Print_Area" localSheetId="1">Stavba!$A$1:$J$104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G48" i="1" s="1"/>
  <c r="G25" i="1" s="1"/>
  <c r="F39" i="1"/>
  <c r="G396" i="15"/>
  <c r="BA394" i="15"/>
  <c r="BA392" i="15"/>
  <c r="BA391" i="15"/>
  <c r="BA371" i="15"/>
  <c r="BA370" i="15"/>
  <c r="BA363" i="15"/>
  <c r="BA357" i="15"/>
  <c r="BA356" i="15"/>
  <c r="BA68" i="15"/>
  <c r="BA41" i="15"/>
  <c r="G9" i="15"/>
  <c r="I9" i="15"/>
  <c r="K9" i="15"/>
  <c r="M9" i="15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Q18" i="15" s="1"/>
  <c r="V19" i="15"/>
  <c r="G20" i="15"/>
  <c r="I20" i="15"/>
  <c r="K20" i="15"/>
  <c r="M20" i="15"/>
  <c r="O20" i="15"/>
  <c r="Q20" i="15"/>
  <c r="V20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V18" i="15" s="1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2" i="15"/>
  <c r="I42" i="15"/>
  <c r="K42" i="15"/>
  <c r="M42" i="15"/>
  <c r="O42" i="15"/>
  <c r="Q42" i="15"/>
  <c r="V42" i="15"/>
  <c r="G43" i="15"/>
  <c r="I43" i="15"/>
  <c r="K43" i="15"/>
  <c r="M43" i="15"/>
  <c r="G44" i="15"/>
  <c r="I44" i="15"/>
  <c r="K44" i="15"/>
  <c r="M44" i="15"/>
  <c r="O44" i="15"/>
  <c r="O43" i="15" s="1"/>
  <c r="Q44" i="15"/>
  <c r="Q43" i="15" s="1"/>
  <c r="V44" i="15"/>
  <c r="V43" i="15" s="1"/>
  <c r="G45" i="15"/>
  <c r="I45" i="15"/>
  <c r="K45" i="15"/>
  <c r="M45" i="15"/>
  <c r="O45" i="15"/>
  <c r="Q45" i="15"/>
  <c r="V45" i="15"/>
  <c r="G47" i="15"/>
  <c r="I47" i="15"/>
  <c r="K47" i="15"/>
  <c r="Q47" i="15"/>
  <c r="V47" i="15"/>
  <c r="G48" i="15"/>
  <c r="I48" i="15"/>
  <c r="K48" i="15"/>
  <c r="M48" i="15"/>
  <c r="O48" i="15"/>
  <c r="Q48" i="15"/>
  <c r="V48" i="15"/>
  <c r="G50" i="15"/>
  <c r="I50" i="15"/>
  <c r="K50" i="15"/>
  <c r="M50" i="15"/>
  <c r="O50" i="15"/>
  <c r="Q50" i="15"/>
  <c r="V50" i="15"/>
  <c r="G52" i="15"/>
  <c r="I52" i="15"/>
  <c r="K52" i="15"/>
  <c r="M52" i="15"/>
  <c r="M47" i="15" s="1"/>
  <c r="O52" i="15"/>
  <c r="O47" i="15" s="1"/>
  <c r="Q52" i="15"/>
  <c r="V52" i="15"/>
  <c r="G53" i="15"/>
  <c r="I53" i="15"/>
  <c r="K53" i="15"/>
  <c r="G54" i="15"/>
  <c r="I54" i="15"/>
  <c r="K54" i="15"/>
  <c r="M54" i="15"/>
  <c r="M53" i="15" s="1"/>
  <c r="O54" i="15"/>
  <c r="O53" i="15" s="1"/>
  <c r="Q54" i="15"/>
  <c r="Q53" i="15" s="1"/>
  <c r="V54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G58" i="15"/>
  <c r="I58" i="15"/>
  <c r="K58" i="15"/>
  <c r="M58" i="15"/>
  <c r="O58" i="15"/>
  <c r="Q58" i="15"/>
  <c r="V58" i="15"/>
  <c r="V57" i="15" s="1"/>
  <c r="G61" i="15"/>
  <c r="G60" i="15" s="1"/>
  <c r="I61" i="15"/>
  <c r="I60" i="15" s="1"/>
  <c r="K61" i="15"/>
  <c r="K60" i="15" s="1"/>
  <c r="M61" i="15"/>
  <c r="M60" i="15" s="1"/>
  <c r="O61" i="15"/>
  <c r="O60" i="15" s="1"/>
  <c r="Q61" i="15"/>
  <c r="Q60" i="15" s="1"/>
  <c r="V61" i="15"/>
  <c r="V60" i="15" s="1"/>
  <c r="G63" i="15"/>
  <c r="I63" i="15"/>
  <c r="G64" i="15"/>
  <c r="I64" i="15"/>
  <c r="K64" i="15"/>
  <c r="K63" i="15" s="1"/>
  <c r="M64" i="15"/>
  <c r="M63" i="15" s="1"/>
  <c r="O64" i="15"/>
  <c r="O63" i="15" s="1"/>
  <c r="Q64" i="15"/>
  <c r="Q63" i="15" s="1"/>
  <c r="V64" i="15"/>
  <c r="V63" i="15" s="1"/>
  <c r="G65" i="15"/>
  <c r="I65" i="15"/>
  <c r="K65" i="15"/>
  <c r="M65" i="15"/>
  <c r="O65" i="15"/>
  <c r="Q65" i="15"/>
  <c r="V65" i="15"/>
  <c r="G66" i="15"/>
  <c r="I66" i="15"/>
  <c r="K66" i="15"/>
  <c r="M66" i="15"/>
  <c r="O66" i="15"/>
  <c r="Q66" i="15"/>
  <c r="V66" i="15"/>
  <c r="G67" i="15"/>
  <c r="I67" i="15"/>
  <c r="K67" i="15"/>
  <c r="M67" i="15"/>
  <c r="O67" i="15"/>
  <c r="Q67" i="15"/>
  <c r="V67" i="15"/>
  <c r="G70" i="15"/>
  <c r="I70" i="15"/>
  <c r="K70" i="15"/>
  <c r="M70" i="15"/>
  <c r="O70" i="15"/>
  <c r="Q70" i="15"/>
  <c r="V70" i="15"/>
  <c r="G74" i="15"/>
  <c r="M74" i="15" s="1"/>
  <c r="I74" i="15"/>
  <c r="K74" i="15"/>
  <c r="O74" i="15"/>
  <c r="Q74" i="15"/>
  <c r="V74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80" i="15"/>
  <c r="I80" i="15"/>
  <c r="K80" i="15"/>
  <c r="M80" i="15"/>
  <c r="O80" i="15"/>
  <c r="Q80" i="15"/>
  <c r="V80" i="15"/>
  <c r="G82" i="15"/>
  <c r="I82" i="15"/>
  <c r="K82" i="15"/>
  <c r="M82" i="15"/>
  <c r="O82" i="15"/>
  <c r="Q82" i="15"/>
  <c r="V82" i="15"/>
  <c r="G85" i="15"/>
  <c r="I85" i="15"/>
  <c r="K85" i="15"/>
  <c r="M85" i="15"/>
  <c r="O85" i="15"/>
  <c r="Q85" i="15"/>
  <c r="V85" i="15"/>
  <c r="G86" i="15"/>
  <c r="M86" i="15" s="1"/>
  <c r="I86" i="15"/>
  <c r="K86" i="15"/>
  <c r="O86" i="15"/>
  <c r="Q86" i="15"/>
  <c r="V86" i="15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4" i="15"/>
  <c r="I94" i="15"/>
  <c r="K94" i="15"/>
  <c r="M94" i="15"/>
  <c r="O94" i="15"/>
  <c r="Q94" i="15"/>
  <c r="V94" i="15"/>
  <c r="G97" i="15"/>
  <c r="I97" i="15"/>
  <c r="K97" i="15"/>
  <c r="M97" i="15"/>
  <c r="O97" i="15"/>
  <c r="Q97" i="15"/>
  <c r="V97" i="15"/>
  <c r="G100" i="15"/>
  <c r="I100" i="15"/>
  <c r="K100" i="15"/>
  <c r="M100" i="15"/>
  <c r="O100" i="15"/>
  <c r="Q100" i="15"/>
  <c r="V100" i="15"/>
  <c r="G103" i="15"/>
  <c r="I103" i="15"/>
  <c r="K103" i="15"/>
  <c r="M103" i="15"/>
  <c r="O103" i="15"/>
  <c r="Q103" i="15"/>
  <c r="V103" i="15"/>
  <c r="G106" i="15"/>
  <c r="I106" i="15"/>
  <c r="K106" i="15"/>
  <c r="M106" i="15"/>
  <c r="O106" i="15"/>
  <c r="Q106" i="15"/>
  <c r="V106" i="15"/>
  <c r="G109" i="15"/>
  <c r="M109" i="15" s="1"/>
  <c r="I109" i="15"/>
  <c r="K109" i="15"/>
  <c r="O109" i="15"/>
  <c r="Q109" i="15"/>
  <c r="V109" i="15"/>
  <c r="G112" i="15"/>
  <c r="I112" i="15"/>
  <c r="K112" i="15"/>
  <c r="M112" i="15"/>
  <c r="O112" i="15"/>
  <c r="Q112" i="15"/>
  <c r="V112" i="15"/>
  <c r="G115" i="15"/>
  <c r="I115" i="15"/>
  <c r="K115" i="15"/>
  <c r="M115" i="15"/>
  <c r="O115" i="15"/>
  <c r="Q115" i="15"/>
  <c r="V115" i="15"/>
  <c r="G122" i="15"/>
  <c r="I122" i="15"/>
  <c r="K122" i="15"/>
  <c r="M122" i="15"/>
  <c r="O122" i="15"/>
  <c r="Q122" i="15"/>
  <c r="V122" i="15"/>
  <c r="G125" i="15"/>
  <c r="I125" i="15"/>
  <c r="K125" i="15"/>
  <c r="M125" i="15"/>
  <c r="O125" i="15"/>
  <c r="Q125" i="15"/>
  <c r="V125" i="15"/>
  <c r="G127" i="15"/>
  <c r="I127" i="15"/>
  <c r="K127" i="15"/>
  <c r="M127" i="15"/>
  <c r="O127" i="15"/>
  <c r="Q127" i="15"/>
  <c r="V127" i="15"/>
  <c r="G129" i="15"/>
  <c r="I129" i="15"/>
  <c r="K129" i="15"/>
  <c r="O129" i="15"/>
  <c r="Q129" i="15"/>
  <c r="V129" i="15"/>
  <c r="G135" i="15"/>
  <c r="I135" i="15"/>
  <c r="K135" i="15"/>
  <c r="M135" i="15"/>
  <c r="O135" i="15"/>
  <c r="Q135" i="15"/>
  <c r="V135" i="15"/>
  <c r="G137" i="15"/>
  <c r="I137" i="15"/>
  <c r="K137" i="15"/>
  <c r="M137" i="15"/>
  <c r="O137" i="15"/>
  <c r="Q137" i="15"/>
  <c r="V137" i="15"/>
  <c r="G139" i="15"/>
  <c r="I139" i="15"/>
  <c r="I128" i="15" s="1"/>
  <c r="K139" i="15"/>
  <c r="K128" i="15" s="1"/>
  <c r="M139" i="15"/>
  <c r="O139" i="15"/>
  <c r="Q139" i="15"/>
  <c r="V139" i="15"/>
  <c r="G141" i="15"/>
  <c r="I141" i="15"/>
  <c r="K141" i="15"/>
  <c r="M141" i="15"/>
  <c r="O141" i="15"/>
  <c r="Q141" i="15"/>
  <c r="V141" i="15"/>
  <c r="G142" i="15"/>
  <c r="I142" i="15"/>
  <c r="K142" i="15"/>
  <c r="M142" i="15"/>
  <c r="O142" i="15"/>
  <c r="Q142" i="15"/>
  <c r="V142" i="15"/>
  <c r="G143" i="15"/>
  <c r="I143" i="15"/>
  <c r="K143" i="15"/>
  <c r="M143" i="15"/>
  <c r="O143" i="15"/>
  <c r="O128" i="15" s="1"/>
  <c r="Q143" i="15"/>
  <c r="Q128" i="15" s="1"/>
  <c r="V143" i="15"/>
  <c r="V128" i="15" s="1"/>
  <c r="G144" i="15"/>
  <c r="I144" i="15"/>
  <c r="K144" i="15"/>
  <c r="M144" i="15"/>
  <c r="O144" i="15"/>
  <c r="Q144" i="15"/>
  <c r="V144" i="15"/>
  <c r="G145" i="15"/>
  <c r="I145" i="15"/>
  <c r="K145" i="15"/>
  <c r="M145" i="15"/>
  <c r="O145" i="15"/>
  <c r="Q145" i="15"/>
  <c r="V145" i="15"/>
  <c r="G146" i="15"/>
  <c r="I146" i="15"/>
  <c r="K146" i="15"/>
  <c r="M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I148" i="15"/>
  <c r="K148" i="15"/>
  <c r="M148" i="15"/>
  <c r="O148" i="15"/>
  <c r="Q148" i="15"/>
  <c r="V148" i="15"/>
  <c r="G150" i="15"/>
  <c r="I150" i="15"/>
  <c r="K150" i="15"/>
  <c r="M150" i="15"/>
  <c r="O150" i="15"/>
  <c r="Q150" i="15"/>
  <c r="V150" i="15"/>
  <c r="G151" i="15"/>
  <c r="I151" i="15"/>
  <c r="K151" i="15"/>
  <c r="M151" i="15"/>
  <c r="O151" i="15"/>
  <c r="Q151" i="15"/>
  <c r="V151" i="15"/>
  <c r="G154" i="15"/>
  <c r="I154" i="15"/>
  <c r="K154" i="15"/>
  <c r="M154" i="15"/>
  <c r="O154" i="15"/>
  <c r="Q154" i="15"/>
  <c r="V154" i="15"/>
  <c r="G155" i="15"/>
  <c r="I155" i="15"/>
  <c r="K155" i="15"/>
  <c r="M155" i="15"/>
  <c r="O155" i="15"/>
  <c r="Q155" i="15"/>
  <c r="V155" i="15"/>
  <c r="G157" i="15"/>
  <c r="I157" i="15"/>
  <c r="K157" i="15"/>
  <c r="M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I159" i="15"/>
  <c r="K159" i="15"/>
  <c r="M159" i="15"/>
  <c r="O159" i="15"/>
  <c r="Q159" i="15"/>
  <c r="V159" i="15"/>
  <c r="G161" i="15"/>
  <c r="I161" i="15"/>
  <c r="K161" i="15"/>
  <c r="M161" i="15"/>
  <c r="O161" i="15"/>
  <c r="Q161" i="15"/>
  <c r="V161" i="15"/>
  <c r="G162" i="15"/>
  <c r="I162" i="15"/>
  <c r="K162" i="15"/>
  <c r="M162" i="15"/>
  <c r="O162" i="15"/>
  <c r="Q162" i="15"/>
  <c r="V162" i="15"/>
  <c r="G177" i="15"/>
  <c r="I177" i="15"/>
  <c r="K177" i="15"/>
  <c r="M177" i="15"/>
  <c r="O177" i="15"/>
  <c r="Q177" i="15"/>
  <c r="V177" i="15"/>
  <c r="G200" i="15"/>
  <c r="I200" i="15"/>
  <c r="K200" i="15"/>
  <c r="M200" i="15"/>
  <c r="O200" i="15"/>
  <c r="Q200" i="15"/>
  <c r="Q160" i="15" s="1"/>
  <c r="V200" i="15"/>
  <c r="V160" i="15" s="1"/>
  <c r="G203" i="15"/>
  <c r="M203" i="15" s="1"/>
  <c r="I203" i="15"/>
  <c r="K203" i="15"/>
  <c r="O203" i="15"/>
  <c r="Q203" i="15"/>
  <c r="V203" i="15"/>
  <c r="G237" i="15"/>
  <c r="I237" i="15"/>
  <c r="K237" i="15"/>
  <c r="M237" i="15"/>
  <c r="O237" i="15"/>
  <c r="Q237" i="15"/>
  <c r="V237" i="15"/>
  <c r="G244" i="15"/>
  <c r="I244" i="15"/>
  <c r="K244" i="15"/>
  <c r="M244" i="15"/>
  <c r="O244" i="15"/>
  <c r="Q244" i="15"/>
  <c r="V244" i="15"/>
  <c r="G245" i="15"/>
  <c r="I245" i="15"/>
  <c r="K245" i="15"/>
  <c r="M245" i="15"/>
  <c r="O245" i="15"/>
  <c r="Q245" i="15"/>
  <c r="V245" i="15"/>
  <c r="G249" i="15"/>
  <c r="I249" i="15"/>
  <c r="K249" i="15"/>
  <c r="M249" i="15"/>
  <c r="O249" i="15"/>
  <c r="Q249" i="15"/>
  <c r="V249" i="15"/>
  <c r="G250" i="15"/>
  <c r="I250" i="15"/>
  <c r="K250" i="15"/>
  <c r="M250" i="15"/>
  <c r="O250" i="15"/>
  <c r="Q250" i="15"/>
  <c r="V250" i="15"/>
  <c r="G251" i="15"/>
  <c r="I251" i="15"/>
  <c r="K251" i="15"/>
  <c r="M251" i="15"/>
  <c r="O251" i="15"/>
  <c r="Q251" i="15"/>
  <c r="V251" i="15"/>
  <c r="G252" i="15"/>
  <c r="I252" i="15"/>
  <c r="K252" i="15"/>
  <c r="M252" i="15"/>
  <c r="O252" i="15"/>
  <c r="Q252" i="15"/>
  <c r="V252" i="15"/>
  <c r="G253" i="15"/>
  <c r="I253" i="15"/>
  <c r="K253" i="15"/>
  <c r="M253" i="15"/>
  <c r="O253" i="15"/>
  <c r="Q253" i="15"/>
  <c r="V253" i="15"/>
  <c r="G254" i="15"/>
  <c r="I254" i="15"/>
  <c r="K254" i="15"/>
  <c r="M254" i="15"/>
  <c r="O254" i="15"/>
  <c r="Q254" i="15"/>
  <c r="V254" i="15"/>
  <c r="G255" i="15"/>
  <c r="M255" i="15" s="1"/>
  <c r="I255" i="15"/>
  <c r="K255" i="15"/>
  <c r="O255" i="15"/>
  <c r="Q255" i="15"/>
  <c r="V255" i="15"/>
  <c r="G256" i="15"/>
  <c r="I256" i="15"/>
  <c r="K256" i="15"/>
  <c r="M256" i="15"/>
  <c r="O256" i="15"/>
  <c r="Q256" i="15"/>
  <c r="V256" i="15"/>
  <c r="G257" i="15"/>
  <c r="I257" i="15"/>
  <c r="K257" i="15"/>
  <c r="M257" i="15"/>
  <c r="O257" i="15"/>
  <c r="Q257" i="15"/>
  <c r="V257" i="15"/>
  <c r="G260" i="15"/>
  <c r="I260" i="15"/>
  <c r="K260" i="15"/>
  <c r="M260" i="15"/>
  <c r="O260" i="15"/>
  <c r="Q260" i="15"/>
  <c r="V260" i="15"/>
  <c r="G263" i="15"/>
  <c r="I263" i="15"/>
  <c r="K263" i="15"/>
  <c r="M263" i="15"/>
  <c r="O263" i="15"/>
  <c r="Q263" i="15"/>
  <c r="V263" i="15"/>
  <c r="G266" i="15"/>
  <c r="I266" i="15"/>
  <c r="K266" i="15"/>
  <c r="M266" i="15"/>
  <c r="O266" i="15"/>
  <c r="Q266" i="15"/>
  <c r="V266" i="15"/>
  <c r="G269" i="15"/>
  <c r="I269" i="15"/>
  <c r="K269" i="15"/>
  <c r="M269" i="15"/>
  <c r="O269" i="15"/>
  <c r="Q269" i="15"/>
  <c r="V269" i="15"/>
  <c r="G270" i="15"/>
  <c r="M270" i="15" s="1"/>
  <c r="I270" i="15"/>
  <c r="K270" i="15"/>
  <c r="O270" i="15"/>
  <c r="Q270" i="15"/>
  <c r="V270" i="15"/>
  <c r="G271" i="15"/>
  <c r="I271" i="15"/>
  <c r="K271" i="15"/>
  <c r="M271" i="15"/>
  <c r="O271" i="15"/>
  <c r="Q271" i="15"/>
  <c r="V271" i="15"/>
  <c r="G272" i="15"/>
  <c r="I272" i="15"/>
  <c r="K272" i="15"/>
  <c r="M272" i="15"/>
  <c r="O272" i="15"/>
  <c r="Q272" i="15"/>
  <c r="V272" i="15"/>
  <c r="G273" i="15"/>
  <c r="I273" i="15"/>
  <c r="K273" i="15"/>
  <c r="M273" i="15"/>
  <c r="O273" i="15"/>
  <c r="Q273" i="15"/>
  <c r="V273" i="15"/>
  <c r="G276" i="15"/>
  <c r="I276" i="15"/>
  <c r="K276" i="15"/>
  <c r="M276" i="15"/>
  <c r="O276" i="15"/>
  <c r="Q276" i="15"/>
  <c r="V276" i="15"/>
  <c r="G277" i="15"/>
  <c r="I277" i="15"/>
  <c r="K277" i="15"/>
  <c r="M277" i="15"/>
  <c r="O277" i="15"/>
  <c r="Q277" i="15"/>
  <c r="V277" i="15"/>
  <c r="G280" i="15"/>
  <c r="I280" i="15"/>
  <c r="K280" i="15"/>
  <c r="M280" i="15"/>
  <c r="O280" i="15"/>
  <c r="Q280" i="15"/>
  <c r="V280" i="15"/>
  <c r="G282" i="15"/>
  <c r="M282" i="15" s="1"/>
  <c r="I282" i="15"/>
  <c r="K282" i="15"/>
  <c r="O282" i="15"/>
  <c r="Q282" i="15"/>
  <c r="V282" i="15"/>
  <c r="G285" i="15"/>
  <c r="I285" i="15"/>
  <c r="K285" i="15"/>
  <c r="M285" i="15"/>
  <c r="O285" i="15"/>
  <c r="Q285" i="15"/>
  <c r="V285" i="15"/>
  <c r="G286" i="15"/>
  <c r="I286" i="15"/>
  <c r="K286" i="15"/>
  <c r="M286" i="15"/>
  <c r="O286" i="15"/>
  <c r="Q286" i="15"/>
  <c r="V286" i="15"/>
  <c r="G287" i="15"/>
  <c r="I287" i="15"/>
  <c r="K287" i="15"/>
  <c r="M287" i="15"/>
  <c r="O287" i="15"/>
  <c r="Q287" i="15"/>
  <c r="V287" i="15"/>
  <c r="G288" i="15"/>
  <c r="I288" i="15"/>
  <c r="K288" i="15"/>
  <c r="M288" i="15"/>
  <c r="O288" i="15"/>
  <c r="Q288" i="15"/>
  <c r="V288" i="15"/>
  <c r="G289" i="15"/>
  <c r="I289" i="15"/>
  <c r="K289" i="15"/>
  <c r="M289" i="15"/>
  <c r="O289" i="15"/>
  <c r="Q289" i="15"/>
  <c r="V289" i="15"/>
  <c r="G290" i="15"/>
  <c r="M290" i="15" s="1"/>
  <c r="I290" i="15"/>
  <c r="K290" i="15"/>
  <c r="O290" i="15"/>
  <c r="Q290" i="15"/>
  <c r="V290" i="15"/>
  <c r="G291" i="15"/>
  <c r="I291" i="15"/>
  <c r="K291" i="15"/>
  <c r="M291" i="15"/>
  <c r="O291" i="15"/>
  <c r="Q291" i="15"/>
  <c r="V291" i="15"/>
  <c r="G292" i="15"/>
  <c r="I292" i="15"/>
  <c r="K292" i="15"/>
  <c r="M292" i="15"/>
  <c r="O292" i="15"/>
  <c r="Q292" i="15"/>
  <c r="V292" i="15"/>
  <c r="G293" i="15"/>
  <c r="I293" i="15"/>
  <c r="K293" i="15"/>
  <c r="M293" i="15"/>
  <c r="O293" i="15"/>
  <c r="Q293" i="15"/>
  <c r="V293" i="15"/>
  <c r="G295" i="15"/>
  <c r="M295" i="15" s="1"/>
  <c r="I295" i="15"/>
  <c r="K295" i="15"/>
  <c r="O295" i="15"/>
  <c r="Q295" i="15"/>
  <c r="V295" i="15"/>
  <c r="G297" i="15"/>
  <c r="I297" i="15"/>
  <c r="K297" i="15"/>
  <c r="M297" i="15"/>
  <c r="O297" i="15"/>
  <c r="Q297" i="15"/>
  <c r="V297" i="15"/>
  <c r="G298" i="15"/>
  <c r="I298" i="15"/>
  <c r="K298" i="15"/>
  <c r="M298" i="15"/>
  <c r="O298" i="15"/>
  <c r="Q298" i="15"/>
  <c r="V298" i="15"/>
  <c r="G301" i="15"/>
  <c r="M301" i="15" s="1"/>
  <c r="I301" i="15"/>
  <c r="K301" i="15"/>
  <c r="O301" i="15"/>
  <c r="Q301" i="15"/>
  <c r="V301" i="15"/>
  <c r="G303" i="15"/>
  <c r="I303" i="15"/>
  <c r="K303" i="15"/>
  <c r="M303" i="15"/>
  <c r="O303" i="15"/>
  <c r="Q303" i="15"/>
  <c r="V303" i="15"/>
  <c r="G304" i="15"/>
  <c r="I304" i="15"/>
  <c r="K304" i="15"/>
  <c r="M304" i="15"/>
  <c r="O304" i="15"/>
  <c r="Q304" i="15"/>
  <c r="V304" i="15"/>
  <c r="G305" i="15"/>
  <c r="I305" i="15"/>
  <c r="K305" i="15"/>
  <c r="M305" i="15"/>
  <c r="O305" i="15"/>
  <c r="Q305" i="15"/>
  <c r="V305" i="15"/>
  <c r="G306" i="15"/>
  <c r="M306" i="15" s="1"/>
  <c r="I306" i="15"/>
  <c r="K306" i="15"/>
  <c r="O306" i="15"/>
  <c r="Q306" i="15"/>
  <c r="V306" i="15"/>
  <c r="G309" i="15"/>
  <c r="I309" i="15"/>
  <c r="K309" i="15"/>
  <c r="M309" i="15"/>
  <c r="O309" i="15"/>
  <c r="Q309" i="15"/>
  <c r="V309" i="15"/>
  <c r="G313" i="15"/>
  <c r="I313" i="15"/>
  <c r="I312" i="15" s="1"/>
  <c r="K313" i="15"/>
  <c r="K312" i="15" s="1"/>
  <c r="M313" i="15"/>
  <c r="O313" i="15"/>
  <c r="O312" i="15" s="1"/>
  <c r="Q313" i="15"/>
  <c r="V313" i="15"/>
  <c r="G318" i="15"/>
  <c r="I318" i="15"/>
  <c r="K318" i="15"/>
  <c r="M318" i="15"/>
  <c r="O318" i="15"/>
  <c r="Q318" i="15"/>
  <c r="V318" i="15"/>
  <c r="G321" i="15"/>
  <c r="I321" i="15"/>
  <c r="K321" i="15"/>
  <c r="M321" i="15"/>
  <c r="O321" i="15"/>
  <c r="Q321" i="15"/>
  <c r="V321" i="15"/>
  <c r="G324" i="15"/>
  <c r="I324" i="15"/>
  <c r="K324" i="15"/>
  <c r="M324" i="15"/>
  <c r="O324" i="15"/>
  <c r="Q324" i="15"/>
  <c r="Q312" i="15" s="1"/>
  <c r="V324" i="15"/>
  <c r="V312" i="15" s="1"/>
  <c r="G326" i="15"/>
  <c r="M326" i="15" s="1"/>
  <c r="I326" i="15"/>
  <c r="K326" i="15"/>
  <c r="O326" i="15"/>
  <c r="Q326" i="15"/>
  <c r="V326" i="15"/>
  <c r="G328" i="15"/>
  <c r="I328" i="15"/>
  <c r="K328" i="15"/>
  <c r="M328" i="15"/>
  <c r="O328" i="15"/>
  <c r="Q328" i="15"/>
  <c r="V328" i="15"/>
  <c r="G331" i="15"/>
  <c r="I331" i="15"/>
  <c r="K331" i="15"/>
  <c r="M331" i="15"/>
  <c r="M330" i="15" s="1"/>
  <c r="O331" i="15"/>
  <c r="Q331" i="15"/>
  <c r="V331" i="15"/>
  <c r="G333" i="15"/>
  <c r="I333" i="15"/>
  <c r="K333" i="15"/>
  <c r="M333" i="15"/>
  <c r="O333" i="15"/>
  <c r="Q333" i="15"/>
  <c r="V333" i="15"/>
  <c r="G335" i="15"/>
  <c r="I335" i="15"/>
  <c r="K335" i="15"/>
  <c r="M335" i="15"/>
  <c r="O335" i="15"/>
  <c r="Q335" i="15"/>
  <c r="V335" i="15"/>
  <c r="G337" i="15"/>
  <c r="I337" i="15"/>
  <c r="K337" i="15"/>
  <c r="M337" i="15"/>
  <c r="O337" i="15"/>
  <c r="O330" i="15" s="1"/>
  <c r="Q337" i="15"/>
  <c r="Q330" i="15" s="1"/>
  <c r="V337" i="15"/>
  <c r="V330" i="15" s="1"/>
  <c r="G339" i="15"/>
  <c r="I339" i="15"/>
  <c r="K339" i="15"/>
  <c r="M339" i="15"/>
  <c r="O339" i="15"/>
  <c r="Q339" i="15"/>
  <c r="V339" i="15"/>
  <c r="G340" i="15"/>
  <c r="I340" i="15"/>
  <c r="K340" i="15"/>
  <c r="M340" i="15"/>
  <c r="O340" i="15"/>
  <c r="Q340" i="15"/>
  <c r="V340" i="15"/>
  <c r="G341" i="15"/>
  <c r="I341" i="15"/>
  <c r="K341" i="15"/>
  <c r="M341" i="15"/>
  <c r="O341" i="15"/>
  <c r="Q341" i="15"/>
  <c r="V341" i="15"/>
  <c r="G342" i="15"/>
  <c r="M342" i="15" s="1"/>
  <c r="I342" i="15"/>
  <c r="K342" i="15"/>
  <c r="O342" i="15"/>
  <c r="Q342" i="15"/>
  <c r="V342" i="15"/>
  <c r="G343" i="15"/>
  <c r="I343" i="15"/>
  <c r="K343" i="15"/>
  <c r="M343" i="15"/>
  <c r="O343" i="15"/>
  <c r="Q343" i="15"/>
  <c r="V343" i="15"/>
  <c r="G344" i="15"/>
  <c r="I344" i="15"/>
  <c r="K344" i="15"/>
  <c r="M344" i="15"/>
  <c r="O344" i="15"/>
  <c r="Q344" i="15"/>
  <c r="V344" i="15"/>
  <c r="G345" i="15"/>
  <c r="I345" i="15"/>
  <c r="K345" i="15"/>
  <c r="M345" i="15"/>
  <c r="O345" i="15"/>
  <c r="Q345" i="15"/>
  <c r="V345" i="15"/>
  <c r="G346" i="15"/>
  <c r="I346" i="15"/>
  <c r="K346" i="15"/>
  <c r="M346" i="15"/>
  <c r="O346" i="15"/>
  <c r="Q346" i="15"/>
  <c r="V346" i="15"/>
  <c r="G347" i="15"/>
  <c r="I347" i="15"/>
  <c r="K347" i="15"/>
  <c r="M347" i="15"/>
  <c r="O347" i="15"/>
  <c r="Q347" i="15"/>
  <c r="V347" i="15"/>
  <c r="G349" i="15"/>
  <c r="I349" i="15"/>
  <c r="K349" i="15"/>
  <c r="M349" i="15"/>
  <c r="O349" i="15"/>
  <c r="Q349" i="15"/>
  <c r="V349" i="15"/>
  <c r="G351" i="15"/>
  <c r="M351" i="15" s="1"/>
  <c r="I351" i="15"/>
  <c r="K351" i="15"/>
  <c r="O351" i="15"/>
  <c r="Q351" i="15"/>
  <c r="V351" i="15"/>
  <c r="G354" i="15"/>
  <c r="G353" i="15" s="1"/>
  <c r="I354" i="15"/>
  <c r="I353" i="15" s="1"/>
  <c r="K354" i="15"/>
  <c r="K353" i="15" s="1"/>
  <c r="M354" i="15"/>
  <c r="O354" i="15"/>
  <c r="Q354" i="15"/>
  <c r="Q353" i="15" s="1"/>
  <c r="V354" i="15"/>
  <c r="V353" i="15" s="1"/>
  <c r="G355" i="15"/>
  <c r="I355" i="15"/>
  <c r="K355" i="15"/>
  <c r="M355" i="15"/>
  <c r="O355" i="15"/>
  <c r="Q355" i="15"/>
  <c r="V355" i="15"/>
  <c r="G358" i="15"/>
  <c r="I358" i="15"/>
  <c r="K358" i="15"/>
  <c r="M358" i="15"/>
  <c r="O358" i="15"/>
  <c r="Q358" i="15"/>
  <c r="V358" i="15"/>
  <c r="G361" i="15"/>
  <c r="G360" i="15" s="1"/>
  <c r="I361" i="15"/>
  <c r="I360" i="15" s="1"/>
  <c r="K361" i="15"/>
  <c r="K360" i="15" s="1"/>
  <c r="M361" i="15"/>
  <c r="M360" i="15" s="1"/>
  <c r="O361" i="15"/>
  <c r="O360" i="15" s="1"/>
  <c r="Q361" i="15"/>
  <c r="Q360" i="15" s="1"/>
  <c r="V361" i="15"/>
  <c r="V360" i="15" s="1"/>
  <c r="G362" i="15"/>
  <c r="M362" i="15" s="1"/>
  <c r="I362" i="15"/>
  <c r="K362" i="15"/>
  <c r="O362" i="15"/>
  <c r="Q362" i="15"/>
  <c r="V362" i="15"/>
  <c r="G365" i="15"/>
  <c r="I365" i="15"/>
  <c r="K365" i="15"/>
  <c r="M365" i="15"/>
  <c r="O365" i="15"/>
  <c r="Q365" i="15"/>
  <c r="V365" i="15"/>
  <c r="O367" i="15"/>
  <c r="Q367" i="15"/>
  <c r="V367" i="15"/>
  <c r="G368" i="15"/>
  <c r="G367" i="15" s="1"/>
  <c r="I368" i="15"/>
  <c r="I367" i="15" s="1"/>
  <c r="K368" i="15"/>
  <c r="K367" i="15" s="1"/>
  <c r="M368" i="15"/>
  <c r="M367" i="15" s="1"/>
  <c r="O368" i="15"/>
  <c r="Q368" i="15"/>
  <c r="V368" i="15"/>
  <c r="G369" i="15"/>
  <c r="I369" i="15"/>
  <c r="K369" i="15"/>
  <c r="M369" i="15"/>
  <c r="O369" i="15"/>
  <c r="Q369" i="15"/>
  <c r="V369" i="15"/>
  <c r="G372" i="15"/>
  <c r="I372" i="15"/>
  <c r="K372" i="15"/>
  <c r="M372" i="15"/>
  <c r="O372" i="15"/>
  <c r="Q372" i="15"/>
  <c r="V372" i="15"/>
  <c r="G373" i="15"/>
  <c r="I373" i="15"/>
  <c r="K373" i="15"/>
  <c r="M373" i="15"/>
  <c r="O373" i="15"/>
  <c r="Q373" i="15"/>
  <c r="V373" i="15"/>
  <c r="G374" i="15"/>
  <c r="I374" i="15"/>
  <c r="K374" i="15"/>
  <c r="M374" i="15"/>
  <c r="O374" i="15"/>
  <c r="Q374" i="15"/>
  <c r="V374" i="15"/>
  <c r="G379" i="15"/>
  <c r="I379" i="15"/>
  <c r="K379" i="15"/>
  <c r="M379" i="15"/>
  <c r="O379" i="15"/>
  <c r="Q379" i="15"/>
  <c r="V379" i="15"/>
  <c r="G384" i="15"/>
  <c r="I384" i="15"/>
  <c r="I383" i="15" s="1"/>
  <c r="K384" i="15"/>
  <c r="K383" i="15" s="1"/>
  <c r="O384" i="15"/>
  <c r="Q384" i="15"/>
  <c r="V384" i="15"/>
  <c r="G385" i="15"/>
  <c r="I385" i="15"/>
  <c r="K385" i="15"/>
  <c r="M385" i="15"/>
  <c r="O385" i="15"/>
  <c r="Q385" i="15"/>
  <c r="V385" i="15"/>
  <c r="G386" i="15"/>
  <c r="I386" i="15"/>
  <c r="K386" i="15"/>
  <c r="M386" i="15"/>
  <c r="O386" i="15"/>
  <c r="Q386" i="15"/>
  <c r="V386" i="15"/>
  <c r="G388" i="15"/>
  <c r="I388" i="15"/>
  <c r="K388" i="15"/>
  <c r="M388" i="15"/>
  <c r="O388" i="15"/>
  <c r="O383" i="15" s="1"/>
  <c r="Q388" i="15"/>
  <c r="Q383" i="15" s="1"/>
  <c r="V388" i="15"/>
  <c r="G389" i="15"/>
  <c r="I389" i="15"/>
  <c r="K389" i="15"/>
  <c r="M389" i="15"/>
  <c r="O389" i="15"/>
  <c r="Q389" i="15"/>
  <c r="V389" i="15"/>
  <c r="G390" i="15"/>
  <c r="I390" i="15"/>
  <c r="K390" i="15"/>
  <c r="M390" i="15"/>
  <c r="O390" i="15"/>
  <c r="Q390" i="15"/>
  <c r="V390" i="15"/>
  <c r="G393" i="15"/>
  <c r="I393" i="15"/>
  <c r="K393" i="15"/>
  <c r="M393" i="15"/>
  <c r="O393" i="15"/>
  <c r="Q393" i="15"/>
  <c r="V393" i="15"/>
  <c r="V383" i="15" s="1"/>
  <c r="AE396" i="15"/>
  <c r="G75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AF75" i="14" s="1"/>
  <c r="I10" i="14"/>
  <c r="K10" i="14"/>
  <c r="M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4" i="14"/>
  <c r="G23" i="14" s="1"/>
  <c r="I24" i="14"/>
  <c r="I23" i="14" s="1"/>
  <c r="K24" i="14"/>
  <c r="K23" i="14" s="1"/>
  <c r="M24" i="14"/>
  <c r="M23" i="14" s="1"/>
  <c r="O24" i="14"/>
  <c r="O23" i="14" s="1"/>
  <c r="Q24" i="14"/>
  <c r="Q23" i="14" s="1"/>
  <c r="V24" i="14"/>
  <c r="V23" i="14" s="1"/>
  <c r="G25" i="14"/>
  <c r="G26" i="14"/>
  <c r="I26" i="14"/>
  <c r="I25" i="14" s="1"/>
  <c r="K26" i="14"/>
  <c r="K25" i="14" s="1"/>
  <c r="M26" i="14"/>
  <c r="M25" i="14" s="1"/>
  <c r="O26" i="14"/>
  <c r="O25" i="14" s="1"/>
  <c r="Q26" i="14"/>
  <c r="Q25" i="14" s="1"/>
  <c r="V26" i="14"/>
  <c r="V25" i="14" s="1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5" i="14"/>
  <c r="M35" i="14" s="1"/>
  <c r="I35" i="14"/>
  <c r="I34" i="14" s="1"/>
  <c r="K35" i="14"/>
  <c r="K34" i="14" s="1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O34" i="14" s="1"/>
  <c r="Q38" i="14"/>
  <c r="Q34" i="14" s="1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V34" i="14" s="1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G50" i="14"/>
  <c r="I50" i="14"/>
  <c r="I49" i="14" s="1"/>
  <c r="K50" i="14"/>
  <c r="K49" i="14" s="1"/>
  <c r="M50" i="14"/>
  <c r="M49" i="14" s="1"/>
  <c r="O50" i="14"/>
  <c r="O49" i="14" s="1"/>
  <c r="Q50" i="14"/>
  <c r="Q49" i="14" s="1"/>
  <c r="V50" i="14"/>
  <c r="V49" i="14" s="1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4" i="14"/>
  <c r="G53" i="14" s="1"/>
  <c r="I54" i="14"/>
  <c r="I53" i="14" s="1"/>
  <c r="K54" i="14"/>
  <c r="K53" i="14" s="1"/>
  <c r="M54" i="14"/>
  <c r="M53" i="14" s="1"/>
  <c r="O54" i="14"/>
  <c r="O53" i="14" s="1"/>
  <c r="Q54" i="14"/>
  <c r="Q53" i="14" s="1"/>
  <c r="V54" i="14"/>
  <c r="V53" i="14" s="1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I64" i="14"/>
  <c r="K64" i="14"/>
  <c r="M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AE75" i="14"/>
  <c r="G466" i="13"/>
  <c r="BA403" i="13"/>
  <c r="BA400" i="13"/>
  <c r="BA398" i="13"/>
  <c r="BA74" i="13"/>
  <c r="BA36" i="13"/>
  <c r="BA17" i="13"/>
  <c r="G9" i="13"/>
  <c r="I9" i="13"/>
  <c r="K9" i="13"/>
  <c r="M9" i="13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6" i="13"/>
  <c r="G15" i="13" s="1"/>
  <c r="I16" i="13"/>
  <c r="I15" i="13" s="1"/>
  <c r="K16" i="13"/>
  <c r="K15" i="13" s="1"/>
  <c r="M16" i="13"/>
  <c r="M15" i="13" s="1"/>
  <c r="O16" i="13"/>
  <c r="O15" i="13" s="1"/>
  <c r="Q16" i="13"/>
  <c r="Q15" i="13" s="1"/>
  <c r="V16" i="13"/>
  <c r="V15" i="13" s="1"/>
  <c r="G18" i="13"/>
  <c r="I18" i="13"/>
  <c r="K18" i="13"/>
  <c r="M18" i="13"/>
  <c r="O18" i="13"/>
  <c r="Q18" i="13"/>
  <c r="V18" i="13"/>
  <c r="G20" i="13"/>
  <c r="I20" i="13"/>
  <c r="K20" i="13"/>
  <c r="M20" i="13"/>
  <c r="O20" i="13"/>
  <c r="Q20" i="13"/>
  <c r="V20" i="13"/>
  <c r="G22" i="13"/>
  <c r="I22" i="13"/>
  <c r="K22" i="13"/>
  <c r="M22" i="13"/>
  <c r="O22" i="13"/>
  <c r="Q22" i="13"/>
  <c r="V22" i="13"/>
  <c r="G25" i="13"/>
  <c r="I25" i="13"/>
  <c r="K25" i="13"/>
  <c r="G26" i="13"/>
  <c r="I26" i="13"/>
  <c r="K26" i="13"/>
  <c r="M26" i="13"/>
  <c r="M25" i="13" s="1"/>
  <c r="O26" i="13"/>
  <c r="O25" i="13" s="1"/>
  <c r="Q26" i="13"/>
  <c r="Q25" i="13" s="1"/>
  <c r="V26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M34" i="13"/>
  <c r="O34" i="13"/>
  <c r="G35" i="13"/>
  <c r="I35" i="13"/>
  <c r="K35" i="13"/>
  <c r="K34" i="13" s="1"/>
  <c r="M35" i="13"/>
  <c r="O35" i="13"/>
  <c r="Q35" i="13"/>
  <c r="Q34" i="13" s="1"/>
  <c r="V35" i="13"/>
  <c r="V34" i="13" s="1"/>
  <c r="G37" i="13"/>
  <c r="M37" i="13" s="1"/>
  <c r="I37" i="13"/>
  <c r="K37" i="13"/>
  <c r="O37" i="13"/>
  <c r="Q37" i="13"/>
  <c r="V37" i="13"/>
  <c r="G40" i="13"/>
  <c r="G39" i="13" s="1"/>
  <c r="I40" i="13"/>
  <c r="I39" i="13" s="1"/>
  <c r="K40" i="13"/>
  <c r="K39" i="13" s="1"/>
  <c r="O40" i="13"/>
  <c r="O39" i="13" s="1"/>
  <c r="Q40" i="13"/>
  <c r="Q39" i="13" s="1"/>
  <c r="V40" i="13"/>
  <c r="V39" i="13" s="1"/>
  <c r="G43" i="13"/>
  <c r="G44" i="13"/>
  <c r="I44" i="13"/>
  <c r="K44" i="13"/>
  <c r="M44" i="13"/>
  <c r="O44" i="13"/>
  <c r="Q44" i="13"/>
  <c r="V44" i="13"/>
  <c r="G45" i="13"/>
  <c r="I45" i="13"/>
  <c r="K45" i="13"/>
  <c r="K43" i="13" s="1"/>
  <c r="M45" i="13"/>
  <c r="M43" i="13" s="1"/>
  <c r="O45" i="13"/>
  <c r="Q45" i="13"/>
  <c r="V45" i="13"/>
  <c r="G46" i="13"/>
  <c r="I46" i="13"/>
  <c r="I43" i="13" s="1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60" i="13"/>
  <c r="I60" i="13"/>
  <c r="I59" i="13" s="1"/>
  <c r="K60" i="13"/>
  <c r="K59" i="13" s="1"/>
  <c r="O60" i="13"/>
  <c r="O59" i="13" s="1"/>
  <c r="Q60" i="13"/>
  <c r="Q59" i="13" s="1"/>
  <c r="V60" i="13"/>
  <c r="V59" i="13" s="1"/>
  <c r="G62" i="13"/>
  <c r="I62" i="13"/>
  <c r="K62" i="13"/>
  <c r="G63" i="13"/>
  <c r="I63" i="13"/>
  <c r="K63" i="13"/>
  <c r="M63" i="13"/>
  <c r="O63" i="13"/>
  <c r="Q63" i="13"/>
  <c r="V63" i="13"/>
  <c r="G64" i="13"/>
  <c r="I64" i="13"/>
  <c r="K64" i="13"/>
  <c r="M64" i="13"/>
  <c r="M62" i="13" s="1"/>
  <c r="O64" i="13"/>
  <c r="O62" i="13" s="1"/>
  <c r="Q64" i="13"/>
  <c r="Q62" i="13" s="1"/>
  <c r="V64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AF466" i="13" s="1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2" i="13"/>
  <c r="I72" i="13"/>
  <c r="K72" i="13"/>
  <c r="M72" i="13"/>
  <c r="O72" i="13"/>
  <c r="O66" i="13" s="1"/>
  <c r="Q72" i="13"/>
  <c r="V72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3" i="13"/>
  <c r="I83" i="13"/>
  <c r="K83" i="13"/>
  <c r="M83" i="13"/>
  <c r="O83" i="13"/>
  <c r="Q83" i="13"/>
  <c r="V83" i="13"/>
  <c r="G86" i="13"/>
  <c r="I86" i="13"/>
  <c r="K86" i="13"/>
  <c r="M86" i="13"/>
  <c r="O86" i="13"/>
  <c r="Q86" i="13"/>
  <c r="V86" i="13"/>
  <c r="G88" i="13"/>
  <c r="M88" i="13" s="1"/>
  <c r="I88" i="13"/>
  <c r="K88" i="13"/>
  <c r="O88" i="13"/>
  <c r="Q88" i="13"/>
  <c r="V88" i="13"/>
  <c r="G90" i="13"/>
  <c r="I90" i="13"/>
  <c r="K90" i="13"/>
  <c r="M90" i="13"/>
  <c r="O90" i="13"/>
  <c r="Q90" i="13"/>
  <c r="V90" i="13"/>
  <c r="G93" i="13"/>
  <c r="I93" i="13"/>
  <c r="K93" i="13"/>
  <c r="K92" i="13" s="1"/>
  <c r="M93" i="13"/>
  <c r="O93" i="13"/>
  <c r="Q93" i="13"/>
  <c r="Q92" i="13" s="1"/>
  <c r="V93" i="13"/>
  <c r="G94" i="13"/>
  <c r="I94" i="13"/>
  <c r="K94" i="13"/>
  <c r="M94" i="13"/>
  <c r="O94" i="13"/>
  <c r="Q94" i="13"/>
  <c r="V94" i="13"/>
  <c r="G95" i="13"/>
  <c r="I95" i="13"/>
  <c r="K95" i="13"/>
  <c r="M95" i="13"/>
  <c r="O95" i="13"/>
  <c r="Q95" i="13"/>
  <c r="V95" i="13"/>
  <c r="G96" i="13"/>
  <c r="I96" i="13"/>
  <c r="K96" i="13"/>
  <c r="M96" i="13"/>
  <c r="O96" i="13"/>
  <c r="Q96" i="13"/>
  <c r="V96" i="13"/>
  <c r="V92" i="13" s="1"/>
  <c r="G97" i="13"/>
  <c r="M97" i="13" s="1"/>
  <c r="I97" i="13"/>
  <c r="K97" i="13"/>
  <c r="O97" i="13"/>
  <c r="Q97" i="13"/>
  <c r="V97" i="13"/>
  <c r="G98" i="13"/>
  <c r="I98" i="13"/>
  <c r="K98" i="13"/>
  <c r="M98" i="13"/>
  <c r="O98" i="13"/>
  <c r="Q98" i="13"/>
  <c r="V98" i="13"/>
  <c r="G99" i="13"/>
  <c r="I99" i="13"/>
  <c r="K99" i="13"/>
  <c r="M99" i="13"/>
  <c r="O99" i="13"/>
  <c r="Q99" i="13"/>
  <c r="V99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G103" i="13"/>
  <c r="I103" i="13"/>
  <c r="K103" i="13"/>
  <c r="M103" i="13"/>
  <c r="O103" i="13"/>
  <c r="O102" i="13" s="1"/>
  <c r="Q103" i="13"/>
  <c r="V103" i="13"/>
  <c r="V102" i="13" s="1"/>
  <c r="G110" i="13"/>
  <c r="M110" i="13" s="1"/>
  <c r="I110" i="13"/>
  <c r="K110" i="13"/>
  <c r="O110" i="13"/>
  <c r="Q110" i="13"/>
  <c r="V110" i="13"/>
  <c r="G113" i="13"/>
  <c r="I113" i="13"/>
  <c r="K113" i="13"/>
  <c r="M113" i="13"/>
  <c r="O113" i="13"/>
  <c r="Q113" i="13"/>
  <c r="V113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17" i="13"/>
  <c r="I117" i="13"/>
  <c r="K117" i="13"/>
  <c r="M117" i="13"/>
  <c r="O117" i="13"/>
  <c r="Q117" i="13"/>
  <c r="V117" i="13"/>
  <c r="G118" i="13"/>
  <c r="I118" i="13"/>
  <c r="K118" i="13"/>
  <c r="M118" i="13"/>
  <c r="O118" i="13"/>
  <c r="Q118" i="13"/>
  <c r="V118" i="13"/>
  <c r="G119" i="13"/>
  <c r="I119" i="13"/>
  <c r="K119" i="13"/>
  <c r="M119" i="13"/>
  <c r="O119" i="13"/>
  <c r="Q119" i="13"/>
  <c r="V119" i="13"/>
  <c r="G121" i="13"/>
  <c r="I121" i="13"/>
  <c r="K121" i="13"/>
  <c r="M121" i="13"/>
  <c r="O121" i="13"/>
  <c r="Q121" i="13"/>
  <c r="V121" i="13"/>
  <c r="G123" i="13"/>
  <c r="I123" i="13"/>
  <c r="K123" i="13"/>
  <c r="M123" i="13"/>
  <c r="O123" i="13"/>
  <c r="Q123" i="13"/>
  <c r="V123" i="13"/>
  <c r="G125" i="13"/>
  <c r="I125" i="13"/>
  <c r="K125" i="13"/>
  <c r="M125" i="13"/>
  <c r="O125" i="13"/>
  <c r="Q125" i="13"/>
  <c r="V125" i="13"/>
  <c r="G127" i="13"/>
  <c r="M127" i="13" s="1"/>
  <c r="I127" i="13"/>
  <c r="K127" i="13"/>
  <c r="O127" i="13"/>
  <c r="Q127" i="13"/>
  <c r="V127" i="13"/>
  <c r="G128" i="13"/>
  <c r="I128" i="13"/>
  <c r="K128" i="13"/>
  <c r="M128" i="13"/>
  <c r="O128" i="13"/>
  <c r="Q128" i="13"/>
  <c r="V128" i="13"/>
  <c r="G131" i="13"/>
  <c r="I131" i="13"/>
  <c r="K131" i="13"/>
  <c r="K130" i="13" s="1"/>
  <c r="M131" i="13"/>
  <c r="O131" i="13"/>
  <c r="O130" i="13" s="1"/>
  <c r="Q131" i="13"/>
  <c r="Q130" i="13" s="1"/>
  <c r="V131" i="13"/>
  <c r="G133" i="13"/>
  <c r="I133" i="13"/>
  <c r="K133" i="13"/>
  <c r="M133" i="13"/>
  <c r="O133" i="13"/>
  <c r="Q133" i="13"/>
  <c r="V133" i="13"/>
  <c r="G136" i="13"/>
  <c r="I136" i="13"/>
  <c r="K136" i="13"/>
  <c r="M136" i="13"/>
  <c r="O136" i="13"/>
  <c r="Q136" i="13"/>
  <c r="V136" i="13"/>
  <c r="G137" i="13"/>
  <c r="I137" i="13"/>
  <c r="K137" i="13"/>
  <c r="M137" i="13"/>
  <c r="O137" i="13"/>
  <c r="Q137" i="13"/>
  <c r="V137" i="13"/>
  <c r="V130" i="13" s="1"/>
  <c r="G139" i="13"/>
  <c r="M139" i="13" s="1"/>
  <c r="I139" i="13"/>
  <c r="K139" i="13"/>
  <c r="O139" i="13"/>
  <c r="Q139" i="13"/>
  <c r="V139" i="13"/>
  <c r="G141" i="13"/>
  <c r="I141" i="13"/>
  <c r="K141" i="13"/>
  <c r="M141" i="13"/>
  <c r="O141" i="13"/>
  <c r="Q141" i="13"/>
  <c r="V141" i="13"/>
  <c r="Q143" i="13"/>
  <c r="V143" i="13"/>
  <c r="G144" i="13"/>
  <c r="G143" i="13" s="1"/>
  <c r="I144" i="13"/>
  <c r="I143" i="13" s="1"/>
  <c r="K144" i="13"/>
  <c r="K143" i="13" s="1"/>
  <c r="M144" i="13"/>
  <c r="M143" i="13" s="1"/>
  <c r="O144" i="13"/>
  <c r="O143" i="13" s="1"/>
  <c r="Q144" i="13"/>
  <c r="V144" i="13"/>
  <c r="G146" i="13"/>
  <c r="G145" i="13" s="1"/>
  <c r="I146" i="13"/>
  <c r="I145" i="13" s="1"/>
  <c r="K146" i="13"/>
  <c r="K145" i="13" s="1"/>
  <c r="M146" i="13"/>
  <c r="M145" i="13" s="1"/>
  <c r="O146" i="13"/>
  <c r="O145" i="13" s="1"/>
  <c r="Q146" i="13"/>
  <c r="Q145" i="13" s="1"/>
  <c r="V146" i="13"/>
  <c r="V145" i="13" s="1"/>
  <c r="G148" i="13"/>
  <c r="M148" i="13" s="1"/>
  <c r="I148" i="13"/>
  <c r="K148" i="13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I147" i="13" s="1"/>
  <c r="K150" i="13"/>
  <c r="O150" i="13"/>
  <c r="Q150" i="13"/>
  <c r="V150" i="13"/>
  <c r="G155" i="13"/>
  <c r="I155" i="13"/>
  <c r="K155" i="13"/>
  <c r="K147" i="13" s="1"/>
  <c r="M155" i="13"/>
  <c r="O155" i="13"/>
  <c r="Q155" i="13"/>
  <c r="V155" i="13"/>
  <c r="G159" i="13"/>
  <c r="I159" i="13"/>
  <c r="K159" i="13"/>
  <c r="M159" i="13"/>
  <c r="O159" i="13"/>
  <c r="Q159" i="13"/>
  <c r="V159" i="13"/>
  <c r="G163" i="13"/>
  <c r="I163" i="13"/>
  <c r="K163" i="13"/>
  <c r="M163" i="13"/>
  <c r="O163" i="13"/>
  <c r="O147" i="13" s="1"/>
  <c r="Q163" i="13"/>
  <c r="V163" i="13"/>
  <c r="G165" i="13"/>
  <c r="I165" i="13"/>
  <c r="K165" i="13"/>
  <c r="M165" i="13"/>
  <c r="O165" i="13"/>
  <c r="Q165" i="13"/>
  <c r="V165" i="13"/>
  <c r="G166" i="13"/>
  <c r="I166" i="13"/>
  <c r="K166" i="13"/>
  <c r="M166" i="13"/>
  <c r="O166" i="13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4" i="13"/>
  <c r="I174" i="13"/>
  <c r="K174" i="13"/>
  <c r="M174" i="13"/>
  <c r="O174" i="13"/>
  <c r="Q174" i="13"/>
  <c r="V174" i="13"/>
  <c r="G177" i="13"/>
  <c r="I177" i="13"/>
  <c r="K177" i="13"/>
  <c r="M177" i="13"/>
  <c r="O177" i="13"/>
  <c r="Q177" i="13"/>
  <c r="V177" i="13"/>
  <c r="G179" i="13"/>
  <c r="I179" i="13"/>
  <c r="K179" i="13"/>
  <c r="M179" i="13"/>
  <c r="O179" i="13"/>
  <c r="Q179" i="13"/>
  <c r="V179" i="13"/>
  <c r="G181" i="13"/>
  <c r="I181" i="13"/>
  <c r="K181" i="13"/>
  <c r="M181" i="13"/>
  <c r="O181" i="13"/>
  <c r="Q181" i="13"/>
  <c r="V181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88" i="13"/>
  <c r="I188" i="13"/>
  <c r="K188" i="13"/>
  <c r="M188" i="13"/>
  <c r="O188" i="13"/>
  <c r="Q188" i="13"/>
  <c r="V188" i="13"/>
  <c r="G189" i="13"/>
  <c r="I189" i="13"/>
  <c r="K189" i="13"/>
  <c r="M189" i="13"/>
  <c r="O189" i="13"/>
  <c r="Q189" i="13"/>
  <c r="V189" i="13"/>
  <c r="G190" i="13"/>
  <c r="I190" i="13"/>
  <c r="K190" i="13"/>
  <c r="M190" i="13"/>
  <c r="O190" i="13"/>
  <c r="Q190" i="13"/>
  <c r="V190" i="13"/>
  <c r="G191" i="13"/>
  <c r="I191" i="13"/>
  <c r="K191" i="13"/>
  <c r="M191" i="13"/>
  <c r="O191" i="13"/>
  <c r="Q191" i="13"/>
  <c r="V191" i="13"/>
  <c r="G192" i="13"/>
  <c r="I192" i="13"/>
  <c r="K192" i="13"/>
  <c r="M192" i="13"/>
  <c r="O192" i="13"/>
  <c r="Q192" i="13"/>
  <c r="V192" i="13"/>
  <c r="G194" i="13"/>
  <c r="M194" i="13" s="1"/>
  <c r="I194" i="13"/>
  <c r="K194" i="13"/>
  <c r="O194" i="13"/>
  <c r="Q194" i="13"/>
  <c r="V194" i="13"/>
  <c r="G198" i="13"/>
  <c r="I198" i="13"/>
  <c r="K198" i="13"/>
  <c r="M198" i="13"/>
  <c r="O198" i="13"/>
  <c r="Q198" i="13"/>
  <c r="V198" i="13"/>
  <c r="G202" i="13"/>
  <c r="I202" i="13"/>
  <c r="K202" i="13"/>
  <c r="M202" i="13"/>
  <c r="O202" i="13"/>
  <c r="Q202" i="13"/>
  <c r="V202" i="13"/>
  <c r="G204" i="13"/>
  <c r="I204" i="13"/>
  <c r="K204" i="13"/>
  <c r="M204" i="13"/>
  <c r="O204" i="13"/>
  <c r="Q204" i="13"/>
  <c r="V204" i="13"/>
  <c r="G205" i="13"/>
  <c r="I205" i="13"/>
  <c r="K205" i="13"/>
  <c r="M205" i="13"/>
  <c r="O205" i="13"/>
  <c r="Q205" i="13"/>
  <c r="V205" i="13"/>
  <c r="G208" i="13"/>
  <c r="I208" i="13"/>
  <c r="K208" i="13"/>
  <c r="M208" i="13"/>
  <c r="O208" i="13"/>
  <c r="Q208" i="13"/>
  <c r="V208" i="13"/>
  <c r="G211" i="13"/>
  <c r="M211" i="13" s="1"/>
  <c r="I211" i="13"/>
  <c r="K211" i="13"/>
  <c r="O211" i="13"/>
  <c r="Q211" i="13"/>
  <c r="V211" i="13"/>
  <c r="G212" i="13"/>
  <c r="I212" i="13"/>
  <c r="K212" i="13"/>
  <c r="M212" i="13"/>
  <c r="O212" i="13"/>
  <c r="Q212" i="13"/>
  <c r="V212" i="13"/>
  <c r="G213" i="13"/>
  <c r="I213" i="13"/>
  <c r="K213" i="13"/>
  <c r="M213" i="13"/>
  <c r="O213" i="13"/>
  <c r="Q213" i="13"/>
  <c r="V213" i="13"/>
  <c r="G214" i="13"/>
  <c r="I214" i="13"/>
  <c r="K214" i="13"/>
  <c r="M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I219" i="13"/>
  <c r="K219" i="13"/>
  <c r="M219" i="13"/>
  <c r="O219" i="13"/>
  <c r="Q219" i="13"/>
  <c r="V219" i="13"/>
  <c r="G221" i="13"/>
  <c r="I221" i="13"/>
  <c r="K221" i="13"/>
  <c r="M221" i="13"/>
  <c r="O221" i="13"/>
  <c r="Q221" i="13"/>
  <c r="V221" i="13"/>
  <c r="G223" i="13"/>
  <c r="I223" i="13"/>
  <c r="K223" i="13"/>
  <c r="M223" i="13"/>
  <c r="O223" i="13"/>
  <c r="Q223" i="13"/>
  <c r="V223" i="13"/>
  <c r="G225" i="13"/>
  <c r="M225" i="13" s="1"/>
  <c r="I225" i="13"/>
  <c r="K225" i="13"/>
  <c r="O225" i="13"/>
  <c r="Q225" i="13"/>
  <c r="V225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I232" i="13"/>
  <c r="K232" i="13"/>
  <c r="M232" i="13"/>
  <c r="O232" i="13"/>
  <c r="Q232" i="13"/>
  <c r="V232" i="13"/>
  <c r="G233" i="13"/>
  <c r="I233" i="13"/>
  <c r="K233" i="13"/>
  <c r="M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7" i="13"/>
  <c r="G236" i="13" s="1"/>
  <c r="I237" i="13"/>
  <c r="I236" i="13" s="1"/>
  <c r="K237" i="13"/>
  <c r="K236" i="13" s="1"/>
  <c r="M237" i="13"/>
  <c r="M236" i="13" s="1"/>
  <c r="O237" i="13"/>
  <c r="O236" i="13" s="1"/>
  <c r="Q237" i="13"/>
  <c r="Q236" i="13" s="1"/>
  <c r="V237" i="13"/>
  <c r="V236" i="13" s="1"/>
  <c r="G239" i="13"/>
  <c r="I239" i="13"/>
  <c r="K239" i="13"/>
  <c r="M239" i="13"/>
  <c r="G240" i="13"/>
  <c r="I240" i="13"/>
  <c r="K240" i="13"/>
  <c r="M240" i="13"/>
  <c r="O240" i="13"/>
  <c r="O239" i="13" s="1"/>
  <c r="Q240" i="13"/>
  <c r="Q239" i="13" s="1"/>
  <c r="V240" i="13"/>
  <c r="V239" i="13" s="1"/>
  <c r="G242" i="13"/>
  <c r="I242" i="13"/>
  <c r="K242" i="13"/>
  <c r="M242" i="13"/>
  <c r="M241" i="13" s="1"/>
  <c r="O242" i="13"/>
  <c r="O241" i="13" s="1"/>
  <c r="Q242" i="13"/>
  <c r="Q241" i="13" s="1"/>
  <c r="V242" i="13"/>
  <c r="V241" i="13" s="1"/>
  <c r="G243" i="13"/>
  <c r="I243" i="13"/>
  <c r="K243" i="13"/>
  <c r="M243" i="13"/>
  <c r="O243" i="13"/>
  <c r="Q243" i="13"/>
  <c r="V243" i="13"/>
  <c r="G244" i="13"/>
  <c r="I244" i="13"/>
  <c r="K244" i="13"/>
  <c r="M244" i="13"/>
  <c r="O244" i="13"/>
  <c r="Q244" i="13"/>
  <c r="V244" i="13"/>
  <c r="G245" i="13"/>
  <c r="I245" i="13"/>
  <c r="K245" i="13"/>
  <c r="M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I247" i="13"/>
  <c r="K247" i="13"/>
  <c r="M247" i="13"/>
  <c r="O247" i="13"/>
  <c r="Q247" i="13"/>
  <c r="V247" i="13"/>
  <c r="G249" i="13"/>
  <c r="G248" i="13" s="1"/>
  <c r="I249" i="13"/>
  <c r="K249" i="13"/>
  <c r="K248" i="13" s="1"/>
  <c r="M249" i="13"/>
  <c r="M248" i="13" s="1"/>
  <c r="O249" i="13"/>
  <c r="O248" i="13" s="1"/>
  <c r="Q249" i="13"/>
  <c r="Q248" i="13" s="1"/>
  <c r="V249" i="13"/>
  <c r="G250" i="13"/>
  <c r="I250" i="13"/>
  <c r="K250" i="13"/>
  <c r="M250" i="13"/>
  <c r="O250" i="13"/>
  <c r="Q250" i="13"/>
  <c r="V250" i="13"/>
  <c r="G252" i="13"/>
  <c r="I252" i="13"/>
  <c r="K252" i="13"/>
  <c r="M252" i="13"/>
  <c r="O252" i="13"/>
  <c r="Q252" i="13"/>
  <c r="V252" i="13"/>
  <c r="G255" i="13"/>
  <c r="I255" i="13"/>
  <c r="K255" i="13"/>
  <c r="M255" i="13"/>
  <c r="O255" i="13"/>
  <c r="Q255" i="13"/>
  <c r="V255" i="13"/>
  <c r="V248" i="13" s="1"/>
  <c r="G256" i="13"/>
  <c r="M256" i="13" s="1"/>
  <c r="I256" i="13"/>
  <c r="K256" i="13"/>
  <c r="O256" i="13"/>
  <c r="Q256" i="13"/>
  <c r="V256" i="13"/>
  <c r="G257" i="13"/>
  <c r="I257" i="13"/>
  <c r="K257" i="13"/>
  <c r="M257" i="13"/>
  <c r="O257" i="13"/>
  <c r="Q257" i="13"/>
  <c r="V257" i="13"/>
  <c r="G260" i="13"/>
  <c r="G259" i="13" s="1"/>
  <c r="I260" i="13"/>
  <c r="I259" i="13" s="1"/>
  <c r="K260" i="13"/>
  <c r="K259" i="13" s="1"/>
  <c r="M260" i="13"/>
  <c r="M259" i="13" s="1"/>
  <c r="O260" i="13"/>
  <c r="O259" i="13" s="1"/>
  <c r="Q260" i="13"/>
  <c r="V260" i="13"/>
  <c r="G261" i="13"/>
  <c r="I261" i="13"/>
  <c r="K261" i="13"/>
  <c r="M261" i="13"/>
  <c r="O261" i="13"/>
  <c r="Q261" i="13"/>
  <c r="V261" i="13"/>
  <c r="G262" i="13"/>
  <c r="I262" i="13"/>
  <c r="K262" i="13"/>
  <c r="M262" i="13"/>
  <c r="O262" i="13"/>
  <c r="Q262" i="13"/>
  <c r="V262" i="13"/>
  <c r="G263" i="13"/>
  <c r="I263" i="13"/>
  <c r="K263" i="13"/>
  <c r="M263" i="13"/>
  <c r="O263" i="13"/>
  <c r="Q263" i="13"/>
  <c r="Q259" i="13" s="1"/>
  <c r="V263" i="13"/>
  <c r="V259" i="13" s="1"/>
  <c r="G265" i="13"/>
  <c r="I265" i="13"/>
  <c r="I264" i="13" s="1"/>
  <c r="K265" i="13"/>
  <c r="K264" i="13" s="1"/>
  <c r="M265" i="13"/>
  <c r="O265" i="13"/>
  <c r="O264" i="13" s="1"/>
  <c r="Q265" i="13"/>
  <c r="Q264" i="13" s="1"/>
  <c r="V265" i="13"/>
  <c r="V264" i="13" s="1"/>
  <c r="G266" i="13"/>
  <c r="I266" i="13"/>
  <c r="K266" i="13"/>
  <c r="O266" i="13"/>
  <c r="Q266" i="13"/>
  <c r="V266" i="13"/>
  <c r="G268" i="13"/>
  <c r="I268" i="13"/>
  <c r="K268" i="13"/>
  <c r="M268" i="13"/>
  <c r="O268" i="13"/>
  <c r="Q268" i="13"/>
  <c r="V268" i="13"/>
  <c r="G269" i="13"/>
  <c r="I269" i="13"/>
  <c r="K269" i="13"/>
  <c r="M269" i="13"/>
  <c r="O269" i="13"/>
  <c r="Q269" i="13"/>
  <c r="V269" i="13"/>
  <c r="G270" i="13"/>
  <c r="M270" i="13" s="1"/>
  <c r="I270" i="13"/>
  <c r="K270" i="13"/>
  <c r="O270" i="13"/>
  <c r="Q270" i="13"/>
  <c r="V270" i="13"/>
  <c r="G271" i="13"/>
  <c r="I271" i="13"/>
  <c r="K271" i="13"/>
  <c r="M271" i="13"/>
  <c r="O271" i="13"/>
  <c r="Q271" i="13"/>
  <c r="V271" i="13"/>
  <c r="G274" i="13"/>
  <c r="I274" i="13"/>
  <c r="K274" i="13"/>
  <c r="M274" i="13"/>
  <c r="O274" i="13"/>
  <c r="Q274" i="13"/>
  <c r="V274" i="13"/>
  <c r="G275" i="13"/>
  <c r="I275" i="13"/>
  <c r="K275" i="13"/>
  <c r="M275" i="13"/>
  <c r="O275" i="13"/>
  <c r="Q275" i="13"/>
  <c r="V275" i="13"/>
  <c r="G276" i="13"/>
  <c r="M276" i="13" s="1"/>
  <c r="I276" i="13"/>
  <c r="K276" i="13"/>
  <c r="O276" i="13"/>
  <c r="Q276" i="13"/>
  <c r="V276" i="13"/>
  <c r="G277" i="13"/>
  <c r="I277" i="13"/>
  <c r="K277" i="13"/>
  <c r="M277" i="13"/>
  <c r="O277" i="13"/>
  <c r="Q277" i="13"/>
  <c r="V277" i="13"/>
  <c r="G278" i="13"/>
  <c r="I278" i="13"/>
  <c r="K278" i="13"/>
  <c r="M278" i="13"/>
  <c r="O278" i="13"/>
  <c r="Q278" i="13"/>
  <c r="V278" i="13"/>
  <c r="G279" i="13"/>
  <c r="M279" i="13" s="1"/>
  <c r="I279" i="13"/>
  <c r="K279" i="13"/>
  <c r="O279" i="13"/>
  <c r="Q279" i="13"/>
  <c r="V279" i="13"/>
  <c r="G280" i="13"/>
  <c r="I280" i="13"/>
  <c r="K280" i="13"/>
  <c r="M280" i="13"/>
  <c r="O280" i="13"/>
  <c r="Q280" i="13"/>
  <c r="V280" i="13"/>
  <c r="G281" i="13"/>
  <c r="I281" i="13"/>
  <c r="K281" i="13"/>
  <c r="M281" i="13"/>
  <c r="O281" i="13"/>
  <c r="Q281" i="13"/>
  <c r="V281" i="13"/>
  <c r="G282" i="13"/>
  <c r="I282" i="13"/>
  <c r="K282" i="13"/>
  <c r="M282" i="13"/>
  <c r="O282" i="13"/>
  <c r="Q282" i="13"/>
  <c r="V282" i="13"/>
  <c r="G285" i="13"/>
  <c r="M285" i="13" s="1"/>
  <c r="I285" i="13"/>
  <c r="K285" i="13"/>
  <c r="O285" i="13"/>
  <c r="Q285" i="13"/>
  <c r="V285" i="13"/>
  <c r="G286" i="13"/>
  <c r="I286" i="13"/>
  <c r="K286" i="13"/>
  <c r="M286" i="13"/>
  <c r="O286" i="13"/>
  <c r="Q286" i="13"/>
  <c r="V286" i="13"/>
  <c r="G287" i="13"/>
  <c r="I287" i="13"/>
  <c r="K287" i="13"/>
  <c r="M287" i="13"/>
  <c r="O287" i="13"/>
  <c r="Q287" i="13"/>
  <c r="V287" i="13"/>
  <c r="G288" i="13"/>
  <c r="M288" i="13" s="1"/>
  <c r="I288" i="13"/>
  <c r="K288" i="13"/>
  <c r="O288" i="13"/>
  <c r="Q288" i="13"/>
  <c r="V288" i="13"/>
  <c r="G289" i="13"/>
  <c r="I289" i="13"/>
  <c r="K289" i="13"/>
  <c r="M289" i="13"/>
  <c r="O289" i="13"/>
  <c r="Q289" i="13"/>
  <c r="V289" i="13"/>
  <c r="G291" i="13"/>
  <c r="I291" i="13"/>
  <c r="K291" i="13"/>
  <c r="M291" i="13"/>
  <c r="O291" i="13"/>
  <c r="O290" i="13" s="1"/>
  <c r="Q291" i="13"/>
  <c r="Q290" i="13" s="1"/>
  <c r="V291" i="13"/>
  <c r="V290" i="13" s="1"/>
  <c r="G292" i="13"/>
  <c r="M292" i="13" s="1"/>
  <c r="I292" i="13"/>
  <c r="K292" i="13"/>
  <c r="O292" i="13"/>
  <c r="Q292" i="13"/>
  <c r="V292" i="13"/>
  <c r="G293" i="13"/>
  <c r="I293" i="13"/>
  <c r="K293" i="13"/>
  <c r="M293" i="13"/>
  <c r="O293" i="13"/>
  <c r="Q293" i="13"/>
  <c r="V293" i="13"/>
  <c r="G294" i="13"/>
  <c r="I294" i="13"/>
  <c r="K294" i="13"/>
  <c r="M294" i="13"/>
  <c r="O294" i="13"/>
  <c r="Q294" i="13"/>
  <c r="V294" i="13"/>
  <c r="G295" i="13"/>
  <c r="I295" i="13"/>
  <c r="K295" i="13"/>
  <c r="M295" i="13"/>
  <c r="O295" i="13"/>
  <c r="Q295" i="13"/>
  <c r="V295" i="13"/>
  <c r="G296" i="13"/>
  <c r="I296" i="13"/>
  <c r="K296" i="13"/>
  <c r="M296" i="13"/>
  <c r="O296" i="13"/>
  <c r="Q296" i="13"/>
  <c r="V296" i="13"/>
  <c r="G298" i="13"/>
  <c r="I298" i="13"/>
  <c r="K298" i="13"/>
  <c r="M298" i="13"/>
  <c r="O298" i="13"/>
  <c r="Q298" i="13"/>
  <c r="V298" i="13"/>
  <c r="V297" i="13" s="1"/>
  <c r="G299" i="13"/>
  <c r="I299" i="13"/>
  <c r="K299" i="13"/>
  <c r="M299" i="13"/>
  <c r="O299" i="13"/>
  <c r="Q299" i="13"/>
  <c r="V299" i="13"/>
  <c r="G300" i="13"/>
  <c r="I300" i="13"/>
  <c r="K300" i="13"/>
  <c r="M300" i="13"/>
  <c r="O300" i="13"/>
  <c r="Q300" i="13"/>
  <c r="V300" i="13"/>
  <c r="G301" i="13"/>
  <c r="I301" i="13"/>
  <c r="K301" i="13"/>
  <c r="M301" i="13"/>
  <c r="O301" i="13"/>
  <c r="Q301" i="13"/>
  <c r="V301" i="13"/>
  <c r="G302" i="13"/>
  <c r="M302" i="13" s="1"/>
  <c r="I302" i="13"/>
  <c r="K302" i="13"/>
  <c r="O302" i="13"/>
  <c r="Q302" i="13"/>
  <c r="V302" i="13"/>
  <c r="G303" i="13"/>
  <c r="I303" i="13"/>
  <c r="K303" i="13"/>
  <c r="M303" i="13"/>
  <c r="O303" i="13"/>
  <c r="Q303" i="13"/>
  <c r="V303" i="13"/>
  <c r="G304" i="13"/>
  <c r="I304" i="13"/>
  <c r="K304" i="13"/>
  <c r="M304" i="13"/>
  <c r="O304" i="13"/>
  <c r="Q304" i="13"/>
  <c r="V304" i="13"/>
  <c r="G305" i="13"/>
  <c r="I305" i="13"/>
  <c r="K305" i="13"/>
  <c r="M305" i="13"/>
  <c r="O305" i="13"/>
  <c r="Q305" i="13"/>
  <c r="V305" i="13"/>
  <c r="G306" i="13"/>
  <c r="I306" i="13"/>
  <c r="K306" i="13"/>
  <c r="M306" i="13"/>
  <c r="O306" i="13"/>
  <c r="Q306" i="13"/>
  <c r="V306" i="13"/>
  <c r="G307" i="13"/>
  <c r="I307" i="13"/>
  <c r="K307" i="13"/>
  <c r="M307" i="13"/>
  <c r="O307" i="13"/>
  <c r="Q307" i="13"/>
  <c r="V307" i="13"/>
  <c r="G308" i="13"/>
  <c r="I308" i="13"/>
  <c r="K308" i="13"/>
  <c r="M308" i="13"/>
  <c r="O308" i="13"/>
  <c r="Q308" i="13"/>
  <c r="V308" i="13"/>
  <c r="G309" i="13"/>
  <c r="M309" i="13" s="1"/>
  <c r="I309" i="13"/>
  <c r="K309" i="13"/>
  <c r="O309" i="13"/>
  <c r="Q309" i="13"/>
  <c r="V309" i="13"/>
  <c r="G310" i="13"/>
  <c r="I310" i="13"/>
  <c r="K310" i="13"/>
  <c r="M310" i="13"/>
  <c r="O310" i="13"/>
  <c r="Q310" i="13"/>
  <c r="V310" i="13"/>
  <c r="G311" i="13"/>
  <c r="I311" i="13"/>
  <c r="K311" i="13"/>
  <c r="M311" i="13"/>
  <c r="O311" i="13"/>
  <c r="Q311" i="13"/>
  <c r="V311" i="13"/>
  <c r="G312" i="13"/>
  <c r="I312" i="13"/>
  <c r="K312" i="13"/>
  <c r="M312" i="13"/>
  <c r="O312" i="13"/>
  <c r="Q312" i="13"/>
  <c r="V312" i="13"/>
  <c r="G313" i="13"/>
  <c r="I313" i="13"/>
  <c r="K313" i="13"/>
  <c r="M313" i="13"/>
  <c r="O313" i="13"/>
  <c r="Q313" i="13"/>
  <c r="V313" i="13"/>
  <c r="G315" i="13"/>
  <c r="I315" i="13"/>
  <c r="K315" i="13"/>
  <c r="M315" i="13"/>
  <c r="O315" i="13"/>
  <c r="Q315" i="13"/>
  <c r="V315" i="13"/>
  <c r="G316" i="13"/>
  <c r="I316" i="13"/>
  <c r="K316" i="13"/>
  <c r="M316" i="13"/>
  <c r="O316" i="13"/>
  <c r="Q316" i="13"/>
  <c r="V316" i="13"/>
  <c r="G317" i="13"/>
  <c r="M317" i="13" s="1"/>
  <c r="I317" i="13"/>
  <c r="K317" i="13"/>
  <c r="O317" i="13"/>
  <c r="Q317" i="13"/>
  <c r="V317" i="13"/>
  <c r="G318" i="13"/>
  <c r="I318" i="13"/>
  <c r="K318" i="13"/>
  <c r="M318" i="13"/>
  <c r="O318" i="13"/>
  <c r="Q318" i="13"/>
  <c r="V318" i="13"/>
  <c r="G319" i="13"/>
  <c r="I319" i="13"/>
  <c r="K319" i="13"/>
  <c r="M319" i="13"/>
  <c r="O319" i="13"/>
  <c r="Q319" i="13"/>
  <c r="V319" i="13"/>
  <c r="G320" i="13"/>
  <c r="I320" i="13"/>
  <c r="K320" i="13"/>
  <c r="M320" i="13"/>
  <c r="O320" i="13"/>
  <c r="Q320" i="13"/>
  <c r="V320" i="13"/>
  <c r="G321" i="13"/>
  <c r="I321" i="13"/>
  <c r="K321" i="13"/>
  <c r="M321" i="13"/>
  <c r="O321" i="13"/>
  <c r="Q321" i="13"/>
  <c r="V321" i="13"/>
  <c r="G323" i="13"/>
  <c r="G322" i="13" s="1"/>
  <c r="I323" i="13"/>
  <c r="I322" i="13" s="1"/>
  <c r="K323" i="13"/>
  <c r="K322" i="13" s="1"/>
  <c r="M323" i="13"/>
  <c r="M322" i="13" s="1"/>
  <c r="O323" i="13"/>
  <c r="O322" i="13" s="1"/>
  <c r="Q323" i="13"/>
  <c r="Q322" i="13" s="1"/>
  <c r="V323" i="13"/>
  <c r="G328" i="13"/>
  <c r="I328" i="13"/>
  <c r="K328" i="13"/>
  <c r="M328" i="13"/>
  <c r="O328" i="13"/>
  <c r="Q328" i="13"/>
  <c r="V328" i="13"/>
  <c r="G332" i="13"/>
  <c r="I332" i="13"/>
  <c r="K332" i="13"/>
  <c r="M332" i="13"/>
  <c r="O332" i="13"/>
  <c r="Q332" i="13"/>
  <c r="V332" i="13"/>
  <c r="G336" i="13"/>
  <c r="I336" i="13"/>
  <c r="K336" i="13"/>
  <c r="M336" i="13"/>
  <c r="O336" i="13"/>
  <c r="Q336" i="13"/>
  <c r="V336" i="13"/>
  <c r="G340" i="13"/>
  <c r="M340" i="13" s="1"/>
  <c r="I340" i="13"/>
  <c r="K340" i="13"/>
  <c r="O340" i="13"/>
  <c r="Q340" i="13"/>
  <c r="V340" i="13"/>
  <c r="V341" i="13"/>
  <c r="G342" i="13"/>
  <c r="G341" i="13" s="1"/>
  <c r="I342" i="13"/>
  <c r="I341" i="13" s="1"/>
  <c r="K342" i="13"/>
  <c r="K341" i="13" s="1"/>
  <c r="M342" i="13"/>
  <c r="M341" i="13" s="1"/>
  <c r="O342" i="13"/>
  <c r="O341" i="13" s="1"/>
  <c r="Q342" i="13"/>
  <c r="Q341" i="13" s="1"/>
  <c r="V342" i="13"/>
  <c r="G344" i="13"/>
  <c r="I344" i="13"/>
  <c r="O344" i="13"/>
  <c r="Q344" i="13"/>
  <c r="G345" i="13"/>
  <c r="I345" i="13"/>
  <c r="K345" i="13"/>
  <c r="M345" i="13"/>
  <c r="O345" i="13"/>
  <c r="Q345" i="13"/>
  <c r="V345" i="13"/>
  <c r="V344" i="13" s="1"/>
  <c r="G346" i="13"/>
  <c r="I346" i="13"/>
  <c r="K346" i="13"/>
  <c r="K344" i="13" s="1"/>
  <c r="M346" i="13"/>
  <c r="M344" i="13" s="1"/>
  <c r="O346" i="13"/>
  <c r="Q346" i="13"/>
  <c r="V346" i="13"/>
  <c r="K347" i="13"/>
  <c r="O347" i="13"/>
  <c r="Q347" i="13"/>
  <c r="V347" i="13"/>
  <c r="G348" i="13"/>
  <c r="M348" i="13" s="1"/>
  <c r="M347" i="13" s="1"/>
  <c r="I348" i="13"/>
  <c r="I347" i="13" s="1"/>
  <c r="K348" i="13"/>
  <c r="O348" i="13"/>
  <c r="Q348" i="13"/>
  <c r="V348" i="13"/>
  <c r="G353" i="13"/>
  <c r="G352" i="13" s="1"/>
  <c r="I353" i="13"/>
  <c r="I352" i="13" s="1"/>
  <c r="K353" i="13"/>
  <c r="K352" i="13" s="1"/>
  <c r="M353" i="13"/>
  <c r="M352" i="13" s="1"/>
  <c r="O353" i="13"/>
  <c r="Q353" i="13"/>
  <c r="V353" i="13"/>
  <c r="G354" i="13"/>
  <c r="I354" i="13"/>
  <c r="K354" i="13"/>
  <c r="M354" i="13"/>
  <c r="O354" i="13"/>
  <c r="Q354" i="13"/>
  <c r="V354" i="13"/>
  <c r="G356" i="13"/>
  <c r="I356" i="13"/>
  <c r="K356" i="13"/>
  <c r="M356" i="13"/>
  <c r="O356" i="13"/>
  <c r="Q356" i="13"/>
  <c r="V356" i="13"/>
  <c r="G357" i="13"/>
  <c r="I357" i="13"/>
  <c r="K357" i="13"/>
  <c r="M357" i="13"/>
  <c r="O357" i="13"/>
  <c r="Q357" i="13"/>
  <c r="Q352" i="13" s="1"/>
  <c r="V357" i="13"/>
  <c r="V352" i="13" s="1"/>
  <c r="G359" i="13"/>
  <c r="M359" i="13" s="1"/>
  <c r="I359" i="13"/>
  <c r="K359" i="13"/>
  <c r="O359" i="13"/>
  <c r="Q359" i="13"/>
  <c r="V359" i="13"/>
  <c r="G365" i="13"/>
  <c r="M365" i="13" s="1"/>
  <c r="I365" i="13"/>
  <c r="K365" i="13"/>
  <c r="O365" i="13"/>
  <c r="Q365" i="13"/>
  <c r="V365" i="13"/>
  <c r="G368" i="13"/>
  <c r="I368" i="13"/>
  <c r="K368" i="13"/>
  <c r="M368" i="13"/>
  <c r="O368" i="13"/>
  <c r="Q368" i="13"/>
  <c r="V368" i="13"/>
  <c r="K369" i="13"/>
  <c r="O369" i="13"/>
  <c r="G370" i="13"/>
  <c r="I370" i="13"/>
  <c r="K370" i="13"/>
  <c r="M370" i="13"/>
  <c r="O370" i="13"/>
  <c r="Q370" i="13"/>
  <c r="V370" i="13"/>
  <c r="G371" i="13"/>
  <c r="I371" i="13"/>
  <c r="K371" i="13"/>
  <c r="M371" i="13"/>
  <c r="O371" i="13"/>
  <c r="Q371" i="13"/>
  <c r="V371" i="13"/>
  <c r="G372" i="13"/>
  <c r="I372" i="13"/>
  <c r="K372" i="13"/>
  <c r="M372" i="13"/>
  <c r="O372" i="13"/>
  <c r="Q372" i="13"/>
  <c r="Q369" i="13" s="1"/>
  <c r="V372" i="13"/>
  <c r="V369" i="13" s="1"/>
  <c r="G375" i="13"/>
  <c r="M375" i="13" s="1"/>
  <c r="M369" i="13" s="1"/>
  <c r="I375" i="13"/>
  <c r="I369" i="13" s="1"/>
  <c r="K375" i="13"/>
  <c r="O375" i="13"/>
  <c r="Q375" i="13"/>
  <c r="V375" i="13"/>
  <c r="G380" i="13"/>
  <c r="I380" i="13"/>
  <c r="K380" i="13"/>
  <c r="M380" i="13"/>
  <c r="O380" i="13"/>
  <c r="Q380" i="13"/>
  <c r="V380" i="13"/>
  <c r="G385" i="13"/>
  <c r="I385" i="13"/>
  <c r="K385" i="13"/>
  <c r="M385" i="13"/>
  <c r="O385" i="13"/>
  <c r="Q385" i="13"/>
  <c r="V385" i="13"/>
  <c r="G391" i="13"/>
  <c r="I391" i="13"/>
  <c r="K391" i="13"/>
  <c r="M391" i="13"/>
  <c r="O391" i="13"/>
  <c r="Q391" i="13"/>
  <c r="V391" i="13"/>
  <c r="G397" i="13"/>
  <c r="I397" i="13"/>
  <c r="K397" i="13"/>
  <c r="M397" i="13"/>
  <c r="O397" i="13"/>
  <c r="Q397" i="13"/>
  <c r="V397" i="13"/>
  <c r="G399" i="13"/>
  <c r="I399" i="13"/>
  <c r="K399" i="13"/>
  <c r="M399" i="13"/>
  <c r="O399" i="13"/>
  <c r="Q399" i="13"/>
  <c r="V399" i="13"/>
  <c r="G402" i="13"/>
  <c r="I402" i="13"/>
  <c r="K402" i="13"/>
  <c r="M402" i="13"/>
  <c r="O402" i="13"/>
  <c r="Q402" i="13"/>
  <c r="V402" i="13"/>
  <c r="G405" i="13"/>
  <c r="I405" i="13"/>
  <c r="K405" i="13"/>
  <c r="M405" i="13"/>
  <c r="O405" i="13"/>
  <c r="Q405" i="13"/>
  <c r="V405" i="13"/>
  <c r="G406" i="13"/>
  <c r="I406" i="13"/>
  <c r="K406" i="13"/>
  <c r="M406" i="13"/>
  <c r="O406" i="13"/>
  <c r="Q406" i="13"/>
  <c r="V406" i="13"/>
  <c r="G407" i="13"/>
  <c r="M407" i="13" s="1"/>
  <c r="I407" i="13"/>
  <c r="K407" i="13"/>
  <c r="O407" i="13"/>
  <c r="Q407" i="13"/>
  <c r="V407" i="13"/>
  <c r="G408" i="13"/>
  <c r="I408" i="13"/>
  <c r="K408" i="13"/>
  <c r="M408" i="13"/>
  <c r="O408" i="13"/>
  <c r="Q408" i="13"/>
  <c r="V408" i="13"/>
  <c r="G409" i="13"/>
  <c r="I409" i="13"/>
  <c r="K409" i="13"/>
  <c r="M409" i="13"/>
  <c r="O409" i="13"/>
  <c r="Q409" i="13"/>
  <c r="V409" i="13"/>
  <c r="G410" i="13"/>
  <c r="I410" i="13"/>
  <c r="K410" i="13"/>
  <c r="M410" i="13"/>
  <c r="O410" i="13"/>
  <c r="Q410" i="13"/>
  <c r="V410" i="13"/>
  <c r="G411" i="13"/>
  <c r="I411" i="13"/>
  <c r="K411" i="13"/>
  <c r="M411" i="13"/>
  <c r="O411" i="13"/>
  <c r="Q411" i="13"/>
  <c r="V411" i="13"/>
  <c r="G412" i="13"/>
  <c r="I412" i="13"/>
  <c r="K412" i="13"/>
  <c r="M412" i="13"/>
  <c r="O412" i="13"/>
  <c r="Q412" i="13"/>
  <c r="V412" i="13"/>
  <c r="G413" i="13"/>
  <c r="I413" i="13"/>
  <c r="K413" i="13"/>
  <c r="M413" i="13"/>
  <c r="O413" i="13"/>
  <c r="Q413" i="13"/>
  <c r="V413" i="13"/>
  <c r="G414" i="13"/>
  <c r="M414" i="13" s="1"/>
  <c r="I414" i="13"/>
  <c r="K414" i="13"/>
  <c r="O414" i="13"/>
  <c r="Q414" i="13"/>
  <c r="V414" i="13"/>
  <c r="G415" i="13"/>
  <c r="I415" i="13"/>
  <c r="K415" i="13"/>
  <c r="M415" i="13"/>
  <c r="O415" i="13"/>
  <c r="Q415" i="13"/>
  <c r="V415" i="13"/>
  <c r="G416" i="13"/>
  <c r="I416" i="13"/>
  <c r="K416" i="13"/>
  <c r="M416" i="13"/>
  <c r="O416" i="13"/>
  <c r="Q416" i="13"/>
  <c r="V416" i="13"/>
  <c r="G417" i="13"/>
  <c r="I417" i="13"/>
  <c r="K417" i="13"/>
  <c r="M417" i="13"/>
  <c r="O417" i="13"/>
  <c r="Q417" i="13"/>
  <c r="V417" i="13"/>
  <c r="G418" i="13"/>
  <c r="I418" i="13"/>
  <c r="K418" i="13"/>
  <c r="M418" i="13"/>
  <c r="O418" i="13"/>
  <c r="Q418" i="13"/>
  <c r="V418" i="13"/>
  <c r="G419" i="13"/>
  <c r="I419" i="13"/>
  <c r="K419" i="13"/>
  <c r="M419" i="13"/>
  <c r="O419" i="13"/>
  <c r="Q419" i="13"/>
  <c r="V419" i="13"/>
  <c r="G420" i="13"/>
  <c r="I420" i="13"/>
  <c r="K420" i="13"/>
  <c r="M420" i="13"/>
  <c r="O420" i="13"/>
  <c r="Q420" i="13"/>
  <c r="V420" i="13"/>
  <c r="G421" i="13"/>
  <c r="I421" i="13"/>
  <c r="K421" i="13"/>
  <c r="M421" i="13"/>
  <c r="O421" i="13"/>
  <c r="Q421" i="13"/>
  <c r="V421" i="13"/>
  <c r="G422" i="13"/>
  <c r="I422" i="13"/>
  <c r="K422" i="13"/>
  <c r="M422" i="13"/>
  <c r="O422" i="13"/>
  <c r="Q422" i="13"/>
  <c r="V422" i="13"/>
  <c r="G423" i="13"/>
  <c r="I423" i="13"/>
  <c r="K423" i="13"/>
  <c r="M423" i="13"/>
  <c r="O423" i="13"/>
  <c r="Q423" i="13"/>
  <c r="V423" i="13"/>
  <c r="G425" i="13"/>
  <c r="M425" i="13" s="1"/>
  <c r="I425" i="13"/>
  <c r="K425" i="13"/>
  <c r="O425" i="13"/>
  <c r="Q425" i="13"/>
  <c r="V425" i="13"/>
  <c r="G426" i="13"/>
  <c r="I426" i="13"/>
  <c r="K426" i="13"/>
  <c r="M426" i="13"/>
  <c r="O426" i="13"/>
  <c r="Q426" i="13"/>
  <c r="V426" i="13"/>
  <c r="G427" i="13"/>
  <c r="I427" i="13"/>
  <c r="K427" i="13"/>
  <c r="M427" i="13"/>
  <c r="O427" i="13"/>
  <c r="Q427" i="13"/>
  <c r="V427" i="13"/>
  <c r="G428" i="13"/>
  <c r="I428" i="13"/>
  <c r="K428" i="13"/>
  <c r="M428" i="13"/>
  <c r="O428" i="13"/>
  <c r="Q428" i="13"/>
  <c r="V428" i="13"/>
  <c r="G429" i="13"/>
  <c r="I429" i="13"/>
  <c r="K429" i="13"/>
  <c r="M429" i="13"/>
  <c r="O429" i="13"/>
  <c r="Q429" i="13"/>
  <c r="V429" i="13"/>
  <c r="G430" i="13"/>
  <c r="I430" i="13"/>
  <c r="K430" i="13"/>
  <c r="M430" i="13"/>
  <c r="O430" i="13"/>
  <c r="Q430" i="13"/>
  <c r="V430" i="13"/>
  <c r="K431" i="13"/>
  <c r="O431" i="13"/>
  <c r="Q431" i="13"/>
  <c r="V431" i="13"/>
  <c r="G432" i="13"/>
  <c r="M432" i="13" s="1"/>
  <c r="M431" i="13" s="1"/>
  <c r="I432" i="13"/>
  <c r="I431" i="13" s="1"/>
  <c r="K432" i="13"/>
  <c r="O432" i="13"/>
  <c r="Q432" i="13"/>
  <c r="V432" i="13"/>
  <c r="V433" i="13"/>
  <c r="G434" i="13"/>
  <c r="I434" i="13"/>
  <c r="I433" i="13" s="1"/>
  <c r="K434" i="13"/>
  <c r="K433" i="13" s="1"/>
  <c r="O434" i="13"/>
  <c r="Q434" i="13"/>
  <c r="V434" i="13"/>
  <c r="G435" i="13"/>
  <c r="I435" i="13"/>
  <c r="K435" i="13"/>
  <c r="M435" i="13"/>
  <c r="O435" i="13"/>
  <c r="Q435" i="13"/>
  <c r="V435" i="13"/>
  <c r="G436" i="13"/>
  <c r="I436" i="13"/>
  <c r="K436" i="13"/>
  <c r="M436" i="13"/>
  <c r="O436" i="13"/>
  <c r="Q436" i="13"/>
  <c r="V436" i="13"/>
  <c r="G437" i="13"/>
  <c r="I437" i="13"/>
  <c r="K437" i="13"/>
  <c r="M437" i="13"/>
  <c r="O437" i="13"/>
  <c r="Q437" i="13"/>
  <c r="Q433" i="13" s="1"/>
  <c r="V437" i="13"/>
  <c r="G438" i="13"/>
  <c r="I438" i="13"/>
  <c r="K438" i="13"/>
  <c r="M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I440" i="13"/>
  <c r="K440" i="13"/>
  <c r="M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I442" i="13"/>
  <c r="K442" i="13"/>
  <c r="M442" i="13"/>
  <c r="O442" i="13"/>
  <c r="Q442" i="13"/>
  <c r="V442" i="13"/>
  <c r="G444" i="13"/>
  <c r="I444" i="13"/>
  <c r="K444" i="13"/>
  <c r="M444" i="13"/>
  <c r="O444" i="13"/>
  <c r="Q444" i="13"/>
  <c r="V444" i="13"/>
  <c r="G445" i="13"/>
  <c r="I445" i="13"/>
  <c r="K445" i="13"/>
  <c r="M445" i="13"/>
  <c r="O445" i="13"/>
  <c r="Q445" i="13"/>
  <c r="V445" i="13"/>
  <c r="G447" i="13"/>
  <c r="I447" i="13"/>
  <c r="K447" i="13"/>
  <c r="M447" i="13"/>
  <c r="O447" i="13"/>
  <c r="Q447" i="13"/>
  <c r="V447" i="13"/>
  <c r="G448" i="13"/>
  <c r="I448" i="13"/>
  <c r="K448" i="13"/>
  <c r="M448" i="13"/>
  <c r="O448" i="13"/>
  <c r="Q448" i="13"/>
  <c r="V448" i="13"/>
  <c r="G450" i="13"/>
  <c r="I450" i="13"/>
  <c r="K450" i="13"/>
  <c r="M450" i="13"/>
  <c r="O450" i="13"/>
  <c r="Q450" i="13"/>
  <c r="V450" i="13"/>
  <c r="G452" i="13"/>
  <c r="I452" i="13"/>
  <c r="G453" i="13"/>
  <c r="I453" i="13"/>
  <c r="K453" i="13"/>
  <c r="M453" i="13"/>
  <c r="O453" i="13"/>
  <c r="Q453" i="13"/>
  <c r="V453" i="13"/>
  <c r="G455" i="13"/>
  <c r="I455" i="13"/>
  <c r="K455" i="13"/>
  <c r="M455" i="13"/>
  <c r="O455" i="13"/>
  <c r="Q455" i="13"/>
  <c r="V455" i="13"/>
  <c r="G456" i="13"/>
  <c r="I456" i="13"/>
  <c r="K456" i="13"/>
  <c r="M456" i="13"/>
  <c r="O456" i="13"/>
  <c r="Q456" i="13"/>
  <c r="V456" i="13"/>
  <c r="G457" i="13"/>
  <c r="I457" i="13"/>
  <c r="K457" i="13"/>
  <c r="M457" i="13"/>
  <c r="O457" i="13"/>
  <c r="Q457" i="13"/>
  <c r="V457" i="13"/>
  <c r="G458" i="13"/>
  <c r="I458" i="13"/>
  <c r="K458" i="13"/>
  <c r="M458" i="13"/>
  <c r="O458" i="13"/>
  <c r="Q458" i="13"/>
  <c r="V458" i="13"/>
  <c r="G459" i="13"/>
  <c r="I459" i="13"/>
  <c r="K459" i="13"/>
  <c r="M459" i="13"/>
  <c r="O459" i="13"/>
  <c r="Q459" i="13"/>
  <c r="V459" i="13"/>
  <c r="G460" i="13"/>
  <c r="M460" i="13" s="1"/>
  <c r="I460" i="13"/>
  <c r="K460" i="13"/>
  <c r="O460" i="13"/>
  <c r="Q460" i="13"/>
  <c r="V460" i="13"/>
  <c r="G462" i="13"/>
  <c r="G461" i="13" s="1"/>
  <c r="I462" i="13"/>
  <c r="I461" i="13" s="1"/>
  <c r="K462" i="13"/>
  <c r="K461" i="13" s="1"/>
  <c r="M462" i="13"/>
  <c r="M461" i="13" s="1"/>
  <c r="O462" i="13"/>
  <c r="O461" i="13" s="1"/>
  <c r="Q462" i="13"/>
  <c r="Q461" i="13" s="1"/>
  <c r="V462" i="13"/>
  <c r="V461" i="13" s="1"/>
  <c r="G463" i="13"/>
  <c r="I463" i="13"/>
  <c r="K463" i="13"/>
  <c r="M463" i="13"/>
  <c r="O463" i="13"/>
  <c r="G464" i="13"/>
  <c r="I464" i="13"/>
  <c r="K464" i="13"/>
  <c r="M464" i="13"/>
  <c r="O464" i="13"/>
  <c r="Q464" i="13"/>
  <c r="Q463" i="13" s="1"/>
  <c r="V464" i="13"/>
  <c r="V463" i="13" s="1"/>
  <c r="AE466" i="13"/>
  <c r="G36" i="12"/>
  <c r="BA29" i="12"/>
  <c r="BA21" i="12"/>
  <c r="BA14" i="12"/>
  <c r="BA12" i="12"/>
  <c r="BA10" i="12"/>
  <c r="G9" i="12"/>
  <c r="AF36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3" i="12"/>
  <c r="I23" i="12"/>
  <c r="I22" i="12" s="1"/>
  <c r="K23" i="12"/>
  <c r="K22" i="12" s="1"/>
  <c r="M23" i="12"/>
  <c r="M22" i="12" s="1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O22" i="12" s="1"/>
  <c r="Q26" i="12"/>
  <c r="Q22" i="12" s="1"/>
  <c r="V26" i="12"/>
  <c r="V22" i="12" s="1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AE36" i="12"/>
  <c r="I20" i="1"/>
  <c r="I19" i="1"/>
  <c r="I18" i="1"/>
  <c r="I17" i="1"/>
  <c r="I16" i="1"/>
  <c r="I104" i="1"/>
  <c r="J83" i="1" s="1"/>
  <c r="F48" i="1"/>
  <c r="G23" i="1" s="1"/>
  <c r="H48" i="1"/>
  <c r="I47" i="1"/>
  <c r="I46" i="1"/>
  <c r="I45" i="1"/>
  <c r="I44" i="1"/>
  <c r="I43" i="1"/>
  <c r="I41" i="1"/>
  <c r="I40" i="1"/>
  <c r="I39" i="1"/>
  <c r="I48" i="1" s="1"/>
  <c r="J28" i="1"/>
  <c r="J26" i="1"/>
  <c r="G38" i="1"/>
  <c r="F38" i="1"/>
  <c r="J23" i="1"/>
  <c r="J24" i="1"/>
  <c r="J25" i="1"/>
  <c r="J27" i="1"/>
  <c r="E24" i="1"/>
  <c r="G24" i="1"/>
  <c r="E26" i="1"/>
  <c r="G26" i="1"/>
  <c r="J103" i="1" l="1"/>
  <c r="J102" i="1"/>
  <c r="J101" i="1"/>
  <c r="J84" i="1"/>
  <c r="J100" i="1"/>
  <c r="J99" i="1"/>
  <c r="J85" i="1"/>
  <c r="J98" i="1"/>
  <c r="J86" i="1"/>
  <c r="J87" i="1"/>
  <c r="J67" i="1"/>
  <c r="J97" i="1"/>
  <c r="J88" i="1"/>
  <c r="J72" i="1"/>
  <c r="J75" i="1"/>
  <c r="J74" i="1"/>
  <c r="J89" i="1"/>
  <c r="J73" i="1"/>
  <c r="J76" i="1"/>
  <c r="J90" i="1"/>
  <c r="J77" i="1"/>
  <c r="J91" i="1"/>
  <c r="J64" i="1"/>
  <c r="J79" i="1"/>
  <c r="J65" i="1"/>
  <c r="J63" i="1"/>
  <c r="J78" i="1"/>
  <c r="J66" i="1"/>
  <c r="J96" i="1"/>
  <c r="J68" i="1"/>
  <c r="J93" i="1"/>
  <c r="J80" i="1"/>
  <c r="J92" i="1"/>
  <c r="J69" i="1"/>
  <c r="J81" i="1"/>
  <c r="J70" i="1"/>
  <c r="J82" i="1"/>
  <c r="J94" i="1"/>
  <c r="J95" i="1"/>
  <c r="J71" i="1"/>
  <c r="A27" i="1"/>
  <c r="Q93" i="15"/>
  <c r="K8" i="15"/>
  <c r="O93" i="15"/>
  <c r="V53" i="15"/>
  <c r="I8" i="15"/>
  <c r="O160" i="15"/>
  <c r="K93" i="15"/>
  <c r="K160" i="15"/>
  <c r="G93" i="15"/>
  <c r="M18" i="15"/>
  <c r="I160" i="15"/>
  <c r="K18" i="15"/>
  <c r="G18" i="15"/>
  <c r="K69" i="15"/>
  <c r="I69" i="15"/>
  <c r="M312" i="15"/>
  <c r="G69" i="15"/>
  <c r="G312" i="15"/>
  <c r="AF396" i="15"/>
  <c r="M129" i="15"/>
  <c r="M128" i="15" s="1"/>
  <c r="G128" i="15"/>
  <c r="M384" i="15"/>
  <c r="M383" i="15" s="1"/>
  <c r="G383" i="15"/>
  <c r="K330" i="15"/>
  <c r="I330" i="15"/>
  <c r="G330" i="15"/>
  <c r="V93" i="15"/>
  <c r="M8" i="15"/>
  <c r="M93" i="15"/>
  <c r="G8" i="15"/>
  <c r="M160" i="15"/>
  <c r="I93" i="15"/>
  <c r="O18" i="15"/>
  <c r="G160" i="15"/>
  <c r="V69" i="15"/>
  <c r="Q69" i="15"/>
  <c r="O353" i="15"/>
  <c r="O69" i="15"/>
  <c r="I18" i="15"/>
  <c r="M353" i="15"/>
  <c r="M69" i="15"/>
  <c r="M34" i="14"/>
  <c r="M8" i="14"/>
  <c r="G34" i="14"/>
  <c r="M92" i="13"/>
  <c r="V443" i="13"/>
  <c r="G396" i="13"/>
  <c r="K297" i="13"/>
  <c r="K241" i="13"/>
  <c r="G92" i="13"/>
  <c r="M40" i="13"/>
  <c r="M39" i="13" s="1"/>
  <c r="Q443" i="13"/>
  <c r="I297" i="13"/>
  <c r="I241" i="13"/>
  <c r="M66" i="13"/>
  <c r="Q66" i="13"/>
  <c r="K290" i="13"/>
  <c r="G433" i="13"/>
  <c r="M434" i="13"/>
  <c r="M433" i="13" s="1"/>
  <c r="I290" i="13"/>
  <c r="G193" i="13"/>
  <c r="I396" i="13"/>
  <c r="M297" i="13"/>
  <c r="K193" i="13"/>
  <c r="V322" i="13"/>
  <c r="M102" i="13"/>
  <c r="M264" i="13"/>
  <c r="Q193" i="13"/>
  <c r="G369" i="13"/>
  <c r="V273" i="13"/>
  <c r="K66" i="13"/>
  <c r="M130" i="13"/>
  <c r="M290" i="13"/>
  <c r="I130" i="13"/>
  <c r="V66" i="13"/>
  <c r="G130" i="13"/>
  <c r="G290" i="13"/>
  <c r="M193" i="13"/>
  <c r="V147" i="13"/>
  <c r="O92" i="13"/>
  <c r="Q297" i="13"/>
  <c r="Q147" i="13"/>
  <c r="K396" i="13"/>
  <c r="O297" i="13"/>
  <c r="I92" i="13"/>
  <c r="G297" i="13"/>
  <c r="O193" i="13"/>
  <c r="I66" i="13"/>
  <c r="G59" i="13"/>
  <c r="M60" i="13"/>
  <c r="M59" i="13" s="1"/>
  <c r="M266" i="13"/>
  <c r="G264" i="13"/>
  <c r="Q102" i="13"/>
  <c r="I193" i="13"/>
  <c r="K452" i="13"/>
  <c r="O352" i="13"/>
  <c r="I248" i="13"/>
  <c r="V193" i="13"/>
  <c r="M147" i="13"/>
  <c r="K102" i="13"/>
  <c r="O43" i="13"/>
  <c r="I82" i="13"/>
  <c r="O51" i="13"/>
  <c r="G8" i="13"/>
  <c r="V452" i="13"/>
  <c r="Q404" i="13"/>
  <c r="G82" i="13"/>
  <c r="M51" i="13"/>
  <c r="G443" i="13"/>
  <c r="I273" i="13"/>
  <c r="V43" i="13"/>
  <c r="Q43" i="13"/>
  <c r="Q273" i="13"/>
  <c r="M443" i="13"/>
  <c r="O273" i="13"/>
  <c r="V82" i="13"/>
  <c r="G102" i="13"/>
  <c r="O82" i="13"/>
  <c r="M8" i="13"/>
  <c r="G273" i="13"/>
  <c r="V51" i="13"/>
  <c r="K82" i="13"/>
  <c r="Q51" i="13"/>
  <c r="I8" i="13"/>
  <c r="V404" i="13"/>
  <c r="Q452" i="13"/>
  <c r="G431" i="13"/>
  <c r="K51" i="13"/>
  <c r="I51" i="13"/>
  <c r="K404" i="13"/>
  <c r="I404" i="13"/>
  <c r="I34" i="13"/>
  <c r="G404" i="13"/>
  <c r="G34" i="13"/>
  <c r="O433" i="13"/>
  <c r="V62" i="13"/>
  <c r="O443" i="13"/>
  <c r="K443" i="13"/>
  <c r="M273" i="13"/>
  <c r="I102" i="13"/>
  <c r="I443" i="13"/>
  <c r="K273" i="13"/>
  <c r="Q82" i="13"/>
  <c r="V396" i="13"/>
  <c r="G241" i="13"/>
  <c r="Q396" i="13"/>
  <c r="M82" i="13"/>
  <c r="K8" i="13"/>
  <c r="O396" i="13"/>
  <c r="M396" i="13"/>
  <c r="O404" i="13"/>
  <c r="O452" i="13"/>
  <c r="M404" i="13"/>
  <c r="M452" i="13"/>
  <c r="G51" i="13"/>
  <c r="G347" i="13"/>
  <c r="G147" i="13"/>
  <c r="G66" i="13"/>
  <c r="V25" i="13"/>
  <c r="M8" i="12"/>
  <c r="G8" i="12"/>
  <c r="G22" i="12"/>
  <c r="I21" i="1"/>
  <c r="J47" i="1"/>
  <c r="J46" i="1"/>
  <c r="J45" i="1"/>
  <c r="J44" i="1"/>
  <c r="J43" i="1"/>
  <c r="J41" i="1"/>
  <c r="J40" i="1"/>
  <c r="J39" i="1"/>
  <c r="J48" i="1" s="1"/>
  <c r="J104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0532B57D-0894-47BA-B976-D33A90B50A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A376D6-339A-4A16-9248-3C1EBEBEFC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F520986B-9216-4781-9CC5-4584476386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DFC78E-9ADF-4831-BF8C-6AF226C699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4507F88D-C849-4EB9-A036-9C3B088A9E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C608FB-3C34-40DD-BC3F-7E17971FFE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DE7847B3-BFD7-4398-B9C0-742988CB2E8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570E09-94DA-4859-89DA-4529CCEFA8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<sst xmlns="http://schemas.openxmlformats.org/spreadsheetml/2006/main" count="5794" uniqueCount="1421">
  <si>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</si>
  <si>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</si>
  <si>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</si>
  <si>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</si>
  <si>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</si>
  <si>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</si>
  <si>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</si>
  <si>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</si>
  <si>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</si>
  <si>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</si>
  <si>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</si>
  <si>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</si>
  <si>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</si>
  <si>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</si>
  <si>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</si>
  <si>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</si>
  <si>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</si>
  <si>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</si>
  <si>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</si>
  <si>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</si>
  <si>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</si>
  <si>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</si>
  <si>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</si>
  <si>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</si>
  <si>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</si>
  <si>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</si>
  <si>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</si>
  <si>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</si>
  <si>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</si>
  <si>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</si>
  <si>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</si>
  <si>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</si>
  <si>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</si>
  <si>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</si>
  <si>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</si>
  <si>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</si>
  <si>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</si>
  <si>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</si>
  <si>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</si>
  <si>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</si>
  <si>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</si>
  <si>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</si>
  <si>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</si>
  <si>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235Z064</t>
  </si>
  <si>
    <t>Rekonstrukce topného systému v budově školy</t>
  </si>
  <si>
    <t>Stavba</t>
  </si>
  <si>
    <t>Ostatní a vedlejší náklady</t>
  </si>
  <si>
    <t>00</t>
  </si>
  <si>
    <t>Stavební objekt</t>
  </si>
  <si>
    <t>SO01</t>
  </si>
  <si>
    <t>Strojní část</t>
  </si>
  <si>
    <t>SO01.1</t>
  </si>
  <si>
    <t>SO01.2</t>
  </si>
  <si>
    <t>Měření a regulace</t>
  </si>
  <si>
    <t>SO02</t>
  </si>
  <si>
    <t>Ústřední topení</t>
  </si>
  <si>
    <t>SO02.1</t>
  </si>
  <si>
    <t>Celkem za stavbu</t>
  </si>
  <si>
    <t>CZK</t>
  </si>
  <si>
    <t>#POPS</t>
  </si>
  <si>
    <t>Popis stavby: 235Z064 - Rekonstrukce topného systému v budově školy</t>
  </si>
  <si>
    <t>#POPO</t>
  </si>
  <si>
    <t>Popis objektu: 00 - Vedlejší a ostatní náklady</t>
  </si>
  <si>
    <t>#POPR</t>
  </si>
  <si>
    <t>Popis rozpočtu: 00 - Vedlejší náklady</t>
  </si>
  <si>
    <t>Popis objektu: SO01 - Strojní část</t>
  </si>
  <si>
    <t>Popis rozpočtu: SO01.1 - Strojní část</t>
  </si>
  <si>
    <t>Popis rozpočtu: SO01.2 - Měření a regulace</t>
  </si>
  <si>
    <t>Popis objektu: SO02 - Ústřední topení</t>
  </si>
  <si>
    <t>Popis rozpočtu: SO02.1 - Ústřední topení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</si>
  <si>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</si>
  <si>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</si>
  <si>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</si>
  <si>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</si>
  <si>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</si>
  <si>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</si>
  <si>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</si>
  <si>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</si>
  <si>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</si>
  <si>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</si>
  <si>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</si>
  <si>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</si>
  <si>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700B</t>
  </si>
  <si>
    <t>Demontáže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</si>
  <si>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</si>
  <si>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</si>
  <si>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</si>
  <si>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</si>
  <si>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</si>
  <si>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</si>
  <si>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</si>
  <si>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</si>
  <si>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</si>
  <si>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</si>
  <si>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700</t>
  </si>
  <si>
    <t>HZS - hodinové zúčtovací sazby, zkoušky, revize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</si>
  <si>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</si>
  <si>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</si>
  <si>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</si>
  <si>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</si>
  <si>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</si>
  <si>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</si>
  <si>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</si>
  <si>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</si>
  <si>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</si>
  <si>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</si>
  <si>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728</t>
  </si>
  <si>
    <t>Vzduchotechnika</t>
  </si>
  <si>
    <t>731</t>
  </si>
  <si>
    <t>Kotelny</t>
  </si>
  <si>
    <t>731.1</t>
  </si>
  <si>
    <t>Kouřovody a komíny</t>
  </si>
  <si>
    <t>731.2</t>
  </si>
  <si>
    <t>Sání spalovacího vzduchu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</si>
  <si>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</si>
  <si>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</si>
  <si>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</si>
  <si>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</si>
  <si>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</si>
  <si>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</si>
  <si>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</si>
  <si>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</si>
  <si>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</si>
  <si>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</si>
  <si>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</si>
  <si>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</si>
  <si>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</si>
  <si>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</si>
  <si>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</si>
  <si>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</si>
  <si>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</si>
  <si>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</si>
  <si>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</si>
  <si>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</si>
  <si>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</si>
  <si>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</si>
  <si>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MaR_D</t>
  </si>
  <si>
    <t>Detektory</t>
  </si>
  <si>
    <t>MaR_HW</t>
  </si>
  <si>
    <t>Hardware</t>
  </si>
  <si>
    <t>MAR_KT</t>
  </si>
  <si>
    <t>Kabelové trasy, kabely</t>
  </si>
  <si>
    <t>MAR_OE</t>
  </si>
  <si>
    <t>Ostatní elektro</t>
  </si>
  <si>
    <t>MaR_SW</t>
  </si>
  <si>
    <t>Software</t>
  </si>
  <si>
    <t>MaR_V</t>
  </si>
  <si>
    <t>Ventily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</si>
  <si>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</si>
  <si>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</si>
  <si>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</si>
  <si>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</si>
  <si>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</si>
  <si>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</si>
  <si>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</si>
  <si>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</si>
  <si>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</si>
  <si>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</si>
  <si>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</si>
  <si>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</si>
  <si>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</si>
  <si>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</si>
  <si>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</si>
  <si>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</si>
  <si>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</si>
  <si>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</si>
  <si>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</si>
  <si>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</si>
  <si>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</si>
  <si>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</si>
  <si>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</si>
  <si>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</si>
  <si>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</si>
  <si>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</si>
  <si>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</si>
  <si>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</si>
  <si>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</si>
  <si>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</si>
  <si>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</si>
  <si>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</si>
  <si>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</si>
  <si>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</si>
  <si>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</si>
  <si>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</si>
  <si>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</si>
  <si>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</si>
  <si>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23/ II</t>
  </si>
  <si>
    <t>Indiv</t>
  </si>
  <si>
    <t>VRN</t>
  </si>
  <si>
    <t>Modrá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</si>
  <si>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</si>
  <si>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</si>
  <si>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</si>
  <si>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</si>
  <si>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</si>
  <si>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</si>
  <si>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</si>
  <si>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</si>
  <si>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Žlutá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</si>
  <si>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</si>
  <si>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</si>
  <si>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</si>
  <si>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</si>
  <si>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</si>
  <si>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</si>
  <si>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</si>
  <si>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Běžná</t>
  </si>
  <si>
    <t>Koordinace stavebních a technologických dodávek stavby.</t>
  </si>
  <si>
    <t>005211080R</t>
  </si>
  <si>
    <t xml:space="preserve">Bezpečnostní a hygienická opatření na staveništi </t>
  </si>
  <si>
    <t>005241010R1</t>
  </si>
  <si>
    <t>Dokumentace skutečného provedení stavby dle vyhl. 499/2006 Sb., tištěná a digitální podoba</t>
  </si>
  <si>
    <t>Vlastní</t>
  </si>
  <si>
    <t>POL99_8</t>
  </si>
  <si>
    <t>Náklady na vyhotovení dokumentace skutečného provedení stavby a její předání objednateli v požadované formě a požadovaném počtu.</t>
  </si>
  <si>
    <t>AZB1</t>
  </si>
  <si>
    <t>Monitoring množství azbestu v interiéru školy po dokončení díla, vč. protokolu měření</t>
  </si>
  <si>
    <t>kpl</t>
  </si>
  <si>
    <t>Práce</t>
  </si>
  <si>
    <t>POL1_</t>
  </si>
  <si>
    <t>ON4</t>
  </si>
  <si>
    <t>Ostatní náklady bez rozlišení</t>
  </si>
  <si>
    <t>ON5</t>
  </si>
  <si>
    <t>Úklid staveniště</t>
  </si>
  <si>
    <t xml:space="preserve">hod   </t>
  </si>
  <si>
    <t>900      RT1x</t>
  </si>
  <si>
    <t>HZS, Požární dohled po svařování</t>
  </si>
  <si>
    <t>h</t>
  </si>
  <si>
    <t>Kalkul</t>
  </si>
  <si>
    <t>HZS</t>
  </si>
  <si>
    <t>POL10_</t>
  </si>
  <si>
    <t>ON1</t>
  </si>
  <si>
    <t>Výrobní dokumentace a technologické postupy</t>
  </si>
  <si>
    <t>004111010R1</t>
  </si>
  <si>
    <t>Průzkumné práce před zahájením díla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</si>
  <si>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</si>
  <si>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ON10</t>
  </si>
  <si>
    <t>Předávací dokumentace stavby</t>
  </si>
  <si>
    <t>ON6</t>
  </si>
  <si>
    <t>Ostatní inženýrská činnost</t>
  </si>
  <si>
    <t>ON7</t>
  </si>
  <si>
    <t>Územní vlivy</t>
  </si>
  <si>
    <t>ON8</t>
  </si>
  <si>
    <t>Příprava staveniště</t>
  </si>
  <si>
    <t>ON9</t>
  </si>
  <si>
    <t>Plán BOZP na staveništi</t>
  </si>
  <si>
    <t>SUM</t>
  </si>
  <si>
    <t>END</t>
  </si>
  <si>
    <t>Položkový soupis prací a dodávek</t>
  </si>
  <si>
    <t>310235241RT2</t>
  </si>
  <si>
    <t>Zazdívka otvorů o ploše do 0,0225 m2 ve zdivu nadzákladovém cihlami pálenými o tloušťce zdi do 300 mm</t>
  </si>
  <si>
    <t>kus</t>
  </si>
  <si>
    <t>801-4</t>
  </si>
  <si>
    <t>včetně pomocného pracovního lešení</t>
  </si>
  <si>
    <t>SPI</t>
  </si>
  <si>
    <t>310236241R00</t>
  </si>
  <si>
    <t>Zazdívka otvorů o ploše přes 0,0225 m2 do 0,09 m2 ve zdivu nadzákladovém cihlami pálenými o tloušťce zdi do 300 mm</t>
  </si>
  <si>
    <t>310237241R00</t>
  </si>
  <si>
    <t>Zazdívka otvorů o ploše přes 0,09 m2 do 0,25 m2 ve zdivu nadzákladovém cihlami pálenými o tloušťce zdi do 300 mm</t>
  </si>
  <si>
    <t>612401191R00</t>
  </si>
  <si>
    <t>Omítky malých ploch vnitřních stěn do 0,09 m2, vápennou štukovou omítkou</t>
  </si>
  <si>
    <t>jakoukoliv maltou, z pomocného pracovního lešení o výšce podlahy do 1900 mm a pro zatížení do 1,5 kPa,</t>
  </si>
  <si>
    <t>612409991RT2</t>
  </si>
  <si>
    <t>Začištění omítek kolem oken, dveří a obkladů apod. s použitím suché maltové směsi</t>
  </si>
  <si>
    <t>m</t>
  </si>
  <si>
    <t>(0,9+2,05*2)*3+(1+2,05)</t>
  </si>
  <si>
    <t>VV</t>
  </si>
  <si>
    <t>784450020RA0</t>
  </si>
  <si>
    <t>Malby z malířských směsí disperzní, penetrace jednonásobná, malba dvojnásobná, bílá</t>
  </si>
  <si>
    <t>m2</t>
  </si>
  <si>
    <t>AP-PSV</t>
  </si>
  <si>
    <t>Agregovaná položka</t>
  </si>
  <si>
    <t>POL2_</t>
  </si>
  <si>
    <t>Odkaz na mn. položky pořadí 7 : 70,50000</t>
  </si>
  <si>
    <t>612421331RT2</t>
  </si>
  <si>
    <t>Oprava vnitřních vápenných omítek stěn v množství opravované plochy přes 10 do 30 %,  štukových</t>
  </si>
  <si>
    <t>Včetně pomocného pracovního lešení o výšce podlahy do 1900 mm a pro zatížení do 1,5 kPa.</t>
  </si>
  <si>
    <t>22,2*3,5-4,8*1,5</t>
  </si>
  <si>
    <t>631312141R00</t>
  </si>
  <si>
    <t>Doplnění mazanin betonem prostým rýh v dosavadních mazaninách</t>
  </si>
  <si>
    <t>m3</t>
  </si>
  <si>
    <t>prostým betonem (s dodáním hmot) bez potěru,</t>
  </si>
  <si>
    <t>0,1*0,15*2</t>
  </si>
  <si>
    <t>631664112R00</t>
  </si>
  <si>
    <t>Oprava trhlin a výtluků v podlahách cementovou hmotou včetně penetrace podkladu, tloušťky od 11 mm do 20 mm, Penetrace akrylátová; funkce: adhezní můstek; ředidlo: voda (disperzní)</t>
  </si>
  <si>
    <t>5,68+1,02</t>
  </si>
  <si>
    <t>632411105RT1</t>
  </si>
  <si>
    <t>Potěr ze suchých směsí samonivelační polymercementová stěrka, pevnost v tlaku 20 MPa, tloušťka 5 mm, bez penetrace</t>
  </si>
  <si>
    <t>801-1</t>
  </si>
  <si>
    <t>s rozprostřením a uhlazením</t>
  </si>
  <si>
    <t>783881260R00</t>
  </si>
  <si>
    <t>Nátěry betonových podlah akrylátové penetrace + 2x nátěr akrylátový</t>
  </si>
  <si>
    <t>800-783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</si>
  <si>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</si>
  <si>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</si>
  <si>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</si>
  <si>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766664121R00</t>
  </si>
  <si>
    <t>Montáž dveřních křídel kompletizovaných kývavých,  , do ocelové nebo fošnové zárubně, jednokřídlových, šířky do 1000 mm</t>
  </si>
  <si>
    <t>800-766</t>
  </si>
  <si>
    <t>Včetně montáže okopného plechu, stavěče křídel a držadel kyvných dveří.</t>
  </si>
  <si>
    <t>783222100R00</t>
  </si>
  <si>
    <t xml:space="preserve">Nátěry kov.stavebních doplňk.konstrukcí syntetické dvojnásobné,  </t>
  </si>
  <si>
    <t>včetně pomocného lešení.</t>
  </si>
  <si>
    <t>zárubně : 4*(0,18*(2,05+2,05+0,95))</t>
  </si>
  <si>
    <t>55330382R</t>
  </si>
  <si>
    <t>Zárubeň kovová pro přesné zdění; H' = 1 970 mm; B' = 800 mm; t = 100 mm; počet křídel: 1; materiál těsnění: bez těsnění; profil: hranatý; typ závěsů: pevné; počet závěsů = 3</t>
  </si>
  <si>
    <t>SPCM</t>
  </si>
  <si>
    <t>Specifikace</t>
  </si>
  <si>
    <t>POL3_</t>
  </si>
  <si>
    <t>55330383R</t>
  </si>
  <si>
    <t>55330384R</t>
  </si>
  <si>
    <t>Zárubeň kovová pro přesné zdění; H' = 1 970 mm; B' = 900 mm; t = 100 mm; počet křídel: 1; materiál těsnění: bez těsnění; profil: hranatý; typ závěsů: pevné; počet závěsů = 3</t>
  </si>
  <si>
    <t>D1</t>
  </si>
  <si>
    <t>Dveře ocelové plné zateplené 800x1970 mm</t>
  </si>
  <si>
    <t>ks</t>
  </si>
  <si>
    <t>D2</t>
  </si>
  <si>
    <t>Dveře ocelové plné zateplené 900x1970 mm, levé, příslušenství koule-klika, FAB, RAL 9010</t>
  </si>
  <si>
    <t>D3</t>
  </si>
  <si>
    <t>Dveře ocelové plné nezateplené 800x1970 mm, větrací mřížky nahoře a dole, pravé, příslušenství koule-klika, FAB, RAL 9010</t>
  </si>
  <si>
    <t>D4</t>
  </si>
  <si>
    <t>Dveře ocelové plné nezateplené 900x1970</t>
  </si>
  <si>
    <t>721210813R00</t>
  </si>
  <si>
    <t>Demontáž vpusti z kameniny, DN 100</t>
  </si>
  <si>
    <t>800-721</t>
  </si>
  <si>
    <t>722130803R00</t>
  </si>
  <si>
    <t>Demontáž potrubí z ocelových trubek závitových přes DN 40 do DN 50</t>
  </si>
  <si>
    <t>724311811R00</t>
  </si>
  <si>
    <t>Demontáž tlakových nádrží do 300 litrů</t>
  </si>
  <si>
    <t>soubor</t>
  </si>
  <si>
    <t>725540802R00</t>
  </si>
  <si>
    <t>Demontáž plynových ohřívačů zásobníkových 500 l</t>
  </si>
  <si>
    <t>cirkulačních,</t>
  </si>
  <si>
    <t>728415815R00</t>
  </si>
  <si>
    <t>Demontáž větrací nebo ventilační mřížky nad průřez 0,2 m2</t>
  </si>
  <si>
    <t>800-728</t>
  </si>
  <si>
    <t>731200826R00</t>
  </si>
  <si>
    <t>Demontáž kotlů ocelových na kapalná a plynná paliva o výkonu přes 40 do 60 kW</t>
  </si>
  <si>
    <t>800-731</t>
  </si>
  <si>
    <t>999281145R00</t>
  </si>
  <si>
    <t>Přesun hmot pro opravy a údržbu objektů pro opravy a údržbu dosavadních objektů včetně vnějších plášťů  výšky do 6 m, nošením</t>
  </si>
  <si>
    <t>t</t>
  </si>
  <si>
    <t>Přesun hmot</t>
  </si>
  <si>
    <t>POL7_</t>
  </si>
  <si>
    <t>oborů 801, 803, 811 a 812</t>
  </si>
  <si>
    <t>941955002R00</t>
  </si>
  <si>
    <t>Lešení lehké pracovní pomocné pomocné, o výšce lešeňové podlahy přes 1,2 do 1,9 m</t>
  </si>
  <si>
    <t>800-3</t>
  </si>
  <si>
    <t>946941501R00</t>
  </si>
  <si>
    <t xml:space="preserve">Dovoz a odvoz hliníkového pojízdného lešení </t>
  </si>
  <si>
    <t>kompl</t>
  </si>
  <si>
    <t>(do šesti sad)</t>
  </si>
  <si>
    <t>732110811R00</t>
  </si>
  <si>
    <t>Demontáž rozdělovačů a sběračů do DN 100</t>
  </si>
  <si>
    <t>732420811R00</t>
  </si>
  <si>
    <t>Demontáž čerpadel oběhových spirálních(do potrubí) DN 25</t>
  </si>
  <si>
    <t>733110808R00</t>
  </si>
  <si>
    <t>Demontáž potrubí z ocelových trubek závitových přes 32 do DN 50</t>
  </si>
  <si>
    <t>733170801R00</t>
  </si>
  <si>
    <t>Demontáž potrubí z plastových trubek do D 25 mm</t>
  </si>
  <si>
    <t>734200824R00</t>
  </si>
  <si>
    <t>Demontáž závitových armatur se dvěma závity, přes 6/4 do G 2"</t>
  </si>
  <si>
    <t>734200832R00</t>
  </si>
  <si>
    <t>Demontáž závitových armatur se třemi závity, přes 1/2 do G 1"</t>
  </si>
  <si>
    <t>979951111R00</t>
  </si>
  <si>
    <t>Výkup kovů železný šrot, tloušťky do 4 mm</t>
  </si>
  <si>
    <t>801-3</t>
  </si>
  <si>
    <t>Přesun suti</t>
  </si>
  <si>
    <t>POL8_</t>
  </si>
  <si>
    <t>Pro vyjádření výnosu ve prospěch zhotovitele je nutné jednotkovou cenu uvést se záporným znaménkem. (Získaná částka ponižuje náklad stavby.)</t>
  </si>
  <si>
    <t>979981101R00</t>
  </si>
  <si>
    <t>Odvoz a likvidace suti bez příměsí - kontejnerem do 3 t</t>
  </si>
  <si>
    <t>734410811R00</t>
  </si>
  <si>
    <t>Demontáž teploměrů přímých a rohových</t>
  </si>
  <si>
    <t>713400821R00</t>
  </si>
  <si>
    <t>Odstranění tepelné izolace potrubí pásy nebo foĺiemi  potrubí</t>
  </si>
  <si>
    <t>800-713</t>
  </si>
  <si>
    <t>734420811R00</t>
  </si>
  <si>
    <t>Demontáž tlakoměrů se spodním přípojením</t>
  </si>
  <si>
    <t>767996801R00</t>
  </si>
  <si>
    <t>Demontáž ostatních doplňků staveb atypických konstrukcí  o hmotnosti přes 20 do 50 kg</t>
  </si>
  <si>
    <t>kg</t>
  </si>
  <si>
    <t>800-767</t>
  </si>
  <si>
    <t>700B1</t>
  </si>
  <si>
    <t>Demontáž potrubí kouřovodu do DN200</t>
  </si>
  <si>
    <t>910      T01.</t>
  </si>
  <si>
    <t>Hzs-nezměřitelné práce při demontáži</t>
  </si>
  <si>
    <t>961055111R00</t>
  </si>
  <si>
    <t>Bourání základů železobetonových</t>
  </si>
  <si>
    <t>nebo vybourání otvorů průřezové plochy přes 4 m2 v základech</t>
  </si>
  <si>
    <t>0,17*5,68+0,17*1,02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</si>
  <si>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</si>
  <si>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</si>
  <si>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</si>
  <si>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</si>
  <si>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</si>
  <si>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2*2+2*0,9*2</t>
  </si>
  <si>
    <t>974042554R00</t>
  </si>
  <si>
    <t>Vysekání rýh v podlaze betonové do hloubky 100 mm, šířky do 150 mm</t>
  </si>
  <si>
    <t>s betonovým podkladem,</t>
  </si>
  <si>
    <t>732339993R00</t>
  </si>
  <si>
    <t>Nádoby expanzní tlakové Zkoušky a revize revize expanzní tlakové nádoby do 500 l</t>
  </si>
  <si>
    <t>R01</t>
  </si>
  <si>
    <t>Revize spalinových cest</t>
  </si>
  <si>
    <t xml:space="preserve">ks    </t>
  </si>
  <si>
    <t>R03</t>
  </si>
  <si>
    <t>Servis - uvedení kotlů do provozu, zaškolení obsluhy</t>
  </si>
  <si>
    <t>RV1</t>
  </si>
  <si>
    <t>Revize plynu F,G</t>
  </si>
  <si>
    <t>904      R01</t>
  </si>
  <si>
    <t>Hzs-zkousky v ramci montaz.praci, Komplexni vyzkouseni</t>
  </si>
  <si>
    <t>Prav.M</t>
  </si>
  <si>
    <t>904      R02</t>
  </si>
  <si>
    <t>Hzs-zkousky v ramci montaz.praci, Topná zkouška</t>
  </si>
  <si>
    <t>909      R00</t>
  </si>
  <si>
    <t>Hzs-nezmeritelne stavebni prace</t>
  </si>
  <si>
    <t>RT31b</t>
  </si>
  <si>
    <t>Zapůjčení externí úpravny vody pro prvotní nápň soustavy (1000l)</t>
  </si>
  <si>
    <t>900      RT31</t>
  </si>
  <si>
    <t>HZS, Proplach a napuštění upravenou vodou</t>
  </si>
  <si>
    <t>722182014R00</t>
  </si>
  <si>
    <t>Montáž tepelné izolace potrubí lepicí páska, sponky, přes DN 25 do DN 40</t>
  </si>
  <si>
    <t>Odkaz na mn. položky pořadí 63 : 3,00000</t>
  </si>
  <si>
    <t>Odkaz na mn. položky pořadí 64 : 5,00000</t>
  </si>
  <si>
    <t>Odkaz na mn. položky pořadí 65 : 13,00000</t>
  </si>
  <si>
    <t>Odkaz na mn. položky pořadí 66 : 5,00000</t>
  </si>
  <si>
    <t>Odkaz na mn. položky pořadí 67 : 5,00000</t>
  </si>
  <si>
    <t>Odkaz na mn. položky pořadí 68 : 5,00000</t>
  </si>
  <si>
    <t>722182016R00</t>
  </si>
  <si>
    <t>Montáž tepelné izolace potrubí lepicí páska, sponky, přes DN 40 do DN 80</t>
  </si>
  <si>
    <t>Odkaz na mn. položky pořadí 69 : 8,00000</t>
  </si>
  <si>
    <t>Odkaz na mn. položky pořadí 70 : 12,00000</t>
  </si>
  <si>
    <t>722182096R00</t>
  </si>
  <si>
    <t>Montáž tepelné izolace potrubí příplatek za montáž izolačních tvarovek přes DN 40 do DN 80</t>
  </si>
  <si>
    <t>998713201R00</t>
  </si>
  <si>
    <t>Přesun hmot pro izolace tepelné v objektech výšky do 6 m</t>
  </si>
  <si>
    <t>50 m vodorovně</t>
  </si>
  <si>
    <t>28323361R</t>
  </si>
  <si>
    <t>páska spojovací Al, PE; samolepicí; jednostranně; spoj parotěsný; š = 50,0 mm; l = 100 m</t>
  </si>
  <si>
    <t>631547014R</t>
  </si>
  <si>
    <t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</si>
  <si>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631547112R</t>
  </si>
  <si>
    <t>pouzdro potrubní řezané; minerální vlákno; povrchová úprava Al fólie se skelnou mřížkou; vnitřní průměr 18,0 mm; tl. izolace 30,0 mm; provozní teplota  do 250 °C; tepelná vodivost (10°C) 0,0330 W/mK; tepelná vodivost (50°C) 0,037 W/mK</t>
  </si>
  <si>
    <t>631547113R</t>
  </si>
  <si>
    <t>pouzdro potrubní řezané; minerální vlákno; povrchová úprava Al fólie se skelnou mřížkou; vnitřní průměr 22,0 mm; tl. izolace 30,0 mm; provozní teplota  do 250 °C; tepelná vodivost (10°C) 0,0330 W/mK; tepelná vodivost (50°C) 0,037 W/mK</t>
  </si>
  <si>
    <t>Odkaz na mn. položky pořadí 194 : 13,00000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</si>
  <si>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</si>
  <si>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</si>
  <si>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Odkaz na mn. položky pořadí 195 : 5,00000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</si>
  <si>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</si>
  <si>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</si>
  <si>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Odkaz na mn. položky pořadí 196 : 5,00000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</si>
  <si>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</si>
  <si>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</si>
  <si>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Odkaz na mn. položky pořadí 197 : 5,00000</t>
  </si>
  <si>
    <t>631547319R</t>
  </si>
  <si>
    <t>pouzdro potrubní řezané; minerální vlákno; povrchová úprava Al fólie se skelnou mřížkou; vnitřní průměr 60,0 mm; tl. izolace 50,0 mm; provozní teplota  do 250 °C; tepelná vodivost (10°C) 0,0330 W/mK; tepelná vodivost (50°C) 0,037 W/mK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</si>
  <si>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</si>
  <si>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</si>
  <si>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Odkaz na mn. položky pořadí 206 : 12,00000</t>
  </si>
  <si>
    <t>721170905R00</t>
  </si>
  <si>
    <t>Opravy odpadního potrubí novodurového vsazení odbočky, D 50 mm</t>
  </si>
  <si>
    <t>Včetně pomocného lešení o výšce podlahy do 1900 mm a pro zatížení do 1,5 kPa.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</si>
  <si>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</si>
  <si>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</si>
  <si>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</si>
  <si>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</si>
  <si>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</si>
  <si>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</si>
  <si>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</si>
  <si>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</si>
  <si>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Odkaz na mn. položky pořadí 72 : 6,00000</t>
  </si>
  <si>
    <t>725334301R00</t>
  </si>
  <si>
    <t>Nálevka se sifonem PP DN 32</t>
  </si>
  <si>
    <t>rozměry: 78x55 mm, výška 100 mm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</si>
  <si>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</si>
  <si>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</si>
  <si>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</si>
  <si>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IK100</t>
  </si>
  <si>
    <t>Inhibitor koroze</t>
  </si>
  <si>
    <t>l</t>
  </si>
  <si>
    <t>ZT1.1</t>
  </si>
  <si>
    <t>Neutralizační box pro výkon kotelny do 350kW</t>
  </si>
  <si>
    <t>722131936R00</t>
  </si>
  <si>
    <t>Opravy vodovodního potrubí závitového propojení dosavadního potrubí, DN 50</t>
  </si>
  <si>
    <t>722172913R00</t>
  </si>
  <si>
    <t>Opravy vodovodního potrubí z plastových trubek propojení plastového potrubí polyfuzí, D 25 mm</t>
  </si>
  <si>
    <t>722172742R00</t>
  </si>
  <si>
    <t>Potrubí z plastických hmot z trub PP-RCT, D 20 mm, s 2,3 mm, S 3,2, polyfúzně svařované, bez zednických výpomocí</t>
  </si>
  <si>
    <t>včetně tvarovek, bez zednických výpomocí</t>
  </si>
  <si>
    <t>Potrubí včetně tvarovek bez zednických výpomocí.</t>
  </si>
  <si>
    <t>SV : 8</t>
  </si>
  <si>
    <t>722172743R00</t>
  </si>
  <si>
    <t>Potrubí z plastických hmot z trub PP-RCT, D 25 mm, s 2,8 mm, S 3,2, polyfúzně svařované, bez zednických výpomocí</t>
  </si>
  <si>
    <t>722172747R00</t>
  </si>
  <si>
    <t>Potrubí z plastických hmot z trub PP-RCT, D 63 mm, s 7,1 mm, S 4, polyfúzně svařované, bez zednických výpomocí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</si>
  <si>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</si>
  <si>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</si>
  <si>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</si>
  <si>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</si>
  <si>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</si>
  <si>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</si>
  <si>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</si>
  <si>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</si>
  <si>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</si>
  <si>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</si>
  <si>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</si>
  <si>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722239101R00</t>
  </si>
  <si>
    <t>Montáž armatury závitové se dvěma závity G 1/2"</t>
  </si>
  <si>
    <t>Odkaz na mn. položky pořadí 86 : 4,00000</t>
  </si>
  <si>
    <t>Odkaz na mn. položky pořadí 97 : 1,00000</t>
  </si>
  <si>
    <t>Odkaz na mn. položky pořadí 98 : 1,00000</t>
  </si>
  <si>
    <t>Odkaz na mn. položky pořadí 101 : 1,00000</t>
  </si>
  <si>
    <t>722239102R00</t>
  </si>
  <si>
    <t>Montáž armatury závitové se dvěma závity G 3/4"</t>
  </si>
  <si>
    <t>Odkaz na mn. položky pořadí 88 : 1,00000</t>
  </si>
  <si>
    <t>Odkaz na mn. položky pořadí 87 : 2,00000</t>
  </si>
  <si>
    <t>998722201R00</t>
  </si>
  <si>
    <t>Přesun hmot pro vnitřní vodovod v objektech výšky do 6 m</t>
  </si>
  <si>
    <t>vodorovně do 50 m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</si>
  <si>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</si>
  <si>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</si>
  <si>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</si>
  <si>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</si>
  <si>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</si>
  <si>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</si>
  <si>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Odkaz na mn. položky pořadí 81 : 8,00000</t>
  </si>
  <si>
    <t>734261223R00</t>
  </si>
  <si>
    <t>Šroubení topenářské, přímé, mosazné, DN 15, PN 10, včetně dodávky materiálu</t>
  </si>
  <si>
    <t>734421160R001</t>
  </si>
  <si>
    <t>Tlakoměr deformační 0-10 kPa, D 100</t>
  </si>
  <si>
    <t>BA15</t>
  </si>
  <si>
    <t>Potrubní oddělovač typ BA, DN15, 1/2" vnější závit, voda, mosaz</t>
  </si>
  <si>
    <t>ZT1.4</t>
  </si>
  <si>
    <t>Elektromagnetický ventil na vodu DN 15, 230 VAC</t>
  </si>
  <si>
    <t>28654296R</t>
  </si>
  <si>
    <t>DG přechodka PPR; závit vnější; kovový; SDR 6,0; PN 20; DN 20 mm; G 1/2"; spoj svařovaný</t>
  </si>
  <si>
    <t>43633010R</t>
  </si>
  <si>
    <t>filtr pro použití filtrace mechanických nečistot z vody; filtr 5", třídílný, výška 220 x pr. 130 mm; průtok 2,75 m3/h; přípojení 3/4"; tělo-PP, hlava-SAN, vložka nerez; max. tlak 6 bar; teplota vody 5-40 °C</t>
  </si>
  <si>
    <t>PV1</t>
  </si>
  <si>
    <t>Pojistný ventil k ohřívači 1/2", otvír. 8bar</t>
  </si>
  <si>
    <t>723120202R00</t>
  </si>
  <si>
    <t>Potrubí z trubek černých závitových svařovaných DN 15</t>
  </si>
  <si>
    <t>bezešvých ČSN 42 0250 a běžných ČSN 42 5710 - jakost 11353.0,</t>
  </si>
  <si>
    <t>Potrubí včetně tvarovek a zednických výpomocí.</t>
  </si>
  <si>
    <t>723120205R00</t>
  </si>
  <si>
    <t>Potrubí z trubek černých závitových svařovaných DN 32</t>
  </si>
  <si>
    <t>723120805R00</t>
  </si>
  <si>
    <t>Demontáž potrubí svařovaného z trubek závitových přes 25 do DN 50</t>
  </si>
  <si>
    <t>6+6+8</t>
  </si>
  <si>
    <t>723120809R00</t>
  </si>
  <si>
    <t>Demontáž potrubí svařovaného z trubek závitových přes 50 do DN 80</t>
  </si>
  <si>
    <t>723150312R00</t>
  </si>
  <si>
    <t>Potrubí ocelové hladké černé svařované D 57 mm, s 2,9 mm</t>
  </si>
  <si>
    <t>723150314R00</t>
  </si>
  <si>
    <t>Potrubí ocelové hladké černé svařované D 89 mm, s 3,6 mm</t>
  </si>
  <si>
    <t>723150341R00</t>
  </si>
  <si>
    <t>Zhotovení redukce kováním 1DN, DN 32/20</t>
  </si>
  <si>
    <t>723150368R00</t>
  </si>
  <si>
    <t>Potrubí ocel. černé svařované - chráničky D 76 mm, s 3,2 mm</t>
  </si>
  <si>
    <t>723160804R00</t>
  </si>
  <si>
    <t>Demontáž přípojek k plynoměrům závitových  , G 1"</t>
  </si>
  <si>
    <t>pár</t>
  </si>
  <si>
    <t>723160807R00</t>
  </si>
  <si>
    <t>Demontáž přípojek k plynoměrům závitových  , G 2"</t>
  </si>
  <si>
    <t>723225113R00</t>
  </si>
  <si>
    <t>Ventil vzorkovací přímý, mosazný, vnitřní závit, DN 15, včetně dodávky materiálu</t>
  </si>
  <si>
    <t>723237213R00</t>
  </si>
  <si>
    <t>Kohout kulový  , mosazný, závit vnitřní-vnitřní, DN 15, PN 5, včetně dodávky materiálu</t>
  </si>
  <si>
    <t>723237216R00</t>
  </si>
  <si>
    <t>Kohout kulový  , mosazný, závit vnitřní-vnitřní, DN 32, PN 5, včetně dodávky materiálu</t>
  </si>
  <si>
    <t>723237218R00</t>
  </si>
  <si>
    <t>Kohout kulový  , mosazný, závit vnitřní-vnitřní, DN 50, PN 5, včetně dodávky materiálu</t>
  </si>
  <si>
    <t>998723201R00</t>
  </si>
  <si>
    <t>Přesun hmot pro vnitřní plynovod v objektech výšky do 6 m</t>
  </si>
  <si>
    <t>723239101R00</t>
  </si>
  <si>
    <t>Montáž plynovodních armatur se dvěma závity  , G 1/2"</t>
  </si>
  <si>
    <t>Odkaz na mn. položky pořadí 113 : 6,00000</t>
  </si>
  <si>
    <t>723239102R00</t>
  </si>
  <si>
    <t>Montáž plynovodních armatur se dvěma závity  , G 3/4"</t>
  </si>
  <si>
    <t>Odkaz na mn. položky pořadí 133 : 1,00000</t>
  </si>
  <si>
    <t>723239104R00</t>
  </si>
  <si>
    <t>Montáž plynovodních armatur se dvěma závity  , G 5/4"</t>
  </si>
  <si>
    <t>Oranžová</t>
  </si>
  <si>
    <t>Odkaz na mn. položky pořadí 134 : 1,00000</t>
  </si>
  <si>
    <t>Odkaz na mn. položky pořadí 114 : 2,00000</t>
  </si>
  <si>
    <t>723239106R00</t>
  </si>
  <si>
    <t>Montáž plynovodních armatur se dvěma závity  , G 2"</t>
  </si>
  <si>
    <t>Odkaz na mn. položky pořadí 115 : 3,00000</t>
  </si>
  <si>
    <t>723260801R00</t>
  </si>
  <si>
    <t>Demontáž plynoměrů PS 2, PS 6, PS 10</t>
  </si>
  <si>
    <t>723260802R00</t>
  </si>
  <si>
    <t>Demontáž plynoměrů PS 20, PS 30, PL 4</t>
  </si>
  <si>
    <t>733123911R00</t>
  </si>
  <si>
    <t>Svařovaný spoj potrubí ocelového D 22 mm</t>
  </si>
  <si>
    <t>733123918R00</t>
  </si>
  <si>
    <t>Svařovaný spoj potrubí ocelového D 57 mm</t>
  </si>
  <si>
    <t>734100811R00</t>
  </si>
  <si>
    <t>Demontáž přírubových armatur se dvěma přírubami, do DN 50</t>
  </si>
  <si>
    <t>734100812R00</t>
  </si>
  <si>
    <t>Demontáž přírubových armatur se dvěma přírubami, přes 50 do DN 100</t>
  </si>
  <si>
    <t>998728201R00</t>
  </si>
  <si>
    <t>Přesun hmot pro vzduchotechniku v objektech výšky do 6 m</t>
  </si>
  <si>
    <t>998732201R00</t>
  </si>
  <si>
    <t>Přesun hmot pro strojovny v objektech výšky do 6 m</t>
  </si>
  <si>
    <t>723261915R001</t>
  </si>
  <si>
    <t>Oprava - zpětná montáž plynoměru PS-30</t>
  </si>
  <si>
    <t>734421160R00P1</t>
  </si>
  <si>
    <t>Tlakoměr deformační 0-200kPa, D 100, vč. KK s odvodněním</t>
  </si>
  <si>
    <t>734421160R00p2</t>
  </si>
  <si>
    <t>Tlakoměr deformační 0-6kPa, D 100 vč. KK15 s odv.</t>
  </si>
  <si>
    <t>PL2</t>
  </si>
  <si>
    <t>Filtr plynový G3/4"</t>
  </si>
  <si>
    <t>PL3</t>
  </si>
  <si>
    <t>Regulátor tlaku plynu 65/2,2 kPa, Q=10m3/h, G3/4"x5/4"</t>
  </si>
  <si>
    <t>722269111R00</t>
  </si>
  <si>
    <t>Montáž vodoměru závitového jednovtokového suchoběžného, G 1/2"</t>
  </si>
  <si>
    <t>998724201R00</t>
  </si>
  <si>
    <t>Přesun hmot pro strojní vybavení v objektech výšky do 6 m</t>
  </si>
  <si>
    <t>722190221R001</t>
  </si>
  <si>
    <t>Montáž změkčovacího a doplňovacího zařízení</t>
  </si>
  <si>
    <t>POL1_7</t>
  </si>
  <si>
    <t>Včetně vyvedení a upevnění výpustek.</t>
  </si>
  <si>
    <t>montáž-dopojení úpravny vody : 1</t>
  </si>
  <si>
    <t>ZT1.2a</t>
  </si>
  <si>
    <t>Náplň pro změkčování 76x514mm</t>
  </si>
  <si>
    <t>ZT1.3a</t>
  </si>
  <si>
    <t>Digitální vodoměr pro kontrolu změkčovacích zařízení, Rp 1/2"</t>
  </si>
  <si>
    <t>ZT1.3</t>
  </si>
  <si>
    <t>Změkčovací zařízení se dvěma patronama, Rp 1/2"</t>
  </si>
  <si>
    <t>ZT1.1 : 1</t>
  </si>
  <si>
    <t>728314113R00</t>
  </si>
  <si>
    <t>Montáž protidešťové žaluzie do čtyřhranného potrubí, do průřezu 0,45 m2</t>
  </si>
  <si>
    <t>728415123R00</t>
  </si>
  <si>
    <t>Mřížky, regulátory montáž kruhové větrací nebo ventilační mřížky,  , do průměru d 300 mm</t>
  </si>
  <si>
    <t>MV1</t>
  </si>
  <si>
    <t>Kovová ventilační mřížka bez příruby s pevnou žaluzií a síťkou 300x300 mm, bílá</t>
  </si>
  <si>
    <t>mv2</t>
  </si>
  <si>
    <t>Kovová ventilační mřížka bez příruby s pevnou žaluzií a síťkou 250x250 mm, bílá</t>
  </si>
  <si>
    <t>731249126R00</t>
  </si>
  <si>
    <t>Montáž ocelových kotlů do 50 kW (100 kW) na kapalná a plynná paliva  přes 35 do 52 kW</t>
  </si>
  <si>
    <t>998731201R00</t>
  </si>
  <si>
    <t>Přesun hmot pro kotelny umístěné ve výšce (hloubce) do 6 m</t>
  </si>
  <si>
    <t>STR1.1a</t>
  </si>
  <si>
    <t>Tepl.čidlo příložné</t>
  </si>
  <si>
    <t>KO1</t>
  </si>
  <si>
    <t>Přenosný hasící přístroj CO2 s min. hasící schopností 55B</t>
  </si>
  <si>
    <t>KO2</t>
  </si>
  <si>
    <t>Práškový přenosný hasící přístroj s min. hasící schopností 21A, 5kg</t>
  </si>
  <si>
    <t>STR1.1</t>
  </si>
  <si>
    <t>Kaskáda kotlů 2x45kW vč. regulačních prvků kaskády</t>
  </si>
  <si>
    <t>sbr.</t>
  </si>
  <si>
    <t>STR1.1 : 1</t>
  </si>
  <si>
    <t>484813506.11</t>
  </si>
  <si>
    <t>Montáž spalinové cesty</t>
  </si>
  <si>
    <t>484813506.12</t>
  </si>
  <si>
    <t>Zakládací koleno s konzolí DN 80</t>
  </si>
  <si>
    <t>484813506.13</t>
  </si>
  <si>
    <t>Koleno 87st DN 80</t>
  </si>
  <si>
    <t>484813506.01</t>
  </si>
  <si>
    <t>Revizní koleno 87st DN 80</t>
  </si>
  <si>
    <t>484813506.02</t>
  </si>
  <si>
    <t>Trubka - prodloužení 500mm DN 80</t>
  </si>
  <si>
    <t>484813506.03</t>
  </si>
  <si>
    <t>Trubka - prodloužení 1000mm DN 80</t>
  </si>
  <si>
    <t>484813506.04</t>
  </si>
  <si>
    <t>Trubka - prodloužení 2000mm DN 80</t>
  </si>
  <si>
    <t>484813506.05</t>
  </si>
  <si>
    <t>Trubka - prodloužení 1000mm, UV odolné DN 80</t>
  </si>
  <si>
    <t>484813506.06</t>
  </si>
  <si>
    <t>Ukončovací kryt komína s možností přisávání</t>
  </si>
  <si>
    <t>KHA7151600901</t>
  </si>
  <si>
    <t>26733226</t>
  </si>
  <si>
    <t>484813506.07</t>
  </si>
  <si>
    <t>Vystřeďovací distanční objímka dvojitá DN 80</t>
  </si>
  <si>
    <t>484813506.08</t>
  </si>
  <si>
    <t>Krycí manžeta vnitřní DN 80</t>
  </si>
  <si>
    <t>484813506.09</t>
  </si>
  <si>
    <t>Izolace min vata s AL folii 20 mm.</t>
  </si>
  <si>
    <t>484813506.10</t>
  </si>
  <si>
    <t>Přesun hmot pro kouřovody a komíny</t>
  </si>
  <si>
    <t>484813506.14</t>
  </si>
  <si>
    <t>Konzole a objímky</t>
  </si>
  <si>
    <t>731.02_06</t>
  </si>
  <si>
    <t>Montáž sání</t>
  </si>
  <si>
    <t>731.02_05</t>
  </si>
  <si>
    <t>731.1_04</t>
  </si>
  <si>
    <t>731.2_01</t>
  </si>
  <si>
    <t>Rozdělovač</t>
  </si>
  <si>
    <t>731.2_02</t>
  </si>
  <si>
    <t>731.2_03</t>
  </si>
  <si>
    <t>732119193R00</t>
  </si>
  <si>
    <t>Rozdělovače a sběrače dodávka těles ve specifikaci  tělěs rozdělovačů a sběračů o délce 1 m, DN 150</t>
  </si>
  <si>
    <t>732111233R00</t>
  </si>
  <si>
    <t>Rozdělovače a sběrače včetně dodávky (výroby) těles  příplatek k ceně za každých dalších i započatých 0,5 m délky tělěsa, DN 150</t>
  </si>
  <si>
    <t>732219301R00</t>
  </si>
  <si>
    <t>Montáž ohříváků vody zásobníkových stojatých, kombinovaných, do 200 l</t>
  </si>
  <si>
    <t>732339107R00</t>
  </si>
  <si>
    <t>Nádoby expanzní tlakové Montáž nádob expanzních tlakových o obsahu 140 l</t>
  </si>
  <si>
    <t>732111318R00</t>
  </si>
  <si>
    <t>Rozdělovače a sběrače včetně dodávky (výroby) těles  trubková hrdla rozdělovačů a sběračů bez přírub, DN 50</t>
  </si>
  <si>
    <t>732111322R00</t>
  </si>
  <si>
    <t>Rozdělovače a sběrače včetně dodávky (výroby) těles  trubková hrdla rozdělovačů a sběračů bez přírub, DN 65</t>
  </si>
  <si>
    <t>732111316R00</t>
  </si>
  <si>
    <t>Rozdělovače a sběrače včetně dodávky (výroby) těles  trubková hrdla rozdělovačů a sběračů bez přírub, DN 40</t>
  </si>
  <si>
    <t>732111314R00</t>
  </si>
  <si>
    <t>Rozdělovače a sběrače včetně dodávky (výroby) těles  trubková hrdla rozdělovačů a sběračů bez přírub, DN 25</t>
  </si>
  <si>
    <t>732111312R00</t>
  </si>
  <si>
    <t>Rozdělovače a sběrače včetně dodávky (výroby) těles  trubková hrdla rozdělovačů a sběračů bez přírub, DN 20</t>
  </si>
  <si>
    <t>732349102R00</t>
  </si>
  <si>
    <t>Nádoby válcové tlakové Montáž anuloidu II - průtok 8 m3/hod</t>
  </si>
  <si>
    <t>732429111R00</t>
  </si>
  <si>
    <t>Čerpadla teplovodní Montáž čerpadel teplovodních oběhových spirálních DN 25</t>
  </si>
  <si>
    <t>732429112R00</t>
  </si>
  <si>
    <t>Čerpadla teplovodní Montáž čerpadel teplovodních oběhových spirálních DN 40</t>
  </si>
  <si>
    <t>STR3.1</t>
  </si>
  <si>
    <t>Elektronické oběhové čerpadlo s automatickou změnou otáček p=55kPa, Q=2,2m3/h, závit G6/4", 116W, 1,02A, 1x230V</t>
  </si>
  <si>
    <t>STR3.2</t>
  </si>
  <si>
    <t>Elektronické oběhové čerpadlo s automatickou změnou otáček p=20kPa, Q=0,5m3/h, závit G1", 18W, 0,18A, 1x230V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</si>
  <si>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</si>
  <si>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</si>
  <si>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STR2.2 : 1</t>
  </si>
  <si>
    <t>90001393829T</t>
  </si>
  <si>
    <t>Příslušenství k nádobám  - bezpečnostní kulový uzávěr se zajištěním 3/4"</t>
  </si>
  <si>
    <t>KS</t>
  </si>
  <si>
    <t>STR1.3</t>
  </si>
  <si>
    <t>HVDT II, 8m3/h, připojení DN65, svařenec</t>
  </si>
  <si>
    <t>STR2.1</t>
  </si>
  <si>
    <t>RS KOMBI rozdělovač, MODUL 120, PN 6, Tmax=105°C, l=2250mm, m=61,0kg</t>
  </si>
  <si>
    <t>STR2.1a</t>
  </si>
  <si>
    <t>Nástěnná konzola NK 65-125, m=1,5kg</t>
  </si>
  <si>
    <t>STR3.3</t>
  </si>
  <si>
    <t>Elektronické oběhové čerpadlo s automatickou změnou otáček p=48kPa, Q=2m3/h, závit G6/4", 84W, 0,75A, 1x230V</t>
  </si>
  <si>
    <t>STR3.4</t>
  </si>
  <si>
    <t>Elektronické oběhové čerpadlo s automatickou změnou otáček p=20kPa, Q=2,2m3/h, závit G1", 18W, 0,18A, 1x230V</t>
  </si>
  <si>
    <t>ZT2.1</t>
  </si>
  <si>
    <t>Zásobníkový ohřívač TV s 1 výměníkem s možností el. top. tělesa, Mg anoda, vnitřní povrch smalt, V=120l</t>
  </si>
  <si>
    <t>733151214R00</t>
  </si>
  <si>
    <t>Potrubí z trubek ocelových vně pozinkovaných pro průmysl spojované lisováním vnější průměr D 22 mm, tl. stěny 1,5 mm</t>
  </si>
  <si>
    <t>TV : (4+1,5)*2</t>
  </si>
  <si>
    <t>EXP : 2</t>
  </si>
  <si>
    <t>733151215R00</t>
  </si>
  <si>
    <t>Potrubí z trubek ocelových vně pozinkovaných pro průmysl spojované lisováním vnější průměr D 28 mm, tl. stěny 1,5 mm</t>
  </si>
  <si>
    <t>(2,5)*2</t>
  </si>
  <si>
    <t>733151218R00</t>
  </si>
  <si>
    <t>Potrubí z trubek ocelových vně pozinkovaných pro průmysl spojované lisováním vnější průměr D 54 mm, tl. stěny 1,5 mm</t>
  </si>
  <si>
    <t>2,5*2</t>
  </si>
  <si>
    <t>733151217R00</t>
  </si>
  <si>
    <t>Potrubí z trubek ocelových vně pozinkovaných pro průmysl spojované lisováním vnější průměr D 42 mm, tl. stěny 1,5 mm</t>
  </si>
  <si>
    <t>2*2,5</t>
  </si>
  <si>
    <t>733113114R00</t>
  </si>
  <si>
    <t>Potrubí z trubek závitových příplatek k ceně za zhotovení přípojky z ocelových trubek závitových,  ,  , DN 20</t>
  </si>
  <si>
    <t>998767201R00</t>
  </si>
  <si>
    <t>Přesun hmot pro kovové stavební doplňk. konstrukce v objektech výšky do 6 m</t>
  </si>
  <si>
    <t>733113115R00</t>
  </si>
  <si>
    <t>Potrubí z trubek závitových příplatek k ceně za zhotovení přípojky z ocelových trubek závitových,  ,  , DN 25</t>
  </si>
  <si>
    <t>733123123R00</t>
  </si>
  <si>
    <t>Potrubí z trubek hladkých příplatek k ceně za zhotovení přípojky z trubek hladkých   76, tloušťka stěny 3,2 mm</t>
  </si>
  <si>
    <t>783425150R00</t>
  </si>
  <si>
    <t>Nátěry potrubí a armatur syntetické potrubí, do DN 100 mm, dvojnásobné se základním nátěrem</t>
  </si>
  <si>
    <t>na vzduchu schnoucí</t>
  </si>
  <si>
    <t>Odkaz na mn. položky pořadí 204 : 2,00000</t>
  </si>
  <si>
    <t>733113118R00</t>
  </si>
  <si>
    <t>Potrubí z trubek závitových příplatek k ceně za zhotovení přípojky z ocelových trubek závitových,  ,  , DN 50</t>
  </si>
  <si>
    <t>733111118R00</t>
  </si>
  <si>
    <t>Potrubí z trubek závitových ocelových bezešvých, běžných, v kotelnách a strojovnách, DN 50</t>
  </si>
  <si>
    <t>733113117R00</t>
  </si>
  <si>
    <t>Potrubí z trubek závitových příplatek k ceně za zhotovení přípojky z ocelových trubek závitových,  ,  , DN 40</t>
  </si>
  <si>
    <t>733121224R00</t>
  </si>
  <si>
    <t>Potrubí z trubek hladkých ocelových bezešvých tvářených za tepla  v kotelnách a strojovnách, D 76, tloušťka stěny 3,6 mm</t>
  </si>
  <si>
    <t>733190219R00</t>
  </si>
  <si>
    <t>Tlakové zkoušky potrubí ocelových hladkých přes D 51/2,6 do D 60,3/2,9</t>
  </si>
  <si>
    <t>733190109R00</t>
  </si>
  <si>
    <t>Tlakové zkoušky potrubí ocelových závitových, plastových, měděných přes DN 50 do DN 65</t>
  </si>
  <si>
    <t>998733201R00</t>
  </si>
  <si>
    <t>Přesun hmot pro rozvody potrubí v objektech výšky do 6 m</t>
  </si>
  <si>
    <t>734255122R00</t>
  </si>
  <si>
    <t>Ventil pojistný závitový 3,0 bar, mosazný, DN 20, vnitřní-vnitřní závit, včetně dodávky materiálu</t>
  </si>
  <si>
    <t>734191945R00</t>
  </si>
  <si>
    <t>Opravy přírubových armatur zpětná montáž armatur bez navaření protipřírub   se dvěma přírubami, DN 65</t>
  </si>
  <si>
    <t>734209113R00</t>
  </si>
  <si>
    <t>Montáž závitové armatury se dvěma závity, G 1/2", bez dodávky materiálu</t>
  </si>
  <si>
    <t>Odkaz na mn. položky pořadí 223 : 9,00000</t>
  </si>
  <si>
    <t>Odkaz na mn. položky pořadí 239 : 1,00000</t>
  </si>
  <si>
    <t>734209114R00</t>
  </si>
  <si>
    <t>Montáž závitové armatury se dvěma závity, G 3/4", bez dodávky materiálu</t>
  </si>
  <si>
    <t>Odkaz na mn. položky pořadí 225 : 6,00000</t>
  </si>
  <si>
    <t>Odkaz na mn. položky pořadí 228 : 1,00000</t>
  </si>
  <si>
    <t>Odkaz na mn. položky pořadí 232 : 4,00000</t>
  </si>
  <si>
    <t>734209115R00</t>
  </si>
  <si>
    <t>Montáž závitové armatury se dvěma závity, G 1", bez dodávky materiálu</t>
  </si>
  <si>
    <t>Odkaz na mn. položky pořadí 224 : 4,00000</t>
  </si>
  <si>
    <t>Odkaz na mn. položky pořadí 229 : 1,00000</t>
  </si>
  <si>
    <t>Odkaz na mn. položky pořadí 240 : 1,00000</t>
  </si>
  <si>
    <t>Odkaz na mn. položky pořadí 235 : 2,00000</t>
  </si>
  <si>
    <t>734209117R00</t>
  </si>
  <si>
    <t>Montáž závitové armatury se dvěma závity, G 6/4", bez dodávky materiálu</t>
  </si>
  <si>
    <t>Odkaz na mn. položky pořadí 226 : 9,00000</t>
  </si>
  <si>
    <t>Odkaz na mn. položky pořadí 230 : 3,00000</t>
  </si>
  <si>
    <t>Odkaz na mn. položky pořadí 242 : 1,00000</t>
  </si>
  <si>
    <t>Odkaz na mn. položky pořadí 233 : 6,00000</t>
  </si>
  <si>
    <t>Odkaz na mn. položky pořadí 253 : 1,00000</t>
  </si>
  <si>
    <t>734209118R00</t>
  </si>
  <si>
    <t>Montáž závitové armatury se dvěma závity, G 2", bez dodávky materiálu</t>
  </si>
  <si>
    <t>Odkaz na mn. položky pořadí 231 : 1,00000</t>
  </si>
  <si>
    <t>Odkaz na mn. položky pořadí 227 : 4,00000</t>
  </si>
  <si>
    <t>Odkaz na mn. položky pořadí 236 : 2,00000</t>
  </si>
  <si>
    <t>Odkaz na mn. položky pořadí 241 : 1,00000</t>
  </si>
  <si>
    <t>713571111R00</t>
  </si>
  <si>
    <t>Požárně ochranná manžeta EI 90, D 50 mm</t>
  </si>
  <si>
    <t>Montáž manžety ke stěně nebo stropu pomocí rozpěrné hmoždinky se šroubem. Cena obsahuje i dodávku manžety a spojovacích prostředků.</t>
  </si>
  <si>
    <t>713552131R00</t>
  </si>
  <si>
    <t>Protipožární kabelové přepážky Protipožární trubní ucpávky EI 90, do D 108 mm, stěna</t>
  </si>
  <si>
    <t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t>
  </si>
  <si>
    <t>713571115R00</t>
  </si>
  <si>
    <t>Požárně ochranná manžeta EI 90, D 110 mm</t>
  </si>
  <si>
    <t>734209123R00</t>
  </si>
  <si>
    <t>Montáž závitové armatury se třemi závity, G 1/2", bez dodávky materiálu</t>
  </si>
  <si>
    <t>734209125R00</t>
  </si>
  <si>
    <t>Montáž závitové armatury se třemi závity, G 1", bez dodávky materiálu</t>
  </si>
  <si>
    <t>734213112R00</t>
  </si>
  <si>
    <t>Ventil automatický, odvzdušňovací, mosazný, PN 10, DN 15, včetně dodávky materiálu</t>
  </si>
  <si>
    <t>734235121R00</t>
  </si>
  <si>
    <t>Kohout kulový, mosazný, DN 15, PN 42, vnitřní-vnitřní, včetně dodávky materiálu</t>
  </si>
  <si>
    <t>734235123R00</t>
  </si>
  <si>
    <t>Kohout kulový, mosazný, DN 25, PN 35, vnitřní-vnitřní, včetně dodávky materiálu</t>
  </si>
  <si>
    <t>734235122R00</t>
  </si>
  <si>
    <t>Kohout kulový, mosazný, DN 20, PN 42,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</si>
  <si>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</si>
  <si>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</si>
  <si>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</si>
  <si>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</si>
  <si>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</si>
  <si>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</si>
  <si>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</si>
  <si>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</si>
  <si>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734245425R00</t>
  </si>
  <si>
    <t>Klapka zpětná, mosazná, DN 40, PN 12, vnitřní-vnitřní závit, včetně dodávky materiálu</t>
  </si>
  <si>
    <t>734245426R00</t>
  </si>
  <si>
    <t>Klapka zpětná, mosazná, DN 50, PN 12, vnitřní-vnitřní závit, včetně dodávky materiálu</t>
  </si>
  <si>
    <t>734265313R00</t>
  </si>
  <si>
    <t>Šroubení topenářské, přímé, mosazné, DN 20, PN 16, včetně dodávky materiálu</t>
  </si>
  <si>
    <t>734265316R00</t>
  </si>
  <si>
    <t>Šroubení topenářské, přímé, mosazné, DN 40, PN 16, včetně dodávky materiálu</t>
  </si>
  <si>
    <t>734173216R00</t>
  </si>
  <si>
    <t>Přírubový spoj PN 0,6/I MPa, DN 65, včetně dodávky materiálu</t>
  </si>
  <si>
    <t>734265314R00</t>
  </si>
  <si>
    <t>Šroubení topenářské, přímé, mosazné, DN 25, PN 16, včetně dodávky materiálu</t>
  </si>
  <si>
    <t>734265317R00</t>
  </si>
  <si>
    <t>Šroubení topenářské, přímé, mosazné, DN 50, PN 16, včetně dodávky materiálu</t>
  </si>
  <si>
    <t>734291113R00</t>
  </si>
  <si>
    <t>Kohout kulový, napouštěcí a vypouštěcí, mosazný, DN 15, PN 10, včetně dodávky materiálu</t>
  </si>
  <si>
    <t>734109115R00</t>
  </si>
  <si>
    <t>Montáž přírubových armatur se dvěma přírubami, PN 06, DN 65, bez dodávky materiálu</t>
  </si>
  <si>
    <t>Odkaz na mn. položky pořadí 248 : 4,00000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</si>
  <si>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</si>
  <si>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</si>
  <si>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</si>
  <si>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</si>
  <si>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734297216R00</t>
  </si>
  <si>
    <t>Filtr mosazný, DN 50, PN 10, vnitřní-vnitřní závit, včetně dodávky materiálu</t>
  </si>
  <si>
    <t>734295215R00</t>
  </si>
  <si>
    <t>Filtr mosazný, DN 40, PN 20, vnitřní-vnitřní závit, včetně dodávky materiálu</t>
  </si>
  <si>
    <t>RTS 23/ I</t>
  </si>
  <si>
    <t>734413133R00</t>
  </si>
  <si>
    <t>Teploměr s jímkou D 80 mm, délka jímky 75 mm, T = 0 až 120°C, včetně dodávky materiálu</t>
  </si>
  <si>
    <t>734421160R0011</t>
  </si>
  <si>
    <t>Tlakoměr deformační 0-6bar č. 03322, D 100</t>
  </si>
  <si>
    <t>733123921R00</t>
  </si>
  <si>
    <t>Svařovaný spoj potrubí ocelového D 76 mm</t>
  </si>
  <si>
    <t>734494213R00</t>
  </si>
  <si>
    <t>Návarek s trubkovým závitem G 1/2", včetně dodávky materiálu</t>
  </si>
  <si>
    <t>998734101R00</t>
  </si>
  <si>
    <t>Přesun hmot pro armatury v objektech výšky do 6 m</t>
  </si>
  <si>
    <t>42285514R</t>
  </si>
  <si>
    <t>klapka mezipřírubová uzavírací; pro topení, pro vodovod, pro klimatizace, pro protipožární aplikace; materiál tělesa GGG 40 litina, disk litina GGG40, vložka EPDM,O-kroužek NBR; médium voda; DN 65; L = 46 mm; provozní tlak PN 16</t>
  </si>
  <si>
    <t>STR4.3</t>
  </si>
  <si>
    <t>Ventil  3-cest, DN15, kvs=1,63</t>
  </si>
  <si>
    <t>STR4</t>
  </si>
  <si>
    <t>Servopohon pro 3-cest. ventil, 24V, spojité ovl.</t>
  </si>
  <si>
    <t>STR4.1</t>
  </si>
  <si>
    <t>Ventil  3-cest, DN25, kvs=10</t>
  </si>
  <si>
    <t>STR4.2</t>
  </si>
  <si>
    <t>Ventil 3-cest, DN25, kvs=6,3</t>
  </si>
  <si>
    <t>STR1.2</t>
  </si>
  <si>
    <t>Magnetický mechanický filtr s neodymovým magnetem 6/4", max. průtok 24,4m3/h, 9000 Gauss, vodorovné umístění</t>
  </si>
  <si>
    <t>998734201R00</t>
  </si>
  <si>
    <t>767995101R00</t>
  </si>
  <si>
    <t>Výroba a montáž atypických kovovových doplňků staveb hmotnosti do 5 kg</t>
  </si>
  <si>
    <t>767995102R00</t>
  </si>
  <si>
    <t>Výroba a montáž atypických kovovových doplňků staveb hmotnosti přes 5 do 10 kg</t>
  </si>
  <si>
    <t>55399994R</t>
  </si>
  <si>
    <t>výrobek kovový zámečnický, atypický</t>
  </si>
  <si>
    <t>Odkaz na mn. položky pořadí 257 : 35,00000</t>
  </si>
  <si>
    <t>55399999R</t>
  </si>
  <si>
    <t>Odkaz na mn. položky pořadí 255 : 35,00000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</si>
  <si>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</si>
  <si>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</si>
  <si>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</si>
  <si>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</si>
  <si>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</si>
  <si>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</si>
  <si>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</si>
  <si>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</si>
  <si>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</si>
  <si>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</si>
  <si>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za uložení, směsi betonu a cihel,  , skupina 17 01 01 a 17 01 02 z Katalogu odpadů</t>
  </si>
  <si>
    <t>979095312R00</t>
  </si>
  <si>
    <t>Naložení a složení suti</t>
  </si>
  <si>
    <t>979990144R00</t>
  </si>
  <si>
    <t>Poplatek za skládku za uložení, minerální vata,  , skupina 17 06 04 z Katalogu odpadů</t>
  </si>
  <si>
    <t>723150344R00</t>
  </si>
  <si>
    <t>Zhotovení redukce kováním 1DN, DN 65/40</t>
  </si>
  <si>
    <t>732199100RM1</t>
  </si>
  <si>
    <t>Montáž orientačních štítků s dodávkou orientačního štítku</t>
  </si>
  <si>
    <t>D-001</t>
  </si>
  <si>
    <t>Snímač teploty venkovní, Pt1000/3850 - dodávka</t>
  </si>
  <si>
    <t>POL3_0</t>
  </si>
  <si>
    <t>D-002</t>
  </si>
  <si>
    <t>Snímač teploty venkovní, Pt1000/3850 - montáž</t>
  </si>
  <si>
    <t>POL1_9</t>
  </si>
  <si>
    <t>D-003</t>
  </si>
  <si>
    <t>Snímač teploty prostorový, Pt1000/3850 - dodávka</t>
  </si>
  <si>
    <t>D-004</t>
  </si>
  <si>
    <t>Snímač teploty prostorový, Pt1000/3850 - montáž</t>
  </si>
  <si>
    <t>D-008</t>
  </si>
  <si>
    <t>Snímač odpor.do jímky  se stonkem - dodávka</t>
  </si>
  <si>
    <t>D-009</t>
  </si>
  <si>
    <t>Snímač odpor.do jímky se stonkem - montáž</t>
  </si>
  <si>
    <t>D-010</t>
  </si>
  <si>
    <t>Jímka nerezová,G1/2,  - dodávka</t>
  </si>
  <si>
    <t>D-011</t>
  </si>
  <si>
    <t>Jímka nerezová,G1/2,  - montáž</t>
  </si>
  <si>
    <t>D-012</t>
  </si>
  <si>
    <t>Snímač zaplavení, plovákový - dodávka</t>
  </si>
  <si>
    <t>40511391R</t>
  </si>
  <si>
    <t>Snímač zaplavení, plovákový - montáž</t>
  </si>
  <si>
    <t>D-015</t>
  </si>
  <si>
    <t>Snímač tlaku, 0-10bar, 0-10V, M20x1,5 - dodávka</t>
  </si>
  <si>
    <t>405910068R</t>
  </si>
  <si>
    <t>Snímač tlaku, 0-10bar, 0-10V, M20x1,5 - montáž</t>
  </si>
  <si>
    <t>D-016</t>
  </si>
  <si>
    <t>3cestný mosazný manometrický kohout, M20x1,5 - dodávka</t>
  </si>
  <si>
    <t>D-019</t>
  </si>
  <si>
    <t>3cestný mosazný manometrický kohout, M20x1,5 - montáž</t>
  </si>
  <si>
    <t>VSM-001</t>
  </si>
  <si>
    <t>Servopohon - montáž, zapojení</t>
  </si>
  <si>
    <t>HW-001</t>
  </si>
  <si>
    <t>Řídicí systém, PLC vč. webserveru - dodávka</t>
  </si>
  <si>
    <t>HW-002</t>
  </si>
  <si>
    <t>Řídicí systém, PLC vč. webserveru - montáž</t>
  </si>
  <si>
    <t>HW-003</t>
  </si>
  <si>
    <t>Barevný display, 7 “ LCD TFT - dodávka</t>
  </si>
  <si>
    <t>HW-004</t>
  </si>
  <si>
    <t>Barevný display, 7 “ LCD TFT - montáž</t>
  </si>
  <si>
    <t>HW-005</t>
  </si>
  <si>
    <t>GSM Modem</t>
  </si>
  <si>
    <t>HW-006</t>
  </si>
  <si>
    <t>Montáž - GSM Modem</t>
  </si>
  <si>
    <t>HW-007</t>
  </si>
  <si>
    <t>LTE Router (datová SIM karta s veřejnou IP adresou bude dodána investorem)</t>
  </si>
  <si>
    <t>HW-008</t>
  </si>
  <si>
    <t>LTE Router (datová SIM karta s veřejnou IP adresou bude dodána investorem) - montáž, nastavení</t>
  </si>
  <si>
    <t>34121550R</t>
  </si>
  <si>
    <t>Kabel sdělovací s Cu jádrem JYTY 2 x 1 mm</t>
  </si>
  <si>
    <t>34121554R</t>
  </si>
  <si>
    <t>Kabel sdělovací s Cu jádrem JYTY 4 x 1 mm</t>
  </si>
  <si>
    <t>34111030R</t>
  </si>
  <si>
    <t>Kabel silový s Cu jádrem 750 V CYKY 3 x 1,5 mm2</t>
  </si>
  <si>
    <t>Pol__0030</t>
  </si>
  <si>
    <t>Kabel silový s Cu jádrem 750 V CYKY 3 x 2,5 mm2</t>
  </si>
  <si>
    <t>34111106R</t>
  </si>
  <si>
    <t>Kabel silový s Cu jádrem 750 V CYKY 5 x 4 mm2</t>
  </si>
  <si>
    <t>34140966R</t>
  </si>
  <si>
    <t>Vodič silový CY zelenožlutý 6,00 mm2 - drát</t>
  </si>
  <si>
    <t>222281301R00</t>
  </si>
  <si>
    <t>Kabely - instalace</t>
  </si>
  <si>
    <t>553473900R</t>
  </si>
  <si>
    <t>Žlab kabelový EC, s integrovanou spojkou</t>
  </si>
  <si>
    <t>KT-001</t>
  </si>
  <si>
    <t>Podpěra na stěnu, žárově zinkovaná</t>
  </si>
  <si>
    <t>soub</t>
  </si>
  <si>
    <t>222260721R00</t>
  </si>
  <si>
    <t>Montáž kabelové trasy</t>
  </si>
  <si>
    <t>KT-003</t>
  </si>
  <si>
    <t>Trubka plast 25, vč. příchytek , spojek</t>
  </si>
  <si>
    <t>222260573R00</t>
  </si>
  <si>
    <t>Trubka plast. tuhá 25 na příchytkách vč.příchytek instalace</t>
  </si>
  <si>
    <t>210800626R00</t>
  </si>
  <si>
    <t>Vodič nn a vn CYA 6 mm2 uložený volně</t>
  </si>
  <si>
    <t>210100001R00</t>
  </si>
  <si>
    <t>Ukončení vodičů v rozvaděči + zapojení</t>
  </si>
  <si>
    <t>SW-001</t>
  </si>
  <si>
    <t>SW pro DDC</t>
  </si>
  <si>
    <t>DB</t>
  </si>
  <si>
    <t>SW-002</t>
  </si>
  <si>
    <t>SW pro displej</t>
  </si>
  <si>
    <t>SW-003</t>
  </si>
  <si>
    <t>Nastavení GSM</t>
  </si>
  <si>
    <t>OE-001</t>
  </si>
  <si>
    <t>Stop tlačítko-hřib, krabice na povrch - dodávka</t>
  </si>
  <si>
    <t>OE-002</t>
  </si>
  <si>
    <t>Stop tlačítko-hřib, krabice na povrch - montáž</t>
  </si>
  <si>
    <t>OE-003</t>
  </si>
  <si>
    <t>Vypínač na povrch - dodávka</t>
  </si>
  <si>
    <t>OE-004</t>
  </si>
  <si>
    <t>Vypínač na povrch - montáž</t>
  </si>
  <si>
    <t>OE-005</t>
  </si>
  <si>
    <t>Zásuvka 230V/16A, na povrch - dodávka</t>
  </si>
  <si>
    <t>OE-006</t>
  </si>
  <si>
    <t>Zásuvka 230V/16A, na povrch - montáž</t>
  </si>
  <si>
    <t>OE-007</t>
  </si>
  <si>
    <t>Zásuvka 400V/16A, na povrch - dodávka</t>
  </si>
  <si>
    <t>OE-008</t>
  </si>
  <si>
    <t>Zásuvka 400V/16A, na povrch - montáž</t>
  </si>
  <si>
    <t>OE-009</t>
  </si>
  <si>
    <t>Svítidlo LED, průmyslové, IP66, široká vyzařovací charakteristika, 1x37, 4850lm,Ra80, 4000K -, dodávka</t>
  </si>
  <si>
    <t>OE-010</t>
  </si>
  <si>
    <t>Svítidlo LED, průmyslové, IP66, široká vyzařovací charakteristika, 1x37, 4850lm,Ra80, 4000K - montáž</t>
  </si>
  <si>
    <t>OE-011</t>
  </si>
  <si>
    <t>Drobný elektroinstalační a spojovací materiál</t>
  </si>
  <si>
    <t>OE-012</t>
  </si>
  <si>
    <t>Doplňující ochranné pospojení</t>
  </si>
  <si>
    <t>OE-013</t>
  </si>
  <si>
    <t>Úprava uzemněnní, LPS</t>
  </si>
  <si>
    <t>OE-014</t>
  </si>
  <si>
    <t>Úprava v napájecím rozváděči</t>
  </si>
  <si>
    <t>OE-015</t>
  </si>
  <si>
    <t>Rozváděč přisazený, oceloplechový, vystrojený, 1200x800x400 - dodávka</t>
  </si>
  <si>
    <t>OE-016</t>
  </si>
  <si>
    <t>hod</t>
  </si>
  <si>
    <t>OE-018</t>
  </si>
  <si>
    <t>Revize</t>
  </si>
  <si>
    <t>OE-019</t>
  </si>
  <si>
    <t>Dílenská dokumentace</t>
  </si>
  <si>
    <t>OE-020</t>
  </si>
  <si>
    <t>Test 1:1</t>
  </si>
  <si>
    <t>REZIE</t>
  </si>
  <si>
    <t>Režiní náklady ostatní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</si>
  <si>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</si>
  <si>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</si>
  <si>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</si>
  <si>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342264051RT2</t>
  </si>
  <si>
    <t>Podhledy na kovové konstrukci opláštěné deskami sádrokartonovými nosná konstrukce z profilů CD s přímým uchycením 1x deska, tloušťky 12,5 mm, protipožární, bez izolace</t>
  </si>
  <si>
    <t>Odkaz na mn. položky pořadí 26 : 20,76000</t>
  </si>
  <si>
    <t>631664111R00</t>
  </si>
  <si>
    <t>Oprava trhlin a výtluků v podlahách cementovou hmotou včetně penetrace podkladu, tloušťky od 1 mm do 10 mm, Penetrace akrylátová; funkce: adhezní můstek; ředidlo: voda (disperzní)</t>
  </si>
  <si>
    <t>Odkaz na mn. položky pořadí 7 : 84,00000*0,04</t>
  </si>
  <si>
    <t>605120</t>
  </si>
  <si>
    <t>Oprava plechového podhledu po demontáži potrubí nýtováním</t>
  </si>
  <si>
    <t>Součtová</t>
  </si>
  <si>
    <t>HZS2</t>
  </si>
  <si>
    <t>Oprava stěn a příček po prostupech potrubí a demontážích těles</t>
  </si>
  <si>
    <t>PP22</t>
  </si>
  <si>
    <t>Krytka pro prostup potrubí 15-22, dvojitá, bílá</t>
  </si>
  <si>
    <t>722130913R00</t>
  </si>
  <si>
    <t>Opravy vodovodního potrubí závitového přeřezání ocelové trubky, do DN 25</t>
  </si>
  <si>
    <t>733110806R00</t>
  </si>
  <si>
    <t>Demontáž potrubí z ocelových trubek závitových přes 15 do DN 32</t>
  </si>
  <si>
    <t>Odkaz na mn. položky pořadí 47 : 590,00000</t>
  </si>
  <si>
    <t>Odkaz na mn. položky pořadí 48 : 44,00000</t>
  </si>
  <si>
    <t>Odkaz na mn. položky pořadí 49 : 86,00000</t>
  </si>
  <si>
    <t>Odkaz na mn. položky pořadí 50 : 112,00000</t>
  </si>
  <si>
    <t>733191816R00</t>
  </si>
  <si>
    <t>Demontáž příslušenství potrubí - odřezání třmenových držáků bez demontáže konzol nebo výložníků  do D 44,5</t>
  </si>
  <si>
    <t>733890801R00</t>
  </si>
  <si>
    <t>Vnitrostaveništní přemístění demontovaných hmot rozvodů potrubí vodorovně do 100 m  z objektů výšky do 6 m</t>
  </si>
  <si>
    <t>734200822R00</t>
  </si>
  <si>
    <t>Demontáž závitových armatur se dvěma závity, přes 1/2 do G 1"</t>
  </si>
  <si>
    <t>735111810R00</t>
  </si>
  <si>
    <t>Demontáž radiátorů litinových článkových</t>
  </si>
  <si>
    <t>Odkaz na mn. položky pořadí 17 : 432,40000</t>
  </si>
  <si>
    <t>735151812R00</t>
  </si>
  <si>
    <t>Demontáž otopných těles panelových jednořadých, stavební délky přes 1500 do 2820  mm</t>
  </si>
  <si>
    <t>735151822R00</t>
  </si>
  <si>
    <t>Demontáž otopných těles panelových dvouřadých, stavební délky přes 1500 do 2820  mm</t>
  </si>
  <si>
    <t>735151832R00</t>
  </si>
  <si>
    <t>Demontáž otopných těles panelových třířadých, stavební délky přes 1500 do 2820  mm</t>
  </si>
  <si>
    <t>735291800R00</t>
  </si>
  <si>
    <t>Demontáž konzol nebo držáků otopných těles, registrů, konvektorů do odpadu</t>
  </si>
  <si>
    <t>otopných těles, registrů, konvektorů do odpadu</t>
  </si>
  <si>
    <t>735494811R00</t>
  </si>
  <si>
    <t>Vypuštění vody z otopných soustav bez kotlů, ohříváků, zásobníků a nádrží</t>
  </si>
  <si>
    <t>( bez kotlů, ohříváků, zásobníků a nádrží )</t>
  </si>
  <si>
    <t>1066*0,18</t>
  </si>
  <si>
    <t>922*0,18+200*0,21+88*0,37</t>
  </si>
  <si>
    <t>735890801R00</t>
  </si>
  <si>
    <t>Vnitrostaveništní přemístění demontovaných hmot  otopných těles vodorovně 100 m  z objektů výšky do 6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</si>
  <si>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</si>
  <si>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</si>
  <si>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Odkaz na mn. položky pořadí 24 : 3200,00000*0,025</t>
  </si>
  <si>
    <t>952902110R00</t>
  </si>
  <si>
    <t>Čištění budov zametáním v místnostech, chodbách, na schodišti a na půdě</t>
  </si>
  <si>
    <t>(200+700+700)*2</t>
  </si>
  <si>
    <t>9982529999</t>
  </si>
  <si>
    <t>Přesun nábytku, ochrana nábytku a podlah zakrýváním</t>
  </si>
  <si>
    <t>963016111R00</t>
  </si>
  <si>
    <t>Demontáž sádrokartonových a sádrovláknitých podhledů z desek bez minerální izolace, na jednoduché ocelové konstrukci, 1x opláštěné tl. 12,5 mm</t>
  </si>
  <si>
    <t>5,56+3,2+12</t>
  </si>
  <si>
    <t>974054608R00</t>
  </si>
  <si>
    <t>Vyvrtání otvorů pro krabice v sádrokartonové desce Vrtání prostupů v dělících příčkách a stropech</t>
  </si>
  <si>
    <t>979093111R00</t>
  </si>
  <si>
    <t>Uložení suti na skládku bez zhutnění</t>
  </si>
  <si>
    <t>800-6</t>
  </si>
  <si>
    <t>s hrubým urovnáním,</t>
  </si>
  <si>
    <t>904      R00</t>
  </si>
  <si>
    <t>Hzs-zkousky v ramci montaz.praci</t>
  </si>
  <si>
    <t>910      R001</t>
  </si>
  <si>
    <t>Hzs-ostatní nezměřitelné stavební práce a přípomoci při vedení tras potrubí v podhledech</t>
  </si>
  <si>
    <t>Zahrnuje ztížené práce související s instalací potrubí ve stávajícím podhledu, úpravy stávající kabeláže atd.</t>
  </si>
  <si>
    <t>722182011R00</t>
  </si>
  <si>
    <t>Montáž tepelné izolace potrubí lepicí páska, sponky, do DN 25</t>
  </si>
  <si>
    <t>Odkaz na mn. položky pořadí 43 : 66,00000</t>
  </si>
  <si>
    <t>Odkaz na mn. položky pořadí 42 : 12,00000</t>
  </si>
  <si>
    <t>Odkaz na mn. položky pořadí 41 : 65,00000</t>
  </si>
  <si>
    <t>Odkaz na mn. položky pořadí 44 : 52,00000</t>
  </si>
  <si>
    <t>Odkaz na mn. položky pořadí 45 : 140,00000</t>
  </si>
  <si>
    <t>722182094R00</t>
  </si>
  <si>
    <t>Montáž tepelné izolace potrubí příplatek za montáž izolačních tvarovek přes DN 25 do DN 40</t>
  </si>
  <si>
    <t>715291915R001</t>
  </si>
  <si>
    <t>Údržba izolací utěsnění prostupů DN 40 cm tmelem</t>
  </si>
  <si>
    <t>715291915R15</t>
  </si>
  <si>
    <t>Provedení chemické izolace, doplňkové, utěsnění prostupů ocelového potrubí protipož. tmelem do DN40</t>
  </si>
  <si>
    <t>18*2+68*2*2</t>
  </si>
  <si>
    <t>631547111R</t>
  </si>
  <si>
    <t>pouzdro potrubní řezané; minerální vlákno; povrchová úprava Al fólie se skelnou mřížkou; vnitřní průměr 15,0 mm; tl. izolace 30,0 mm; provozní teplota  do 250 °C; tepelná vodivost (10°C) 0,0330 W/mK; tepelná vodivost (50°C) 0,037 W/mK</t>
  </si>
  <si>
    <t>(6,5+21+2)*2</t>
  </si>
  <si>
    <t>prostupy : 6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</si>
  <si>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</si>
  <si>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</si>
  <si>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733113113R00</t>
  </si>
  <si>
    <t>Potrubí z trubek závitových příplatek k ceně za zhotovení přípojky z ocelových trubek závitových,  ,  , DN 15</t>
  </si>
  <si>
    <t>Odkaz na mn. položky pořadí 80 : 71,00000*2</t>
  </si>
  <si>
    <t>Odkaz na mn. položky pořadí 81 : 26,00000*2</t>
  </si>
  <si>
    <t>733151212R00</t>
  </si>
  <si>
    <t>Potrubí z trubek ocelových vně pozinkovaných pro průmysl spojované lisováním vnější průměr D 15 mm, tl. stěny 1,2 mm</t>
  </si>
  <si>
    <t>733151213R00</t>
  </si>
  <si>
    <t>Potrubí z trubek ocelových vně pozinkovaných pro průmysl spojované lisováním vnější průměr D 18 mm, tl. stěny 1,2 mm</t>
  </si>
  <si>
    <t>733151216R00</t>
  </si>
  <si>
    <t>Potrubí z trubek ocelových vně pozinkovaných pro průmysl spojované lisováním vnější průměr D 35 mm, tl. stěny 1,5 mm</t>
  </si>
  <si>
    <t>733190106R00</t>
  </si>
  <si>
    <t>Tlakové zkoušky potrubí ocelových závitových, plastových, měděných do DN 32</t>
  </si>
  <si>
    <t>Odkaz na mn. položky pořadí 51 : 52,00000</t>
  </si>
  <si>
    <t>733190107R00</t>
  </si>
  <si>
    <t>Tlakové zkoušky potrubí ocelových závitových, plastových, měděných přes DN 32 do DN 40</t>
  </si>
  <si>
    <t>Odkaz na mn. položky pořadí 52 : 140,00000</t>
  </si>
  <si>
    <t>733191913R00</t>
  </si>
  <si>
    <t>Opravy rozvodu potrubí z ocelových trubek závitových normálních i zesílených  zaslepení zkováním a zavařením, DN 15</t>
  </si>
  <si>
    <t>Odkaz na mn. položky pořadí 7 : 84,00000</t>
  </si>
  <si>
    <t>Odkaz na mn. položky pořadí 67 : 92,00000</t>
  </si>
  <si>
    <t>Odkaz na mn. položky pořadí 73 : 5,00000</t>
  </si>
  <si>
    <t>Odkaz na mn. položky pořadí 61 : 6,00000</t>
  </si>
  <si>
    <t>Odkaz na mn. položky pořadí 63 : 14,00000</t>
  </si>
  <si>
    <t>Odkaz na mn. položky pořadí 62 : 4,00000</t>
  </si>
  <si>
    <t>Odkaz na mn. položky pořadí 64 : 1,00000</t>
  </si>
  <si>
    <t>734209116R00</t>
  </si>
  <si>
    <t>Montáž závitové armatury se dvěma závity, G 5/4", bez dodávky materiálu</t>
  </si>
  <si>
    <t>Odkaz na mn. položky pořadí 65 : 3,00000</t>
  </si>
  <si>
    <t>734215133R00</t>
  </si>
  <si>
    <t>Ventil automatický, odvzdušňovací, mosazný, PN 14, DN 15, včetně dodávky materiálu</t>
  </si>
  <si>
    <t>734224822R00</t>
  </si>
  <si>
    <t>Ventil vyvažovací (regulační), s měřícími ventilky, šikmý, mosazný, DN 20,  , PN 10, vnitřní-vnitřní, včetně dodávky materiálu</t>
  </si>
  <si>
    <t>734235124R00</t>
  </si>
  <si>
    <t>Kohout kulový, mosazný, DN 32, PN 35, vnitřní-vnitřní, včetně dodávky materiálu</t>
  </si>
  <si>
    <t>734266122R00</t>
  </si>
  <si>
    <t>Šroubení regulační a uzavírací, přímé, bronzové, DN 15, PN 10, včetně dodávky materiálu</t>
  </si>
  <si>
    <t>734266422R00</t>
  </si>
  <si>
    <t>Šroubení pro radiátory typu VK dvoutrubkový systém s vypouštěním, přímé, bronzové, DN EK 20x15, PN 10, včetně dodávky materiálu</t>
  </si>
  <si>
    <t>734266772R00</t>
  </si>
  <si>
    <t>Šroubení svěrné pro měděné potrubí, mosazné, D 16 x EK, PN 10, včetně dodávky materiálu</t>
  </si>
  <si>
    <t>Odkaz na mn. položky pořadí 67 : 92,00000*2</t>
  </si>
  <si>
    <t>734291951R00</t>
  </si>
  <si>
    <t>Opravy závitových armatur zpětná montáž hlavic  učního a termostatického ovládání</t>
  </si>
  <si>
    <t>73426646</t>
  </si>
  <si>
    <t>Příplatek za provedení ventil.vložky OT s automat. přednastavením průtoku</t>
  </si>
  <si>
    <t>551211001310EC</t>
  </si>
  <si>
    <t>Termostatický ventil s aut.přednastavením průtoku 1/2" (DN 15), přímý</t>
  </si>
  <si>
    <t>55137306.AR</t>
  </si>
  <si>
    <t>hlavice termostatická teplota prostoru 6 až 28 °C; ovládání ruční; provedení kapalinová</t>
  </si>
  <si>
    <t>5513730650R</t>
  </si>
  <si>
    <t>hlavice termostatická regulační rozsah 6,0 až 27,0 °C; ovládání ruční; provedení kapalinová; kapilára 1 250 mm</t>
  </si>
  <si>
    <t>735000912R00</t>
  </si>
  <si>
    <t>Regulace otopného systému při opravách vyregulování dvojregulačních ventilů a kohoutů s termostatickým ovládáním</t>
  </si>
  <si>
    <t>735156910R00</t>
  </si>
  <si>
    <t>Otopná tělesa panelová doplňkové práce tlakové zkoušky , těles jednořadých</t>
  </si>
  <si>
    <t>Odkaz na mn. položky pořadí 84 : 1,00000</t>
  </si>
  <si>
    <t>Odkaz na mn. položky pořadí 89 : 2,00000</t>
  </si>
  <si>
    <t>Odkaz na mn. položky pořadí 90 : 2,00000</t>
  </si>
  <si>
    <t>Odkaz na mn. položky pořadí 91 : 1,00000</t>
  </si>
  <si>
    <t>Odkaz na mn. položky pořadí 92 : 3,00000</t>
  </si>
  <si>
    <t>Odkaz na mn. položky pořadí 93 : 5,00000</t>
  </si>
  <si>
    <t>Odkaz na mn. položky pořadí 94 : 5,00000</t>
  </si>
  <si>
    <t>Odkaz na mn. položky pořadí 95 : 3,00000</t>
  </si>
  <si>
    <t>Odkaz na mn. položky pořadí 96 : 4,00000</t>
  </si>
  <si>
    <t>Odkaz na mn. položky pořadí 97 : 7,00000</t>
  </si>
  <si>
    <t>Odkaz na mn. položky pořadí 98 : 2,00000</t>
  </si>
  <si>
    <t>Odkaz na mn. položky pořadí 99 : 1,00000</t>
  </si>
  <si>
    <t>Odkaz na mn. položky pořadí 100 : 2,00000</t>
  </si>
  <si>
    <t>Odkaz na mn. položky pořadí 101 : 3,00000</t>
  </si>
  <si>
    <t>735156920R00</t>
  </si>
  <si>
    <t>Otopná tělesa panelová doplňkové práce tlakové zkoušky , těles dvouřadých</t>
  </si>
  <si>
    <t>Odkaz na mn. položky pořadí 85 : 1,00000</t>
  </si>
  <si>
    <t>Odkaz na mn. položky pořadí 86 : 1,00000</t>
  </si>
  <si>
    <t>Odkaz na mn. položky pořadí 102 : 2,00000</t>
  </si>
  <si>
    <t>Odkaz na mn. položky pořadí 103 : 1,00000</t>
  </si>
  <si>
    <t>Odkaz na mn. položky pořadí 104 : 3,00000</t>
  </si>
  <si>
    <t>Odkaz na mn. položky pořadí 105 : 1,00000</t>
  </si>
  <si>
    <t>Odkaz na mn. položky pořadí 106 : 4,00000</t>
  </si>
  <si>
    <t>Odkaz na mn. položky pořadí 107 : 2,00000</t>
  </si>
  <si>
    <t>Odkaz na mn. položky pořadí 108 : 1,00000</t>
  </si>
  <si>
    <t>Odkaz na mn. položky pořadí 109 : 1,00000</t>
  </si>
  <si>
    <t>Odkaz na mn. položky pořadí 110 : 5,00000</t>
  </si>
  <si>
    <t>Odkaz na mn. položky pořadí 111 : 1,00000</t>
  </si>
  <si>
    <t>Odkaz na mn. položky pořadí 112 : 2,00000</t>
  </si>
  <si>
    <t>Odkaz na mn. položky pořadí 113 : 1,00000</t>
  </si>
  <si>
    <t>Odkaz na mn. položky pořadí 114 : 1,00000</t>
  </si>
  <si>
    <t>Odkaz na mn. položky pořadí 116 : 2,00000</t>
  </si>
  <si>
    <t>Odkaz na mn. položky pořadí 118 : 1,00000</t>
  </si>
  <si>
    <t>Odkaz na mn. položky pořadí 119 : 1,00000</t>
  </si>
  <si>
    <t>Odkaz na mn. položky pořadí 120 : 1,00000</t>
  </si>
  <si>
    <t>Odkaz na mn. položky pořadí 121 : 11,00000</t>
  </si>
  <si>
    <t>Odkaz na mn. položky pořadí 122 : 7,00000</t>
  </si>
  <si>
    <t>735156930R00</t>
  </si>
  <si>
    <t>Otopná tělesa panelová doplňkové práce tlakové zkoušky , těles třířadých</t>
  </si>
  <si>
    <t>Odkaz na mn. položky pořadí 87 : 1,00000</t>
  </si>
  <si>
    <t>735159111R00</t>
  </si>
  <si>
    <t>Otopná tělesa panelová montáž bez ohledu na počet desek, délky do 1600 mm, bez dodávky materiálu</t>
  </si>
  <si>
    <t>Odkaz na mn. položky pořadí 117 : 1,00000</t>
  </si>
  <si>
    <t>735159121R00</t>
  </si>
  <si>
    <t>Otopná tělesa panelová montáž bez ohledu na počet desek, délky nad 1600 mm, bez dodávky materiálu</t>
  </si>
  <si>
    <t>998735201R00</t>
  </si>
  <si>
    <t>Přesun hmot pro otopná tělesa v objektech výšky do 6 m</t>
  </si>
  <si>
    <t>Z-U331</t>
  </si>
  <si>
    <t>Stojánková konzola vnitřní, univerzální</t>
  </si>
  <si>
    <t>Odkaz na mn. položky pořadí 81 : 26,00000</t>
  </si>
  <si>
    <t>Odkaz na mn. položky pořadí 80 : 71,00000</t>
  </si>
  <si>
    <t>tělesa se 3 konzolami : 8</t>
  </si>
  <si>
    <t>48456969R</t>
  </si>
  <si>
    <t>Těleso do otopných soustav s přirozeným prouděním - deskové; materiál: nelegovaná ocel; typ: 11; H = 600 mm; B = 63 mm; L = 1 200 mm; l = 546 mm; tepelný výkon (50) = 1 202 W</t>
  </si>
  <si>
    <t>48457225R</t>
  </si>
  <si>
    <t>Těleso do otopných soustav s přirozeným prouděním - deskové; materiál: nelegovaná ocel; typ: 22; H = 600 mm; B = 100 mm; L = 1 400 mm; l = 546 mm; tepelný výkon (50) = 2 351 W</t>
  </si>
  <si>
    <t>48457295R</t>
  </si>
  <si>
    <t>Těleso do otopných soustav s přirozeným prouděním - deskové; materiál: nelegovaná ocel; typ: 22; H = 900 mm; B = 100 mm; L = 800 mm; l = 846 mm; tepelný výkon (50) = 1 850 W</t>
  </si>
  <si>
    <t>48457338R</t>
  </si>
  <si>
    <t>Těleso do otopných soustav s přirozeným prouděním - deskové; materiál: nelegovaná ocel; typ: 33; H = 600 mm; B = 155 mm; L = 1 400 mm; l = 546 mm; tepelný výkon (50) = 3 368 W</t>
  </si>
  <si>
    <t>48457339R</t>
  </si>
  <si>
    <t>Těleso do otopných soustav s přirozeným prouděním - deskové; materiál: nelegovaná ocel; typ: 33; H = 600 mm; B = 155 mm; L = 1 600 mm; l = 546 mm; tepelný výkon (50) = 3 850 W</t>
  </si>
  <si>
    <t>48457398.AR</t>
  </si>
  <si>
    <t>Těleso do otopných soustav s přirozeným prouděním - deskové; materiál: nelegovaná ocel; typ: 11; H = 400 mm; B = 63 mm; L = 1 200 mm; l = 50 mm; tepelný výkon (50) = 580 W; s vestavěným ventilem</t>
  </si>
  <si>
    <t>48457399.AR</t>
  </si>
  <si>
    <t>Těleso do otopných soustav s přirozeným prouděním - deskové; materiál: nelegovaná ocel; typ: 11; H = 400 mm; B = 63 mm; L = 1 400 mm; l = 50 mm; tepelný výkon (50) = 991 W; s vestavěným ventilem</t>
  </si>
  <si>
    <t>48457400.AR</t>
  </si>
  <si>
    <t>Těleso do otopných soustav s přirozeným prouděním - deskové; materiál: nelegovaná ocel; typ: 11; H = 400 mm; B = 63 mm; L = 1 600 mm; l = 50 mm; tepelný výkon (50) = 1 133 W; s vestavěným ventilem</t>
  </si>
  <si>
    <t>48457419R</t>
  </si>
  <si>
    <t>Těleso do otopných soustav s přirozeným prouděním - deskové; materiál: nelegovaná ocel; typ: 11; H = 600 mm; B = 63 mm; L = 400 mm; l = 50 mm; tepelný výkon (50) = 401 W; s vestavěným ventilem</t>
  </si>
  <si>
    <t>levé : 2</t>
  </si>
  <si>
    <t>pravé : 1</t>
  </si>
  <si>
    <t>48457420.AR</t>
  </si>
  <si>
    <t>Těleso do otopných soustav s přirozeným prouděním - deskové; materiál: nelegovaná ocel; typ: 11; H = 600 mm; B = 63 mm; L = 500 mm; l = 50 mm; tepelný výkon (50) = 501 W; s vestavěným ventilem</t>
  </si>
  <si>
    <t>pravé : 3</t>
  </si>
  <si>
    <t>48457421.AR</t>
  </si>
  <si>
    <t>Těleso do otopných soustav s přirozeným prouděním - deskové; materiál: nelegovaná ocel; typ: 11; H = 600 mm; B = 63 mm; L = 600 mm; l = 50 mm; tepelný výkon (50) = 601 W; s vestavěným ventilem</t>
  </si>
  <si>
    <t>48457422.AR</t>
  </si>
  <si>
    <t>Těleso do otopných soustav s přirozeným prouděním - deskové; materiál: nelegovaná ocel; typ: 11; H = 600 mm; B = 63 mm; L = 700 mm; l = 50 mm; tepelný výkon (50) = 701 W; s vestavěným ventilem</t>
  </si>
  <si>
    <t>pravé : 2</t>
  </si>
  <si>
    <t>levé : 1</t>
  </si>
  <si>
    <t>48457423.AR</t>
  </si>
  <si>
    <t>Těleso do otopných soustav s přirozeným prouděním - deskové; materiál: nelegovaná ocel; typ: 11; H = 600 mm; B = 63 mm; L = 800 mm; l = 50 mm; tepelný výkon (50) = 802 W; s vestavěným ventilem</t>
  </si>
  <si>
    <t>48457424.AR</t>
  </si>
  <si>
    <t>Těleso do otopných soustav s přirozeným prouděním - deskové; materiál: nelegovaná ocel; typ: 11; H = 600 mm; B = 63 mm; L = 900 mm; l = 50 mm; tepelný výkon (50) = 902 W; s vestavěným ventilem</t>
  </si>
  <si>
    <t>48457425.AR</t>
  </si>
  <si>
    <t>Těleso do otopných soustav s přirozeným prouděním - deskové; materiál: nelegovaná ocel; typ: 11; H = 600 mm; B = 63 mm; L = 1 000 mm; l = 50 mm; tepelný výkon (50) = 1 002 W; s vestavěným ventilem</t>
  </si>
  <si>
    <t>48457426R</t>
  </si>
  <si>
    <t>Těleso do otopných soustav s přirozeným prouděním - deskové; materiál: nelegovaná ocel; typ: 11; H = 600 mm; B = 63 mm; L = 1 100 mm; l = 50 mm; tepelný výkon (50) = 1 102 W; s vestavěným ventilem</t>
  </si>
  <si>
    <t>48457427.AR</t>
  </si>
  <si>
    <t>Těleso do otopných soustav s přirozeným prouděním - deskové; materiál: nelegovaná ocel; typ: 11; H = 600 mm; B = 63 mm; L = 1 200 mm; l = 50 mm; tepelný výkon (50) = 1 202 W; s vestavěným ventilem</t>
  </si>
  <si>
    <t>48457428.AR</t>
  </si>
  <si>
    <t>Těleso do otopných soustav s přirozeným prouděním - deskové; materiál: nelegovaná ocel; typ: 11; H = 600 mm; B = 63 mm; L = 1 400 mm; l = 50 mm; tepelný výkon (50) = 1 403 W; s vestavěným ventilem</t>
  </si>
  <si>
    <t>48457504.AR</t>
  </si>
  <si>
    <t>Těleso do otopných soustav s přirozeným prouděním - deskové; materiál: nelegovaná ocel; typ: 21; H = 600 mm; B = 66 mm; L = 700 mm; l = 50 mm; tepelný výkon (50) = 902 W; s vestavěným ventilem</t>
  </si>
  <si>
    <t>48457507.AR</t>
  </si>
  <si>
    <t>Těleso do otopných soustav s přirozeným prouděním - deskové; materiál: nelegovaná ocel; typ: 21; H = 600 mm; B = 66 mm; L = 1 000 mm; l = 50 mm; tepelný výkon (50) = 1 288 W; s vestavěným ventilem</t>
  </si>
  <si>
    <t>48457509.AR</t>
  </si>
  <si>
    <t>Těleso do otopných soustav s přirozeným prouděním - deskové; materiál: nelegovaná ocel; typ: 21; H = 600 mm; B = 66 mm; L = 1 200 mm; l = 50 mm; tepelný výkon (50) = 1 546 W; s vestavěným ventilem</t>
  </si>
  <si>
    <t>48457511.AR</t>
  </si>
  <si>
    <t>Těleso do otopných soustav s přirozeným prouděním - deskové; materiál: nelegovaná ocel; typ: 21; H = 600 mm; B = 66 mm; L = 1 600 mm; l = 50 mm; tepelný výkon (50) = 2 061 W; s vestavěným ventilem</t>
  </si>
  <si>
    <t>48457514R</t>
  </si>
  <si>
    <t>Těleso do otopných soustav s přirozeným prouděním - deskové; materiál: nelegovaná ocel; typ: 21; H = 900 mm; B = 66 mm; L = 400 mm; l = 50 mm; tepelný výkon (50) = 702 W; s vestavěným ventilem</t>
  </si>
  <si>
    <t>48457550R</t>
  </si>
  <si>
    <t>Těleso do otopných soustav s přirozeným prouděním - deskové; materiál: nelegovaná ocel; typ: 22; H = 400 mm; B = 100 mm; L = 1 100 mm; l = 50 mm; tepelný výkon (50) = 1 338 W; s vestavěným ventilem</t>
  </si>
  <si>
    <t>48457551.AR</t>
  </si>
  <si>
    <t>Těleso do otopných soustav s přirozeným prouděním - deskové; materiál: nelegovaná ocel; typ: 22; H = 400 mm; B = 100 mm; L = 1 200 mm; l = 50 mm; tepelný výkon (50) = 1 459 W; s vestavěným ventilem</t>
  </si>
  <si>
    <t>48457552.AR</t>
  </si>
  <si>
    <t>Těleso do otopných soustav s přirozeným prouděním - deskové; materiál: nelegovaná ocel; typ: 22; H = 400 mm; B = 100 mm; L = 1 400 mm; l = 50 mm; tepelný výkon (50) = 1 702 W; s vestavěným ventilem</t>
  </si>
  <si>
    <t>48457554.AR</t>
  </si>
  <si>
    <t>Těleso do otopných soustav s přirozeným prouděním - deskové; materiál: nelegovaná ocel; typ: 22; H = 400 mm; B = 100 mm; L = 1 800 mm; l = 50 mm; tepelný výkon (50) = 2 189 W; s vestavěným ventilem</t>
  </si>
  <si>
    <t>48457579.AR</t>
  </si>
  <si>
    <t>Těleso do otopných soustav s přirozeným prouděním - deskové; materiál: nelegovaná ocel; typ: 22; H = 600 mm; B = 100 mm; L = 800 mm; l = 50 mm; tepelný výkon (50) = 1 343 W; s vestavěným ventilem</t>
  </si>
  <si>
    <t>48457581.AR</t>
  </si>
  <si>
    <t>Těleso do otopných soustav s přirozeným prouděním - deskové; materiál: nelegovaná ocel; typ: 22; H = 600 mm; B = 100 mm; L = 1 000 mm; l = 50 mm; tepelný výkon (50) = 1 679 W; s vestavěným ventilem</t>
  </si>
  <si>
    <t>48457582R</t>
  </si>
  <si>
    <t>Těleso do otopných soustav s přirozeným prouděním - deskové; materiál: nelegovaná ocel; typ: 22; H = 600 mm; B = 100 mm; L = 1 100 mm; l = 50 mm; tepelný výkon (50) = 1 847 W; s vestavěným ventilem</t>
  </si>
  <si>
    <t>48457584.AR</t>
  </si>
  <si>
    <t>Těleso do otopných soustav s přirozeným prouděním - deskové; materiál: nelegovaná ocel; typ: 22; H = 600 mm; B = 100 mm; L = 1 400 mm; l = 50 mm; tepelný výkon (50) = 2 351 W; s vestavěným ventilem</t>
  </si>
  <si>
    <t>48457591R</t>
  </si>
  <si>
    <t>Těleso do otopných soustav s přirozeným prouděním - deskové; materiál: nelegovaná ocel; typ: 22; H = 900 mm; B = 100 mm; L = 400 mm; l = 50 mm; tepelný výkon (50) = 925 W; s vestavěným ventilem</t>
  </si>
  <si>
    <t>48457595.AR</t>
  </si>
  <si>
    <t>Těleso do otopných soustav s přirozeným prouděním - deskové; materiál: nelegovaná ocel; typ: 22; H = 900 mm; B = 100 mm; L = 800 mm; l = 50 mm; tepelný výkon (50) = 1 850 W; s vestavěným ventilem</t>
  </si>
  <si>
    <t>48457600.AR</t>
  </si>
  <si>
    <t>Těleso do otopných soustav s přirozeným prouděním - deskové; materiál: nelegovaná ocel; typ: 22; H = 900 mm; B = 100 mm; L = 1 400 mm; l = 50 mm; tepelný výkon (50) = 3 238 W; s vestavěným ventilem</t>
  </si>
  <si>
    <t>48457702R</t>
  </si>
  <si>
    <t>Těleso do otopných soustav s přirozeným prouděním - deskové; materiál: nelegovaná ocel; typ: 21; H = 400 mm; B = 66 mm; L = 1 000 mm; l = 50 mm; tepelný výkon (50) = 937 W; s vestavěným ventilem</t>
  </si>
  <si>
    <t>48457703R</t>
  </si>
  <si>
    <t>Těleso do otopných soustav s přirozeným prouděním - deskové; materiál: nelegovaná ocel; typ: 21; H = 400 mm; B = 66 mm; L = 1 100 mm; l = 50 mm; tepelný výkon (50) = 1 031 W; s vestavěným ventilem</t>
  </si>
  <si>
    <t>48457704R</t>
  </si>
  <si>
    <t>Těleso do otopných soustav s přirozeným prouděním - deskové; materiál: nelegovaná ocel; typ: 21; H = 400 mm; B = 66 mm; L = 1 200 mm; l = 50 mm; tepelný výkon (50) = 1 124 W; s vestavěným ventilem</t>
  </si>
  <si>
    <t>48457707R</t>
  </si>
  <si>
    <t>Těleso do otopných soustav s přirozeným prouděním - deskové; materiál: nelegovaná ocel; typ: 21; H = 400 mm; B = 66 mm; L = 1 800 mm; l = 50 mm; tepelný výkon (50) = 1 687 W; s vestavěným ventilem</t>
  </si>
  <si>
    <t>pravé : 9</t>
  </si>
  <si>
    <t>48457708R</t>
  </si>
  <si>
    <t>Těleso do otopných soustav s přirozeným prouděním - deskové; materiál: nelegovaná ocel; typ: 21; H = 400 mm; B = 66 mm; L = 2 000 mm; l = 50 mm; tepelný výkon (50) = 1 874 W; s vestavěným ventilem</t>
  </si>
  <si>
    <t>pravé : 6</t>
  </si>
  <si>
    <t>766111820R00</t>
  </si>
  <si>
    <t>Demontáž dřevěných stěn plných</t>
  </si>
  <si>
    <t>bm</t>
  </si>
  <si>
    <t>včetně demontáže lišt a vysklení,</t>
  </si>
  <si>
    <t>1.NP. : 20+3+2+1,5*2+0,6*2+0,6*3+3*2+1,5*3+18+1,3+2,7+3+3</t>
  </si>
  <si>
    <t>2.NP. : 7,3*2+1,2+9,3+3+2+2+1,5*2+6+6+2+1,5*2+3*2+10+3</t>
  </si>
  <si>
    <t>garnýže 1NP : 13</t>
  </si>
  <si>
    <t>766412113R00</t>
  </si>
  <si>
    <t>Montáž obložení stěn, sloupů a pilířů o ploše přes 1 m2, palubkami pro pero a drážku, z měkkého dřeva, šířky přes 80 do 100 mm</t>
  </si>
  <si>
    <t>Včetně našroubování soklu.</t>
  </si>
  <si>
    <t>1.NP - doplnění obkladu v tělocvičně po OT : 0,9*3</t>
  </si>
  <si>
    <t>76641091A</t>
  </si>
  <si>
    <t>Kompletní sestava s kryty otopných těles v tělocvičně s větrací mřížkou</t>
  </si>
  <si>
    <t>kpl.</t>
  </si>
  <si>
    <t>Důležitá</t>
  </si>
  <si>
    <t>Podkladový rošt, obklad deskami, dodávka materiálu.</t>
  </si>
  <si>
    <t>76641095G</t>
  </si>
  <si>
    <t>Zpětná montáž garnýží, dodávka+montáž</t>
  </si>
  <si>
    <t>1NP : 13</t>
  </si>
  <si>
    <t>611916873R</t>
  </si>
  <si>
    <t>palubka obkladová smrk; š = 121 mm; tl = 15,0 mm; jakost A/B</t>
  </si>
  <si>
    <t>Odkaz na mn. položky pořadí 124 : 2,70000*1,2</t>
  </si>
  <si>
    <t>998766201R00</t>
  </si>
  <si>
    <t>Přesun hmot pro konstrukce truhlářské v objektech výšky do 6 m</t>
  </si>
  <si>
    <t>767581803R00</t>
  </si>
  <si>
    <t>Demontáž podhledů tvarovaných plechů</t>
  </si>
  <si>
    <t>6,6+13,5+21+5,35+3,2+5,4*2+3,2+11,7+3,9+3,2+4,2+2</t>
  </si>
  <si>
    <t>uchycení potrubí po stěně - 0,15 kg/m : (547+40+78+52)*0,15</t>
  </si>
  <si>
    <t>závěsy-potrubí pod stropem - 0,25 kg/m : (50+47+127)*0,25</t>
  </si>
  <si>
    <t>767584502R001</t>
  </si>
  <si>
    <t>Zpětná montáž podhledů kazetových na ocel.konstr.60x60 cm, vč. oprav otvorů po demontovaném potrubí</t>
  </si>
  <si>
    <t>Odkaz na mn. položky pořadí 129 : 88,65000</t>
  </si>
  <si>
    <t>PL111</t>
  </si>
  <si>
    <t>Oprava podhledu z tvarovaných plechů, utěsnění prostupu potrubí oplechováním</t>
  </si>
  <si>
    <t>31179125R</t>
  </si>
  <si>
    <t>tyč závitová M8; l = 1 000 mm; mat. ocel 4,8 - DIN 975; povrch pozink</t>
  </si>
  <si>
    <t>42320111R</t>
  </si>
  <si>
    <t>objímka ocelová použití k připevňování potrubí větrání a klimatizace, k upevnění potrubí pro rozvody pitné vody; dvoušroubová s upevňovací maticí M8; rozměr 12-16 mm  1/4" ; teplotní rozsah použití -50 až 110 °C; galvanický pozink. + tlumící pryžová vložka</t>
  </si>
  <si>
    <t>42320112R</t>
  </si>
  <si>
    <t>objímka ocelová použití k připevňování potrubí větrání a klimatizace, k upevnění potrubí pro rozvody pitné vody; dvoušroubová s upevňovací maticí M8; rozměr 15-19 mm  3/8" ; teplotní rozsah použití -50 až 110 °C; galvanický pozink. + tlumící pryžová vložka</t>
  </si>
  <si>
    <t>42320113R</t>
  </si>
  <si>
    <t>objímka ocelová použití k připevňování potrubí větrání a klimatizace, k upevnění potrubí pro rozvody pitné vody; dvoušroubová s upevňovací maticí M8; rozměr 20-23 mm  1/2" ; teplotní rozsah použití -50 až 110 °C; galvanický pozink. + tlumící pryžová vložka</t>
  </si>
  <si>
    <t>42320114R</t>
  </si>
  <si>
    <t>objímka ocelová použití k připevňování potrubí větrání a klimatizace, k upevnění potrubí pro rozvody pitné vody; dvoušroubová s upevňovací maticí M8; rozměr 25-30 mm  3/4" ; teplotní rozsah použití -50 až 110 °C; galvanický pozink. + tlumící pryžová vložka</t>
  </si>
  <si>
    <t>42320115R</t>
  </si>
  <si>
    <t>objímka ocelová použití k připevňování potrubí větrání a klimatizace, k upevnění potrubí pro rozvody pitné vody; dvoušroubová s upevňovací maticí M8; rozměr 31-38 mm  1" ; teplotní rozsah použití -50 až 110 °C; galvanický pozink. + tlumící pryžová vložka</t>
  </si>
  <si>
    <t>42320116R</t>
  </si>
  <si>
    <t>objímka ocelová použití k připevňování potrubí větrání a klimatizace, k upevnění potrubí pro rozvody pitné vody; dvoušroubová s upevňovací maticí M8; rozměr 40-46 mm  5/4" ; teplotní rozsah použití -50 až 110 °C; galvanický pozink. + tlumící pryžová vložka</t>
  </si>
  <si>
    <t>Odkaz na mn. položky pořadí 130 : 107,55000</t>
  </si>
  <si>
    <t>Odkaz na mn. položky pořadí 131 : 56,00000</t>
  </si>
  <si>
    <t>771571905R00</t>
  </si>
  <si>
    <t>Opravy podlah z dlaždic keramických režných nebo glazovaných, velikosti 150 x 150 mm</t>
  </si>
  <si>
    <t>800-771</t>
  </si>
  <si>
    <t>771950010RA0</t>
  </si>
  <si>
    <t>Výměna dlažby s dodávkou dlaždic, Dlažba keramická s glazurou (GL); tl. = 7,0 mm; a = 198 mm; b = 198 mm; povrch: hladký, matný; barva: šedá</t>
  </si>
  <si>
    <t>Vybourání dlažeb bez podkladního lože, s jakoukoliv výplní spár z dlaždic kameninových, cementových, teracových, čedičových nebo keramických tloušťky do 10 mm.</t>
  </si>
  <si>
    <t>Svislé přemístění ze 2. NP, nebo 1. PP, vodorovné vnitrostaveništní přemístění do 30 m, odvoz na skládku do 10 km. Bez poplatku za skládku.</t>
  </si>
  <si>
    <t>998771201R00</t>
  </si>
  <si>
    <t>Přesun hmot pro podlahy z dlaždic v objektech výšky do 6 m</t>
  </si>
  <si>
    <t>776591910R00</t>
  </si>
  <si>
    <t>Ostatní opravy na nášlapné ploše v ploše do 0,25 m2</t>
  </si>
  <si>
    <t>800-775</t>
  </si>
  <si>
    <t>776590050RA0</t>
  </si>
  <si>
    <t>Výměna povlaků podlah, za povlakovou krytinu z PVC, Sokl plastový</t>
  </si>
  <si>
    <t>Odstranění povlakových podlah z nášlapné plochy lepených, s podložkou, demontáž soklíků nebo lišt, dodávka a lepení povlaků podlah z plastů, bez podkladu, z pásů, svaření, dodávka a lepení podlahových soklíků z PVC, pastování a vyleštění podlah.</t>
  </si>
  <si>
    <t>Vodorovné vnitrostaveništní přemístění do 30 m, odvoz na skládku do 10 km. Bez poplatku za skládku.</t>
  </si>
  <si>
    <t>998776201R00</t>
  </si>
  <si>
    <t>Přesun hmot pro podlahy povlakové v objektech výšky do 6 m</t>
  </si>
  <si>
    <t>781441902R00</t>
  </si>
  <si>
    <t>Opravy obkladů z obkládaček hutných, polohutných glazovaných, velikosti 150 x 150 mm</t>
  </si>
  <si>
    <t>781950010RA0</t>
  </si>
  <si>
    <t>Opravy obkladů keramických výměna vnitřního obkladu, Obklad keramický typ: běžný; s glazurou (GL); tl. = 6,0 mm; a = 148 mm; b = 148 mm; povrch: hladký, matný; barva: béžová</t>
  </si>
  <si>
    <t>Odsekání a odebrání obkladů z obkládaček vnitřních plochy do 2 m2, otlučení podkladní omítky až na zdivo, postřik stěn maltou cementovou, dodávka a montáž obkladů z obkladaček pórovinových kladených do malty, začištění omítek kolem obkladů. Dodávka materiálu.</t>
  </si>
  <si>
    <t>998781201R00</t>
  </si>
  <si>
    <t>Přesun hmot pro obklady keramické v objektech výšky do 6 m</t>
  </si>
  <si>
    <t>784442001RT2</t>
  </si>
  <si>
    <t>Malby z malířských směsí disperzních, v místnostech do 3,8 m, jednobarevné, dvojnásobné + 1x penetrace</t>
  </si>
  <si>
    <t>800-784</t>
  </si>
  <si>
    <t>1.NP. : 3*(21,15+5,4+2,8+2,9+6,65*2+2,7*2+2,9+6,85+2,25+2,7+8,7+5,85+5,4+2,7+2,95+2+3,2+13+2,65+2,25+4,6+2,9+2,65+6,85+6,65*2+2,9+5,65)</t>
  </si>
  <si>
    <t>odpočet otvorů : -(1,5*2,1*15+1,2*1,5*23+2,05*0,9*10)</t>
  </si>
  <si>
    <t>2.NP. : 3*(21+18,25+8,65+10,25+4,6+2,25+6,15+3,2+1,1+2,25+4,6+10,3+8,65+5,65)</t>
  </si>
  <si>
    <t>odpočet otvorů : -(1,5*2,1*34+1,2*1,5*8+2,05*0,9)</t>
  </si>
  <si>
    <t>784442021RT2</t>
  </si>
  <si>
    <t>Malby z malířských směsí disperzních, v místnostech do 3,8 m, jednobarevné, jednonásobné + 1x penetrace</t>
  </si>
  <si>
    <t xml:space="preserve">Opravy SDK stropů : </t>
  </si>
  <si>
    <t>m.č.135 : 33,4</t>
  </si>
  <si>
    <t>m.č.136 : 36,4</t>
  </si>
  <si>
    <t>979094211R00</t>
  </si>
  <si>
    <t>Nakládání nebo překládání vybourané suti</t>
  </si>
  <si>
    <t>979011211R00</t>
  </si>
  <si>
    <t>Svislá doprava suti a vybouraných hmot nošením za prvé podlaží nad základním podlažím</t>
  </si>
  <si>
    <t>979081111R00</t>
  </si>
  <si>
    <t>979081121R00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</si>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</sst>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8rohq3F/Df8wJSXribNRTLY7BE+gSDEs0u0PZHGkn8kBJUgQQpYHmiSYUn7wC35s+NAlAyH4Oc4Sxm6ddmyYQ==" saltValue="76UZUGYz4PCWa0SqgQseB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7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SUMIF(F63:F103,A16,I63:I103)+SUMIF(F63:F103,"PSU",I63:I103)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SUMIF(F63:F103,A17,I63:I103)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SUMIF(F63:F103,A18,I63:I103)</f>
        <v>0</v>
      </c>
      <c r="J18" s="85"/>
    </row>
    <row r="19" spans="1:10" ht="23.25" customHeight="1" x14ac:dyDescent="0.2">
      <c r="A19" s="197" t="s">
        <v>150</v>
      </c>
      <c r="B19" s="38" t="s">
        <v>27</v>
      </c>
      <c r="C19" s="62"/>
      <c r="D19" s="63"/>
      <c r="E19" s="83"/>
      <c r="F19" s="84"/>
      <c r="G19" s="83"/>
      <c r="H19" s="84"/>
      <c r="I19" s="83">
        <f>SUMIF(F63:F103,A19,I63:I103)</f>
        <v>0</v>
      </c>
      <c r="J19" s="85"/>
    </row>
    <row r="20" spans="1:10" ht="23.25" customHeight="1" x14ac:dyDescent="0.2">
      <c r="A20" s="197" t="s">
        <v>151</v>
      </c>
      <c r="B20" s="38" t="s">
        <v>28</v>
      </c>
      <c r="C20" s="62"/>
      <c r="D20" s="63"/>
      <c r="E20" s="83"/>
      <c r="F20" s="84"/>
      <c r="G20" s="83"/>
      <c r="H20" s="84"/>
      <c r="I20" s="83">
        <f>SUMIF(F63:F103,A20,I63:I103)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'00 00 Naklady'!AE36+'SO01 SO01.1 Pol'!AE466+'SO01 SO01.2 Pol'!AE75+'SO02 SO02.1 Pol'!AE396</f>
        <v>0</v>
      </c>
      <c r="G39" s="148">
        <f>'00 00 Naklady'!AF36+'SO01 SO01.1 Pol'!AF466+'SO01 SO01.2 Pol'!AF75+'SO02 SO02.1 Pol'!AF396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>
        <f>'00 00 Naklady'!AE36</f>
        <v>0</v>
      </c>
      <c r="G40" s="155">
        <f>'00 00 Naklady'!AF36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4">
        <v>3</v>
      </c>
      <c r="B41" s="158" t="s">
        <v>47</v>
      </c>
      <c r="C41" s="146" t="s">
        <v>27</v>
      </c>
      <c r="D41" s="146"/>
      <c r="E41" s="146"/>
      <c r="F41" s="159">
        <f>'00 00 Naklady'!AE36</f>
        <v>0</v>
      </c>
      <c r="G41" s="149">
        <f>'00 00 Naklady'!AF36</f>
        <v>0</v>
      </c>
      <c r="H41" s="149"/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4">
        <v>2</v>
      </c>
      <c r="B42" s="152"/>
      <c r="C42" s="153" t="s">
        <v>48</v>
      </c>
      <c r="D42" s="153"/>
      <c r="E42" s="153"/>
      <c r="F42" s="154"/>
      <c r="G42" s="155"/>
      <c r="H42" s="155"/>
      <c r="I42" s="156"/>
      <c r="J42" s="157"/>
    </row>
    <row r="43" spans="1:10" ht="25.5" customHeight="1" x14ac:dyDescent="0.2">
      <c r="A43" s="134">
        <v>2</v>
      </c>
      <c r="B43" s="152" t="s">
        <v>49</v>
      </c>
      <c r="C43" s="153" t="s">
        <v>50</v>
      </c>
      <c r="D43" s="153"/>
      <c r="E43" s="153"/>
      <c r="F43" s="154">
        <f>'SO01 SO01.1 Pol'!AE466+'SO01 SO01.2 Pol'!AE75</f>
        <v>0</v>
      </c>
      <c r="G43" s="155">
        <f>'SO01 SO01.1 Pol'!AF466+'SO01 SO01.2 Pol'!AF75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51</v>
      </c>
      <c r="C44" s="146" t="s">
        <v>50</v>
      </c>
      <c r="D44" s="146"/>
      <c r="E44" s="146"/>
      <c r="F44" s="159">
        <f>'SO01 SO01.1 Pol'!AE466</f>
        <v>0</v>
      </c>
      <c r="G44" s="149">
        <f>'SO01 SO01.1 Pol'!AF466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>
        <v>3</v>
      </c>
      <c r="B45" s="158" t="s">
        <v>52</v>
      </c>
      <c r="C45" s="146" t="s">
        <v>53</v>
      </c>
      <c r="D45" s="146"/>
      <c r="E45" s="146"/>
      <c r="F45" s="159">
        <f>'SO01 SO01.2 Pol'!AE75</f>
        <v>0</v>
      </c>
      <c r="G45" s="149">
        <f>'SO01 SO01.2 Pol'!AF75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4">
        <v>2</v>
      </c>
      <c r="B46" s="152" t="s">
        <v>54</v>
      </c>
      <c r="C46" s="153" t="s">
        <v>55</v>
      </c>
      <c r="D46" s="153"/>
      <c r="E46" s="153"/>
      <c r="F46" s="154">
        <f>'SO02 SO02.1 Pol'!AE396</f>
        <v>0</v>
      </c>
      <c r="G46" s="155">
        <f>'SO02 SO02.1 Pol'!AF396</f>
        <v>0</v>
      </c>
      <c r="H46" s="155"/>
      <c r="I46" s="156">
        <f>F46+G46+H46</f>
        <v>0</v>
      </c>
      <c r="J46" s="157" t="str">
        <f>IF(CenaCelkemVypocet=0,"",I46/CenaCelkemVypocet*100)</f>
        <v/>
      </c>
    </row>
    <row r="47" spans="1:10" ht="25.5" customHeight="1" x14ac:dyDescent="0.2">
      <c r="A47" s="134">
        <v>3</v>
      </c>
      <c r="B47" s="158" t="s">
        <v>56</v>
      </c>
      <c r="C47" s="146" t="s">
        <v>55</v>
      </c>
      <c r="D47" s="146"/>
      <c r="E47" s="146"/>
      <c r="F47" s="159">
        <f>'SO02 SO02.1 Pol'!AE396</f>
        <v>0</v>
      </c>
      <c r="G47" s="149">
        <f>'SO02 SO02.1 Pol'!AF396</f>
        <v>0</v>
      </c>
      <c r="H47" s="149"/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4"/>
      <c r="B48" s="160" t="s">
        <v>57</v>
      </c>
      <c r="C48" s="161"/>
      <c r="D48" s="161"/>
      <c r="E48" s="161"/>
      <c r="F48" s="162">
        <f>SUMIF(A39:A47,"=1",F39:F47)</f>
        <v>0</v>
      </c>
      <c r="G48" s="163">
        <f>SUMIF(A39:A47,"=1",G39:G47)</f>
        <v>0</v>
      </c>
      <c r="H48" s="163">
        <f>SUMIF(A39:A47,"=1",H39:H47)</f>
        <v>0</v>
      </c>
      <c r="I48" s="164">
        <f>SUMIF(A39:A47,"=1",I39:I47)</f>
        <v>0</v>
      </c>
      <c r="J48" s="165">
        <f>SUMIF(A39:A47,"=1",J39:J47)</f>
        <v>0</v>
      </c>
    </row>
    <row r="50" spans="1:10" x14ac:dyDescent="0.2">
      <c r="A50" t="s">
        <v>59</v>
      </c>
      <c r="B50" t="s">
        <v>60</v>
      </c>
    </row>
    <row r="51" spans="1:10" x14ac:dyDescent="0.2">
      <c r="A51" t="s">
        <v>61</v>
      </c>
      <c r="B51" t="s">
        <v>62</v>
      </c>
    </row>
    <row r="52" spans="1:10" x14ac:dyDescent="0.2">
      <c r="A52" t="s">
        <v>63</v>
      </c>
      <c r="B52" t="s">
        <v>64</v>
      </c>
    </row>
    <row r="53" spans="1:10" x14ac:dyDescent="0.2">
      <c r="A53" t="s">
        <v>61</v>
      </c>
      <c r="B53" t="s">
        <v>65</v>
      </c>
    </row>
    <row r="54" spans="1:10" x14ac:dyDescent="0.2">
      <c r="A54" t="s">
        <v>63</v>
      </c>
      <c r="B54" t="s">
        <v>66</v>
      </c>
    </row>
    <row r="55" spans="1:10" x14ac:dyDescent="0.2">
      <c r="A55" t="s">
        <v>63</v>
      </c>
      <c r="B55" t="s">
        <v>67</v>
      </c>
    </row>
    <row r="56" spans="1:10" x14ac:dyDescent="0.2">
      <c r="A56" t="s">
        <v>61</v>
      </c>
      <c r="B56" t="s">
        <v>68</v>
      </c>
    </row>
    <row r="57" spans="1:10" x14ac:dyDescent="0.2">
      <c r="A57" t="s">
        <v>63</v>
      </c>
      <c r="B57" t="s">
        <v>69</v>
      </c>
    </row>
    <row r="60" spans="1:10" ht="15.75" x14ac:dyDescent="0.25">
      <c r="B60" s="176" t="s">
        <v>70</v>
      </c>
    </row>
    <row r="62" spans="1:10" ht="25.5" customHeight="1" x14ac:dyDescent="0.2">
      <c r="A62" s="178"/>
      <c r="B62" s="181" t="s">
        <v>17</v>
      </c>
      <c r="C62" s="181" t="s">
        <v>5</v>
      </c>
      <c r="D62" s="182"/>
      <c r="E62" s="182"/>
      <c r="F62" s="183" t="s">
        <v>71</v>
      </c>
      <c r="G62" s="183"/>
      <c r="H62" s="183"/>
      <c r="I62" s="183" t="s">
        <v>29</v>
      </c>
      <c r="J62" s="183" t="s">
        <v>0</v>
      </c>
    </row>
    <row r="63" spans="1:10" ht="36.75" customHeight="1" x14ac:dyDescent="0.2">
      <c r="A63" s="179"/>
      <c r="B63" s="184" t="s">
        <v>72</v>
      </c>
      <c r="C63" s="185" t="s">
        <v>73</v>
      </c>
      <c r="D63" s="186"/>
      <c r="E63" s="186"/>
      <c r="F63" s="193" t="s">
        <v>24</v>
      </c>
      <c r="G63" s="194"/>
      <c r="H63" s="194"/>
      <c r="I63" s="194">
        <f>'SO01 SO01.1 Pol'!G8</f>
        <v>0</v>
      </c>
      <c r="J63" s="190" t="str">
        <f>IF(I104=0,"",I63/I104*100)</f>
        <v/>
      </c>
    </row>
    <row r="64" spans="1:10" ht="36.75" customHeight="1" x14ac:dyDescent="0.2">
      <c r="A64" s="179"/>
      <c r="B64" s="184" t="s">
        <v>74</v>
      </c>
      <c r="C64" s="185" t="s">
        <v>75</v>
      </c>
      <c r="D64" s="186"/>
      <c r="E64" s="186"/>
      <c r="F64" s="193" t="s">
        <v>24</v>
      </c>
      <c r="G64" s="194"/>
      <c r="H64" s="194"/>
      <c r="I64" s="194">
        <f>'SO02 SO02.1 Pol'!G8</f>
        <v>0</v>
      </c>
      <c r="J64" s="190" t="str">
        <f>IF(I104=0,"",I64/I104*100)</f>
        <v/>
      </c>
    </row>
    <row r="65" spans="1:10" ht="36.75" customHeight="1" x14ac:dyDescent="0.2">
      <c r="A65" s="179"/>
      <c r="B65" s="184" t="s">
        <v>76</v>
      </c>
      <c r="C65" s="185" t="s">
        <v>77</v>
      </c>
      <c r="D65" s="186"/>
      <c r="E65" s="186"/>
      <c r="F65" s="193" t="s">
        <v>24</v>
      </c>
      <c r="G65" s="194"/>
      <c r="H65" s="194"/>
      <c r="I65" s="194">
        <f>'SO01 SO01.1 Pol'!G15</f>
        <v>0</v>
      </c>
      <c r="J65" s="190" t="str">
        <f>IF(I104=0,"",I65/I104*100)</f>
        <v/>
      </c>
    </row>
    <row r="66" spans="1:10" ht="36.75" customHeight="1" x14ac:dyDescent="0.2">
      <c r="A66" s="179"/>
      <c r="B66" s="184" t="s">
        <v>78</v>
      </c>
      <c r="C66" s="185" t="s">
        <v>79</v>
      </c>
      <c r="D66" s="186"/>
      <c r="E66" s="186"/>
      <c r="F66" s="193" t="s">
        <v>24</v>
      </c>
      <c r="G66" s="194"/>
      <c r="H66" s="194"/>
      <c r="I66" s="194">
        <f>'SO01 SO01.1 Pol'!G25</f>
        <v>0</v>
      </c>
      <c r="J66" s="190" t="str">
        <f>IF(I104=0,"",I66/I104*100)</f>
        <v/>
      </c>
    </row>
    <row r="67" spans="1:10" ht="36.75" customHeight="1" x14ac:dyDescent="0.2">
      <c r="A67" s="179"/>
      <c r="B67" s="184" t="s">
        <v>80</v>
      </c>
      <c r="C67" s="185" t="s">
        <v>81</v>
      </c>
      <c r="D67" s="186"/>
      <c r="E67" s="186"/>
      <c r="F67" s="193" t="s">
        <v>24</v>
      </c>
      <c r="G67" s="194"/>
      <c r="H67" s="194"/>
      <c r="I67" s="194">
        <f>'SO01 SO01.1 Pol'!G34+'SO01 SO01.1 Pol'!G43</f>
        <v>0</v>
      </c>
      <c r="J67" s="190" t="str">
        <f>IF(I104=0,"",I67/I104*100)</f>
        <v/>
      </c>
    </row>
    <row r="68" spans="1:10" ht="36.75" customHeight="1" x14ac:dyDescent="0.2">
      <c r="A68" s="179"/>
      <c r="B68" s="184" t="s">
        <v>82</v>
      </c>
      <c r="C68" s="185" t="s">
        <v>83</v>
      </c>
      <c r="D68" s="186"/>
      <c r="E68" s="186"/>
      <c r="F68" s="193" t="s">
        <v>24</v>
      </c>
      <c r="G68" s="194"/>
      <c r="H68" s="194"/>
      <c r="I68" s="194">
        <f>'SO01 SO01.1 Pol'!G51+'SO01 SO01.1 Pol'!G66+'SO02 SO02.1 Pol'!G18</f>
        <v>0</v>
      </c>
      <c r="J68" s="190" t="str">
        <f>IF(I104=0,"",I68/I104*100)</f>
        <v/>
      </c>
    </row>
    <row r="69" spans="1:10" ht="36.75" customHeight="1" x14ac:dyDescent="0.2">
      <c r="A69" s="179"/>
      <c r="B69" s="184" t="s">
        <v>84</v>
      </c>
      <c r="C69" s="185" t="s">
        <v>85</v>
      </c>
      <c r="D69" s="186"/>
      <c r="E69" s="186"/>
      <c r="F69" s="193" t="s">
        <v>24</v>
      </c>
      <c r="G69" s="194"/>
      <c r="H69" s="194"/>
      <c r="I69" s="194">
        <f>'SO01 SO01.1 Pol'!G62+'SO02 SO02.1 Pol'!G43</f>
        <v>0</v>
      </c>
      <c r="J69" s="190" t="str">
        <f>IF(I104=0,"",I69/I104*100)</f>
        <v/>
      </c>
    </row>
    <row r="70" spans="1:10" ht="36.75" customHeight="1" x14ac:dyDescent="0.2">
      <c r="A70" s="179"/>
      <c r="B70" s="184" t="s">
        <v>86</v>
      </c>
      <c r="C70" s="185" t="s">
        <v>87</v>
      </c>
      <c r="D70" s="186"/>
      <c r="E70" s="186"/>
      <c r="F70" s="193" t="s">
        <v>24</v>
      </c>
      <c r="G70" s="194"/>
      <c r="H70" s="194"/>
      <c r="I70" s="194">
        <f>'SO02 SO02.1 Pol'!G47</f>
        <v>0</v>
      </c>
      <c r="J70" s="190" t="str">
        <f>IF(I104=0,"",I70/I104*100)</f>
        <v/>
      </c>
    </row>
    <row r="71" spans="1:10" ht="36.75" customHeight="1" x14ac:dyDescent="0.2">
      <c r="A71" s="179"/>
      <c r="B71" s="184" t="s">
        <v>88</v>
      </c>
      <c r="C71" s="185" t="s">
        <v>89</v>
      </c>
      <c r="D71" s="186"/>
      <c r="E71" s="186"/>
      <c r="F71" s="193" t="s">
        <v>24</v>
      </c>
      <c r="G71" s="194"/>
      <c r="H71" s="194"/>
      <c r="I71" s="194">
        <f>'SO01 SO01.1 Pol'!G82+'SO02 SO02.1 Pol'!G53</f>
        <v>0</v>
      </c>
      <c r="J71" s="190" t="str">
        <f>IF(I104=0,"",I71/I104*100)</f>
        <v/>
      </c>
    </row>
    <row r="72" spans="1:10" ht="36.75" customHeight="1" x14ac:dyDescent="0.2">
      <c r="A72" s="179"/>
      <c r="B72" s="184" t="s">
        <v>90</v>
      </c>
      <c r="C72" s="185" t="s">
        <v>91</v>
      </c>
      <c r="D72" s="186"/>
      <c r="E72" s="186"/>
      <c r="F72" s="193" t="s">
        <v>24</v>
      </c>
      <c r="G72" s="194"/>
      <c r="H72" s="194"/>
      <c r="I72" s="194">
        <f>'SO02 SO02.1 Pol'!G57</f>
        <v>0</v>
      </c>
      <c r="J72" s="190" t="str">
        <f>IF(I104=0,"",I72/I104*100)</f>
        <v/>
      </c>
    </row>
    <row r="73" spans="1:10" ht="36.75" customHeight="1" x14ac:dyDescent="0.2">
      <c r="A73" s="179"/>
      <c r="B73" s="184" t="s">
        <v>92</v>
      </c>
      <c r="C73" s="185" t="s">
        <v>93</v>
      </c>
      <c r="D73" s="186"/>
      <c r="E73" s="186"/>
      <c r="F73" s="193" t="s">
        <v>24</v>
      </c>
      <c r="G73" s="194"/>
      <c r="H73" s="194"/>
      <c r="I73" s="194">
        <f>'SO01 SO01.1 Pol'!G59+'SO02 SO02.1 Pol'!G60</f>
        <v>0</v>
      </c>
      <c r="J73" s="190" t="str">
        <f>IF(I104=0,"",I73/I104*100)</f>
        <v/>
      </c>
    </row>
    <row r="74" spans="1:10" ht="36.75" customHeight="1" x14ac:dyDescent="0.2">
      <c r="A74" s="179"/>
      <c r="B74" s="184" t="s">
        <v>94</v>
      </c>
      <c r="C74" s="185" t="s">
        <v>95</v>
      </c>
      <c r="D74" s="186"/>
      <c r="E74" s="186"/>
      <c r="F74" s="193" t="s">
        <v>25</v>
      </c>
      <c r="G74" s="194"/>
      <c r="H74" s="194"/>
      <c r="I74" s="194">
        <f>'SO01 SO01.1 Pol'!G92+'SO02 SO02.1 Pol'!G63</f>
        <v>0</v>
      </c>
      <c r="J74" s="190" t="str">
        <f>IF(I104=0,"",I74/I104*100)</f>
        <v/>
      </c>
    </row>
    <row r="75" spans="1:10" ht="36.75" customHeight="1" x14ac:dyDescent="0.2">
      <c r="A75" s="179"/>
      <c r="B75" s="184" t="s">
        <v>96</v>
      </c>
      <c r="C75" s="185" t="s">
        <v>97</v>
      </c>
      <c r="D75" s="186"/>
      <c r="E75" s="186"/>
      <c r="F75" s="193" t="s">
        <v>25</v>
      </c>
      <c r="G75" s="194"/>
      <c r="H75" s="194"/>
      <c r="I75" s="194">
        <f>'SO01 SO01.1 Pol'!G102+'SO01 SO01.1 Pol'!G396+'SO02 SO02.1 Pol'!G69</f>
        <v>0</v>
      </c>
      <c r="J75" s="190" t="str">
        <f>IF(I104=0,"",I75/I104*100)</f>
        <v/>
      </c>
    </row>
    <row r="76" spans="1:10" ht="36.75" customHeight="1" x14ac:dyDescent="0.2">
      <c r="A76" s="179"/>
      <c r="B76" s="184" t="s">
        <v>98</v>
      </c>
      <c r="C76" s="185" t="s">
        <v>99</v>
      </c>
      <c r="D76" s="186"/>
      <c r="E76" s="186"/>
      <c r="F76" s="193" t="s">
        <v>25</v>
      </c>
      <c r="G76" s="194"/>
      <c r="H76" s="194"/>
      <c r="I76" s="194">
        <f>'SO01 SO01.1 Pol'!G130+'SO01 SO01.1 Pol'!G145</f>
        <v>0</v>
      </c>
      <c r="J76" s="190" t="str">
        <f>IF(I104=0,"",I76/I104*100)</f>
        <v/>
      </c>
    </row>
    <row r="77" spans="1:10" ht="36.75" customHeight="1" x14ac:dyDescent="0.2">
      <c r="A77" s="179"/>
      <c r="B77" s="184" t="s">
        <v>100</v>
      </c>
      <c r="C77" s="185" t="s">
        <v>101</v>
      </c>
      <c r="D77" s="186"/>
      <c r="E77" s="186"/>
      <c r="F77" s="193" t="s">
        <v>25</v>
      </c>
      <c r="G77" s="194"/>
      <c r="H77" s="194"/>
      <c r="I77" s="194">
        <f>'SO01 SO01.1 Pol'!G147</f>
        <v>0</v>
      </c>
      <c r="J77" s="190" t="str">
        <f>IF(I104=0,"",I77/I104*100)</f>
        <v/>
      </c>
    </row>
    <row r="78" spans="1:10" ht="36.75" customHeight="1" x14ac:dyDescent="0.2">
      <c r="A78" s="179"/>
      <c r="B78" s="184" t="s">
        <v>102</v>
      </c>
      <c r="C78" s="185" t="s">
        <v>103</v>
      </c>
      <c r="D78" s="186"/>
      <c r="E78" s="186"/>
      <c r="F78" s="193" t="s">
        <v>25</v>
      </c>
      <c r="G78" s="194"/>
      <c r="H78" s="194"/>
      <c r="I78" s="194">
        <f>'SO01 SO01.1 Pol'!G193+'SO01 SO01.1 Pol'!G241</f>
        <v>0</v>
      </c>
      <c r="J78" s="190" t="str">
        <f>IF(I104=0,"",I78/I104*100)</f>
        <v/>
      </c>
    </row>
    <row r="79" spans="1:10" ht="36.75" customHeight="1" x14ac:dyDescent="0.2">
      <c r="A79" s="179"/>
      <c r="B79" s="184" t="s">
        <v>104</v>
      </c>
      <c r="C79" s="185" t="s">
        <v>105</v>
      </c>
      <c r="D79" s="186"/>
      <c r="E79" s="186"/>
      <c r="F79" s="193" t="s">
        <v>25</v>
      </c>
      <c r="G79" s="194"/>
      <c r="H79" s="194"/>
      <c r="I79" s="194">
        <f>'SO01 SO01.1 Pol'!G143+'SO01 SO01.1 Pol'!G248</f>
        <v>0</v>
      </c>
      <c r="J79" s="190" t="str">
        <f>IF(I104=0,"",I79/I104*100)</f>
        <v/>
      </c>
    </row>
    <row r="80" spans="1:10" ht="36.75" customHeight="1" x14ac:dyDescent="0.2">
      <c r="A80" s="179"/>
      <c r="B80" s="184" t="s">
        <v>106</v>
      </c>
      <c r="C80" s="185" t="s">
        <v>107</v>
      </c>
      <c r="D80" s="186"/>
      <c r="E80" s="186"/>
      <c r="F80" s="193" t="s">
        <v>25</v>
      </c>
      <c r="G80" s="194"/>
      <c r="H80" s="194"/>
      <c r="I80" s="194">
        <f>'SO01 SO01.1 Pol'!G236+'SO01 SO01.1 Pol'!G259</f>
        <v>0</v>
      </c>
      <c r="J80" s="190" t="str">
        <f>IF(I104=0,"",I80/I104*100)</f>
        <v/>
      </c>
    </row>
    <row r="81" spans="1:10" ht="36.75" customHeight="1" x14ac:dyDescent="0.2">
      <c r="A81" s="179"/>
      <c r="B81" s="184" t="s">
        <v>108</v>
      </c>
      <c r="C81" s="185" t="s">
        <v>109</v>
      </c>
      <c r="D81" s="186"/>
      <c r="E81" s="186"/>
      <c r="F81" s="193" t="s">
        <v>25</v>
      </c>
      <c r="G81" s="194"/>
      <c r="H81" s="194"/>
      <c r="I81" s="194">
        <f>'SO01 SO01.1 Pol'!G264</f>
        <v>0</v>
      </c>
      <c r="J81" s="190" t="str">
        <f>IF(I104=0,"",I81/I104*100)</f>
        <v/>
      </c>
    </row>
    <row r="82" spans="1:10" ht="36.75" customHeight="1" x14ac:dyDescent="0.2">
      <c r="A82" s="179"/>
      <c r="B82" s="184" t="s">
        <v>110</v>
      </c>
      <c r="C82" s="185" t="s">
        <v>111</v>
      </c>
      <c r="D82" s="186"/>
      <c r="E82" s="186"/>
      <c r="F82" s="193" t="s">
        <v>25</v>
      </c>
      <c r="G82" s="194"/>
      <c r="H82" s="194"/>
      <c r="I82" s="194">
        <f>'SO01 SO01.1 Pol'!G273</f>
        <v>0</v>
      </c>
      <c r="J82" s="190" t="str">
        <f>IF(I104=0,"",I82/I104*100)</f>
        <v/>
      </c>
    </row>
    <row r="83" spans="1:10" ht="36.75" customHeight="1" x14ac:dyDescent="0.2">
      <c r="A83" s="179"/>
      <c r="B83" s="184" t="s">
        <v>112</v>
      </c>
      <c r="C83" s="185" t="s">
        <v>113</v>
      </c>
      <c r="D83" s="186"/>
      <c r="E83" s="186"/>
      <c r="F83" s="193" t="s">
        <v>25</v>
      </c>
      <c r="G83" s="194"/>
      <c r="H83" s="194"/>
      <c r="I83" s="194">
        <f>'SO01 SO01.1 Pol'!G290</f>
        <v>0</v>
      </c>
      <c r="J83" s="190" t="str">
        <f>IF(I104=0,"",I83/I104*100)</f>
        <v/>
      </c>
    </row>
    <row r="84" spans="1:10" ht="36.75" customHeight="1" x14ac:dyDescent="0.2">
      <c r="A84" s="179"/>
      <c r="B84" s="184" t="s">
        <v>114</v>
      </c>
      <c r="C84" s="185" t="s">
        <v>115</v>
      </c>
      <c r="D84" s="186"/>
      <c r="E84" s="186"/>
      <c r="F84" s="193" t="s">
        <v>25</v>
      </c>
      <c r="G84" s="194"/>
      <c r="H84" s="194"/>
      <c r="I84" s="194">
        <f>'SO01 SO01.1 Pol'!G239+'SO01 SO01.1 Pol'!G297+'SO01 SO01.1 Pol'!G463</f>
        <v>0</v>
      </c>
      <c r="J84" s="190" t="str">
        <f>IF(I104=0,"",I84/I104*100)</f>
        <v/>
      </c>
    </row>
    <row r="85" spans="1:10" ht="36.75" customHeight="1" x14ac:dyDescent="0.2">
      <c r="A85" s="179"/>
      <c r="B85" s="184" t="s">
        <v>116</v>
      </c>
      <c r="C85" s="185" t="s">
        <v>117</v>
      </c>
      <c r="D85" s="186"/>
      <c r="E85" s="186"/>
      <c r="F85" s="193" t="s">
        <v>25</v>
      </c>
      <c r="G85" s="194"/>
      <c r="H85" s="194"/>
      <c r="I85" s="194">
        <f>'SO01 SO01.1 Pol'!G322+'SO01 SO01.1 Pol'!G344+'SO01 SO01.1 Pol'!G352+'SO01 SO01.1 Pol'!G431+'SO01 SO01.1 Pol'!G461+'SO02 SO02.1 Pol'!G93</f>
        <v>0</v>
      </c>
      <c r="J85" s="190" t="str">
        <f>IF(I104=0,"",I85/I104*100)</f>
        <v/>
      </c>
    </row>
    <row r="86" spans="1:10" ht="36.75" customHeight="1" x14ac:dyDescent="0.2">
      <c r="A86" s="179"/>
      <c r="B86" s="184" t="s">
        <v>118</v>
      </c>
      <c r="C86" s="185" t="s">
        <v>119</v>
      </c>
      <c r="D86" s="186"/>
      <c r="E86" s="186"/>
      <c r="F86" s="193" t="s">
        <v>25</v>
      </c>
      <c r="G86" s="194"/>
      <c r="H86" s="194"/>
      <c r="I86" s="194">
        <f>'SO01 SO01.1 Pol'!G369+'SO01 SO01.1 Pol'!G404+'SO01 SO01.1 Pol'!G433+'SO02 SO02.1 Pol'!G128</f>
        <v>0</v>
      </c>
      <c r="J86" s="190" t="str">
        <f>IF(I104=0,"",I86/I104*100)</f>
        <v/>
      </c>
    </row>
    <row r="87" spans="1:10" ht="36.75" customHeight="1" x14ac:dyDescent="0.2">
      <c r="A87" s="179"/>
      <c r="B87" s="184" t="s">
        <v>120</v>
      </c>
      <c r="C87" s="185" t="s">
        <v>121</v>
      </c>
      <c r="D87" s="186"/>
      <c r="E87" s="186"/>
      <c r="F87" s="193" t="s">
        <v>25</v>
      </c>
      <c r="G87" s="194"/>
      <c r="H87" s="194"/>
      <c r="I87" s="194">
        <f>'SO02 SO02.1 Pol'!G160</f>
        <v>0</v>
      </c>
      <c r="J87" s="190" t="str">
        <f>IF(I104=0,"",I87/I104*100)</f>
        <v/>
      </c>
    </row>
    <row r="88" spans="1:10" ht="36.75" customHeight="1" x14ac:dyDescent="0.2">
      <c r="A88" s="179"/>
      <c r="B88" s="184" t="s">
        <v>122</v>
      </c>
      <c r="C88" s="185" t="s">
        <v>123</v>
      </c>
      <c r="D88" s="186"/>
      <c r="E88" s="186"/>
      <c r="F88" s="193" t="s">
        <v>25</v>
      </c>
      <c r="G88" s="194"/>
      <c r="H88" s="194"/>
      <c r="I88" s="194">
        <f>'SO02 SO02.1 Pol'!G312</f>
        <v>0</v>
      </c>
      <c r="J88" s="190" t="str">
        <f>IF(I104=0,"",I88/I104*100)</f>
        <v/>
      </c>
    </row>
    <row r="89" spans="1:10" ht="36.75" customHeight="1" x14ac:dyDescent="0.2">
      <c r="A89" s="179"/>
      <c r="B89" s="184" t="s">
        <v>124</v>
      </c>
      <c r="C89" s="185" t="s">
        <v>125</v>
      </c>
      <c r="D89" s="186"/>
      <c r="E89" s="186"/>
      <c r="F89" s="193" t="s">
        <v>25</v>
      </c>
      <c r="G89" s="194"/>
      <c r="H89" s="194"/>
      <c r="I89" s="194">
        <f>'SO01 SO01.1 Pol'!G341+'SO01 SO01.1 Pol'!G443+'SO02 SO02.1 Pol'!G330</f>
        <v>0</v>
      </c>
      <c r="J89" s="190" t="str">
        <f>IF(I104=0,"",I89/I104*100)</f>
        <v/>
      </c>
    </row>
    <row r="90" spans="1:10" ht="36.75" customHeight="1" x14ac:dyDescent="0.2">
      <c r="A90" s="179"/>
      <c r="B90" s="184" t="s">
        <v>126</v>
      </c>
      <c r="C90" s="185" t="s">
        <v>127</v>
      </c>
      <c r="D90" s="186"/>
      <c r="E90" s="186"/>
      <c r="F90" s="193" t="s">
        <v>25</v>
      </c>
      <c r="G90" s="194"/>
      <c r="H90" s="194"/>
      <c r="I90" s="194">
        <f>'SO02 SO02.1 Pol'!G353</f>
        <v>0</v>
      </c>
      <c r="J90" s="190" t="str">
        <f>IF(I104=0,"",I90/I104*100)</f>
        <v/>
      </c>
    </row>
    <row r="91" spans="1:10" ht="36.75" customHeight="1" x14ac:dyDescent="0.2">
      <c r="A91" s="179"/>
      <c r="B91" s="184" t="s">
        <v>128</v>
      </c>
      <c r="C91" s="185" t="s">
        <v>129</v>
      </c>
      <c r="D91" s="186"/>
      <c r="E91" s="186"/>
      <c r="F91" s="193" t="s">
        <v>25</v>
      </c>
      <c r="G91" s="194"/>
      <c r="H91" s="194"/>
      <c r="I91" s="194">
        <f>'SO02 SO02.1 Pol'!G360</f>
        <v>0</v>
      </c>
      <c r="J91" s="190" t="str">
        <f>IF(I104=0,"",I91/I104*100)</f>
        <v/>
      </c>
    </row>
    <row r="92" spans="1:10" ht="36.75" customHeight="1" x14ac:dyDescent="0.2">
      <c r="A92" s="179"/>
      <c r="B92" s="184" t="s">
        <v>130</v>
      </c>
      <c r="C92" s="185" t="s">
        <v>131</v>
      </c>
      <c r="D92" s="186"/>
      <c r="E92" s="186"/>
      <c r="F92" s="193" t="s">
        <v>25</v>
      </c>
      <c r="G92" s="194"/>
      <c r="H92" s="194"/>
      <c r="I92" s="194">
        <f>'SO02 SO02.1 Pol'!G367</f>
        <v>0</v>
      </c>
      <c r="J92" s="190" t="str">
        <f>IF(I104=0,"",I92/I104*100)</f>
        <v/>
      </c>
    </row>
    <row r="93" spans="1:10" ht="36.75" customHeight="1" x14ac:dyDescent="0.2">
      <c r="A93" s="179"/>
      <c r="B93" s="184" t="s">
        <v>132</v>
      </c>
      <c r="C93" s="185" t="s">
        <v>133</v>
      </c>
      <c r="D93" s="186"/>
      <c r="E93" s="186"/>
      <c r="F93" s="193" t="s">
        <v>25</v>
      </c>
      <c r="G93" s="194"/>
      <c r="H93" s="194"/>
      <c r="I93" s="194">
        <f>'SO01 SO01.1 Pol'!G39+'SO01 SO01.1 Pol'!G347</f>
        <v>0</v>
      </c>
      <c r="J93" s="190" t="str">
        <f>IF(I104=0,"",I93/I104*100)</f>
        <v/>
      </c>
    </row>
    <row r="94" spans="1:10" ht="36.75" customHeight="1" x14ac:dyDescent="0.2">
      <c r="A94" s="179"/>
      <c r="B94" s="184" t="s">
        <v>134</v>
      </c>
      <c r="C94" s="185" t="s">
        <v>135</v>
      </c>
      <c r="D94" s="186"/>
      <c r="E94" s="186"/>
      <c r="F94" s="193" t="s">
        <v>25</v>
      </c>
      <c r="G94" s="194"/>
      <c r="H94" s="194"/>
      <c r="I94" s="194">
        <f>'SO02 SO02.1 Pol'!G373</f>
        <v>0</v>
      </c>
      <c r="J94" s="190" t="str">
        <f>IF(I104=0,"",I94/I104*100)</f>
        <v/>
      </c>
    </row>
    <row r="95" spans="1:10" ht="36.75" customHeight="1" x14ac:dyDescent="0.2">
      <c r="A95" s="179"/>
      <c r="B95" s="184" t="s">
        <v>136</v>
      </c>
      <c r="C95" s="185" t="s">
        <v>137</v>
      </c>
      <c r="D95" s="186"/>
      <c r="E95" s="186"/>
      <c r="F95" s="193" t="s">
        <v>26</v>
      </c>
      <c r="G95" s="194"/>
      <c r="H95" s="194"/>
      <c r="I95" s="194">
        <f>'SO01 SO01.2 Pol'!G8</f>
        <v>0</v>
      </c>
      <c r="J95" s="190" t="str">
        <f>IF(I104=0,"",I95/I104*100)</f>
        <v/>
      </c>
    </row>
    <row r="96" spans="1:10" ht="36.75" customHeight="1" x14ac:dyDescent="0.2">
      <c r="A96" s="179"/>
      <c r="B96" s="184" t="s">
        <v>138</v>
      </c>
      <c r="C96" s="185" t="s">
        <v>139</v>
      </c>
      <c r="D96" s="186"/>
      <c r="E96" s="186"/>
      <c r="F96" s="193" t="s">
        <v>26</v>
      </c>
      <c r="G96" s="194"/>
      <c r="H96" s="194"/>
      <c r="I96" s="194">
        <f>'SO01 SO01.2 Pol'!G25</f>
        <v>0</v>
      </c>
      <c r="J96" s="190" t="str">
        <f>IF(I104=0,"",I96/I104*100)</f>
        <v/>
      </c>
    </row>
    <row r="97" spans="1:10" ht="36.75" customHeight="1" x14ac:dyDescent="0.2">
      <c r="A97" s="179"/>
      <c r="B97" s="184" t="s">
        <v>140</v>
      </c>
      <c r="C97" s="185" t="s">
        <v>141</v>
      </c>
      <c r="D97" s="186"/>
      <c r="E97" s="186"/>
      <c r="F97" s="193" t="s">
        <v>26</v>
      </c>
      <c r="G97" s="194"/>
      <c r="H97" s="194"/>
      <c r="I97" s="194">
        <f>'SO01 SO01.2 Pol'!G34</f>
        <v>0</v>
      </c>
      <c r="J97" s="190" t="str">
        <f>IF(I104=0,"",I97/I104*100)</f>
        <v/>
      </c>
    </row>
    <row r="98" spans="1:10" ht="36.75" customHeight="1" x14ac:dyDescent="0.2">
      <c r="A98" s="179"/>
      <c r="B98" s="184" t="s">
        <v>142</v>
      </c>
      <c r="C98" s="185" t="s">
        <v>143</v>
      </c>
      <c r="D98" s="186"/>
      <c r="E98" s="186"/>
      <c r="F98" s="193" t="s">
        <v>26</v>
      </c>
      <c r="G98" s="194"/>
      <c r="H98" s="194"/>
      <c r="I98" s="194">
        <f>'SO01 SO01.2 Pol'!G53</f>
        <v>0</v>
      </c>
      <c r="J98" s="190" t="str">
        <f>IF(I104=0,"",I98/I104*100)</f>
        <v/>
      </c>
    </row>
    <row r="99" spans="1:10" ht="36.75" customHeight="1" x14ac:dyDescent="0.2">
      <c r="A99" s="179"/>
      <c r="B99" s="184" t="s">
        <v>144</v>
      </c>
      <c r="C99" s="185" t="s">
        <v>145</v>
      </c>
      <c r="D99" s="186"/>
      <c r="E99" s="186"/>
      <c r="F99" s="193" t="s">
        <v>26</v>
      </c>
      <c r="G99" s="194"/>
      <c r="H99" s="194"/>
      <c r="I99" s="194">
        <f>'SO01 SO01.2 Pol'!G49</f>
        <v>0</v>
      </c>
      <c r="J99" s="190" t="str">
        <f>IF(I104=0,"",I99/I104*100)</f>
        <v/>
      </c>
    </row>
    <row r="100" spans="1:10" ht="36.75" customHeight="1" x14ac:dyDescent="0.2">
      <c r="A100" s="179"/>
      <c r="B100" s="184" t="s">
        <v>146</v>
      </c>
      <c r="C100" s="185" t="s">
        <v>147</v>
      </c>
      <c r="D100" s="186"/>
      <c r="E100" s="186"/>
      <c r="F100" s="193" t="s">
        <v>26</v>
      </c>
      <c r="G100" s="194"/>
      <c r="H100" s="194"/>
      <c r="I100" s="194">
        <f>'SO01 SO01.2 Pol'!G23</f>
        <v>0</v>
      </c>
      <c r="J100" s="190" t="str">
        <f>IF(I104=0,"",I100/I104*100)</f>
        <v/>
      </c>
    </row>
    <row r="101" spans="1:10" ht="36.75" customHeight="1" x14ac:dyDescent="0.2">
      <c r="A101" s="179"/>
      <c r="B101" s="184" t="s">
        <v>148</v>
      </c>
      <c r="C101" s="185" t="s">
        <v>91</v>
      </c>
      <c r="D101" s="186"/>
      <c r="E101" s="186"/>
      <c r="F101" s="193" t="s">
        <v>149</v>
      </c>
      <c r="G101" s="194"/>
      <c r="H101" s="194"/>
      <c r="I101" s="194">
        <f>'SO01 SO01.1 Pol'!G452+'SO02 SO02.1 Pol'!G383</f>
        <v>0</v>
      </c>
      <c r="J101" s="190" t="str">
        <f>IF(I104=0,"",I101/I104*100)</f>
        <v/>
      </c>
    </row>
    <row r="102" spans="1:10" ht="36.75" customHeight="1" x14ac:dyDescent="0.2">
      <c r="A102" s="179"/>
      <c r="B102" s="184" t="s">
        <v>150</v>
      </c>
      <c r="C102" s="185" t="s">
        <v>27</v>
      </c>
      <c r="D102" s="186"/>
      <c r="E102" s="186"/>
      <c r="F102" s="193" t="s">
        <v>150</v>
      </c>
      <c r="G102" s="194"/>
      <c r="H102" s="194"/>
      <c r="I102" s="194">
        <f>'00 00 Naklady'!G8</f>
        <v>0</v>
      </c>
      <c r="J102" s="190" t="str">
        <f>IF(I104=0,"",I102/I104*100)</f>
        <v/>
      </c>
    </row>
    <row r="103" spans="1:10" ht="36.75" customHeight="1" x14ac:dyDescent="0.2">
      <c r="A103" s="179"/>
      <c r="B103" s="184" t="s">
        <v>151</v>
      </c>
      <c r="C103" s="185" t="s">
        <v>28</v>
      </c>
      <c r="D103" s="186"/>
      <c r="E103" s="186"/>
      <c r="F103" s="193" t="s">
        <v>151</v>
      </c>
      <c r="G103" s="194"/>
      <c r="H103" s="194"/>
      <c r="I103" s="194">
        <f>'00 00 Naklady'!G22</f>
        <v>0</v>
      </c>
      <c r="J103" s="190" t="str">
        <f>IF(I104=0,"",I103/I104*100)</f>
        <v/>
      </c>
    </row>
    <row r="104" spans="1:10" ht="25.5" customHeight="1" x14ac:dyDescent="0.2">
      <c r="A104" s="180"/>
      <c r="B104" s="187" t="s">
        <v>1</v>
      </c>
      <c r="C104" s="188"/>
      <c r="D104" s="189"/>
      <c r="E104" s="189"/>
      <c r="F104" s="195"/>
      <c r="G104" s="196"/>
      <c r="H104" s="196"/>
      <c r="I104" s="196">
        <f>SUM(I63:I103)</f>
        <v>0</v>
      </c>
      <c r="J104" s="191">
        <f>SUM(J63:J103)</f>
        <v>0</v>
      </c>
    </row>
    <row r="105" spans="1:10" x14ac:dyDescent="0.2">
      <c r="F105" s="133"/>
      <c r="G105" s="133"/>
      <c r="H105" s="133"/>
      <c r="I105" s="133"/>
      <c r="J105" s="192"/>
    </row>
    <row r="106" spans="1:10" x14ac:dyDescent="0.2">
      <c r="F106" s="133"/>
      <c r="G106" s="133"/>
      <c r="H106" s="133"/>
      <c r="I106" s="133"/>
      <c r="J106" s="192"/>
    </row>
    <row r="107" spans="1:10" x14ac:dyDescent="0.2">
      <c r="F107" s="133"/>
      <c r="G107" s="133"/>
      <c r="H107" s="133"/>
      <c r="I107" s="133"/>
      <c r="J107" s="192"/>
    </row>
  </sheetData>
  <sheetProtection algorithmName="SHA-512" hashValue="St4UaUwOprWBOvjwxdzwOMTjCHbWOfGnF92f41MJV/BDIbUmmnJOQT6sxa20Ve9FjxrlpWW/V+wQsEZ23liWDA==" saltValue="PoffkNiFxtyPSarnN+1So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C103:E103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EOpxWKWdEEH0bZn/pfP6QjfNQlWc27+ekO1luz5fIx/EnGEo3Y0DIlZrdxpDANcsZaG/8eaxaE3bibX5v1edUA==" saltValue="1DS8vGrRRK4s5BAuYbbLv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BC68-4D2A-4119-ADC4-EF2D759188DF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152</v>
      </c>
      <c r="B1" s="198"/>
      <c r="C1" s="198"/>
      <c r="D1" s="198"/>
      <c r="E1" s="198"/>
      <c r="F1" s="198"/>
      <c r="G1" s="198"/>
      <c r="AG1" t="s">
        <v>153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154</v>
      </c>
    </row>
    <row r="3" spans="1:60" ht="24.95" customHeight="1" x14ac:dyDescent="0.2">
      <c r="A3" s="199" t="s">
        <v>8</v>
      </c>
      <c r="B3" s="49" t="s">
        <v>47</v>
      </c>
      <c r="C3" s="202" t="s">
        <v>155</v>
      </c>
      <c r="D3" s="200"/>
      <c r="E3" s="200"/>
      <c r="F3" s="200"/>
      <c r="G3" s="201"/>
      <c r="AC3" s="177" t="s">
        <v>156</v>
      </c>
      <c r="AG3" t="s">
        <v>157</v>
      </c>
    </row>
    <row r="4" spans="1:60" ht="24.95" customHeight="1" x14ac:dyDescent="0.2">
      <c r="A4" s="203" t="s">
        <v>9</v>
      </c>
      <c r="B4" s="204" t="s">
        <v>47</v>
      </c>
      <c r="C4" s="205" t="s">
        <v>27</v>
      </c>
      <c r="D4" s="206"/>
      <c r="E4" s="206"/>
      <c r="F4" s="206"/>
      <c r="G4" s="207"/>
      <c r="AG4" t="s">
        <v>158</v>
      </c>
    </row>
    <row r="5" spans="1:60" x14ac:dyDescent="0.2">
      <c r="D5" s="10"/>
    </row>
    <row r="6" spans="1:60" ht="38.25" x14ac:dyDescent="0.2">
      <c r="A6" s="209" t="s">
        <v>159</v>
      </c>
      <c r="B6" s="211" t="s">
        <v>160</v>
      </c>
      <c r="C6" s="211" t="s">
        <v>161</v>
      </c>
      <c r="D6" s="210" t="s">
        <v>162</v>
      </c>
      <c r="E6" s="209" t="s">
        <v>163</v>
      </c>
      <c r="F6" s="208" t="s">
        <v>164</v>
      </c>
      <c r="G6" s="209" t="s">
        <v>29</v>
      </c>
      <c r="H6" s="212" t="s">
        <v>30</v>
      </c>
      <c r="I6" s="212" t="s">
        <v>165</v>
      </c>
      <c r="J6" s="212" t="s">
        <v>31</v>
      </c>
      <c r="K6" s="212" t="s">
        <v>166</v>
      </c>
      <c r="L6" s="212" t="s">
        <v>167</v>
      </c>
      <c r="M6" s="212" t="s">
        <v>168</v>
      </c>
      <c r="N6" s="212" t="s">
        <v>169</v>
      </c>
      <c r="O6" s="212" t="s">
        <v>170</v>
      </c>
      <c r="P6" s="212" t="s">
        <v>171</v>
      </c>
      <c r="Q6" s="212" t="s">
        <v>172</v>
      </c>
      <c r="R6" s="212" t="s">
        <v>173</v>
      </c>
      <c r="S6" s="212" t="s">
        <v>174</v>
      </c>
      <c r="T6" s="212" t="s">
        <v>175</v>
      </c>
      <c r="U6" s="212" t="s">
        <v>176</v>
      </c>
      <c r="V6" s="212" t="s">
        <v>177</v>
      </c>
      <c r="W6" s="212" t="s">
        <v>178</v>
      </c>
      <c r="X6" s="212" t="s">
        <v>179</v>
      </c>
      <c r="Y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181</v>
      </c>
      <c r="B8" s="228" t="s">
        <v>150</v>
      </c>
      <c r="C8" s="253" t="s">
        <v>27</v>
      </c>
      <c r="D8" s="229"/>
      <c r="E8" s="230"/>
      <c r="F8" s="231"/>
      <c r="G8" s="231">
        <f>SUMIF(AG9:AG21,"&lt;&gt;NOR",G9:G21)</f>
        <v>0</v>
      </c>
      <c r="H8" s="231"/>
      <c r="I8" s="231">
        <f>SUM(I9:I21)</f>
        <v>0</v>
      </c>
      <c r="J8" s="231"/>
      <c r="K8" s="231">
        <f>SUM(K9:K21)</f>
        <v>0</v>
      </c>
      <c r="L8" s="231"/>
      <c r="M8" s="231">
        <f>SUM(M9:M21)</f>
        <v>0</v>
      </c>
      <c r="N8" s="230"/>
      <c r="O8" s="230">
        <f>SUM(O9:O21)</f>
        <v>0</v>
      </c>
      <c r="P8" s="230"/>
      <c r="Q8" s="230">
        <f>SUM(Q9:Q21)</f>
        <v>0</v>
      </c>
      <c r="R8" s="231"/>
      <c r="S8" s="231"/>
      <c r="T8" s="232"/>
      <c r="U8" s="226"/>
      <c r="V8" s="226">
        <f>SUM(V9:V21)</f>
        <v>0</v>
      </c>
      <c r="W8" s="226"/>
      <c r="X8" s="226"/>
      <c r="Y8" s="226"/>
      <c r="AG8" t="s">
        <v>182</v>
      </c>
    </row>
    <row r="9" spans="1:60" outlineLevel="1" x14ac:dyDescent="0.2">
      <c r="A9" s="237">
        <v>1</v>
      </c>
      <c r="B9" s="238" t="s">
        <v>183</v>
      </c>
      <c r="C9" s="254" t="s">
        <v>184</v>
      </c>
      <c r="D9" s="239" t="s">
        <v>185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186</v>
      </c>
      <c r="T9" s="243" t="s">
        <v>187</v>
      </c>
      <c r="U9" s="224">
        <v>0</v>
      </c>
      <c r="V9" s="224">
        <f>ROUND(E9*U9,2)</f>
        <v>0</v>
      </c>
      <c r="W9" s="224"/>
      <c r="X9" s="224" t="s">
        <v>188</v>
      </c>
      <c r="Y9" s="224" t="s">
        <v>189</v>
      </c>
      <c r="Z9" s="213"/>
      <c r="AA9" s="213"/>
      <c r="AB9" s="213"/>
      <c r="AC9" s="213"/>
      <c r="AD9" s="213"/>
      <c r="AE9" s="213"/>
      <c r="AF9" s="213"/>
      <c r="AG9" s="213" t="s">
        <v>190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2" x14ac:dyDescent="0.2">
      <c r="A10" s="220"/>
      <c r="B10" s="221"/>
      <c r="C10" s="255" t="s">
        <v>191</v>
      </c>
      <c r="D10" s="245"/>
      <c r="E10" s="245"/>
      <c r="F10" s="245"/>
      <c r="G10" s="245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192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4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193</v>
      </c>
      <c r="C11" s="254" t="s">
        <v>194</v>
      </c>
      <c r="D11" s="239" t="s">
        <v>185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186</v>
      </c>
      <c r="T11" s="243" t="s">
        <v>187</v>
      </c>
      <c r="U11" s="224">
        <v>0</v>
      </c>
      <c r="V11" s="224">
        <f>ROUND(E11*U11,2)</f>
        <v>0</v>
      </c>
      <c r="W11" s="224"/>
      <c r="X11" s="224" t="s">
        <v>188</v>
      </c>
      <c r="Y11" s="224" t="s">
        <v>189</v>
      </c>
      <c r="Z11" s="213"/>
      <c r="AA11" s="213"/>
      <c r="AB11" s="213"/>
      <c r="AC11" s="213"/>
      <c r="AD11" s="213"/>
      <c r="AE11" s="213"/>
      <c r="AF11" s="213"/>
      <c r="AG11" s="213" t="s">
        <v>190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2" x14ac:dyDescent="0.2">
      <c r="A12" s="220"/>
      <c r="B12" s="221"/>
      <c r="C12" s="255" t="s">
        <v>195</v>
      </c>
      <c r="D12" s="245"/>
      <c r="E12" s="245"/>
      <c r="F12" s="245"/>
      <c r="G12" s="245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192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4" t="str">
        <f>C12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196</v>
      </c>
      <c r="C13" s="254" t="s">
        <v>197</v>
      </c>
      <c r="D13" s="239" t="s">
        <v>185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186</v>
      </c>
      <c r="T13" s="243" t="s">
        <v>187</v>
      </c>
      <c r="U13" s="224">
        <v>0</v>
      </c>
      <c r="V13" s="224">
        <f>ROUND(E13*U13,2)</f>
        <v>0</v>
      </c>
      <c r="W13" s="224"/>
      <c r="X13" s="224" t="s">
        <v>188</v>
      </c>
      <c r="Y13" s="224" t="s">
        <v>198</v>
      </c>
      <c r="Z13" s="213"/>
      <c r="AA13" s="213"/>
      <c r="AB13" s="213"/>
      <c r="AC13" s="213"/>
      <c r="AD13" s="213"/>
      <c r="AE13" s="213"/>
      <c r="AF13" s="213"/>
      <c r="AG13" s="213" t="s">
        <v>199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2" x14ac:dyDescent="0.2">
      <c r="A14" s="220"/>
      <c r="B14" s="221"/>
      <c r="C14" s="255" t="s">
        <v>200</v>
      </c>
      <c r="D14" s="245"/>
      <c r="E14" s="245"/>
      <c r="F14" s="245"/>
      <c r="G14" s="245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192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4" t="str">
        <f>C14</f>
        <v>Náklady na ztížené provádění stavebních prací v důsledku nepřerušeného provozu na staveništi nebo v případech nepřerušeného provozu v objektech v nichž se stavební práce provádí.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201</v>
      </c>
      <c r="C15" s="254" t="s">
        <v>202</v>
      </c>
      <c r="D15" s="239" t="s">
        <v>185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186</v>
      </c>
      <c r="T15" s="243" t="s">
        <v>187</v>
      </c>
      <c r="U15" s="224">
        <v>0</v>
      </c>
      <c r="V15" s="224">
        <f>ROUND(E15*U15,2)</f>
        <v>0</v>
      </c>
      <c r="W15" s="224"/>
      <c r="X15" s="224" t="s">
        <v>188</v>
      </c>
      <c r="Y15" s="224" t="s">
        <v>198</v>
      </c>
      <c r="Z15" s="213"/>
      <c r="AA15" s="213"/>
      <c r="AB15" s="213"/>
      <c r="AC15" s="213"/>
      <c r="AD15" s="213"/>
      <c r="AE15" s="213"/>
      <c r="AF15" s="213"/>
      <c r="AG15" s="213" t="s">
        <v>190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5" t="s">
        <v>203</v>
      </c>
      <c r="D16" s="245"/>
      <c r="E16" s="245"/>
      <c r="F16" s="245"/>
      <c r="G16" s="245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192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204</v>
      </c>
      <c r="C17" s="254" t="s">
        <v>205</v>
      </c>
      <c r="D17" s="239" t="s">
        <v>185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186</v>
      </c>
      <c r="T17" s="243" t="s">
        <v>187</v>
      </c>
      <c r="U17" s="224">
        <v>0</v>
      </c>
      <c r="V17" s="224">
        <f>ROUND(E17*U17,2)</f>
        <v>0</v>
      </c>
      <c r="W17" s="224"/>
      <c r="X17" s="224" t="s">
        <v>188</v>
      </c>
      <c r="Y17" s="224" t="s">
        <v>206</v>
      </c>
      <c r="Z17" s="213"/>
      <c r="AA17" s="213"/>
      <c r="AB17" s="213"/>
      <c r="AC17" s="213"/>
      <c r="AD17" s="213"/>
      <c r="AE17" s="213"/>
      <c r="AF17" s="213"/>
      <c r="AG17" s="213" t="s">
        <v>190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5" t="s">
        <v>207</v>
      </c>
      <c r="D18" s="245"/>
      <c r="E18" s="245"/>
      <c r="F18" s="245"/>
      <c r="G18" s="245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192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6">
        <v>6</v>
      </c>
      <c r="B19" s="247" t="s">
        <v>208</v>
      </c>
      <c r="C19" s="256" t="s">
        <v>209</v>
      </c>
      <c r="D19" s="248" t="s">
        <v>185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</v>
      </c>
      <c r="O19" s="249">
        <f>ROUND(E19*N19,2)</f>
        <v>0</v>
      </c>
      <c r="P19" s="249">
        <v>0</v>
      </c>
      <c r="Q19" s="249">
        <f>ROUND(E19*P19,2)</f>
        <v>0</v>
      </c>
      <c r="R19" s="251"/>
      <c r="S19" s="251" t="s">
        <v>186</v>
      </c>
      <c r="T19" s="252" t="s">
        <v>187</v>
      </c>
      <c r="U19" s="224">
        <v>0</v>
      </c>
      <c r="V19" s="224">
        <f>ROUND(E19*U19,2)</f>
        <v>0</v>
      </c>
      <c r="W19" s="224"/>
      <c r="X19" s="224" t="s">
        <v>188</v>
      </c>
      <c r="Y19" s="224" t="s">
        <v>198</v>
      </c>
      <c r="Z19" s="213"/>
      <c r="AA19" s="213"/>
      <c r="AB19" s="213"/>
      <c r="AC19" s="213"/>
      <c r="AD19" s="213"/>
      <c r="AE19" s="213"/>
      <c r="AF19" s="213"/>
      <c r="AG19" s="213" t="s">
        <v>190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7">
        <v>7</v>
      </c>
      <c r="B20" s="238" t="s">
        <v>210</v>
      </c>
      <c r="C20" s="254" t="s">
        <v>211</v>
      </c>
      <c r="D20" s="239" t="s">
        <v>185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212</v>
      </c>
      <c r="T20" s="243" t="s">
        <v>187</v>
      </c>
      <c r="U20" s="224">
        <v>0</v>
      </c>
      <c r="V20" s="224">
        <f>ROUND(E20*U20,2)</f>
        <v>0</v>
      </c>
      <c r="W20" s="224"/>
      <c r="X20" s="224" t="s">
        <v>188</v>
      </c>
      <c r="Y20" s="224" t="s">
        <v>206</v>
      </c>
      <c r="Z20" s="213"/>
      <c r="AA20" s="213"/>
      <c r="AB20" s="213"/>
      <c r="AC20" s="213"/>
      <c r="AD20" s="213"/>
      <c r="AE20" s="213"/>
      <c r="AF20" s="213"/>
      <c r="AG20" s="213" t="s">
        <v>213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5" t="s">
        <v>214</v>
      </c>
      <c r="D21" s="245"/>
      <c r="E21" s="245"/>
      <c r="F21" s="245"/>
      <c r="G21" s="245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192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4" t="str">
        <f>C21</f>
        <v>Náklady na vyhotovení dokumentace skutečného provedení stavby a její předání objednateli v požadované formě a požadovaném počtu.</v>
      </c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7" t="s">
        <v>181</v>
      </c>
      <c r="B22" s="228" t="s">
        <v>151</v>
      </c>
      <c r="C22" s="253" t="s">
        <v>28</v>
      </c>
      <c r="D22" s="229"/>
      <c r="E22" s="230"/>
      <c r="F22" s="231"/>
      <c r="G22" s="231">
        <f>SUMIF(AG23:AG34,"&lt;&gt;NOR",G23:G34)</f>
        <v>0</v>
      </c>
      <c r="H22" s="231"/>
      <c r="I22" s="231">
        <f>SUM(I23:I34)</f>
        <v>0</v>
      </c>
      <c r="J22" s="231"/>
      <c r="K22" s="231">
        <f>SUM(K23:K34)</f>
        <v>0</v>
      </c>
      <c r="L22" s="231"/>
      <c r="M22" s="231">
        <f>SUM(M23:M34)</f>
        <v>0</v>
      </c>
      <c r="N22" s="230"/>
      <c r="O22" s="230">
        <f>SUM(O23:O34)</f>
        <v>0</v>
      </c>
      <c r="P22" s="230"/>
      <c r="Q22" s="230">
        <f>SUM(Q23:Q34)</f>
        <v>0</v>
      </c>
      <c r="R22" s="231"/>
      <c r="S22" s="231"/>
      <c r="T22" s="232"/>
      <c r="U22" s="226"/>
      <c r="V22" s="226">
        <f>SUM(V23:V34)</f>
        <v>30</v>
      </c>
      <c r="W22" s="226"/>
      <c r="X22" s="226"/>
      <c r="Y22" s="226"/>
      <c r="AG22" t="s">
        <v>182</v>
      </c>
    </row>
    <row r="23" spans="1:60" outlineLevel="1" x14ac:dyDescent="0.2">
      <c r="A23" s="246">
        <v>8</v>
      </c>
      <c r="B23" s="247" t="s">
        <v>215</v>
      </c>
      <c r="C23" s="256" t="s">
        <v>216</v>
      </c>
      <c r="D23" s="248" t="s">
        <v>217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49">
        <v>0</v>
      </c>
      <c r="O23" s="249">
        <f>ROUND(E23*N23,2)</f>
        <v>0</v>
      </c>
      <c r="P23" s="249">
        <v>0</v>
      </c>
      <c r="Q23" s="249">
        <f>ROUND(E23*P23,2)</f>
        <v>0</v>
      </c>
      <c r="R23" s="251"/>
      <c r="S23" s="251" t="s">
        <v>212</v>
      </c>
      <c r="T23" s="252" t="s">
        <v>187</v>
      </c>
      <c r="U23" s="224">
        <v>0</v>
      </c>
      <c r="V23" s="224">
        <f>ROUND(E23*U23,2)</f>
        <v>0</v>
      </c>
      <c r="W23" s="224"/>
      <c r="X23" s="224" t="s">
        <v>218</v>
      </c>
      <c r="Y23" s="224" t="s">
        <v>206</v>
      </c>
      <c r="Z23" s="213"/>
      <c r="AA23" s="213"/>
      <c r="AB23" s="213"/>
      <c r="AC23" s="213"/>
      <c r="AD23" s="213"/>
      <c r="AE23" s="213"/>
      <c r="AF23" s="213"/>
      <c r="AG23" s="213" t="s">
        <v>219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6">
        <v>9</v>
      </c>
      <c r="B24" s="247" t="s">
        <v>220</v>
      </c>
      <c r="C24" s="256" t="s">
        <v>221</v>
      </c>
      <c r="D24" s="248" t="s">
        <v>217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49">
        <v>0</v>
      </c>
      <c r="O24" s="249">
        <f>ROUND(E24*N24,2)</f>
        <v>0</v>
      </c>
      <c r="P24" s="249">
        <v>0</v>
      </c>
      <c r="Q24" s="249">
        <f>ROUND(E24*P24,2)</f>
        <v>0</v>
      </c>
      <c r="R24" s="251"/>
      <c r="S24" s="251" t="s">
        <v>212</v>
      </c>
      <c r="T24" s="252" t="s">
        <v>187</v>
      </c>
      <c r="U24" s="224">
        <v>0</v>
      </c>
      <c r="V24" s="224">
        <f>ROUND(E24*U24,2)</f>
        <v>0</v>
      </c>
      <c r="W24" s="224"/>
      <c r="X24" s="224" t="s">
        <v>218</v>
      </c>
      <c r="Y24" s="224" t="s">
        <v>206</v>
      </c>
      <c r="Z24" s="213"/>
      <c r="AA24" s="213"/>
      <c r="AB24" s="213"/>
      <c r="AC24" s="213"/>
      <c r="AD24" s="213"/>
      <c r="AE24" s="213"/>
      <c r="AF24" s="213"/>
      <c r="AG24" s="213" t="s">
        <v>219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6">
        <v>10</v>
      </c>
      <c r="B25" s="247" t="s">
        <v>222</v>
      </c>
      <c r="C25" s="256" t="s">
        <v>223</v>
      </c>
      <c r="D25" s="248" t="s">
        <v>224</v>
      </c>
      <c r="E25" s="249">
        <v>24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49">
        <v>0</v>
      </c>
      <c r="O25" s="249">
        <f>ROUND(E25*N25,2)</f>
        <v>0</v>
      </c>
      <c r="P25" s="249">
        <v>0</v>
      </c>
      <c r="Q25" s="249">
        <f>ROUND(E25*P25,2)</f>
        <v>0</v>
      </c>
      <c r="R25" s="251"/>
      <c r="S25" s="251" t="s">
        <v>212</v>
      </c>
      <c r="T25" s="252" t="s">
        <v>187</v>
      </c>
      <c r="U25" s="224">
        <v>0</v>
      </c>
      <c r="V25" s="224">
        <f>ROUND(E25*U25,2)</f>
        <v>0</v>
      </c>
      <c r="W25" s="224"/>
      <c r="X25" s="224" t="s">
        <v>218</v>
      </c>
      <c r="Y25" s="224" t="s">
        <v>206</v>
      </c>
      <c r="Z25" s="213"/>
      <c r="AA25" s="213"/>
      <c r="AB25" s="213"/>
      <c r="AC25" s="213"/>
      <c r="AD25" s="213"/>
      <c r="AE25" s="213"/>
      <c r="AF25" s="213"/>
      <c r="AG25" s="213" t="s">
        <v>219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6">
        <v>11</v>
      </c>
      <c r="B26" s="247" t="s">
        <v>225</v>
      </c>
      <c r="C26" s="256" t="s">
        <v>226</v>
      </c>
      <c r="D26" s="248" t="s">
        <v>227</v>
      </c>
      <c r="E26" s="249">
        <v>30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49">
        <v>0</v>
      </c>
      <c r="O26" s="249">
        <f>ROUND(E26*N26,2)</f>
        <v>0</v>
      </c>
      <c r="P26" s="249">
        <v>0</v>
      </c>
      <c r="Q26" s="249">
        <f>ROUND(E26*P26,2)</f>
        <v>0</v>
      </c>
      <c r="R26" s="251"/>
      <c r="S26" s="251" t="s">
        <v>212</v>
      </c>
      <c r="T26" s="252" t="s">
        <v>228</v>
      </c>
      <c r="U26" s="224">
        <v>1</v>
      </c>
      <c r="V26" s="224">
        <f>ROUND(E26*U26,2)</f>
        <v>30</v>
      </c>
      <c r="W26" s="224"/>
      <c r="X26" s="224" t="s">
        <v>229</v>
      </c>
      <c r="Y26" s="224" t="s">
        <v>189</v>
      </c>
      <c r="Z26" s="213"/>
      <c r="AA26" s="213"/>
      <c r="AB26" s="213"/>
      <c r="AC26" s="213"/>
      <c r="AD26" s="213"/>
      <c r="AE26" s="213"/>
      <c r="AF26" s="213"/>
      <c r="AG26" s="213" t="s">
        <v>230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6">
        <v>12</v>
      </c>
      <c r="B27" s="247" t="s">
        <v>231</v>
      </c>
      <c r="C27" s="256" t="s">
        <v>232</v>
      </c>
      <c r="D27" s="248" t="s">
        <v>217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49">
        <v>0</v>
      </c>
      <c r="O27" s="249">
        <f>ROUND(E27*N27,2)</f>
        <v>0</v>
      </c>
      <c r="P27" s="249">
        <v>0</v>
      </c>
      <c r="Q27" s="249">
        <f>ROUND(E27*P27,2)</f>
        <v>0</v>
      </c>
      <c r="R27" s="251"/>
      <c r="S27" s="251" t="s">
        <v>212</v>
      </c>
      <c r="T27" s="252" t="s">
        <v>187</v>
      </c>
      <c r="U27" s="224">
        <v>0</v>
      </c>
      <c r="V27" s="224">
        <f>ROUND(E27*U27,2)</f>
        <v>0</v>
      </c>
      <c r="W27" s="224"/>
      <c r="X27" s="224" t="s">
        <v>229</v>
      </c>
      <c r="Y27" s="224" t="s">
        <v>206</v>
      </c>
      <c r="Z27" s="213"/>
      <c r="AA27" s="213"/>
      <c r="AB27" s="213"/>
      <c r="AC27" s="213"/>
      <c r="AD27" s="213"/>
      <c r="AE27" s="213"/>
      <c r="AF27" s="213"/>
      <c r="AG27" s="213" t="s">
        <v>230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7">
        <v>13</v>
      </c>
      <c r="B28" s="238" t="s">
        <v>233</v>
      </c>
      <c r="C28" s="254" t="s">
        <v>234</v>
      </c>
      <c r="D28" s="239" t="s">
        <v>224</v>
      </c>
      <c r="E28" s="240">
        <v>40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2"/>
      <c r="S28" s="242" t="s">
        <v>212</v>
      </c>
      <c r="T28" s="243" t="s">
        <v>187</v>
      </c>
      <c r="U28" s="224">
        <v>0</v>
      </c>
      <c r="V28" s="224">
        <f>ROUND(E28*U28,2)</f>
        <v>0</v>
      </c>
      <c r="W28" s="224"/>
      <c r="X28" s="224" t="s">
        <v>188</v>
      </c>
      <c r="Y28" s="224" t="s">
        <v>206</v>
      </c>
      <c r="Z28" s="213"/>
      <c r="AA28" s="213"/>
      <c r="AB28" s="213"/>
      <c r="AC28" s="213"/>
      <c r="AD28" s="213"/>
      <c r="AE28" s="213"/>
      <c r="AF28" s="213"/>
      <c r="AG28" s="213" t="s">
        <v>213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45" outlineLevel="2" x14ac:dyDescent="0.2">
      <c r="A29" s="220"/>
      <c r="B29" s="221"/>
      <c r="C29" s="255" t="s">
        <v>235</v>
      </c>
      <c r="D29" s="245"/>
      <c r="E29" s="245"/>
      <c r="F29" s="245"/>
      <c r="G29" s="245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192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4" t="str">
        <f>C29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6">
        <v>14</v>
      </c>
      <c r="B30" s="247" t="s">
        <v>236</v>
      </c>
      <c r="C30" s="256" t="s">
        <v>237</v>
      </c>
      <c r="D30" s="248" t="s">
        <v>217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49">
        <v>0</v>
      </c>
      <c r="O30" s="249">
        <f>ROUND(E30*N30,2)</f>
        <v>0</v>
      </c>
      <c r="P30" s="249">
        <v>0</v>
      </c>
      <c r="Q30" s="249">
        <f>ROUND(E30*P30,2)</f>
        <v>0</v>
      </c>
      <c r="R30" s="251"/>
      <c r="S30" s="251" t="s">
        <v>212</v>
      </c>
      <c r="T30" s="252" t="s">
        <v>187</v>
      </c>
      <c r="U30" s="224">
        <v>0</v>
      </c>
      <c r="V30" s="224">
        <f>ROUND(E30*U30,2)</f>
        <v>0</v>
      </c>
      <c r="W30" s="224"/>
      <c r="X30" s="224" t="s">
        <v>188</v>
      </c>
      <c r="Y30" s="224" t="s">
        <v>189</v>
      </c>
      <c r="Z30" s="213"/>
      <c r="AA30" s="213"/>
      <c r="AB30" s="213"/>
      <c r="AC30" s="213"/>
      <c r="AD30" s="213"/>
      <c r="AE30" s="213"/>
      <c r="AF30" s="213"/>
      <c r="AG30" s="213" t="s">
        <v>213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6">
        <v>15</v>
      </c>
      <c r="B31" s="247" t="s">
        <v>238</v>
      </c>
      <c r="C31" s="256" t="s">
        <v>239</v>
      </c>
      <c r="D31" s="248" t="s">
        <v>217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49">
        <v>0</v>
      </c>
      <c r="O31" s="249">
        <f>ROUND(E31*N31,2)</f>
        <v>0</v>
      </c>
      <c r="P31" s="249">
        <v>0</v>
      </c>
      <c r="Q31" s="249">
        <f>ROUND(E31*P31,2)</f>
        <v>0</v>
      </c>
      <c r="R31" s="251"/>
      <c r="S31" s="251" t="s">
        <v>212</v>
      </c>
      <c r="T31" s="252" t="s">
        <v>187</v>
      </c>
      <c r="U31" s="224">
        <v>0</v>
      </c>
      <c r="V31" s="224">
        <f>ROUND(E31*U31,2)</f>
        <v>0</v>
      </c>
      <c r="W31" s="224"/>
      <c r="X31" s="224" t="s">
        <v>188</v>
      </c>
      <c r="Y31" s="224" t="s">
        <v>206</v>
      </c>
      <c r="Z31" s="213"/>
      <c r="AA31" s="213"/>
      <c r="AB31" s="213"/>
      <c r="AC31" s="213"/>
      <c r="AD31" s="213"/>
      <c r="AE31" s="213"/>
      <c r="AF31" s="213"/>
      <c r="AG31" s="213" t="s">
        <v>213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6">
        <v>16</v>
      </c>
      <c r="B32" s="247" t="s">
        <v>240</v>
      </c>
      <c r="C32" s="256" t="s">
        <v>241</v>
      </c>
      <c r="D32" s="248" t="s">
        <v>217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49">
        <v>0</v>
      </c>
      <c r="O32" s="249">
        <f>ROUND(E32*N32,2)</f>
        <v>0</v>
      </c>
      <c r="P32" s="249">
        <v>0</v>
      </c>
      <c r="Q32" s="249">
        <f>ROUND(E32*P32,2)</f>
        <v>0</v>
      </c>
      <c r="R32" s="251"/>
      <c r="S32" s="251" t="s">
        <v>212</v>
      </c>
      <c r="T32" s="252" t="s">
        <v>187</v>
      </c>
      <c r="U32" s="224">
        <v>0</v>
      </c>
      <c r="V32" s="224">
        <f>ROUND(E32*U32,2)</f>
        <v>0</v>
      </c>
      <c r="W32" s="224"/>
      <c r="X32" s="224" t="s">
        <v>188</v>
      </c>
      <c r="Y32" s="224" t="s">
        <v>206</v>
      </c>
      <c r="Z32" s="213"/>
      <c r="AA32" s="213"/>
      <c r="AB32" s="213"/>
      <c r="AC32" s="213"/>
      <c r="AD32" s="213"/>
      <c r="AE32" s="213"/>
      <c r="AF32" s="213"/>
      <c r="AG32" s="213" t="s">
        <v>213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6">
        <v>17</v>
      </c>
      <c r="B33" s="247" t="s">
        <v>242</v>
      </c>
      <c r="C33" s="256" t="s">
        <v>243</v>
      </c>
      <c r="D33" s="248" t="s">
        <v>217</v>
      </c>
      <c r="E33" s="249">
        <v>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0</v>
      </c>
      <c r="O33" s="249">
        <f>ROUND(E33*N33,2)</f>
        <v>0</v>
      </c>
      <c r="P33" s="249">
        <v>0</v>
      </c>
      <c r="Q33" s="249">
        <f>ROUND(E33*P33,2)</f>
        <v>0</v>
      </c>
      <c r="R33" s="251"/>
      <c r="S33" s="251" t="s">
        <v>212</v>
      </c>
      <c r="T33" s="252" t="s">
        <v>187</v>
      </c>
      <c r="U33" s="224">
        <v>0</v>
      </c>
      <c r="V33" s="224">
        <f>ROUND(E33*U33,2)</f>
        <v>0</v>
      </c>
      <c r="W33" s="224"/>
      <c r="X33" s="224" t="s">
        <v>188</v>
      </c>
      <c r="Y33" s="224" t="s">
        <v>206</v>
      </c>
      <c r="Z33" s="213"/>
      <c r="AA33" s="213"/>
      <c r="AB33" s="213"/>
      <c r="AC33" s="213"/>
      <c r="AD33" s="213"/>
      <c r="AE33" s="213"/>
      <c r="AF33" s="213"/>
      <c r="AG33" s="213" t="s">
        <v>213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7">
        <v>18</v>
      </c>
      <c r="B34" s="238" t="s">
        <v>244</v>
      </c>
      <c r="C34" s="254" t="s">
        <v>245</v>
      </c>
      <c r="D34" s="239" t="s">
        <v>217</v>
      </c>
      <c r="E34" s="240">
        <v>1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2"/>
      <c r="S34" s="242" t="s">
        <v>212</v>
      </c>
      <c r="T34" s="243" t="s">
        <v>187</v>
      </c>
      <c r="U34" s="224">
        <v>0</v>
      </c>
      <c r="V34" s="224">
        <f>ROUND(E34*U34,2)</f>
        <v>0</v>
      </c>
      <c r="W34" s="224"/>
      <c r="X34" s="224" t="s">
        <v>188</v>
      </c>
      <c r="Y34" s="224" t="s">
        <v>206</v>
      </c>
      <c r="Z34" s="213"/>
      <c r="AA34" s="213"/>
      <c r="AB34" s="213"/>
      <c r="AC34" s="213"/>
      <c r="AD34" s="213"/>
      <c r="AE34" s="213"/>
      <c r="AF34" s="213"/>
      <c r="AG34" s="213" t="s">
        <v>213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167</v>
      </c>
    </row>
    <row r="36" spans="1:60" x14ac:dyDescent="0.2">
      <c r="A36" s="216"/>
      <c r="B36" s="217" t="s">
        <v>29</v>
      </c>
      <c r="C36" s="258"/>
      <c r="D36" s="218"/>
      <c r="E36" s="219"/>
      <c r="F36" s="219"/>
      <c r="G36" s="236">
        <f>G8+G22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246</v>
      </c>
    </row>
    <row r="37" spans="1:60" x14ac:dyDescent="0.2">
      <c r="C37" s="259"/>
      <c r="D37" s="10"/>
      <c r="AG37" t="s">
        <v>247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Ufu843u1aHxsX1GusMiTFT1RebuwHPa75eb2DEm5vYixyeo6BuI4P8riEbW1xoDDJ0HaZS1MMxJFiW25j+ObQ==" saltValue="lKohijC33waw2YUXTEae/Q==" spinCount="100000" sheet="1" formatRows="0"/>
  <mergeCells count="11">
    <mergeCell ref="C14:G14"/>
    <mergeCell ref="C16:G16"/>
    <mergeCell ref="C18:G18"/>
    <mergeCell ref="C21:G21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6443-0F15-47A1-94AA-4E8FC68412D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248</v>
      </c>
      <c r="B1" s="198"/>
      <c r="C1" s="198"/>
      <c r="D1" s="198"/>
      <c r="E1" s="198"/>
      <c r="F1" s="198"/>
      <c r="G1" s="198"/>
      <c r="AG1" t="s">
        <v>153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154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7" t="s">
        <v>154</v>
      </c>
      <c r="AG3" t="s">
        <v>157</v>
      </c>
    </row>
    <row r="4" spans="1:60" ht="24.95" customHeight="1" x14ac:dyDescent="0.2">
      <c r="A4" s="203" t="s">
        <v>9</v>
      </c>
      <c r="B4" s="204" t="s">
        <v>51</v>
      </c>
      <c r="C4" s="205" t="s">
        <v>50</v>
      </c>
      <c r="D4" s="206"/>
      <c r="E4" s="206"/>
      <c r="F4" s="206"/>
      <c r="G4" s="207"/>
      <c r="AG4" t="s">
        <v>158</v>
      </c>
    </row>
    <row r="5" spans="1:60" x14ac:dyDescent="0.2">
      <c r="D5" s="10"/>
    </row>
    <row r="6" spans="1:60" ht="38.25" x14ac:dyDescent="0.2">
      <c r="A6" s="209" t="s">
        <v>159</v>
      </c>
      <c r="B6" s="211" t="s">
        <v>160</v>
      </c>
      <c r="C6" s="211" t="s">
        <v>161</v>
      </c>
      <c r="D6" s="210" t="s">
        <v>162</v>
      </c>
      <c r="E6" s="209" t="s">
        <v>163</v>
      </c>
      <c r="F6" s="208" t="s">
        <v>164</v>
      </c>
      <c r="G6" s="209" t="s">
        <v>29</v>
      </c>
      <c r="H6" s="212" t="s">
        <v>30</v>
      </c>
      <c r="I6" s="212" t="s">
        <v>165</v>
      </c>
      <c r="J6" s="212" t="s">
        <v>31</v>
      </c>
      <c r="K6" s="212" t="s">
        <v>166</v>
      </c>
      <c r="L6" s="212" t="s">
        <v>167</v>
      </c>
      <c r="M6" s="212" t="s">
        <v>168</v>
      </c>
      <c r="N6" s="212" t="s">
        <v>169</v>
      </c>
      <c r="O6" s="212" t="s">
        <v>170</v>
      </c>
      <c r="P6" s="212" t="s">
        <v>171</v>
      </c>
      <c r="Q6" s="212" t="s">
        <v>172</v>
      </c>
      <c r="R6" s="212" t="s">
        <v>173</v>
      </c>
      <c r="S6" s="212" t="s">
        <v>174</v>
      </c>
      <c r="T6" s="212" t="s">
        <v>175</v>
      </c>
      <c r="U6" s="212" t="s">
        <v>176</v>
      </c>
      <c r="V6" s="212" t="s">
        <v>177</v>
      </c>
      <c r="W6" s="212" t="s">
        <v>178</v>
      </c>
      <c r="X6" s="212" t="s">
        <v>179</v>
      </c>
      <c r="Y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181</v>
      </c>
      <c r="B8" s="228" t="s">
        <v>72</v>
      </c>
      <c r="C8" s="253" t="s">
        <v>73</v>
      </c>
      <c r="D8" s="229"/>
      <c r="E8" s="230"/>
      <c r="F8" s="231"/>
      <c r="G8" s="231">
        <f>SUMIF(AG9:AG14,"&lt;&gt;NOR",G9:G14)</f>
        <v>0</v>
      </c>
      <c r="H8" s="231"/>
      <c r="I8" s="231">
        <f>SUM(I9:I14)</f>
        <v>0</v>
      </c>
      <c r="J8" s="231"/>
      <c r="K8" s="231">
        <f>SUM(K9:K14)</f>
        <v>0</v>
      </c>
      <c r="L8" s="231"/>
      <c r="M8" s="231">
        <f>SUM(M9:M14)</f>
        <v>0</v>
      </c>
      <c r="N8" s="230"/>
      <c r="O8" s="230">
        <f>SUM(O9:O14)</f>
        <v>0.29000000000000004</v>
      </c>
      <c r="P8" s="230"/>
      <c r="Q8" s="230">
        <f>SUM(Q9:Q14)</f>
        <v>0</v>
      </c>
      <c r="R8" s="231"/>
      <c r="S8" s="231"/>
      <c r="T8" s="232"/>
      <c r="U8" s="226"/>
      <c r="V8" s="226">
        <f>SUM(V9:V14)</f>
        <v>1.4</v>
      </c>
      <c r="W8" s="226"/>
      <c r="X8" s="226"/>
      <c r="Y8" s="226"/>
      <c r="AG8" t="s">
        <v>182</v>
      </c>
    </row>
    <row r="9" spans="1:60" ht="22.5" outlineLevel="1" x14ac:dyDescent="0.2">
      <c r="A9" s="237">
        <v>1</v>
      </c>
      <c r="B9" s="238" t="s">
        <v>249</v>
      </c>
      <c r="C9" s="254" t="s">
        <v>250</v>
      </c>
      <c r="D9" s="239" t="s">
        <v>251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1.2370000000000001E-2</v>
      </c>
      <c r="O9" s="240">
        <f>ROUND(E9*N9,2)</f>
        <v>0.01</v>
      </c>
      <c r="P9" s="240">
        <v>0</v>
      </c>
      <c r="Q9" s="240">
        <f>ROUND(E9*P9,2)</f>
        <v>0</v>
      </c>
      <c r="R9" s="242" t="s">
        <v>252</v>
      </c>
      <c r="S9" s="242" t="s">
        <v>186</v>
      </c>
      <c r="T9" s="243" t="s">
        <v>186</v>
      </c>
      <c r="U9" s="224">
        <v>0.16069</v>
      </c>
      <c r="V9" s="224">
        <f>ROUND(E9*U9,2)</f>
        <v>0.16</v>
      </c>
      <c r="W9" s="224"/>
      <c r="X9" s="224" t="s">
        <v>218</v>
      </c>
      <c r="Y9" s="224" t="s">
        <v>206</v>
      </c>
      <c r="Z9" s="213"/>
      <c r="AA9" s="213"/>
      <c r="AB9" s="213"/>
      <c r="AC9" s="213"/>
      <c r="AD9" s="213"/>
      <c r="AE9" s="213"/>
      <c r="AF9" s="213"/>
      <c r="AG9" s="213" t="s">
        <v>219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66" t="s">
        <v>253</v>
      </c>
      <c r="D10" s="262"/>
      <c r="E10" s="262"/>
      <c r="F10" s="262"/>
      <c r="G10" s="262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254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7">
        <v>2</v>
      </c>
      <c r="B11" s="238" t="s">
        <v>255</v>
      </c>
      <c r="C11" s="254" t="s">
        <v>256</v>
      </c>
      <c r="D11" s="239" t="s">
        <v>251</v>
      </c>
      <c r="E11" s="240">
        <v>3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5.1499999999999997E-2</v>
      </c>
      <c r="O11" s="240">
        <f>ROUND(E11*N11,2)</f>
        <v>0.15</v>
      </c>
      <c r="P11" s="240">
        <v>0</v>
      </c>
      <c r="Q11" s="240">
        <f>ROUND(E11*P11,2)</f>
        <v>0</v>
      </c>
      <c r="R11" s="242" t="s">
        <v>252</v>
      </c>
      <c r="S11" s="242" t="s">
        <v>186</v>
      </c>
      <c r="T11" s="243" t="s">
        <v>186</v>
      </c>
      <c r="U11" s="224">
        <v>0.23100000000000001</v>
      </c>
      <c r="V11" s="224">
        <f>ROUND(E11*U11,2)</f>
        <v>0.69</v>
      </c>
      <c r="W11" s="224"/>
      <c r="X11" s="224" t="s">
        <v>218</v>
      </c>
      <c r="Y11" s="224" t="s">
        <v>206</v>
      </c>
      <c r="Z11" s="213"/>
      <c r="AA11" s="213"/>
      <c r="AB11" s="213"/>
      <c r="AC11" s="213"/>
      <c r="AD11" s="213"/>
      <c r="AE11" s="213"/>
      <c r="AF11" s="213"/>
      <c r="AG11" s="213" t="s">
        <v>219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66" t="s">
        <v>253</v>
      </c>
      <c r="D12" s="262"/>
      <c r="E12" s="262"/>
      <c r="F12" s="262"/>
      <c r="G12" s="262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254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7">
        <v>3</v>
      </c>
      <c r="B13" s="238" t="s">
        <v>257</v>
      </c>
      <c r="C13" s="254" t="s">
        <v>258</v>
      </c>
      <c r="D13" s="239" t="s">
        <v>251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0.12720000000000001</v>
      </c>
      <c r="O13" s="240">
        <f>ROUND(E13*N13,2)</f>
        <v>0.13</v>
      </c>
      <c r="P13" s="240">
        <v>0</v>
      </c>
      <c r="Q13" s="240">
        <f>ROUND(E13*P13,2)</f>
        <v>0</v>
      </c>
      <c r="R13" s="242" t="s">
        <v>252</v>
      </c>
      <c r="S13" s="242" t="s">
        <v>186</v>
      </c>
      <c r="T13" s="243" t="s">
        <v>186</v>
      </c>
      <c r="U13" s="224">
        <v>0.55100000000000005</v>
      </c>
      <c r="V13" s="224">
        <f>ROUND(E13*U13,2)</f>
        <v>0.55000000000000004</v>
      </c>
      <c r="W13" s="224"/>
      <c r="X13" s="224" t="s">
        <v>218</v>
      </c>
      <c r="Y13" s="224" t="s">
        <v>206</v>
      </c>
      <c r="Z13" s="213"/>
      <c r="AA13" s="213"/>
      <c r="AB13" s="213"/>
      <c r="AC13" s="213"/>
      <c r="AD13" s="213"/>
      <c r="AE13" s="213"/>
      <c r="AF13" s="213"/>
      <c r="AG13" s="213" t="s">
        <v>219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66" t="s">
        <v>253</v>
      </c>
      <c r="D14" s="262"/>
      <c r="E14" s="262"/>
      <c r="F14" s="262"/>
      <c r="G14" s="262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254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7" t="s">
        <v>181</v>
      </c>
      <c r="B15" s="228" t="s">
        <v>76</v>
      </c>
      <c r="C15" s="253" t="s">
        <v>77</v>
      </c>
      <c r="D15" s="229"/>
      <c r="E15" s="230"/>
      <c r="F15" s="231"/>
      <c r="G15" s="231">
        <f>SUMIF(AG16:AG24,"&lt;&gt;NOR",G16:G24)</f>
        <v>0</v>
      </c>
      <c r="H15" s="231"/>
      <c r="I15" s="231">
        <f>SUM(I16:I24)</f>
        <v>0</v>
      </c>
      <c r="J15" s="231"/>
      <c r="K15" s="231">
        <f>SUM(K16:K24)</f>
        <v>0</v>
      </c>
      <c r="L15" s="231"/>
      <c r="M15" s="231">
        <f>SUM(M16:M24)</f>
        <v>0</v>
      </c>
      <c r="N15" s="230"/>
      <c r="O15" s="230">
        <f>SUM(O16:O24)</f>
        <v>0.83</v>
      </c>
      <c r="P15" s="230"/>
      <c r="Q15" s="230">
        <f>SUM(Q16:Q24)</f>
        <v>0</v>
      </c>
      <c r="R15" s="231"/>
      <c r="S15" s="231"/>
      <c r="T15" s="232"/>
      <c r="U15" s="226"/>
      <c r="V15" s="226">
        <f>SUM(V16:V24)</f>
        <v>38.08</v>
      </c>
      <c r="W15" s="226"/>
      <c r="X15" s="226"/>
      <c r="Y15" s="226"/>
      <c r="AG15" t="s">
        <v>182</v>
      </c>
    </row>
    <row r="16" spans="1:60" outlineLevel="1" x14ac:dyDescent="0.2">
      <c r="A16" s="237">
        <v>4</v>
      </c>
      <c r="B16" s="238" t="s">
        <v>259</v>
      </c>
      <c r="C16" s="254" t="s">
        <v>260</v>
      </c>
      <c r="D16" s="239" t="s">
        <v>251</v>
      </c>
      <c r="E16" s="240">
        <v>7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4.5799999999999999E-3</v>
      </c>
      <c r="O16" s="240">
        <f>ROUND(E16*N16,2)</f>
        <v>0.03</v>
      </c>
      <c r="P16" s="240">
        <v>0</v>
      </c>
      <c r="Q16" s="240">
        <f>ROUND(E16*P16,2)</f>
        <v>0</v>
      </c>
      <c r="R16" s="242" t="s">
        <v>252</v>
      </c>
      <c r="S16" s="242" t="s">
        <v>186</v>
      </c>
      <c r="T16" s="243" t="s">
        <v>186</v>
      </c>
      <c r="U16" s="224">
        <v>0.22442000000000001</v>
      </c>
      <c r="V16" s="224">
        <f>ROUND(E16*U16,2)</f>
        <v>1.57</v>
      </c>
      <c r="W16" s="224"/>
      <c r="X16" s="224" t="s">
        <v>218</v>
      </c>
      <c r="Y16" s="224" t="s">
        <v>206</v>
      </c>
      <c r="Z16" s="213"/>
      <c r="AA16" s="213"/>
      <c r="AB16" s="213"/>
      <c r="AC16" s="213"/>
      <c r="AD16" s="213"/>
      <c r="AE16" s="213"/>
      <c r="AF16" s="213"/>
      <c r="AG16" s="213" t="s">
        <v>219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66" t="s">
        <v>261</v>
      </c>
      <c r="D17" s="262"/>
      <c r="E17" s="262"/>
      <c r="F17" s="262"/>
      <c r="G17" s="262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254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44" t="str">
        <f>C17</f>
        <v>jakoukoliv maltou, z pomocného pracovního lešení o výšce podlahy do 1900 mm a pro zatížení do 1,5 kPa,</v>
      </c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7">
        <v>5</v>
      </c>
      <c r="B18" s="238" t="s">
        <v>262</v>
      </c>
      <c r="C18" s="254" t="s">
        <v>263</v>
      </c>
      <c r="D18" s="239" t="s">
        <v>264</v>
      </c>
      <c r="E18" s="240">
        <v>18.05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2.3800000000000002E-3</v>
      </c>
      <c r="O18" s="240">
        <f>ROUND(E18*N18,2)</f>
        <v>0.04</v>
      </c>
      <c r="P18" s="240">
        <v>0</v>
      </c>
      <c r="Q18" s="240">
        <f>ROUND(E18*P18,2)</f>
        <v>0</v>
      </c>
      <c r="R18" s="242" t="s">
        <v>252</v>
      </c>
      <c r="S18" s="242" t="s">
        <v>186</v>
      </c>
      <c r="T18" s="243" t="s">
        <v>186</v>
      </c>
      <c r="U18" s="224">
        <v>0.18232999999999999</v>
      </c>
      <c r="V18" s="224">
        <f>ROUND(E18*U18,2)</f>
        <v>3.29</v>
      </c>
      <c r="W18" s="224"/>
      <c r="X18" s="224" t="s">
        <v>218</v>
      </c>
      <c r="Y18" s="224" t="s">
        <v>206</v>
      </c>
      <c r="Z18" s="213"/>
      <c r="AA18" s="213"/>
      <c r="AB18" s="213"/>
      <c r="AC18" s="213"/>
      <c r="AD18" s="213"/>
      <c r="AE18" s="213"/>
      <c r="AF18" s="213"/>
      <c r="AG18" s="213" t="s">
        <v>219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67" t="s">
        <v>265</v>
      </c>
      <c r="D19" s="260"/>
      <c r="E19" s="261">
        <v>18.05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266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7">
        <v>6</v>
      </c>
      <c r="B20" s="238" t="s">
        <v>267</v>
      </c>
      <c r="C20" s="254" t="s">
        <v>268</v>
      </c>
      <c r="D20" s="239" t="s">
        <v>269</v>
      </c>
      <c r="E20" s="240">
        <v>70.5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4.2000000000000002E-4</v>
      </c>
      <c r="O20" s="240">
        <f>ROUND(E20*N20,2)</f>
        <v>0.03</v>
      </c>
      <c r="P20" s="240">
        <v>0</v>
      </c>
      <c r="Q20" s="240">
        <f>ROUND(E20*P20,2)</f>
        <v>0</v>
      </c>
      <c r="R20" s="242" t="s">
        <v>270</v>
      </c>
      <c r="S20" s="242" t="s">
        <v>186</v>
      </c>
      <c r="T20" s="243" t="s">
        <v>186</v>
      </c>
      <c r="U20" s="224">
        <v>0.13439000000000001</v>
      </c>
      <c r="V20" s="224">
        <f>ROUND(E20*U20,2)</f>
        <v>9.4700000000000006</v>
      </c>
      <c r="W20" s="224"/>
      <c r="X20" s="224" t="s">
        <v>271</v>
      </c>
      <c r="Y20" s="224" t="s">
        <v>206</v>
      </c>
      <c r="Z20" s="213"/>
      <c r="AA20" s="213"/>
      <c r="AB20" s="213"/>
      <c r="AC20" s="213"/>
      <c r="AD20" s="213"/>
      <c r="AE20" s="213"/>
      <c r="AF20" s="213"/>
      <c r="AG20" s="213" t="s">
        <v>272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67" t="s">
        <v>273</v>
      </c>
      <c r="D21" s="260"/>
      <c r="E21" s="261">
        <v>70.5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266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7">
        <v>7</v>
      </c>
      <c r="B22" s="238" t="s">
        <v>274</v>
      </c>
      <c r="C22" s="254" t="s">
        <v>275</v>
      </c>
      <c r="D22" s="239" t="s">
        <v>269</v>
      </c>
      <c r="E22" s="240">
        <v>70.5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1.038E-2</v>
      </c>
      <c r="O22" s="240">
        <f>ROUND(E22*N22,2)</f>
        <v>0.73</v>
      </c>
      <c r="P22" s="240">
        <v>0</v>
      </c>
      <c r="Q22" s="240">
        <f>ROUND(E22*P22,2)</f>
        <v>0</v>
      </c>
      <c r="R22" s="242" t="s">
        <v>252</v>
      </c>
      <c r="S22" s="242" t="s">
        <v>186</v>
      </c>
      <c r="T22" s="243" t="s">
        <v>186</v>
      </c>
      <c r="U22" s="224">
        <v>0.33688000000000001</v>
      </c>
      <c r="V22" s="224">
        <f>ROUND(E22*U22,2)</f>
        <v>23.75</v>
      </c>
      <c r="W22" s="224"/>
      <c r="X22" s="224" t="s">
        <v>218</v>
      </c>
      <c r="Y22" s="224" t="s">
        <v>206</v>
      </c>
      <c r="Z22" s="213"/>
      <c r="AA22" s="213"/>
      <c r="AB22" s="213"/>
      <c r="AC22" s="213"/>
      <c r="AD22" s="213"/>
      <c r="AE22" s="213"/>
      <c r="AF22" s="213"/>
      <c r="AG22" s="213" t="s">
        <v>219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5" t="s">
        <v>276</v>
      </c>
      <c r="D23" s="245"/>
      <c r="E23" s="245"/>
      <c r="F23" s="245"/>
      <c r="G23" s="245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192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67" t="s">
        <v>277</v>
      </c>
      <c r="D24" s="260"/>
      <c r="E24" s="261">
        <v>70.5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266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7" t="s">
        <v>181</v>
      </c>
      <c r="B25" s="228" t="s">
        <v>78</v>
      </c>
      <c r="C25" s="253" t="s">
        <v>79</v>
      </c>
      <c r="D25" s="229"/>
      <c r="E25" s="230"/>
      <c r="F25" s="231"/>
      <c r="G25" s="231">
        <f>SUMIF(AG26:AG33,"&lt;&gt;NOR",G26:G33)</f>
        <v>0</v>
      </c>
      <c r="H25" s="231"/>
      <c r="I25" s="231">
        <f>SUM(I26:I33)</f>
        <v>0</v>
      </c>
      <c r="J25" s="231"/>
      <c r="K25" s="231">
        <f>SUM(K26:K33)</f>
        <v>0</v>
      </c>
      <c r="L25" s="231"/>
      <c r="M25" s="231">
        <f>SUM(M26:M33)</f>
        <v>0</v>
      </c>
      <c r="N25" s="230"/>
      <c r="O25" s="230">
        <f>SUM(O26:O33)</f>
        <v>0.57000000000000006</v>
      </c>
      <c r="P25" s="230"/>
      <c r="Q25" s="230">
        <f>SUM(Q26:Q33)</f>
        <v>0</v>
      </c>
      <c r="R25" s="231"/>
      <c r="S25" s="231"/>
      <c r="T25" s="232"/>
      <c r="U25" s="226"/>
      <c r="V25" s="226">
        <f>SUM(V26:V33)</f>
        <v>20.47</v>
      </c>
      <c r="W25" s="226"/>
      <c r="X25" s="226"/>
      <c r="Y25" s="226"/>
      <c r="AG25" t="s">
        <v>182</v>
      </c>
    </row>
    <row r="26" spans="1:60" outlineLevel="1" x14ac:dyDescent="0.2">
      <c r="A26" s="237">
        <v>8</v>
      </c>
      <c r="B26" s="238" t="s">
        <v>278</v>
      </c>
      <c r="C26" s="254" t="s">
        <v>279</v>
      </c>
      <c r="D26" s="239" t="s">
        <v>280</v>
      </c>
      <c r="E26" s="240">
        <v>0.03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2.5</v>
      </c>
      <c r="O26" s="240">
        <f>ROUND(E26*N26,2)</f>
        <v>0.08</v>
      </c>
      <c r="P26" s="240">
        <v>0</v>
      </c>
      <c r="Q26" s="240">
        <f>ROUND(E26*P26,2)</f>
        <v>0</v>
      </c>
      <c r="R26" s="242" t="s">
        <v>252</v>
      </c>
      <c r="S26" s="242" t="s">
        <v>186</v>
      </c>
      <c r="T26" s="243" t="s">
        <v>186</v>
      </c>
      <c r="U26" s="224">
        <v>5.33</v>
      </c>
      <c r="V26" s="224">
        <f>ROUND(E26*U26,2)</f>
        <v>0.16</v>
      </c>
      <c r="W26" s="224"/>
      <c r="X26" s="224" t="s">
        <v>218</v>
      </c>
      <c r="Y26" s="224" t="s">
        <v>206</v>
      </c>
      <c r="Z26" s="213"/>
      <c r="AA26" s="213"/>
      <c r="AB26" s="213"/>
      <c r="AC26" s="213"/>
      <c r="AD26" s="213"/>
      <c r="AE26" s="213"/>
      <c r="AF26" s="213"/>
      <c r="AG26" s="213" t="s">
        <v>219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66" t="s">
        <v>281</v>
      </c>
      <c r="D27" s="262"/>
      <c r="E27" s="262"/>
      <c r="F27" s="262"/>
      <c r="G27" s="262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254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67" t="s">
        <v>282</v>
      </c>
      <c r="D28" s="260"/>
      <c r="E28" s="261">
        <v>0.03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266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33.75" outlineLevel="1" x14ac:dyDescent="0.2">
      <c r="A29" s="237">
        <v>9</v>
      </c>
      <c r="B29" s="238" t="s">
        <v>283</v>
      </c>
      <c r="C29" s="254" t="s">
        <v>284</v>
      </c>
      <c r="D29" s="239" t="s">
        <v>269</v>
      </c>
      <c r="E29" s="240">
        <v>6.7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3.1710000000000002E-2</v>
      </c>
      <c r="O29" s="240">
        <f>ROUND(E29*N29,2)</f>
        <v>0.21</v>
      </c>
      <c r="P29" s="240">
        <v>0</v>
      </c>
      <c r="Q29" s="240">
        <f>ROUND(E29*P29,2)</f>
        <v>0</v>
      </c>
      <c r="R29" s="242" t="s">
        <v>252</v>
      </c>
      <c r="S29" s="242" t="s">
        <v>186</v>
      </c>
      <c r="T29" s="243" t="s">
        <v>186</v>
      </c>
      <c r="U29" s="224">
        <v>0.44</v>
      </c>
      <c r="V29" s="224">
        <f>ROUND(E29*U29,2)</f>
        <v>2.95</v>
      </c>
      <c r="W29" s="224"/>
      <c r="X29" s="224" t="s">
        <v>218</v>
      </c>
      <c r="Y29" s="224" t="s">
        <v>206</v>
      </c>
      <c r="Z29" s="213"/>
      <c r="AA29" s="213"/>
      <c r="AB29" s="213"/>
      <c r="AC29" s="213"/>
      <c r="AD29" s="213"/>
      <c r="AE29" s="213"/>
      <c r="AF29" s="213"/>
      <c r="AG29" s="213" t="s">
        <v>219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67" t="s">
        <v>285</v>
      </c>
      <c r="D30" s="260"/>
      <c r="E30" s="261">
        <v>6.7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266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37">
        <v>10</v>
      </c>
      <c r="B31" s="238" t="s">
        <v>286</v>
      </c>
      <c r="C31" s="254" t="s">
        <v>287</v>
      </c>
      <c r="D31" s="239" t="s">
        <v>269</v>
      </c>
      <c r="E31" s="240">
        <v>30.3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0">
        <v>8.9200000000000008E-3</v>
      </c>
      <c r="O31" s="240">
        <f>ROUND(E31*N31,2)</f>
        <v>0.27</v>
      </c>
      <c r="P31" s="240">
        <v>0</v>
      </c>
      <c r="Q31" s="240">
        <f>ROUND(E31*P31,2)</f>
        <v>0</v>
      </c>
      <c r="R31" s="242" t="s">
        <v>288</v>
      </c>
      <c r="S31" s="242" t="s">
        <v>186</v>
      </c>
      <c r="T31" s="243" t="s">
        <v>186</v>
      </c>
      <c r="U31" s="224">
        <v>0.25800000000000001</v>
      </c>
      <c r="V31" s="224">
        <f>ROUND(E31*U31,2)</f>
        <v>7.82</v>
      </c>
      <c r="W31" s="224"/>
      <c r="X31" s="224" t="s">
        <v>218</v>
      </c>
      <c r="Y31" s="224" t="s">
        <v>206</v>
      </c>
      <c r="Z31" s="213"/>
      <c r="AA31" s="213"/>
      <c r="AB31" s="213"/>
      <c r="AC31" s="213"/>
      <c r="AD31" s="213"/>
      <c r="AE31" s="213"/>
      <c r="AF31" s="213"/>
      <c r="AG31" s="213" t="s">
        <v>219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66" t="s">
        <v>289</v>
      </c>
      <c r="D32" s="262"/>
      <c r="E32" s="262"/>
      <c r="F32" s="262"/>
      <c r="G32" s="262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254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6">
        <v>11</v>
      </c>
      <c r="B33" s="247" t="s">
        <v>290</v>
      </c>
      <c r="C33" s="256" t="s">
        <v>291</v>
      </c>
      <c r="D33" s="248" t="s">
        <v>269</v>
      </c>
      <c r="E33" s="249">
        <v>30.3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4.0000000000000002E-4</v>
      </c>
      <c r="O33" s="249">
        <f>ROUND(E33*N33,2)</f>
        <v>0.01</v>
      </c>
      <c r="P33" s="249">
        <v>0</v>
      </c>
      <c r="Q33" s="249">
        <f>ROUND(E33*P33,2)</f>
        <v>0</v>
      </c>
      <c r="R33" s="251" t="s">
        <v>292</v>
      </c>
      <c r="S33" s="251" t="s">
        <v>186</v>
      </c>
      <c r="T33" s="252" t="s">
        <v>186</v>
      </c>
      <c r="U33" s="224">
        <v>0.315</v>
      </c>
      <c r="V33" s="224">
        <f>ROUND(E33*U33,2)</f>
        <v>9.5399999999999991</v>
      </c>
      <c r="W33" s="224"/>
      <c r="X33" s="224" t="s">
        <v>218</v>
      </c>
      <c r="Y33" s="224" t="s">
        <v>206</v>
      </c>
      <c r="Z33" s="213"/>
      <c r="AA33" s="213"/>
      <c r="AB33" s="213"/>
      <c r="AC33" s="213"/>
      <c r="AD33" s="213"/>
      <c r="AE33" s="213"/>
      <c r="AF33" s="213"/>
      <c r="AG33" s="213" t="s">
        <v>219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27" t="s">
        <v>181</v>
      </c>
      <c r="B34" s="228" t="s">
        <v>80</v>
      </c>
      <c r="C34" s="253" t="s">
        <v>81</v>
      </c>
      <c r="D34" s="229"/>
      <c r="E34" s="230"/>
      <c r="F34" s="231"/>
      <c r="G34" s="231">
        <f>SUMIF(AG35:AG38,"&lt;&gt;NOR",G35:G38)</f>
        <v>0</v>
      </c>
      <c r="H34" s="231"/>
      <c r="I34" s="231">
        <f>SUM(I35:I38)</f>
        <v>0</v>
      </c>
      <c r="J34" s="231"/>
      <c r="K34" s="231">
        <f>SUM(K35:K38)</f>
        <v>0</v>
      </c>
      <c r="L34" s="231"/>
      <c r="M34" s="231">
        <f>SUM(M35:M38)</f>
        <v>0</v>
      </c>
      <c r="N34" s="230"/>
      <c r="O34" s="230">
        <f>SUM(O35:O38)</f>
        <v>0.17</v>
      </c>
      <c r="P34" s="230"/>
      <c r="Q34" s="230">
        <f>SUM(Q35:Q38)</f>
        <v>0</v>
      </c>
      <c r="R34" s="231"/>
      <c r="S34" s="231"/>
      <c r="T34" s="232"/>
      <c r="U34" s="226"/>
      <c r="V34" s="226">
        <f>SUM(V35:V38)</f>
        <v>19.669999999999998</v>
      </c>
      <c r="W34" s="226"/>
      <c r="X34" s="226"/>
      <c r="Y34" s="226"/>
      <c r="AG34" t="s">
        <v>182</v>
      </c>
    </row>
    <row r="35" spans="1:60" ht="22.5" outlineLevel="1" x14ac:dyDescent="0.2">
      <c r="A35" s="237">
        <v>12</v>
      </c>
      <c r="B35" s="238" t="s">
        <v>293</v>
      </c>
      <c r="C35" s="254" t="s">
        <v>294</v>
      </c>
      <c r="D35" s="239" t="s">
        <v>251</v>
      </c>
      <c r="E35" s="240">
        <v>4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4.3200000000000002E-2</v>
      </c>
      <c r="O35" s="240">
        <f>ROUND(E35*N35,2)</f>
        <v>0.17</v>
      </c>
      <c r="P35" s="240">
        <v>0</v>
      </c>
      <c r="Q35" s="240">
        <f>ROUND(E35*P35,2)</f>
        <v>0</v>
      </c>
      <c r="R35" s="242" t="s">
        <v>288</v>
      </c>
      <c r="S35" s="242" t="s">
        <v>186</v>
      </c>
      <c r="T35" s="243" t="s">
        <v>186</v>
      </c>
      <c r="U35" s="224">
        <v>3.258</v>
      </c>
      <c r="V35" s="224">
        <f>ROUND(E35*U35,2)</f>
        <v>13.03</v>
      </c>
      <c r="W35" s="224"/>
      <c r="X35" s="224" t="s">
        <v>218</v>
      </c>
      <c r="Y35" s="224" t="s">
        <v>206</v>
      </c>
      <c r="Z35" s="213"/>
      <c r="AA35" s="213"/>
      <c r="AB35" s="213"/>
      <c r="AC35" s="213"/>
      <c r="AD35" s="213"/>
      <c r="AE35" s="213"/>
      <c r="AF35" s="213"/>
      <c r="AG35" s="213" t="s">
        <v>219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2" x14ac:dyDescent="0.2">
      <c r="A36" s="220"/>
      <c r="B36" s="221"/>
      <c r="C36" s="266" t="s">
        <v>295</v>
      </c>
      <c r="D36" s="262"/>
      <c r="E36" s="262"/>
      <c r="F36" s="262"/>
      <c r="G36" s="262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254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4" t="str">
        <f>C36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7">
        <v>13</v>
      </c>
      <c r="B37" s="238" t="s">
        <v>296</v>
      </c>
      <c r="C37" s="254" t="s">
        <v>297</v>
      </c>
      <c r="D37" s="239" t="s">
        <v>251</v>
      </c>
      <c r="E37" s="240">
        <v>4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2" t="s">
        <v>298</v>
      </c>
      <c r="S37" s="242" t="s">
        <v>186</v>
      </c>
      <c r="T37" s="243" t="s">
        <v>186</v>
      </c>
      <c r="U37" s="224">
        <v>1.659</v>
      </c>
      <c r="V37" s="224">
        <f>ROUND(E37*U37,2)</f>
        <v>6.64</v>
      </c>
      <c r="W37" s="224"/>
      <c r="X37" s="224" t="s">
        <v>218</v>
      </c>
      <c r="Y37" s="224" t="s">
        <v>206</v>
      </c>
      <c r="Z37" s="213"/>
      <c r="AA37" s="213"/>
      <c r="AB37" s="213"/>
      <c r="AC37" s="213"/>
      <c r="AD37" s="213"/>
      <c r="AE37" s="213"/>
      <c r="AF37" s="213"/>
      <c r="AG37" s="213" t="s">
        <v>219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5" t="s">
        <v>299</v>
      </c>
      <c r="D38" s="245"/>
      <c r="E38" s="245"/>
      <c r="F38" s="245"/>
      <c r="G38" s="245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192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7" t="s">
        <v>181</v>
      </c>
      <c r="B39" s="228" t="s">
        <v>132</v>
      </c>
      <c r="C39" s="253" t="s">
        <v>133</v>
      </c>
      <c r="D39" s="229"/>
      <c r="E39" s="230"/>
      <c r="F39" s="231"/>
      <c r="G39" s="231">
        <f>SUMIF(AG40:AG42,"&lt;&gt;NOR",G40:G42)</f>
        <v>0</v>
      </c>
      <c r="H39" s="231"/>
      <c r="I39" s="231">
        <f>SUM(I40:I42)</f>
        <v>0</v>
      </c>
      <c r="J39" s="231"/>
      <c r="K39" s="231">
        <f>SUM(K40:K42)</f>
        <v>0</v>
      </c>
      <c r="L39" s="231"/>
      <c r="M39" s="231">
        <f>SUM(M40:M42)</f>
        <v>0</v>
      </c>
      <c r="N39" s="230"/>
      <c r="O39" s="230">
        <f>SUM(O40:O42)</f>
        <v>0</v>
      </c>
      <c r="P39" s="230"/>
      <c r="Q39" s="230">
        <f>SUM(Q40:Q42)</f>
        <v>0</v>
      </c>
      <c r="R39" s="231"/>
      <c r="S39" s="231"/>
      <c r="T39" s="232"/>
      <c r="U39" s="226"/>
      <c r="V39" s="226">
        <f>SUM(V40:V42)</f>
        <v>1.04</v>
      </c>
      <c r="W39" s="226"/>
      <c r="X39" s="226"/>
      <c r="Y39" s="226"/>
      <c r="AG39" t="s">
        <v>182</v>
      </c>
    </row>
    <row r="40" spans="1:60" outlineLevel="1" x14ac:dyDescent="0.2">
      <c r="A40" s="237">
        <v>14</v>
      </c>
      <c r="B40" s="238" t="s">
        <v>300</v>
      </c>
      <c r="C40" s="254" t="s">
        <v>301</v>
      </c>
      <c r="D40" s="239" t="s">
        <v>269</v>
      </c>
      <c r="E40" s="240">
        <v>3.6360000000000001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2.4000000000000001E-4</v>
      </c>
      <c r="O40" s="240">
        <f>ROUND(E40*N40,2)</f>
        <v>0</v>
      </c>
      <c r="P40" s="240">
        <v>0</v>
      </c>
      <c r="Q40" s="240">
        <f>ROUND(E40*P40,2)</f>
        <v>0</v>
      </c>
      <c r="R40" s="242" t="s">
        <v>292</v>
      </c>
      <c r="S40" s="242" t="s">
        <v>186</v>
      </c>
      <c r="T40" s="243" t="s">
        <v>186</v>
      </c>
      <c r="U40" s="224">
        <v>0.28699999999999998</v>
      </c>
      <c r="V40" s="224">
        <f>ROUND(E40*U40,2)</f>
        <v>1.04</v>
      </c>
      <c r="W40" s="224"/>
      <c r="X40" s="224" t="s">
        <v>218</v>
      </c>
      <c r="Y40" s="224" t="s">
        <v>206</v>
      </c>
      <c r="Z40" s="213"/>
      <c r="AA40" s="213"/>
      <c r="AB40" s="213"/>
      <c r="AC40" s="213"/>
      <c r="AD40" s="213"/>
      <c r="AE40" s="213"/>
      <c r="AF40" s="213"/>
      <c r="AG40" s="213" t="s">
        <v>219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5" t="s">
        <v>302</v>
      </c>
      <c r="D41" s="245"/>
      <c r="E41" s="245"/>
      <c r="F41" s="245"/>
      <c r="G41" s="245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192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67" t="s">
        <v>303</v>
      </c>
      <c r="D42" s="260"/>
      <c r="E42" s="261">
        <v>3.6360000000000001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266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227" t="s">
        <v>181</v>
      </c>
      <c r="B43" s="228" t="s">
        <v>80</v>
      </c>
      <c r="C43" s="253" t="s">
        <v>81</v>
      </c>
      <c r="D43" s="229"/>
      <c r="E43" s="230"/>
      <c r="F43" s="231"/>
      <c r="G43" s="231">
        <f>SUMIF(AG44:AG50,"&lt;&gt;NOR",G44:G50)</f>
        <v>0</v>
      </c>
      <c r="H43" s="231"/>
      <c r="I43" s="231">
        <f>SUM(I44:I50)</f>
        <v>0</v>
      </c>
      <c r="J43" s="231"/>
      <c r="K43" s="231">
        <f>SUM(K44:K50)</f>
        <v>0</v>
      </c>
      <c r="L43" s="231"/>
      <c r="M43" s="231">
        <f>SUM(M44:M50)</f>
        <v>0</v>
      </c>
      <c r="N43" s="230"/>
      <c r="O43" s="230">
        <f>SUM(O44:O50)</f>
        <v>0.04</v>
      </c>
      <c r="P43" s="230"/>
      <c r="Q43" s="230">
        <f>SUM(Q44:Q50)</f>
        <v>0</v>
      </c>
      <c r="R43" s="231"/>
      <c r="S43" s="231"/>
      <c r="T43" s="232"/>
      <c r="U43" s="226"/>
      <c r="V43" s="226">
        <f>SUM(V44:V50)</f>
        <v>0</v>
      </c>
      <c r="W43" s="226"/>
      <c r="X43" s="226"/>
      <c r="Y43" s="226"/>
      <c r="AG43" t="s">
        <v>182</v>
      </c>
    </row>
    <row r="44" spans="1:60" ht="22.5" outlineLevel="1" x14ac:dyDescent="0.2">
      <c r="A44" s="246">
        <v>15</v>
      </c>
      <c r="B44" s="247" t="s">
        <v>304</v>
      </c>
      <c r="C44" s="256" t="s">
        <v>305</v>
      </c>
      <c r="D44" s="248" t="s">
        <v>251</v>
      </c>
      <c r="E44" s="249">
        <v>1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49">
        <v>1.081E-2</v>
      </c>
      <c r="O44" s="249">
        <f>ROUND(E44*N44,2)</f>
        <v>0.01</v>
      </c>
      <c r="P44" s="249">
        <v>0</v>
      </c>
      <c r="Q44" s="249">
        <f>ROUND(E44*P44,2)</f>
        <v>0</v>
      </c>
      <c r="R44" s="251" t="s">
        <v>306</v>
      </c>
      <c r="S44" s="251" t="s">
        <v>186</v>
      </c>
      <c r="T44" s="252" t="s">
        <v>186</v>
      </c>
      <c r="U44" s="224">
        <v>0</v>
      </c>
      <c r="V44" s="224">
        <f>ROUND(E44*U44,2)</f>
        <v>0</v>
      </c>
      <c r="W44" s="224"/>
      <c r="X44" s="224" t="s">
        <v>307</v>
      </c>
      <c r="Y44" s="224" t="s">
        <v>206</v>
      </c>
      <c r="Z44" s="213"/>
      <c r="AA44" s="213"/>
      <c r="AB44" s="213"/>
      <c r="AC44" s="213"/>
      <c r="AD44" s="213"/>
      <c r="AE44" s="213"/>
      <c r="AF44" s="213"/>
      <c r="AG44" s="213" t="s">
        <v>308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6">
        <v>16</v>
      </c>
      <c r="B45" s="247" t="s">
        <v>309</v>
      </c>
      <c r="C45" s="256" t="s">
        <v>305</v>
      </c>
      <c r="D45" s="248" t="s">
        <v>251</v>
      </c>
      <c r="E45" s="249">
        <v>2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49">
        <v>1.081E-2</v>
      </c>
      <c r="O45" s="249">
        <f>ROUND(E45*N45,2)</f>
        <v>0.02</v>
      </c>
      <c r="P45" s="249">
        <v>0</v>
      </c>
      <c r="Q45" s="249">
        <f>ROUND(E45*P45,2)</f>
        <v>0</v>
      </c>
      <c r="R45" s="251" t="s">
        <v>306</v>
      </c>
      <c r="S45" s="251" t="s">
        <v>186</v>
      </c>
      <c r="T45" s="252" t="s">
        <v>186</v>
      </c>
      <c r="U45" s="224">
        <v>0</v>
      </c>
      <c r="V45" s="224">
        <f>ROUND(E45*U45,2)</f>
        <v>0</v>
      </c>
      <c r="W45" s="224"/>
      <c r="X45" s="224" t="s">
        <v>307</v>
      </c>
      <c r="Y45" s="224" t="s">
        <v>206</v>
      </c>
      <c r="Z45" s="213"/>
      <c r="AA45" s="213"/>
      <c r="AB45" s="213"/>
      <c r="AC45" s="213"/>
      <c r="AD45" s="213"/>
      <c r="AE45" s="213"/>
      <c r="AF45" s="213"/>
      <c r="AG45" s="213" t="s">
        <v>308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46">
        <v>17</v>
      </c>
      <c r="B46" s="247" t="s">
        <v>310</v>
      </c>
      <c r="C46" s="256" t="s">
        <v>311</v>
      </c>
      <c r="D46" s="248" t="s">
        <v>251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49">
        <v>1.107E-2</v>
      </c>
      <c r="O46" s="249">
        <f>ROUND(E46*N46,2)</f>
        <v>0.01</v>
      </c>
      <c r="P46" s="249">
        <v>0</v>
      </c>
      <c r="Q46" s="249">
        <f>ROUND(E46*P46,2)</f>
        <v>0</v>
      </c>
      <c r="R46" s="251" t="s">
        <v>306</v>
      </c>
      <c r="S46" s="251" t="s">
        <v>186</v>
      </c>
      <c r="T46" s="252" t="s">
        <v>186</v>
      </c>
      <c r="U46" s="224">
        <v>0</v>
      </c>
      <c r="V46" s="224">
        <f>ROUND(E46*U46,2)</f>
        <v>0</v>
      </c>
      <c r="W46" s="224"/>
      <c r="X46" s="224" t="s">
        <v>307</v>
      </c>
      <c r="Y46" s="224" t="s">
        <v>206</v>
      </c>
      <c r="Z46" s="213"/>
      <c r="AA46" s="213"/>
      <c r="AB46" s="213"/>
      <c r="AC46" s="213"/>
      <c r="AD46" s="213"/>
      <c r="AE46" s="213"/>
      <c r="AF46" s="213"/>
      <c r="AG46" s="213" t="s">
        <v>308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6">
        <v>18</v>
      </c>
      <c r="B47" s="247" t="s">
        <v>312</v>
      </c>
      <c r="C47" s="256" t="s">
        <v>313</v>
      </c>
      <c r="D47" s="248" t="s">
        <v>314</v>
      </c>
      <c r="E47" s="249">
        <v>1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49">
        <v>0</v>
      </c>
      <c r="O47" s="249">
        <f>ROUND(E47*N47,2)</f>
        <v>0</v>
      </c>
      <c r="P47" s="249">
        <v>0</v>
      </c>
      <c r="Q47" s="249">
        <f>ROUND(E47*P47,2)</f>
        <v>0</v>
      </c>
      <c r="R47" s="251"/>
      <c r="S47" s="251" t="s">
        <v>212</v>
      </c>
      <c r="T47" s="252" t="s">
        <v>187</v>
      </c>
      <c r="U47" s="224">
        <v>0</v>
      </c>
      <c r="V47" s="224">
        <f>ROUND(E47*U47,2)</f>
        <v>0</v>
      </c>
      <c r="W47" s="224"/>
      <c r="X47" s="224" t="s">
        <v>307</v>
      </c>
      <c r="Y47" s="224" t="s">
        <v>206</v>
      </c>
      <c r="Z47" s="213"/>
      <c r="AA47" s="213"/>
      <c r="AB47" s="213"/>
      <c r="AC47" s="213"/>
      <c r="AD47" s="213"/>
      <c r="AE47" s="213"/>
      <c r="AF47" s="213"/>
      <c r="AG47" s="213" t="s">
        <v>308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46">
        <v>19</v>
      </c>
      <c r="B48" s="247" t="s">
        <v>315</v>
      </c>
      <c r="C48" s="256" t="s">
        <v>316</v>
      </c>
      <c r="D48" s="248" t="s">
        <v>314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49">
        <v>0</v>
      </c>
      <c r="O48" s="249">
        <f>ROUND(E48*N48,2)</f>
        <v>0</v>
      </c>
      <c r="P48" s="249">
        <v>0</v>
      </c>
      <c r="Q48" s="249">
        <f>ROUND(E48*P48,2)</f>
        <v>0</v>
      </c>
      <c r="R48" s="251"/>
      <c r="S48" s="251" t="s">
        <v>212</v>
      </c>
      <c r="T48" s="252" t="s">
        <v>187</v>
      </c>
      <c r="U48" s="224">
        <v>0</v>
      </c>
      <c r="V48" s="224">
        <f>ROUND(E48*U48,2)</f>
        <v>0</v>
      </c>
      <c r="W48" s="224"/>
      <c r="X48" s="224" t="s">
        <v>307</v>
      </c>
      <c r="Y48" s="224" t="s">
        <v>206</v>
      </c>
      <c r="Z48" s="213"/>
      <c r="AA48" s="213"/>
      <c r="AB48" s="213"/>
      <c r="AC48" s="213"/>
      <c r="AD48" s="213"/>
      <c r="AE48" s="213"/>
      <c r="AF48" s="213"/>
      <c r="AG48" s="213" t="s">
        <v>308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46">
        <v>20</v>
      </c>
      <c r="B49" s="247" t="s">
        <v>317</v>
      </c>
      <c r="C49" s="256" t="s">
        <v>318</v>
      </c>
      <c r="D49" s="248" t="s">
        <v>314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49">
        <v>0</v>
      </c>
      <c r="O49" s="249">
        <f>ROUND(E49*N49,2)</f>
        <v>0</v>
      </c>
      <c r="P49" s="249">
        <v>0</v>
      </c>
      <c r="Q49" s="249">
        <f>ROUND(E49*P49,2)</f>
        <v>0</v>
      </c>
      <c r="R49" s="251"/>
      <c r="S49" s="251" t="s">
        <v>212</v>
      </c>
      <c r="T49" s="252" t="s">
        <v>187</v>
      </c>
      <c r="U49" s="224">
        <v>0</v>
      </c>
      <c r="V49" s="224">
        <f>ROUND(E49*U49,2)</f>
        <v>0</v>
      </c>
      <c r="W49" s="224"/>
      <c r="X49" s="224" t="s">
        <v>307</v>
      </c>
      <c r="Y49" s="224" t="s">
        <v>206</v>
      </c>
      <c r="Z49" s="213"/>
      <c r="AA49" s="213"/>
      <c r="AB49" s="213"/>
      <c r="AC49" s="213"/>
      <c r="AD49" s="213"/>
      <c r="AE49" s="213"/>
      <c r="AF49" s="213"/>
      <c r="AG49" s="213" t="s">
        <v>308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6">
        <v>21</v>
      </c>
      <c r="B50" s="247" t="s">
        <v>319</v>
      </c>
      <c r="C50" s="256" t="s">
        <v>320</v>
      </c>
      <c r="D50" s="248" t="s">
        <v>314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49">
        <v>0</v>
      </c>
      <c r="O50" s="249">
        <f>ROUND(E50*N50,2)</f>
        <v>0</v>
      </c>
      <c r="P50" s="249">
        <v>0</v>
      </c>
      <c r="Q50" s="249">
        <f>ROUND(E50*P50,2)</f>
        <v>0</v>
      </c>
      <c r="R50" s="251"/>
      <c r="S50" s="251" t="s">
        <v>212</v>
      </c>
      <c r="T50" s="252" t="s">
        <v>187</v>
      </c>
      <c r="U50" s="224">
        <v>0</v>
      </c>
      <c r="V50" s="224">
        <f>ROUND(E50*U50,2)</f>
        <v>0</v>
      </c>
      <c r="W50" s="224"/>
      <c r="X50" s="224" t="s">
        <v>307</v>
      </c>
      <c r="Y50" s="224" t="s">
        <v>206</v>
      </c>
      <c r="Z50" s="213"/>
      <c r="AA50" s="213"/>
      <c r="AB50" s="213"/>
      <c r="AC50" s="213"/>
      <c r="AD50" s="213"/>
      <c r="AE50" s="213"/>
      <c r="AF50" s="213"/>
      <c r="AG50" s="213" t="s">
        <v>308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7" t="s">
        <v>181</v>
      </c>
      <c r="B51" s="228" t="s">
        <v>82</v>
      </c>
      <c r="C51" s="253" t="s">
        <v>83</v>
      </c>
      <c r="D51" s="229"/>
      <c r="E51" s="230"/>
      <c r="F51" s="231"/>
      <c r="G51" s="231">
        <f>SUMIF(AG52:AG58,"&lt;&gt;NOR",G52:G58)</f>
        <v>0</v>
      </c>
      <c r="H51" s="231"/>
      <c r="I51" s="231">
        <f>SUM(I52:I58)</f>
        <v>0</v>
      </c>
      <c r="J51" s="231"/>
      <c r="K51" s="231">
        <f>SUM(K52:K58)</f>
        <v>0</v>
      </c>
      <c r="L51" s="231"/>
      <c r="M51" s="231">
        <f>SUM(M52:M58)</f>
        <v>0</v>
      </c>
      <c r="N51" s="230"/>
      <c r="O51" s="230">
        <f>SUM(O52:O58)</f>
        <v>0</v>
      </c>
      <c r="P51" s="230"/>
      <c r="Q51" s="230">
        <f>SUM(Q52:Q58)</f>
        <v>1.93</v>
      </c>
      <c r="R51" s="231"/>
      <c r="S51" s="231"/>
      <c r="T51" s="232"/>
      <c r="U51" s="226"/>
      <c r="V51" s="226">
        <f>SUM(V52:V58)</f>
        <v>17.190000000000001</v>
      </c>
      <c r="W51" s="226"/>
      <c r="X51" s="226"/>
      <c r="Y51" s="226"/>
      <c r="AG51" t="s">
        <v>182</v>
      </c>
    </row>
    <row r="52" spans="1:60" outlineLevel="1" x14ac:dyDescent="0.2">
      <c r="A52" s="246">
        <v>22</v>
      </c>
      <c r="B52" s="247" t="s">
        <v>321</v>
      </c>
      <c r="C52" s="256" t="s">
        <v>322</v>
      </c>
      <c r="D52" s="248" t="s">
        <v>251</v>
      </c>
      <c r="E52" s="249">
        <v>1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49">
        <v>0</v>
      </c>
      <c r="O52" s="249">
        <f>ROUND(E52*N52,2)</f>
        <v>0</v>
      </c>
      <c r="P52" s="249">
        <v>2.9610000000000001E-2</v>
      </c>
      <c r="Q52" s="249">
        <f>ROUND(E52*P52,2)</f>
        <v>0.03</v>
      </c>
      <c r="R52" s="251" t="s">
        <v>323</v>
      </c>
      <c r="S52" s="251" t="s">
        <v>186</v>
      </c>
      <c r="T52" s="252" t="s">
        <v>186</v>
      </c>
      <c r="U52" s="224">
        <v>0.50700000000000001</v>
      </c>
      <c r="V52" s="224">
        <f>ROUND(E52*U52,2)</f>
        <v>0.51</v>
      </c>
      <c r="W52" s="224"/>
      <c r="X52" s="224" t="s">
        <v>218</v>
      </c>
      <c r="Y52" s="224" t="s">
        <v>206</v>
      </c>
      <c r="Z52" s="213"/>
      <c r="AA52" s="213"/>
      <c r="AB52" s="213"/>
      <c r="AC52" s="213"/>
      <c r="AD52" s="213"/>
      <c r="AE52" s="213"/>
      <c r="AF52" s="213"/>
      <c r="AG52" s="213" t="s">
        <v>219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6">
        <v>23</v>
      </c>
      <c r="B53" s="247" t="s">
        <v>324</v>
      </c>
      <c r="C53" s="256" t="s">
        <v>325</v>
      </c>
      <c r="D53" s="248" t="s">
        <v>264</v>
      </c>
      <c r="E53" s="249">
        <v>3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49">
        <v>0</v>
      </c>
      <c r="O53" s="249">
        <f>ROUND(E53*N53,2)</f>
        <v>0</v>
      </c>
      <c r="P53" s="249">
        <v>6.7000000000000002E-3</v>
      </c>
      <c r="Q53" s="249">
        <f>ROUND(E53*P53,2)</f>
        <v>0.02</v>
      </c>
      <c r="R53" s="251" t="s">
        <v>323</v>
      </c>
      <c r="S53" s="251" t="s">
        <v>186</v>
      </c>
      <c r="T53" s="252" t="s">
        <v>186</v>
      </c>
      <c r="U53" s="224">
        <v>0.23899999999999999</v>
      </c>
      <c r="V53" s="224">
        <f>ROUND(E53*U53,2)</f>
        <v>0.72</v>
      </c>
      <c r="W53" s="224"/>
      <c r="X53" s="224" t="s">
        <v>218</v>
      </c>
      <c r="Y53" s="224" t="s">
        <v>206</v>
      </c>
      <c r="Z53" s="213"/>
      <c r="AA53" s="213"/>
      <c r="AB53" s="213"/>
      <c r="AC53" s="213"/>
      <c r="AD53" s="213"/>
      <c r="AE53" s="213"/>
      <c r="AF53" s="213"/>
      <c r="AG53" s="213" t="s">
        <v>219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6">
        <v>24</v>
      </c>
      <c r="B54" s="247" t="s">
        <v>326</v>
      </c>
      <c r="C54" s="256" t="s">
        <v>327</v>
      </c>
      <c r="D54" s="248" t="s">
        <v>328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49">
        <v>0</v>
      </c>
      <c r="O54" s="249">
        <f>ROUND(E54*N54,2)</f>
        <v>0</v>
      </c>
      <c r="P54" s="249">
        <v>0.11700000000000001</v>
      </c>
      <c r="Q54" s="249">
        <f>ROUND(E54*P54,2)</f>
        <v>0.12</v>
      </c>
      <c r="R54" s="251" t="s">
        <v>323</v>
      </c>
      <c r="S54" s="251" t="s">
        <v>186</v>
      </c>
      <c r="T54" s="252" t="s">
        <v>186</v>
      </c>
      <c r="U54" s="224">
        <v>1.3720000000000001</v>
      </c>
      <c r="V54" s="224">
        <f>ROUND(E54*U54,2)</f>
        <v>1.37</v>
      </c>
      <c r="W54" s="224"/>
      <c r="X54" s="224" t="s">
        <v>218</v>
      </c>
      <c r="Y54" s="224" t="s">
        <v>206</v>
      </c>
      <c r="Z54" s="213"/>
      <c r="AA54" s="213"/>
      <c r="AB54" s="213"/>
      <c r="AC54" s="213"/>
      <c r="AD54" s="213"/>
      <c r="AE54" s="213"/>
      <c r="AF54" s="213"/>
      <c r="AG54" s="213" t="s">
        <v>219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7">
        <v>25</v>
      </c>
      <c r="B55" s="238" t="s">
        <v>329</v>
      </c>
      <c r="C55" s="254" t="s">
        <v>330</v>
      </c>
      <c r="D55" s="239" t="s">
        <v>328</v>
      </c>
      <c r="E55" s="240">
        <v>1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0">
        <v>0</v>
      </c>
      <c r="O55" s="240">
        <f>ROUND(E55*N55,2)</f>
        <v>0</v>
      </c>
      <c r="P55" s="240">
        <v>0.312</v>
      </c>
      <c r="Q55" s="240">
        <f>ROUND(E55*P55,2)</f>
        <v>0.31</v>
      </c>
      <c r="R55" s="242" t="s">
        <v>323</v>
      </c>
      <c r="S55" s="242" t="s">
        <v>186</v>
      </c>
      <c r="T55" s="243" t="s">
        <v>186</v>
      </c>
      <c r="U55" s="224">
        <v>0.72899999999999998</v>
      </c>
      <c r="V55" s="224">
        <f>ROUND(E55*U55,2)</f>
        <v>0.73</v>
      </c>
      <c r="W55" s="224"/>
      <c r="X55" s="224" t="s">
        <v>218</v>
      </c>
      <c r="Y55" s="224" t="s">
        <v>206</v>
      </c>
      <c r="Z55" s="213"/>
      <c r="AA55" s="213"/>
      <c r="AB55" s="213"/>
      <c r="AC55" s="213"/>
      <c r="AD55" s="213"/>
      <c r="AE55" s="213"/>
      <c r="AF55" s="213"/>
      <c r="AG55" s="213" t="s">
        <v>219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66" t="s">
        <v>331</v>
      </c>
      <c r="D56" s="262"/>
      <c r="E56" s="262"/>
      <c r="F56" s="262"/>
      <c r="G56" s="262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254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6">
        <v>26</v>
      </c>
      <c r="B57" s="247" t="s">
        <v>332</v>
      </c>
      <c r="C57" s="256" t="s">
        <v>333</v>
      </c>
      <c r="D57" s="248" t="s">
        <v>251</v>
      </c>
      <c r="E57" s="249">
        <v>2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49">
        <v>0</v>
      </c>
      <c r="O57" s="249">
        <f>ROUND(E57*N57,2)</f>
        <v>0</v>
      </c>
      <c r="P57" s="249">
        <v>8.3000000000000001E-3</v>
      </c>
      <c r="Q57" s="249">
        <f>ROUND(E57*P57,2)</f>
        <v>0.02</v>
      </c>
      <c r="R57" s="251" t="s">
        <v>334</v>
      </c>
      <c r="S57" s="251" t="s">
        <v>186</v>
      </c>
      <c r="T57" s="252" t="s">
        <v>186</v>
      </c>
      <c r="U57" s="224">
        <v>1.0985</v>
      </c>
      <c r="V57" s="224">
        <f>ROUND(E57*U57,2)</f>
        <v>2.2000000000000002</v>
      </c>
      <c r="W57" s="224"/>
      <c r="X57" s="224" t="s">
        <v>218</v>
      </c>
      <c r="Y57" s="224" t="s">
        <v>206</v>
      </c>
      <c r="Z57" s="213"/>
      <c r="AA57" s="213"/>
      <c r="AB57" s="213"/>
      <c r="AC57" s="213"/>
      <c r="AD57" s="213"/>
      <c r="AE57" s="213"/>
      <c r="AF57" s="213"/>
      <c r="AG57" s="213" t="s">
        <v>219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6">
        <v>27</v>
      </c>
      <c r="B58" s="247" t="s">
        <v>335</v>
      </c>
      <c r="C58" s="256" t="s">
        <v>336</v>
      </c>
      <c r="D58" s="248" t="s">
        <v>251</v>
      </c>
      <c r="E58" s="249">
        <v>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49">
        <v>2.0000000000000001E-4</v>
      </c>
      <c r="O58" s="249">
        <f>ROUND(E58*N58,2)</f>
        <v>0</v>
      </c>
      <c r="P58" s="249">
        <v>0.35625000000000001</v>
      </c>
      <c r="Q58" s="249">
        <f>ROUND(E58*P58,2)</f>
        <v>1.43</v>
      </c>
      <c r="R58" s="251" t="s">
        <v>337</v>
      </c>
      <c r="S58" s="251" t="s">
        <v>186</v>
      </c>
      <c r="T58" s="252" t="s">
        <v>186</v>
      </c>
      <c r="U58" s="224">
        <v>2.915</v>
      </c>
      <c r="V58" s="224">
        <f>ROUND(E58*U58,2)</f>
        <v>11.66</v>
      </c>
      <c r="W58" s="224"/>
      <c r="X58" s="224" t="s">
        <v>218</v>
      </c>
      <c r="Y58" s="224" t="s">
        <v>206</v>
      </c>
      <c r="Z58" s="213"/>
      <c r="AA58" s="213"/>
      <c r="AB58" s="213"/>
      <c r="AC58" s="213"/>
      <c r="AD58" s="213"/>
      <c r="AE58" s="213"/>
      <c r="AF58" s="213"/>
      <c r="AG58" s="213" t="s">
        <v>219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7" t="s">
        <v>181</v>
      </c>
      <c r="B59" s="228" t="s">
        <v>92</v>
      </c>
      <c r="C59" s="253" t="s">
        <v>93</v>
      </c>
      <c r="D59" s="229"/>
      <c r="E59" s="230"/>
      <c r="F59" s="231"/>
      <c r="G59" s="231">
        <f>SUMIF(AG60:AG61,"&lt;&gt;NOR",G60:G61)</f>
        <v>0</v>
      </c>
      <c r="H59" s="231"/>
      <c r="I59" s="231">
        <f>SUM(I60:I61)</f>
        <v>0</v>
      </c>
      <c r="J59" s="231"/>
      <c r="K59" s="231">
        <f>SUM(K60:K61)</f>
        <v>0</v>
      </c>
      <c r="L59" s="231"/>
      <c r="M59" s="231">
        <f>SUM(M60:M61)</f>
        <v>0</v>
      </c>
      <c r="N59" s="230"/>
      <c r="O59" s="230">
        <f>SUM(O60:O61)</f>
        <v>0</v>
      </c>
      <c r="P59" s="230"/>
      <c r="Q59" s="230">
        <f>SUM(Q60:Q61)</f>
        <v>0</v>
      </c>
      <c r="R59" s="231"/>
      <c r="S59" s="231"/>
      <c r="T59" s="232"/>
      <c r="U59" s="226"/>
      <c r="V59" s="226">
        <f>SUM(V60:V61)</f>
        <v>4.0599999999999996</v>
      </c>
      <c r="W59" s="226"/>
      <c r="X59" s="226"/>
      <c r="Y59" s="226"/>
      <c r="AG59" t="s">
        <v>182</v>
      </c>
    </row>
    <row r="60" spans="1:60" ht="22.5" outlineLevel="1" x14ac:dyDescent="0.2">
      <c r="A60" s="237">
        <v>28</v>
      </c>
      <c r="B60" s="238" t="s">
        <v>338</v>
      </c>
      <c r="C60" s="254" t="s">
        <v>339</v>
      </c>
      <c r="D60" s="239" t="s">
        <v>340</v>
      </c>
      <c r="E60" s="240">
        <v>1.9345699999999999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2" t="s">
        <v>252</v>
      </c>
      <c r="S60" s="242" t="s">
        <v>186</v>
      </c>
      <c r="T60" s="243" t="s">
        <v>186</v>
      </c>
      <c r="U60" s="224">
        <v>2.1</v>
      </c>
      <c r="V60" s="224">
        <f>ROUND(E60*U60,2)</f>
        <v>4.0599999999999996</v>
      </c>
      <c r="W60" s="224"/>
      <c r="X60" s="224" t="s">
        <v>341</v>
      </c>
      <c r="Y60" s="224" t="s">
        <v>206</v>
      </c>
      <c r="Z60" s="213"/>
      <c r="AA60" s="213"/>
      <c r="AB60" s="213"/>
      <c r="AC60" s="213"/>
      <c r="AD60" s="213"/>
      <c r="AE60" s="213"/>
      <c r="AF60" s="213"/>
      <c r="AG60" s="213" t="s">
        <v>342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66" t="s">
        <v>343</v>
      </c>
      <c r="D61" s="262"/>
      <c r="E61" s="262"/>
      <c r="F61" s="262"/>
      <c r="G61" s="262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254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227" t="s">
        <v>181</v>
      </c>
      <c r="B62" s="228" t="s">
        <v>84</v>
      </c>
      <c r="C62" s="253" t="s">
        <v>85</v>
      </c>
      <c r="D62" s="229"/>
      <c r="E62" s="230"/>
      <c r="F62" s="231"/>
      <c r="G62" s="231">
        <f>SUMIF(AG63:AG65,"&lt;&gt;NOR",G63:G65)</f>
        <v>0</v>
      </c>
      <c r="H62" s="231"/>
      <c r="I62" s="231">
        <f>SUM(I63:I65)</f>
        <v>0</v>
      </c>
      <c r="J62" s="231"/>
      <c r="K62" s="231">
        <f>SUM(K63:K65)</f>
        <v>0</v>
      </c>
      <c r="L62" s="231"/>
      <c r="M62" s="231">
        <f>SUM(M63:M65)</f>
        <v>0</v>
      </c>
      <c r="N62" s="230"/>
      <c r="O62" s="230">
        <f>SUM(O63:O65)</f>
        <v>0.02</v>
      </c>
      <c r="P62" s="230"/>
      <c r="Q62" s="230">
        <f>SUM(Q63:Q65)</f>
        <v>0</v>
      </c>
      <c r="R62" s="231"/>
      <c r="S62" s="231"/>
      <c r="T62" s="232"/>
      <c r="U62" s="226"/>
      <c r="V62" s="226">
        <f>SUM(V63:V65)</f>
        <v>3.21</v>
      </c>
      <c r="W62" s="226"/>
      <c r="X62" s="226"/>
      <c r="Y62" s="226"/>
      <c r="AG62" t="s">
        <v>182</v>
      </c>
    </row>
    <row r="63" spans="1:60" outlineLevel="1" x14ac:dyDescent="0.2">
      <c r="A63" s="246">
        <v>29</v>
      </c>
      <c r="B63" s="247" t="s">
        <v>344</v>
      </c>
      <c r="C63" s="256" t="s">
        <v>345</v>
      </c>
      <c r="D63" s="248" t="s">
        <v>269</v>
      </c>
      <c r="E63" s="249">
        <v>15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49">
        <v>1.58E-3</v>
      </c>
      <c r="O63" s="249">
        <f>ROUND(E63*N63,2)</f>
        <v>0.02</v>
      </c>
      <c r="P63" s="249">
        <v>0</v>
      </c>
      <c r="Q63" s="249">
        <f>ROUND(E63*P63,2)</f>
        <v>0</v>
      </c>
      <c r="R63" s="251" t="s">
        <v>346</v>
      </c>
      <c r="S63" s="251" t="s">
        <v>186</v>
      </c>
      <c r="T63" s="252" t="s">
        <v>186</v>
      </c>
      <c r="U63" s="224">
        <v>0.214</v>
      </c>
      <c r="V63" s="224">
        <f>ROUND(E63*U63,2)</f>
        <v>3.21</v>
      </c>
      <c r="W63" s="224"/>
      <c r="X63" s="224" t="s">
        <v>218</v>
      </c>
      <c r="Y63" s="224" t="s">
        <v>206</v>
      </c>
      <c r="Z63" s="213"/>
      <c r="AA63" s="213"/>
      <c r="AB63" s="213"/>
      <c r="AC63" s="213"/>
      <c r="AD63" s="213"/>
      <c r="AE63" s="213"/>
      <c r="AF63" s="213"/>
      <c r="AG63" s="213" t="s">
        <v>219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7">
        <v>30</v>
      </c>
      <c r="B64" s="238" t="s">
        <v>347</v>
      </c>
      <c r="C64" s="254" t="s">
        <v>348</v>
      </c>
      <c r="D64" s="239" t="s">
        <v>349</v>
      </c>
      <c r="E64" s="240">
        <v>2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2" t="s">
        <v>346</v>
      </c>
      <c r="S64" s="242" t="s">
        <v>186</v>
      </c>
      <c r="T64" s="243" t="s">
        <v>186</v>
      </c>
      <c r="U64" s="224">
        <v>0</v>
      </c>
      <c r="V64" s="224">
        <f>ROUND(E64*U64,2)</f>
        <v>0</v>
      </c>
      <c r="W64" s="224"/>
      <c r="X64" s="224" t="s">
        <v>218</v>
      </c>
      <c r="Y64" s="224" t="s">
        <v>206</v>
      </c>
      <c r="Z64" s="213"/>
      <c r="AA64" s="213"/>
      <c r="AB64" s="213"/>
      <c r="AC64" s="213"/>
      <c r="AD64" s="213"/>
      <c r="AE64" s="213"/>
      <c r="AF64" s="213"/>
      <c r="AG64" s="213" t="s">
        <v>219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66" t="s">
        <v>350</v>
      </c>
      <c r="D65" s="262"/>
      <c r="E65" s="262"/>
      <c r="F65" s="262"/>
      <c r="G65" s="262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254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227" t="s">
        <v>181</v>
      </c>
      <c r="B66" s="228" t="s">
        <v>82</v>
      </c>
      <c r="C66" s="253" t="s">
        <v>83</v>
      </c>
      <c r="D66" s="229"/>
      <c r="E66" s="230"/>
      <c r="F66" s="231"/>
      <c r="G66" s="231">
        <f>SUMIF(AG67:AG81,"&lt;&gt;NOR",G67:G81)</f>
        <v>0</v>
      </c>
      <c r="H66" s="231"/>
      <c r="I66" s="231">
        <f>SUM(I67:I81)</f>
        <v>0</v>
      </c>
      <c r="J66" s="231"/>
      <c r="K66" s="231">
        <f>SUM(K67:K81)</f>
        <v>0</v>
      </c>
      <c r="L66" s="231"/>
      <c r="M66" s="231">
        <f>SUM(M67:M81)</f>
        <v>0</v>
      </c>
      <c r="N66" s="230"/>
      <c r="O66" s="230">
        <f>SUM(O67:O81)</f>
        <v>0.01</v>
      </c>
      <c r="P66" s="230"/>
      <c r="Q66" s="230">
        <f>SUM(Q67:Q81)</f>
        <v>0.72000000000000008</v>
      </c>
      <c r="R66" s="231"/>
      <c r="S66" s="231"/>
      <c r="T66" s="232"/>
      <c r="U66" s="226"/>
      <c r="V66" s="226">
        <f>SUM(V67:V81)</f>
        <v>48.870000000000005</v>
      </c>
      <c r="W66" s="226"/>
      <c r="X66" s="226"/>
      <c r="Y66" s="226"/>
      <c r="AG66" t="s">
        <v>182</v>
      </c>
    </row>
    <row r="67" spans="1:60" outlineLevel="1" x14ac:dyDescent="0.2">
      <c r="A67" s="246">
        <v>31</v>
      </c>
      <c r="B67" s="247" t="s">
        <v>351</v>
      </c>
      <c r="C67" s="256" t="s">
        <v>352</v>
      </c>
      <c r="D67" s="248" t="s">
        <v>264</v>
      </c>
      <c r="E67" s="249">
        <v>3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49">
        <v>0</v>
      </c>
      <c r="O67" s="249">
        <f>ROUND(E67*N67,2)</f>
        <v>0</v>
      </c>
      <c r="P67" s="249">
        <v>7.7420000000000003E-2</v>
      </c>
      <c r="Q67" s="249">
        <f>ROUND(E67*P67,2)</f>
        <v>0.23</v>
      </c>
      <c r="R67" s="251" t="s">
        <v>337</v>
      </c>
      <c r="S67" s="251" t="s">
        <v>186</v>
      </c>
      <c r="T67" s="252" t="s">
        <v>186</v>
      </c>
      <c r="U67" s="224">
        <v>0.18</v>
      </c>
      <c r="V67" s="224">
        <f>ROUND(E67*U67,2)</f>
        <v>0.54</v>
      </c>
      <c r="W67" s="224"/>
      <c r="X67" s="224" t="s">
        <v>218</v>
      </c>
      <c r="Y67" s="224" t="s">
        <v>206</v>
      </c>
      <c r="Z67" s="213"/>
      <c r="AA67" s="213"/>
      <c r="AB67" s="213"/>
      <c r="AC67" s="213"/>
      <c r="AD67" s="213"/>
      <c r="AE67" s="213"/>
      <c r="AF67" s="213"/>
      <c r="AG67" s="213" t="s">
        <v>219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6">
        <v>32</v>
      </c>
      <c r="B68" s="247" t="s">
        <v>353</v>
      </c>
      <c r="C68" s="256" t="s">
        <v>354</v>
      </c>
      <c r="D68" s="248" t="s">
        <v>251</v>
      </c>
      <c r="E68" s="249">
        <v>3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49">
        <v>6.9999999999999994E-5</v>
      </c>
      <c r="O68" s="249">
        <f>ROUND(E68*N68,2)</f>
        <v>0</v>
      </c>
      <c r="P68" s="249">
        <v>4.4999999999999997E-3</v>
      </c>
      <c r="Q68" s="249">
        <f>ROUND(E68*P68,2)</f>
        <v>0.01</v>
      </c>
      <c r="R68" s="251" t="s">
        <v>337</v>
      </c>
      <c r="S68" s="251" t="s">
        <v>186</v>
      </c>
      <c r="T68" s="252" t="s">
        <v>186</v>
      </c>
      <c r="U68" s="224">
        <v>0.42</v>
      </c>
      <c r="V68" s="224">
        <f>ROUND(E68*U68,2)</f>
        <v>1.26</v>
      </c>
      <c r="W68" s="224"/>
      <c r="X68" s="224" t="s">
        <v>218</v>
      </c>
      <c r="Y68" s="224" t="s">
        <v>206</v>
      </c>
      <c r="Z68" s="213"/>
      <c r="AA68" s="213"/>
      <c r="AB68" s="213"/>
      <c r="AC68" s="213"/>
      <c r="AD68" s="213"/>
      <c r="AE68" s="213"/>
      <c r="AF68" s="213"/>
      <c r="AG68" s="213" t="s">
        <v>219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6">
        <v>33</v>
      </c>
      <c r="B69" s="247" t="s">
        <v>355</v>
      </c>
      <c r="C69" s="256" t="s">
        <v>356</v>
      </c>
      <c r="D69" s="248" t="s">
        <v>264</v>
      </c>
      <c r="E69" s="249">
        <v>40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49">
        <v>5.0000000000000002E-5</v>
      </c>
      <c r="O69" s="249">
        <f>ROUND(E69*N69,2)</f>
        <v>0</v>
      </c>
      <c r="P69" s="249">
        <v>5.3200000000000001E-3</v>
      </c>
      <c r="Q69" s="249">
        <f>ROUND(E69*P69,2)</f>
        <v>0.21</v>
      </c>
      <c r="R69" s="251" t="s">
        <v>337</v>
      </c>
      <c r="S69" s="251" t="s">
        <v>186</v>
      </c>
      <c r="T69" s="252" t="s">
        <v>186</v>
      </c>
      <c r="U69" s="224">
        <v>0.10299999999999999</v>
      </c>
      <c r="V69" s="224">
        <f>ROUND(E69*U69,2)</f>
        <v>4.12</v>
      </c>
      <c r="W69" s="224"/>
      <c r="X69" s="224" t="s">
        <v>218</v>
      </c>
      <c r="Y69" s="224" t="s">
        <v>206</v>
      </c>
      <c r="Z69" s="213"/>
      <c r="AA69" s="213"/>
      <c r="AB69" s="213"/>
      <c r="AC69" s="213"/>
      <c r="AD69" s="213"/>
      <c r="AE69" s="213"/>
      <c r="AF69" s="213"/>
      <c r="AG69" s="213" t="s">
        <v>219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6">
        <v>34</v>
      </c>
      <c r="B70" s="247" t="s">
        <v>357</v>
      </c>
      <c r="C70" s="256" t="s">
        <v>358</v>
      </c>
      <c r="D70" s="248" t="s">
        <v>264</v>
      </c>
      <c r="E70" s="249">
        <v>4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49">
        <v>0</v>
      </c>
      <c r="O70" s="249">
        <f>ROUND(E70*N70,2)</f>
        <v>0</v>
      </c>
      <c r="P70" s="249">
        <v>5.0000000000000001E-4</v>
      </c>
      <c r="Q70" s="249">
        <f>ROUND(E70*P70,2)</f>
        <v>0</v>
      </c>
      <c r="R70" s="251" t="s">
        <v>337</v>
      </c>
      <c r="S70" s="251" t="s">
        <v>186</v>
      </c>
      <c r="T70" s="252" t="s">
        <v>186</v>
      </c>
      <c r="U70" s="224">
        <v>5.0999999999999997E-2</v>
      </c>
      <c r="V70" s="224">
        <f>ROUND(E70*U70,2)</f>
        <v>0.2</v>
      </c>
      <c r="W70" s="224"/>
      <c r="X70" s="224" t="s">
        <v>218</v>
      </c>
      <c r="Y70" s="224" t="s">
        <v>206</v>
      </c>
      <c r="Z70" s="213"/>
      <c r="AA70" s="213"/>
      <c r="AB70" s="213"/>
      <c r="AC70" s="213"/>
      <c r="AD70" s="213"/>
      <c r="AE70" s="213"/>
      <c r="AF70" s="213"/>
      <c r="AG70" s="213" t="s">
        <v>219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6">
        <v>35</v>
      </c>
      <c r="B71" s="247" t="s">
        <v>359</v>
      </c>
      <c r="C71" s="256" t="s">
        <v>360</v>
      </c>
      <c r="D71" s="248" t="s">
        <v>251</v>
      </c>
      <c r="E71" s="249">
        <v>20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49">
        <v>2.1000000000000001E-4</v>
      </c>
      <c r="O71" s="249">
        <f>ROUND(E71*N71,2)</f>
        <v>0</v>
      </c>
      <c r="P71" s="249">
        <v>3.5000000000000001E-3</v>
      </c>
      <c r="Q71" s="249">
        <f>ROUND(E71*P71,2)</f>
        <v>7.0000000000000007E-2</v>
      </c>
      <c r="R71" s="251" t="s">
        <v>337</v>
      </c>
      <c r="S71" s="251" t="s">
        <v>186</v>
      </c>
      <c r="T71" s="252" t="s">
        <v>186</v>
      </c>
      <c r="U71" s="224">
        <v>0.374</v>
      </c>
      <c r="V71" s="224">
        <f>ROUND(E71*U71,2)</f>
        <v>7.48</v>
      </c>
      <c r="W71" s="224"/>
      <c r="X71" s="224" t="s">
        <v>218</v>
      </c>
      <c r="Y71" s="224" t="s">
        <v>206</v>
      </c>
      <c r="Z71" s="213"/>
      <c r="AA71" s="213"/>
      <c r="AB71" s="213"/>
      <c r="AC71" s="213"/>
      <c r="AD71" s="213"/>
      <c r="AE71" s="213"/>
      <c r="AF71" s="213"/>
      <c r="AG71" s="213" t="s">
        <v>219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6">
        <v>36</v>
      </c>
      <c r="B72" s="247" t="s">
        <v>361</v>
      </c>
      <c r="C72" s="256" t="s">
        <v>362</v>
      </c>
      <c r="D72" s="248" t="s">
        <v>251</v>
      </c>
      <c r="E72" s="249">
        <v>2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49">
        <v>9.0000000000000006E-5</v>
      </c>
      <c r="O72" s="249">
        <f>ROUND(E72*N72,2)</f>
        <v>0</v>
      </c>
      <c r="P72" s="249">
        <v>1.5100000000000001E-3</v>
      </c>
      <c r="Q72" s="249">
        <f>ROUND(E72*P72,2)</f>
        <v>0</v>
      </c>
      <c r="R72" s="251" t="s">
        <v>337</v>
      </c>
      <c r="S72" s="251" t="s">
        <v>186</v>
      </c>
      <c r="T72" s="252" t="s">
        <v>186</v>
      </c>
      <c r="U72" s="224">
        <v>0.33300000000000002</v>
      </c>
      <c r="V72" s="224">
        <f>ROUND(E72*U72,2)</f>
        <v>0.67</v>
      </c>
      <c r="W72" s="224"/>
      <c r="X72" s="224" t="s">
        <v>218</v>
      </c>
      <c r="Y72" s="224" t="s">
        <v>206</v>
      </c>
      <c r="Z72" s="213"/>
      <c r="AA72" s="213"/>
      <c r="AB72" s="213"/>
      <c r="AC72" s="213"/>
      <c r="AD72" s="213"/>
      <c r="AE72" s="213"/>
      <c r="AF72" s="213"/>
      <c r="AG72" s="213" t="s">
        <v>219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7">
        <v>37</v>
      </c>
      <c r="B73" s="238" t="s">
        <v>363</v>
      </c>
      <c r="C73" s="254" t="s">
        <v>364</v>
      </c>
      <c r="D73" s="239" t="s">
        <v>340</v>
      </c>
      <c r="E73" s="240">
        <v>2.65307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0">
        <v>0</v>
      </c>
      <c r="O73" s="240">
        <f>ROUND(E73*N73,2)</f>
        <v>0</v>
      </c>
      <c r="P73" s="240">
        <v>0</v>
      </c>
      <c r="Q73" s="240">
        <f>ROUND(E73*P73,2)</f>
        <v>0</v>
      </c>
      <c r="R73" s="242" t="s">
        <v>365</v>
      </c>
      <c r="S73" s="242" t="s">
        <v>186</v>
      </c>
      <c r="T73" s="243" t="s">
        <v>186</v>
      </c>
      <c r="U73" s="224">
        <v>0</v>
      </c>
      <c r="V73" s="224">
        <f>ROUND(E73*U73,2)</f>
        <v>0</v>
      </c>
      <c r="W73" s="224"/>
      <c r="X73" s="224" t="s">
        <v>366</v>
      </c>
      <c r="Y73" s="224" t="s">
        <v>206</v>
      </c>
      <c r="Z73" s="213"/>
      <c r="AA73" s="213"/>
      <c r="AB73" s="213"/>
      <c r="AC73" s="213"/>
      <c r="AD73" s="213"/>
      <c r="AE73" s="213"/>
      <c r="AF73" s="213"/>
      <c r="AG73" s="213" t="s">
        <v>367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2" x14ac:dyDescent="0.2">
      <c r="A74" s="220"/>
      <c r="B74" s="221"/>
      <c r="C74" s="255" t="s">
        <v>368</v>
      </c>
      <c r="D74" s="245"/>
      <c r="E74" s="245"/>
      <c r="F74" s="245"/>
      <c r="G74" s="245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192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4" t="str">
        <f>C74</f>
        <v>Pro vyjádření výnosu ve prospěch zhotovitele je nutné jednotkovou cenu uvést se záporným znaménkem. (Získaná částka ponižuje náklad stavby.)</v>
      </c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6">
        <v>38</v>
      </c>
      <c r="B75" s="247" t="s">
        <v>369</v>
      </c>
      <c r="C75" s="256" t="s">
        <v>370</v>
      </c>
      <c r="D75" s="248" t="s">
        <v>340</v>
      </c>
      <c r="E75" s="249">
        <v>2.65307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49">
        <v>0</v>
      </c>
      <c r="O75" s="249">
        <f>ROUND(E75*N75,2)</f>
        <v>0</v>
      </c>
      <c r="P75" s="249">
        <v>0</v>
      </c>
      <c r="Q75" s="249">
        <f>ROUND(E75*P75,2)</f>
        <v>0</v>
      </c>
      <c r="R75" s="251" t="s">
        <v>365</v>
      </c>
      <c r="S75" s="251" t="s">
        <v>186</v>
      </c>
      <c r="T75" s="252" t="s">
        <v>186</v>
      </c>
      <c r="U75" s="224">
        <v>0</v>
      </c>
      <c r="V75" s="224">
        <f>ROUND(E75*U75,2)</f>
        <v>0</v>
      </c>
      <c r="W75" s="224"/>
      <c r="X75" s="224" t="s">
        <v>366</v>
      </c>
      <c r="Y75" s="224" t="s">
        <v>206</v>
      </c>
      <c r="Z75" s="213"/>
      <c r="AA75" s="213"/>
      <c r="AB75" s="213"/>
      <c r="AC75" s="213"/>
      <c r="AD75" s="213"/>
      <c r="AE75" s="213"/>
      <c r="AF75" s="213"/>
      <c r="AG75" s="213" t="s">
        <v>367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6">
        <v>39</v>
      </c>
      <c r="B76" s="247" t="s">
        <v>371</v>
      </c>
      <c r="C76" s="256" t="s">
        <v>372</v>
      </c>
      <c r="D76" s="248" t="s">
        <v>251</v>
      </c>
      <c r="E76" s="249">
        <v>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49">
        <v>1.0000000000000001E-5</v>
      </c>
      <c r="O76" s="249">
        <f>ROUND(E76*N76,2)</f>
        <v>0</v>
      </c>
      <c r="P76" s="249">
        <v>4.0000000000000002E-4</v>
      </c>
      <c r="Q76" s="249">
        <f>ROUND(E76*P76,2)</f>
        <v>0</v>
      </c>
      <c r="R76" s="251" t="s">
        <v>337</v>
      </c>
      <c r="S76" s="251" t="s">
        <v>186</v>
      </c>
      <c r="T76" s="252" t="s">
        <v>186</v>
      </c>
      <c r="U76" s="224">
        <v>0.14599999999999999</v>
      </c>
      <c r="V76" s="224">
        <f>ROUND(E76*U76,2)</f>
        <v>0.88</v>
      </c>
      <c r="W76" s="224"/>
      <c r="X76" s="224" t="s">
        <v>218</v>
      </c>
      <c r="Y76" s="224" t="s">
        <v>206</v>
      </c>
      <c r="Z76" s="213"/>
      <c r="AA76" s="213"/>
      <c r="AB76" s="213"/>
      <c r="AC76" s="213"/>
      <c r="AD76" s="213"/>
      <c r="AE76" s="213"/>
      <c r="AF76" s="213"/>
      <c r="AG76" s="213" t="s">
        <v>219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6">
        <v>40</v>
      </c>
      <c r="B77" s="247" t="s">
        <v>373</v>
      </c>
      <c r="C77" s="256" t="s">
        <v>374</v>
      </c>
      <c r="D77" s="248" t="s">
        <v>269</v>
      </c>
      <c r="E77" s="249">
        <v>15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49">
        <v>0</v>
      </c>
      <c r="O77" s="249">
        <f>ROUND(E77*N77,2)</f>
        <v>0</v>
      </c>
      <c r="P77" s="249">
        <v>2.0999999999999999E-3</v>
      </c>
      <c r="Q77" s="249">
        <f>ROUND(E77*P77,2)</f>
        <v>0.03</v>
      </c>
      <c r="R77" s="251" t="s">
        <v>375</v>
      </c>
      <c r="S77" s="251" t="s">
        <v>186</v>
      </c>
      <c r="T77" s="252" t="s">
        <v>186</v>
      </c>
      <c r="U77" s="224">
        <v>0.2</v>
      </c>
      <c r="V77" s="224">
        <f>ROUND(E77*U77,2)</f>
        <v>3</v>
      </c>
      <c r="W77" s="224"/>
      <c r="X77" s="224" t="s">
        <v>218</v>
      </c>
      <c r="Y77" s="224" t="s">
        <v>189</v>
      </c>
      <c r="Z77" s="213"/>
      <c r="AA77" s="213"/>
      <c r="AB77" s="213"/>
      <c r="AC77" s="213"/>
      <c r="AD77" s="213"/>
      <c r="AE77" s="213"/>
      <c r="AF77" s="213"/>
      <c r="AG77" s="213" t="s">
        <v>219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6">
        <v>41</v>
      </c>
      <c r="B78" s="247" t="s">
        <v>376</v>
      </c>
      <c r="C78" s="256" t="s">
        <v>377</v>
      </c>
      <c r="D78" s="248" t="s">
        <v>251</v>
      </c>
      <c r="E78" s="249">
        <v>8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49">
        <v>0</v>
      </c>
      <c r="O78" s="249">
        <f>ROUND(E78*N78,2)</f>
        <v>0</v>
      </c>
      <c r="P78" s="249">
        <v>1.91E-3</v>
      </c>
      <c r="Q78" s="249">
        <f>ROUND(E78*P78,2)</f>
        <v>0.02</v>
      </c>
      <c r="R78" s="251" t="s">
        <v>337</v>
      </c>
      <c r="S78" s="251" t="s">
        <v>186</v>
      </c>
      <c r="T78" s="252" t="s">
        <v>186</v>
      </c>
      <c r="U78" s="224">
        <v>2.1000000000000001E-2</v>
      </c>
      <c r="V78" s="224">
        <f>ROUND(E78*U78,2)</f>
        <v>0.17</v>
      </c>
      <c r="W78" s="224"/>
      <c r="X78" s="224" t="s">
        <v>218</v>
      </c>
      <c r="Y78" s="224" t="s">
        <v>206</v>
      </c>
      <c r="Z78" s="213"/>
      <c r="AA78" s="213"/>
      <c r="AB78" s="213"/>
      <c r="AC78" s="213"/>
      <c r="AD78" s="213"/>
      <c r="AE78" s="213"/>
      <c r="AF78" s="213"/>
      <c r="AG78" s="213" t="s">
        <v>219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6">
        <v>42</v>
      </c>
      <c r="B79" s="247" t="s">
        <v>378</v>
      </c>
      <c r="C79" s="256" t="s">
        <v>379</v>
      </c>
      <c r="D79" s="248" t="s">
        <v>380</v>
      </c>
      <c r="E79" s="249">
        <v>150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49">
        <v>5.0000000000000002E-5</v>
      </c>
      <c r="O79" s="249">
        <f>ROUND(E79*N79,2)</f>
        <v>0.01</v>
      </c>
      <c r="P79" s="249">
        <v>1E-3</v>
      </c>
      <c r="Q79" s="249">
        <f>ROUND(E79*P79,2)</f>
        <v>0.15</v>
      </c>
      <c r="R79" s="251" t="s">
        <v>381</v>
      </c>
      <c r="S79" s="251" t="s">
        <v>186</v>
      </c>
      <c r="T79" s="252" t="s">
        <v>186</v>
      </c>
      <c r="U79" s="224">
        <v>9.7000000000000003E-2</v>
      </c>
      <c r="V79" s="224">
        <f>ROUND(E79*U79,2)</f>
        <v>14.55</v>
      </c>
      <c r="W79" s="224"/>
      <c r="X79" s="224" t="s">
        <v>218</v>
      </c>
      <c r="Y79" s="224" t="s">
        <v>206</v>
      </c>
      <c r="Z79" s="213"/>
      <c r="AA79" s="213"/>
      <c r="AB79" s="213"/>
      <c r="AC79" s="213"/>
      <c r="AD79" s="213"/>
      <c r="AE79" s="213"/>
      <c r="AF79" s="213"/>
      <c r="AG79" s="213" t="s">
        <v>219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6">
        <v>43</v>
      </c>
      <c r="B80" s="247" t="s">
        <v>382</v>
      </c>
      <c r="C80" s="256" t="s">
        <v>383</v>
      </c>
      <c r="D80" s="248" t="s">
        <v>264</v>
      </c>
      <c r="E80" s="249">
        <v>16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49">
        <v>0</v>
      </c>
      <c r="O80" s="249">
        <f>ROUND(E80*N80,2)</f>
        <v>0</v>
      </c>
      <c r="P80" s="249">
        <v>0</v>
      </c>
      <c r="Q80" s="249">
        <f>ROUND(E80*P80,2)</f>
        <v>0</v>
      </c>
      <c r="R80" s="251"/>
      <c r="S80" s="251" t="s">
        <v>212</v>
      </c>
      <c r="T80" s="252" t="s">
        <v>187</v>
      </c>
      <c r="U80" s="224">
        <v>0</v>
      </c>
      <c r="V80" s="224">
        <f>ROUND(E80*U80,2)</f>
        <v>0</v>
      </c>
      <c r="W80" s="224"/>
      <c r="X80" s="224" t="s">
        <v>218</v>
      </c>
      <c r="Y80" s="224" t="s">
        <v>206</v>
      </c>
      <c r="Z80" s="213"/>
      <c r="AA80" s="213"/>
      <c r="AB80" s="213"/>
      <c r="AC80" s="213"/>
      <c r="AD80" s="213"/>
      <c r="AE80" s="213"/>
      <c r="AF80" s="213"/>
      <c r="AG80" s="213" t="s">
        <v>219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6">
        <v>44</v>
      </c>
      <c r="B81" s="247" t="s">
        <v>384</v>
      </c>
      <c r="C81" s="256" t="s">
        <v>385</v>
      </c>
      <c r="D81" s="248" t="s">
        <v>227</v>
      </c>
      <c r="E81" s="249">
        <v>16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49">
        <v>0</v>
      </c>
      <c r="O81" s="249">
        <f>ROUND(E81*N81,2)</f>
        <v>0</v>
      </c>
      <c r="P81" s="249">
        <v>0</v>
      </c>
      <c r="Q81" s="249">
        <f>ROUND(E81*P81,2)</f>
        <v>0</v>
      </c>
      <c r="R81" s="251"/>
      <c r="S81" s="251" t="s">
        <v>212</v>
      </c>
      <c r="T81" s="252" t="s">
        <v>228</v>
      </c>
      <c r="U81" s="224">
        <v>1</v>
      </c>
      <c r="V81" s="224">
        <f>ROUND(E81*U81,2)</f>
        <v>16</v>
      </c>
      <c r="W81" s="224"/>
      <c r="X81" s="224" t="s">
        <v>218</v>
      </c>
      <c r="Y81" s="224" t="s">
        <v>189</v>
      </c>
      <c r="Z81" s="213"/>
      <c r="AA81" s="213"/>
      <c r="AB81" s="213"/>
      <c r="AC81" s="213"/>
      <c r="AD81" s="213"/>
      <c r="AE81" s="213"/>
      <c r="AF81" s="213"/>
      <c r="AG81" s="213" t="s">
        <v>219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">
      <c r="A82" s="227" t="s">
        <v>181</v>
      </c>
      <c r="B82" s="228" t="s">
        <v>88</v>
      </c>
      <c r="C82" s="253" t="s">
        <v>89</v>
      </c>
      <c r="D82" s="229"/>
      <c r="E82" s="230"/>
      <c r="F82" s="231"/>
      <c r="G82" s="231">
        <f>SUMIF(AG83:AG91,"&lt;&gt;NOR",G83:G91)</f>
        <v>0</v>
      </c>
      <c r="H82" s="231"/>
      <c r="I82" s="231">
        <f>SUM(I83:I91)</f>
        <v>0</v>
      </c>
      <c r="J82" s="231"/>
      <c r="K82" s="231">
        <f>SUM(K83:K91)</f>
        <v>0</v>
      </c>
      <c r="L82" s="231"/>
      <c r="M82" s="231">
        <f>SUM(M83:M91)</f>
        <v>0</v>
      </c>
      <c r="N82" s="230"/>
      <c r="O82" s="230">
        <f>SUM(O83:O91)</f>
        <v>0.01</v>
      </c>
      <c r="P82" s="230"/>
      <c r="Q82" s="230">
        <f>SUM(Q83:Q91)</f>
        <v>3.38</v>
      </c>
      <c r="R82" s="231"/>
      <c r="S82" s="231"/>
      <c r="T82" s="232"/>
      <c r="U82" s="226"/>
      <c r="V82" s="226">
        <f>SUM(V83:V91)</f>
        <v>24.47</v>
      </c>
      <c r="W82" s="226"/>
      <c r="X82" s="226"/>
      <c r="Y82" s="226"/>
      <c r="AG82" t="s">
        <v>182</v>
      </c>
    </row>
    <row r="83" spans="1:60" outlineLevel="1" x14ac:dyDescent="0.2">
      <c r="A83" s="237">
        <v>45</v>
      </c>
      <c r="B83" s="238" t="s">
        <v>386</v>
      </c>
      <c r="C83" s="254" t="s">
        <v>387</v>
      </c>
      <c r="D83" s="239" t="s">
        <v>280</v>
      </c>
      <c r="E83" s="240">
        <v>1.139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0</v>
      </c>
      <c r="O83" s="240">
        <f>ROUND(E83*N83,2)</f>
        <v>0</v>
      </c>
      <c r="P83" s="240">
        <v>2.4</v>
      </c>
      <c r="Q83" s="240">
        <f>ROUND(E83*P83,2)</f>
        <v>2.73</v>
      </c>
      <c r="R83" s="242" t="s">
        <v>365</v>
      </c>
      <c r="S83" s="242" t="s">
        <v>186</v>
      </c>
      <c r="T83" s="243" t="s">
        <v>186</v>
      </c>
      <c r="U83" s="224">
        <v>13.301</v>
      </c>
      <c r="V83" s="224">
        <f>ROUND(E83*U83,2)</f>
        <v>15.15</v>
      </c>
      <c r="W83" s="224"/>
      <c r="X83" s="224" t="s">
        <v>218</v>
      </c>
      <c r="Y83" s="224" t="s">
        <v>206</v>
      </c>
      <c r="Z83" s="213"/>
      <c r="AA83" s="213"/>
      <c r="AB83" s="213"/>
      <c r="AC83" s="213"/>
      <c r="AD83" s="213"/>
      <c r="AE83" s="213"/>
      <c r="AF83" s="213"/>
      <c r="AG83" s="213" t="s">
        <v>219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66" t="s">
        <v>388</v>
      </c>
      <c r="D84" s="262"/>
      <c r="E84" s="262"/>
      <c r="F84" s="262"/>
      <c r="G84" s="262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254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67" t="s">
        <v>389</v>
      </c>
      <c r="D85" s="260"/>
      <c r="E85" s="261">
        <v>1.139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266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7">
        <v>46</v>
      </c>
      <c r="B86" s="238" t="s">
        <v>390</v>
      </c>
      <c r="C86" s="254" t="s">
        <v>391</v>
      </c>
      <c r="D86" s="239" t="s">
        <v>251</v>
      </c>
      <c r="E86" s="240">
        <v>4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0</v>
      </c>
      <c r="O86" s="240">
        <f>ROUND(E86*N86,2)</f>
        <v>0</v>
      </c>
      <c r="P86" s="240">
        <v>0</v>
      </c>
      <c r="Q86" s="240">
        <f>ROUND(E86*P86,2)</f>
        <v>0</v>
      </c>
      <c r="R86" s="242" t="s">
        <v>365</v>
      </c>
      <c r="S86" s="242" t="s">
        <v>186</v>
      </c>
      <c r="T86" s="243" t="s">
        <v>186</v>
      </c>
      <c r="U86" s="224">
        <v>0.08</v>
      </c>
      <c r="V86" s="224">
        <f>ROUND(E86*U86,2)</f>
        <v>0.32</v>
      </c>
      <c r="W86" s="224"/>
      <c r="X86" s="224" t="s">
        <v>218</v>
      </c>
      <c r="Y86" s="224" t="s">
        <v>206</v>
      </c>
      <c r="Z86" s="213"/>
      <c r="AA86" s="213"/>
      <c r="AB86" s="213"/>
      <c r="AC86" s="213"/>
      <c r="AD86" s="213"/>
      <c r="AE86" s="213"/>
      <c r="AF86" s="213"/>
      <c r="AG86" s="213" t="s">
        <v>219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66" t="s">
        <v>392</v>
      </c>
      <c r="D87" s="262"/>
      <c r="E87" s="262"/>
      <c r="F87" s="262"/>
      <c r="G87" s="262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254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33.75" outlineLevel="1" x14ac:dyDescent="0.2">
      <c r="A88" s="237">
        <v>47</v>
      </c>
      <c r="B88" s="238" t="s">
        <v>393</v>
      </c>
      <c r="C88" s="254" t="s">
        <v>394</v>
      </c>
      <c r="D88" s="239" t="s">
        <v>269</v>
      </c>
      <c r="E88" s="240">
        <v>7.6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1.17E-3</v>
      </c>
      <c r="O88" s="240">
        <f>ROUND(E88*N88,2)</f>
        <v>0.01</v>
      </c>
      <c r="P88" s="240">
        <v>7.5999999999999998E-2</v>
      </c>
      <c r="Q88" s="240">
        <f>ROUND(E88*P88,2)</f>
        <v>0.57999999999999996</v>
      </c>
      <c r="R88" s="242" t="s">
        <v>365</v>
      </c>
      <c r="S88" s="242" t="s">
        <v>186</v>
      </c>
      <c r="T88" s="243" t="s">
        <v>186</v>
      </c>
      <c r="U88" s="224">
        <v>0.93899999999999995</v>
      </c>
      <c r="V88" s="224">
        <f>ROUND(E88*U88,2)</f>
        <v>7.14</v>
      </c>
      <c r="W88" s="224"/>
      <c r="X88" s="224" t="s">
        <v>218</v>
      </c>
      <c r="Y88" s="224" t="s">
        <v>206</v>
      </c>
      <c r="Z88" s="213"/>
      <c r="AA88" s="213"/>
      <c r="AB88" s="213"/>
      <c r="AC88" s="213"/>
      <c r="AD88" s="213"/>
      <c r="AE88" s="213"/>
      <c r="AF88" s="213"/>
      <c r="AG88" s="213" t="s">
        <v>219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67" t="s">
        <v>395</v>
      </c>
      <c r="D89" s="260"/>
      <c r="E89" s="261">
        <v>7.6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266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7">
        <v>48</v>
      </c>
      <c r="B90" s="238" t="s">
        <v>396</v>
      </c>
      <c r="C90" s="254" t="s">
        <v>397</v>
      </c>
      <c r="D90" s="239" t="s">
        <v>264</v>
      </c>
      <c r="E90" s="240">
        <v>2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0">
        <v>0</v>
      </c>
      <c r="O90" s="240">
        <f>ROUND(E90*N90,2)</f>
        <v>0</v>
      </c>
      <c r="P90" s="240">
        <v>3.3000000000000002E-2</v>
      </c>
      <c r="Q90" s="240">
        <f>ROUND(E90*P90,2)</f>
        <v>7.0000000000000007E-2</v>
      </c>
      <c r="R90" s="242" t="s">
        <v>365</v>
      </c>
      <c r="S90" s="242" t="s">
        <v>186</v>
      </c>
      <c r="T90" s="243" t="s">
        <v>186</v>
      </c>
      <c r="U90" s="224">
        <v>0.92900000000000005</v>
      </c>
      <c r="V90" s="224">
        <f>ROUND(E90*U90,2)</f>
        <v>1.86</v>
      </c>
      <c r="W90" s="224"/>
      <c r="X90" s="224" t="s">
        <v>218</v>
      </c>
      <c r="Y90" s="224" t="s">
        <v>206</v>
      </c>
      <c r="Z90" s="213"/>
      <c r="AA90" s="213"/>
      <c r="AB90" s="213"/>
      <c r="AC90" s="213"/>
      <c r="AD90" s="213"/>
      <c r="AE90" s="213"/>
      <c r="AF90" s="213"/>
      <c r="AG90" s="213" t="s">
        <v>219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">
      <c r="A91" s="220"/>
      <c r="B91" s="221"/>
      <c r="C91" s="266" t="s">
        <v>398</v>
      </c>
      <c r="D91" s="262"/>
      <c r="E91" s="262"/>
      <c r="F91" s="262"/>
      <c r="G91" s="262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254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227" t="s">
        <v>181</v>
      </c>
      <c r="B92" s="228" t="s">
        <v>94</v>
      </c>
      <c r="C92" s="253" t="s">
        <v>95</v>
      </c>
      <c r="D92" s="229"/>
      <c r="E92" s="230"/>
      <c r="F92" s="231"/>
      <c r="G92" s="231">
        <f>SUMIF(AG93:AG101,"&lt;&gt;NOR",G93:G101)</f>
        <v>0</v>
      </c>
      <c r="H92" s="231"/>
      <c r="I92" s="231">
        <f>SUM(I93:I101)</f>
        <v>0</v>
      </c>
      <c r="J92" s="231"/>
      <c r="K92" s="231">
        <f>SUM(K93:K101)</f>
        <v>0</v>
      </c>
      <c r="L92" s="231"/>
      <c r="M92" s="231">
        <f>SUM(M93:M101)</f>
        <v>0</v>
      </c>
      <c r="N92" s="230"/>
      <c r="O92" s="230">
        <f>SUM(O93:O101)</f>
        <v>0</v>
      </c>
      <c r="P92" s="230"/>
      <c r="Q92" s="230">
        <f>SUM(Q93:Q101)</f>
        <v>0</v>
      </c>
      <c r="R92" s="231"/>
      <c r="S92" s="231"/>
      <c r="T92" s="232"/>
      <c r="U92" s="226"/>
      <c r="V92" s="226">
        <f>SUM(V93:V101)</f>
        <v>62.879999999999995</v>
      </c>
      <c r="W92" s="226"/>
      <c r="X92" s="226"/>
      <c r="Y92" s="226"/>
      <c r="AG92" t="s">
        <v>182</v>
      </c>
    </row>
    <row r="93" spans="1:60" outlineLevel="1" x14ac:dyDescent="0.2">
      <c r="A93" s="246">
        <v>49</v>
      </c>
      <c r="B93" s="247" t="s">
        <v>399</v>
      </c>
      <c r="C93" s="256" t="s">
        <v>400</v>
      </c>
      <c r="D93" s="248" t="s">
        <v>251</v>
      </c>
      <c r="E93" s="249">
        <v>1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49">
        <v>0</v>
      </c>
      <c r="O93" s="249">
        <f>ROUND(E93*N93,2)</f>
        <v>0</v>
      </c>
      <c r="P93" s="249">
        <v>0</v>
      </c>
      <c r="Q93" s="249">
        <f>ROUND(E93*P93,2)</f>
        <v>0</v>
      </c>
      <c r="R93" s="251" t="s">
        <v>337</v>
      </c>
      <c r="S93" s="251" t="s">
        <v>186</v>
      </c>
      <c r="T93" s="252" t="s">
        <v>187</v>
      </c>
      <c r="U93" s="224">
        <v>2.0129999999999999</v>
      </c>
      <c r="V93" s="224">
        <f>ROUND(E93*U93,2)</f>
        <v>2.0099999999999998</v>
      </c>
      <c r="W93" s="224"/>
      <c r="X93" s="224" t="s">
        <v>218</v>
      </c>
      <c r="Y93" s="224" t="s">
        <v>206</v>
      </c>
      <c r="Z93" s="213"/>
      <c r="AA93" s="213"/>
      <c r="AB93" s="213"/>
      <c r="AC93" s="213"/>
      <c r="AD93" s="213"/>
      <c r="AE93" s="213"/>
      <c r="AF93" s="213"/>
      <c r="AG93" s="213" t="s">
        <v>219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6">
        <v>50</v>
      </c>
      <c r="B94" s="247" t="s">
        <v>401</v>
      </c>
      <c r="C94" s="256" t="s">
        <v>402</v>
      </c>
      <c r="D94" s="248" t="s">
        <v>403</v>
      </c>
      <c r="E94" s="249">
        <v>2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49">
        <v>0</v>
      </c>
      <c r="O94" s="249">
        <f>ROUND(E94*N94,2)</f>
        <v>0</v>
      </c>
      <c r="P94" s="249">
        <v>0</v>
      </c>
      <c r="Q94" s="249">
        <f>ROUND(E94*P94,2)</f>
        <v>0</v>
      </c>
      <c r="R94" s="251"/>
      <c r="S94" s="251" t="s">
        <v>212</v>
      </c>
      <c r="T94" s="252" t="s">
        <v>187</v>
      </c>
      <c r="U94" s="224">
        <v>0</v>
      </c>
      <c r="V94" s="224">
        <f>ROUND(E94*U94,2)</f>
        <v>0</v>
      </c>
      <c r="W94" s="224"/>
      <c r="X94" s="224" t="s">
        <v>218</v>
      </c>
      <c r="Y94" s="224" t="s">
        <v>206</v>
      </c>
      <c r="Z94" s="213"/>
      <c r="AA94" s="213"/>
      <c r="AB94" s="213"/>
      <c r="AC94" s="213"/>
      <c r="AD94" s="213"/>
      <c r="AE94" s="213"/>
      <c r="AF94" s="213"/>
      <c r="AG94" s="213" t="s">
        <v>219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6">
        <v>51</v>
      </c>
      <c r="B95" s="247" t="s">
        <v>404</v>
      </c>
      <c r="C95" s="256" t="s">
        <v>405</v>
      </c>
      <c r="D95" s="248" t="s">
        <v>403</v>
      </c>
      <c r="E95" s="249">
        <v>2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49">
        <v>0</v>
      </c>
      <c r="O95" s="249">
        <f>ROUND(E95*N95,2)</f>
        <v>0</v>
      </c>
      <c r="P95" s="249">
        <v>0</v>
      </c>
      <c r="Q95" s="249">
        <f>ROUND(E95*P95,2)</f>
        <v>0</v>
      </c>
      <c r="R95" s="251"/>
      <c r="S95" s="251" t="s">
        <v>212</v>
      </c>
      <c r="T95" s="252" t="s">
        <v>187</v>
      </c>
      <c r="U95" s="224">
        <v>0</v>
      </c>
      <c r="V95" s="224">
        <f>ROUND(E95*U95,2)</f>
        <v>0</v>
      </c>
      <c r="W95" s="224"/>
      <c r="X95" s="224" t="s">
        <v>218</v>
      </c>
      <c r="Y95" s="224" t="s">
        <v>206</v>
      </c>
      <c r="Z95" s="213"/>
      <c r="AA95" s="213"/>
      <c r="AB95" s="213"/>
      <c r="AC95" s="213"/>
      <c r="AD95" s="213"/>
      <c r="AE95" s="213"/>
      <c r="AF95" s="213"/>
      <c r="AG95" s="213" t="s">
        <v>219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6">
        <v>52</v>
      </c>
      <c r="B96" s="247" t="s">
        <v>406</v>
      </c>
      <c r="C96" s="256" t="s">
        <v>407</v>
      </c>
      <c r="D96" s="248" t="s">
        <v>314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49">
        <v>0</v>
      </c>
      <c r="O96" s="249">
        <f>ROUND(E96*N96,2)</f>
        <v>0</v>
      </c>
      <c r="P96" s="249">
        <v>0</v>
      </c>
      <c r="Q96" s="249">
        <f>ROUND(E96*P96,2)</f>
        <v>0</v>
      </c>
      <c r="R96" s="251"/>
      <c r="S96" s="251" t="s">
        <v>212</v>
      </c>
      <c r="T96" s="252" t="s">
        <v>187</v>
      </c>
      <c r="U96" s="224">
        <v>0</v>
      </c>
      <c r="V96" s="224">
        <f>ROUND(E96*U96,2)</f>
        <v>0</v>
      </c>
      <c r="W96" s="224"/>
      <c r="X96" s="224" t="s">
        <v>218</v>
      </c>
      <c r="Y96" s="224" t="s">
        <v>206</v>
      </c>
      <c r="Z96" s="213"/>
      <c r="AA96" s="213"/>
      <c r="AB96" s="213"/>
      <c r="AC96" s="213"/>
      <c r="AD96" s="213"/>
      <c r="AE96" s="213"/>
      <c r="AF96" s="213"/>
      <c r="AG96" s="213" t="s">
        <v>219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6">
        <v>53</v>
      </c>
      <c r="B97" s="247" t="s">
        <v>408</v>
      </c>
      <c r="C97" s="256" t="s">
        <v>409</v>
      </c>
      <c r="D97" s="248" t="s">
        <v>227</v>
      </c>
      <c r="E97" s="249">
        <v>8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49">
        <v>0</v>
      </c>
      <c r="O97" s="249">
        <f>ROUND(E97*N97,2)</f>
        <v>0</v>
      </c>
      <c r="P97" s="249">
        <v>0</v>
      </c>
      <c r="Q97" s="249">
        <f>ROUND(E97*P97,2)</f>
        <v>0</v>
      </c>
      <c r="R97" s="251" t="s">
        <v>410</v>
      </c>
      <c r="S97" s="251" t="s">
        <v>186</v>
      </c>
      <c r="T97" s="252" t="s">
        <v>186</v>
      </c>
      <c r="U97" s="224">
        <v>1</v>
      </c>
      <c r="V97" s="224">
        <f>ROUND(E97*U97,2)</f>
        <v>8</v>
      </c>
      <c r="W97" s="224"/>
      <c r="X97" s="224" t="s">
        <v>229</v>
      </c>
      <c r="Y97" s="224" t="s">
        <v>206</v>
      </c>
      <c r="Z97" s="213"/>
      <c r="AA97" s="213"/>
      <c r="AB97" s="213"/>
      <c r="AC97" s="213"/>
      <c r="AD97" s="213"/>
      <c r="AE97" s="213"/>
      <c r="AF97" s="213"/>
      <c r="AG97" s="213" t="s">
        <v>230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6">
        <v>54</v>
      </c>
      <c r="B98" s="247" t="s">
        <v>411</v>
      </c>
      <c r="C98" s="256" t="s">
        <v>412</v>
      </c>
      <c r="D98" s="248" t="s">
        <v>227</v>
      </c>
      <c r="E98" s="249">
        <v>24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49">
        <v>0</v>
      </c>
      <c r="O98" s="249">
        <f>ROUND(E98*N98,2)</f>
        <v>0</v>
      </c>
      <c r="P98" s="249">
        <v>0</v>
      </c>
      <c r="Q98" s="249">
        <f>ROUND(E98*P98,2)</f>
        <v>0</v>
      </c>
      <c r="R98" s="251" t="s">
        <v>410</v>
      </c>
      <c r="S98" s="251" t="s">
        <v>186</v>
      </c>
      <c r="T98" s="252" t="s">
        <v>186</v>
      </c>
      <c r="U98" s="224">
        <v>1</v>
      </c>
      <c r="V98" s="224">
        <f>ROUND(E98*U98,2)</f>
        <v>24</v>
      </c>
      <c r="W98" s="224"/>
      <c r="X98" s="224" t="s">
        <v>229</v>
      </c>
      <c r="Y98" s="224" t="s">
        <v>206</v>
      </c>
      <c r="Z98" s="213"/>
      <c r="AA98" s="213"/>
      <c r="AB98" s="213"/>
      <c r="AC98" s="213"/>
      <c r="AD98" s="213"/>
      <c r="AE98" s="213"/>
      <c r="AF98" s="213"/>
      <c r="AG98" s="213" t="s">
        <v>230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6">
        <v>55</v>
      </c>
      <c r="B99" s="247" t="s">
        <v>413</v>
      </c>
      <c r="C99" s="256" t="s">
        <v>414</v>
      </c>
      <c r="D99" s="248" t="s">
        <v>227</v>
      </c>
      <c r="E99" s="249">
        <v>20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49">
        <v>0</v>
      </c>
      <c r="O99" s="249">
        <f>ROUND(E99*N99,2)</f>
        <v>0</v>
      </c>
      <c r="P99" s="249">
        <v>0</v>
      </c>
      <c r="Q99" s="249">
        <f>ROUND(E99*P99,2)</f>
        <v>0</v>
      </c>
      <c r="R99" s="251" t="s">
        <v>410</v>
      </c>
      <c r="S99" s="251" t="s">
        <v>186</v>
      </c>
      <c r="T99" s="252" t="s">
        <v>187</v>
      </c>
      <c r="U99" s="224">
        <v>1.04325</v>
      </c>
      <c r="V99" s="224">
        <f>ROUND(E99*U99,2)</f>
        <v>20.87</v>
      </c>
      <c r="W99" s="224"/>
      <c r="X99" s="224" t="s">
        <v>229</v>
      </c>
      <c r="Y99" s="224" t="s">
        <v>206</v>
      </c>
      <c r="Z99" s="213"/>
      <c r="AA99" s="213"/>
      <c r="AB99" s="213"/>
      <c r="AC99" s="213"/>
      <c r="AD99" s="213"/>
      <c r="AE99" s="213"/>
      <c r="AF99" s="213"/>
      <c r="AG99" s="213" t="s">
        <v>230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6">
        <v>56</v>
      </c>
      <c r="B100" s="247" t="s">
        <v>415</v>
      </c>
      <c r="C100" s="256" t="s">
        <v>416</v>
      </c>
      <c r="D100" s="248" t="s">
        <v>314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49">
        <v>0</v>
      </c>
      <c r="O100" s="249">
        <f>ROUND(E100*N100,2)</f>
        <v>0</v>
      </c>
      <c r="P100" s="249">
        <v>0</v>
      </c>
      <c r="Q100" s="249">
        <f>ROUND(E100*P100,2)</f>
        <v>0</v>
      </c>
      <c r="R100" s="251"/>
      <c r="S100" s="251" t="s">
        <v>212</v>
      </c>
      <c r="T100" s="252" t="s">
        <v>187</v>
      </c>
      <c r="U100" s="224">
        <v>0</v>
      </c>
      <c r="V100" s="224">
        <f>ROUND(E100*U100,2)</f>
        <v>0</v>
      </c>
      <c r="W100" s="224"/>
      <c r="X100" s="224" t="s">
        <v>218</v>
      </c>
      <c r="Y100" s="224" t="s">
        <v>189</v>
      </c>
      <c r="Z100" s="213"/>
      <c r="AA100" s="213"/>
      <c r="AB100" s="213"/>
      <c r="AC100" s="213"/>
      <c r="AD100" s="213"/>
      <c r="AE100" s="213"/>
      <c r="AF100" s="213"/>
      <c r="AG100" s="213" t="s">
        <v>219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6">
        <v>57</v>
      </c>
      <c r="B101" s="247" t="s">
        <v>417</v>
      </c>
      <c r="C101" s="256" t="s">
        <v>418</v>
      </c>
      <c r="D101" s="248" t="s">
        <v>227</v>
      </c>
      <c r="E101" s="249">
        <v>8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49">
        <v>0</v>
      </c>
      <c r="O101" s="249">
        <f>ROUND(E101*N101,2)</f>
        <v>0</v>
      </c>
      <c r="P101" s="249">
        <v>0</v>
      </c>
      <c r="Q101" s="249">
        <f>ROUND(E101*P101,2)</f>
        <v>0</v>
      </c>
      <c r="R101" s="251"/>
      <c r="S101" s="251" t="s">
        <v>212</v>
      </c>
      <c r="T101" s="252" t="s">
        <v>187</v>
      </c>
      <c r="U101" s="224">
        <v>1</v>
      </c>
      <c r="V101" s="224">
        <f>ROUND(E101*U101,2)</f>
        <v>8</v>
      </c>
      <c r="W101" s="224"/>
      <c r="X101" s="224" t="s">
        <v>229</v>
      </c>
      <c r="Y101" s="224" t="s">
        <v>206</v>
      </c>
      <c r="Z101" s="213"/>
      <c r="AA101" s="213"/>
      <c r="AB101" s="213"/>
      <c r="AC101" s="213"/>
      <c r="AD101" s="213"/>
      <c r="AE101" s="213"/>
      <c r="AF101" s="213"/>
      <c r="AG101" s="213" t="s">
        <v>230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7" t="s">
        <v>181</v>
      </c>
      <c r="B102" s="228" t="s">
        <v>96</v>
      </c>
      <c r="C102" s="253" t="s">
        <v>97</v>
      </c>
      <c r="D102" s="229"/>
      <c r="E102" s="230"/>
      <c r="F102" s="231"/>
      <c r="G102" s="231">
        <f>SUMIF(AG103:AG129,"&lt;&gt;NOR",G103:G129)</f>
        <v>0</v>
      </c>
      <c r="H102" s="231"/>
      <c r="I102" s="231">
        <f>SUM(I103:I129)</f>
        <v>0</v>
      </c>
      <c r="J102" s="231"/>
      <c r="K102" s="231">
        <f>SUM(K103:K129)</f>
        <v>0</v>
      </c>
      <c r="L102" s="231"/>
      <c r="M102" s="231">
        <f>SUM(M103:M129)</f>
        <v>0</v>
      </c>
      <c r="N102" s="230"/>
      <c r="O102" s="230">
        <f>SUM(O103:O129)</f>
        <v>0.03</v>
      </c>
      <c r="P102" s="230"/>
      <c r="Q102" s="230">
        <f>SUM(Q103:Q129)</f>
        <v>0</v>
      </c>
      <c r="R102" s="231"/>
      <c r="S102" s="231"/>
      <c r="T102" s="232"/>
      <c r="U102" s="226"/>
      <c r="V102" s="226">
        <f>SUM(V103:V129)</f>
        <v>22.560000000000002</v>
      </c>
      <c r="W102" s="226"/>
      <c r="X102" s="226"/>
      <c r="Y102" s="226"/>
      <c r="AG102" t="s">
        <v>182</v>
      </c>
    </row>
    <row r="103" spans="1:60" outlineLevel="1" x14ac:dyDescent="0.2">
      <c r="A103" s="237">
        <v>58</v>
      </c>
      <c r="B103" s="238" t="s">
        <v>419</v>
      </c>
      <c r="C103" s="254" t="s">
        <v>420</v>
      </c>
      <c r="D103" s="239" t="s">
        <v>264</v>
      </c>
      <c r="E103" s="240">
        <v>36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2" t="s">
        <v>323</v>
      </c>
      <c r="S103" s="242" t="s">
        <v>186</v>
      </c>
      <c r="T103" s="243" t="s">
        <v>186</v>
      </c>
      <c r="U103" s="224">
        <v>0.13500000000000001</v>
      </c>
      <c r="V103" s="224">
        <f>ROUND(E103*U103,2)</f>
        <v>4.8600000000000003</v>
      </c>
      <c r="W103" s="224"/>
      <c r="X103" s="224" t="s">
        <v>218</v>
      </c>
      <c r="Y103" s="224" t="s">
        <v>206</v>
      </c>
      <c r="Z103" s="213"/>
      <c r="AA103" s="213"/>
      <c r="AB103" s="213"/>
      <c r="AC103" s="213"/>
      <c r="AD103" s="213"/>
      <c r="AE103" s="213"/>
      <c r="AF103" s="213"/>
      <c r="AG103" s="213" t="s">
        <v>219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67" t="s">
        <v>421</v>
      </c>
      <c r="D104" s="260"/>
      <c r="E104" s="261">
        <v>3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266</v>
      </c>
      <c r="AH104" s="213">
        <v>5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 x14ac:dyDescent="0.2">
      <c r="A105" s="220"/>
      <c r="B105" s="221"/>
      <c r="C105" s="267" t="s">
        <v>422</v>
      </c>
      <c r="D105" s="260"/>
      <c r="E105" s="261">
        <v>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266</v>
      </c>
      <c r="AH105" s="213">
        <v>5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 x14ac:dyDescent="0.2">
      <c r="A106" s="220"/>
      <c r="B106" s="221"/>
      <c r="C106" s="267" t="s">
        <v>423</v>
      </c>
      <c r="D106" s="260"/>
      <c r="E106" s="261">
        <v>13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266</v>
      </c>
      <c r="AH106" s="213">
        <v>5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2">
      <c r="A107" s="220"/>
      <c r="B107" s="221"/>
      <c r="C107" s="267" t="s">
        <v>424</v>
      </c>
      <c r="D107" s="260"/>
      <c r="E107" s="261">
        <v>5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266</v>
      </c>
      <c r="AH107" s="213">
        <v>5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2">
      <c r="A108" s="220"/>
      <c r="B108" s="221"/>
      <c r="C108" s="267" t="s">
        <v>425</v>
      </c>
      <c r="D108" s="260"/>
      <c r="E108" s="261">
        <v>5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266</v>
      </c>
      <c r="AH108" s="213">
        <v>5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3" x14ac:dyDescent="0.2">
      <c r="A109" s="220"/>
      <c r="B109" s="221"/>
      <c r="C109" s="267" t="s">
        <v>426</v>
      </c>
      <c r="D109" s="260"/>
      <c r="E109" s="261">
        <v>5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3"/>
      <c r="AA109" s="213"/>
      <c r="AB109" s="213"/>
      <c r="AC109" s="213"/>
      <c r="AD109" s="213"/>
      <c r="AE109" s="213"/>
      <c r="AF109" s="213"/>
      <c r="AG109" s="213" t="s">
        <v>266</v>
      </c>
      <c r="AH109" s="213">
        <v>5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7">
        <v>59</v>
      </c>
      <c r="B110" s="238" t="s">
        <v>427</v>
      </c>
      <c r="C110" s="254" t="s">
        <v>428</v>
      </c>
      <c r="D110" s="239" t="s">
        <v>264</v>
      </c>
      <c r="E110" s="240">
        <v>20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0</v>
      </c>
      <c r="O110" s="240">
        <f>ROUND(E110*N110,2)</f>
        <v>0</v>
      </c>
      <c r="P110" s="240">
        <v>0</v>
      </c>
      <c r="Q110" s="240">
        <f>ROUND(E110*P110,2)</f>
        <v>0</v>
      </c>
      <c r="R110" s="242" t="s">
        <v>323</v>
      </c>
      <c r="S110" s="242" t="s">
        <v>186</v>
      </c>
      <c r="T110" s="243" t="s">
        <v>186</v>
      </c>
      <c r="U110" s="224">
        <v>0.19500000000000001</v>
      </c>
      <c r="V110" s="224">
        <f>ROUND(E110*U110,2)</f>
        <v>3.9</v>
      </c>
      <c r="W110" s="224"/>
      <c r="X110" s="224" t="s">
        <v>218</v>
      </c>
      <c r="Y110" s="224" t="s">
        <v>206</v>
      </c>
      <c r="Z110" s="213"/>
      <c r="AA110" s="213"/>
      <c r="AB110" s="213"/>
      <c r="AC110" s="213"/>
      <c r="AD110" s="213"/>
      <c r="AE110" s="213"/>
      <c r="AF110" s="213"/>
      <c r="AG110" s="213" t="s">
        <v>219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67" t="s">
        <v>429</v>
      </c>
      <c r="D111" s="260"/>
      <c r="E111" s="261">
        <v>8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3"/>
      <c r="AA111" s="213"/>
      <c r="AB111" s="213"/>
      <c r="AC111" s="213"/>
      <c r="AD111" s="213"/>
      <c r="AE111" s="213"/>
      <c r="AF111" s="213"/>
      <c r="AG111" s="213" t="s">
        <v>266</v>
      </c>
      <c r="AH111" s="213">
        <v>5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2">
      <c r="A112" s="220"/>
      <c r="B112" s="221"/>
      <c r="C112" s="267" t="s">
        <v>430</v>
      </c>
      <c r="D112" s="260"/>
      <c r="E112" s="261">
        <v>12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266</v>
      </c>
      <c r="AH112" s="213">
        <v>5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2.5" outlineLevel="1" x14ac:dyDescent="0.2">
      <c r="A113" s="237">
        <v>60</v>
      </c>
      <c r="B113" s="238" t="s">
        <v>431</v>
      </c>
      <c r="C113" s="254" t="s">
        <v>432</v>
      </c>
      <c r="D113" s="239" t="s">
        <v>251</v>
      </c>
      <c r="E113" s="240">
        <v>69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2" t="s">
        <v>323</v>
      </c>
      <c r="S113" s="242" t="s">
        <v>186</v>
      </c>
      <c r="T113" s="243" t="s">
        <v>186</v>
      </c>
      <c r="U113" s="224">
        <v>0.2</v>
      </c>
      <c r="V113" s="224">
        <f>ROUND(E113*U113,2)</f>
        <v>13.8</v>
      </c>
      <c r="W113" s="224"/>
      <c r="X113" s="224" t="s">
        <v>218</v>
      </c>
      <c r="Y113" s="224" t="s">
        <v>206</v>
      </c>
      <c r="Z113" s="213"/>
      <c r="AA113" s="213"/>
      <c r="AB113" s="213"/>
      <c r="AC113" s="213"/>
      <c r="AD113" s="213"/>
      <c r="AE113" s="213"/>
      <c r="AF113" s="213"/>
      <c r="AG113" s="213" t="s">
        <v>219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>
        <v>61</v>
      </c>
      <c r="B114" s="221" t="s">
        <v>433</v>
      </c>
      <c r="C114" s="268" t="s">
        <v>434</v>
      </c>
      <c r="D114" s="222" t="s">
        <v>0</v>
      </c>
      <c r="E114" s="263"/>
      <c r="F114" s="225"/>
      <c r="G114" s="224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3">
        <v>0</v>
      </c>
      <c r="O114" s="223">
        <f>ROUND(E114*N114,2)</f>
        <v>0</v>
      </c>
      <c r="P114" s="223">
        <v>0</v>
      </c>
      <c r="Q114" s="223">
        <f>ROUND(E114*P114,2)</f>
        <v>0</v>
      </c>
      <c r="R114" s="224" t="s">
        <v>375</v>
      </c>
      <c r="S114" s="224" t="s">
        <v>186</v>
      </c>
      <c r="T114" s="224" t="s">
        <v>186</v>
      </c>
      <c r="U114" s="224">
        <v>0</v>
      </c>
      <c r="V114" s="224">
        <f>ROUND(E114*U114,2)</f>
        <v>0</v>
      </c>
      <c r="W114" s="224"/>
      <c r="X114" s="224" t="s">
        <v>341</v>
      </c>
      <c r="Y114" s="224" t="s">
        <v>206</v>
      </c>
      <c r="Z114" s="213"/>
      <c r="AA114" s="213"/>
      <c r="AB114" s="213"/>
      <c r="AC114" s="213"/>
      <c r="AD114" s="213"/>
      <c r="AE114" s="213"/>
      <c r="AF114" s="213"/>
      <c r="AG114" s="213" t="s">
        <v>342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69" t="s">
        <v>435</v>
      </c>
      <c r="D115" s="264"/>
      <c r="E115" s="264"/>
      <c r="F115" s="264"/>
      <c r="G115" s="26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254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46">
        <v>62</v>
      </c>
      <c r="B116" s="247" t="s">
        <v>436</v>
      </c>
      <c r="C116" s="256" t="s">
        <v>437</v>
      </c>
      <c r="D116" s="248" t="s">
        <v>251</v>
      </c>
      <c r="E116" s="249">
        <v>4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49">
        <v>0</v>
      </c>
      <c r="O116" s="249">
        <f>ROUND(E116*N116,2)</f>
        <v>0</v>
      </c>
      <c r="P116" s="249">
        <v>0</v>
      </c>
      <c r="Q116" s="249">
        <f>ROUND(E116*P116,2)</f>
        <v>0</v>
      </c>
      <c r="R116" s="251" t="s">
        <v>306</v>
      </c>
      <c r="S116" s="251" t="s">
        <v>186</v>
      </c>
      <c r="T116" s="252" t="s">
        <v>186</v>
      </c>
      <c r="U116" s="224">
        <v>0</v>
      </c>
      <c r="V116" s="224">
        <f>ROUND(E116*U116,2)</f>
        <v>0</v>
      </c>
      <c r="W116" s="224"/>
      <c r="X116" s="224" t="s">
        <v>307</v>
      </c>
      <c r="Y116" s="224" t="s">
        <v>206</v>
      </c>
      <c r="Z116" s="213"/>
      <c r="AA116" s="213"/>
      <c r="AB116" s="213"/>
      <c r="AC116" s="213"/>
      <c r="AD116" s="213"/>
      <c r="AE116" s="213"/>
      <c r="AF116" s="213"/>
      <c r="AG116" s="213" t="s">
        <v>308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33.75" outlineLevel="1" x14ac:dyDescent="0.2">
      <c r="A117" s="246">
        <v>63</v>
      </c>
      <c r="B117" s="247" t="s">
        <v>438</v>
      </c>
      <c r="C117" s="256" t="s">
        <v>439</v>
      </c>
      <c r="D117" s="248" t="s">
        <v>264</v>
      </c>
      <c r="E117" s="249">
        <v>3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49">
        <v>9.0000000000000006E-5</v>
      </c>
      <c r="O117" s="249">
        <f>ROUND(E117*N117,2)</f>
        <v>0</v>
      </c>
      <c r="P117" s="249">
        <v>0</v>
      </c>
      <c r="Q117" s="249">
        <f>ROUND(E117*P117,2)</f>
        <v>0</v>
      </c>
      <c r="R117" s="251" t="s">
        <v>306</v>
      </c>
      <c r="S117" s="251" t="s">
        <v>186</v>
      </c>
      <c r="T117" s="252" t="s">
        <v>186</v>
      </c>
      <c r="U117" s="224">
        <v>0</v>
      </c>
      <c r="V117" s="224">
        <f>ROUND(E117*U117,2)</f>
        <v>0</v>
      </c>
      <c r="W117" s="224"/>
      <c r="X117" s="224" t="s">
        <v>307</v>
      </c>
      <c r="Y117" s="224" t="s">
        <v>206</v>
      </c>
      <c r="Z117" s="213"/>
      <c r="AA117" s="213"/>
      <c r="AB117" s="213"/>
      <c r="AC117" s="213"/>
      <c r="AD117" s="213"/>
      <c r="AE117" s="213"/>
      <c r="AF117" s="213"/>
      <c r="AG117" s="213" t="s">
        <v>308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33.75" outlineLevel="1" x14ac:dyDescent="0.2">
      <c r="A118" s="246">
        <v>64</v>
      </c>
      <c r="B118" s="247" t="s">
        <v>440</v>
      </c>
      <c r="C118" s="256" t="s">
        <v>441</v>
      </c>
      <c r="D118" s="248" t="s">
        <v>264</v>
      </c>
      <c r="E118" s="249">
        <v>5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49">
        <v>2.7E-4</v>
      </c>
      <c r="O118" s="249">
        <f>ROUND(E118*N118,2)</f>
        <v>0</v>
      </c>
      <c r="P118" s="249">
        <v>0</v>
      </c>
      <c r="Q118" s="249">
        <f>ROUND(E118*P118,2)</f>
        <v>0</v>
      </c>
      <c r="R118" s="251" t="s">
        <v>306</v>
      </c>
      <c r="S118" s="251" t="s">
        <v>186</v>
      </c>
      <c r="T118" s="252" t="s">
        <v>186</v>
      </c>
      <c r="U118" s="224">
        <v>0</v>
      </c>
      <c r="V118" s="224">
        <f>ROUND(E118*U118,2)</f>
        <v>0</v>
      </c>
      <c r="W118" s="224"/>
      <c r="X118" s="224" t="s">
        <v>307</v>
      </c>
      <c r="Y118" s="224" t="s">
        <v>206</v>
      </c>
      <c r="Z118" s="213"/>
      <c r="AA118" s="213"/>
      <c r="AB118" s="213"/>
      <c r="AC118" s="213"/>
      <c r="AD118" s="213"/>
      <c r="AE118" s="213"/>
      <c r="AF118" s="213"/>
      <c r="AG118" s="213" t="s">
        <v>308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33.75" outlineLevel="1" x14ac:dyDescent="0.2">
      <c r="A119" s="237">
        <v>65</v>
      </c>
      <c r="B119" s="238" t="s">
        <v>442</v>
      </c>
      <c r="C119" s="254" t="s">
        <v>443</v>
      </c>
      <c r="D119" s="239" t="s">
        <v>264</v>
      </c>
      <c r="E119" s="240">
        <v>13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0">
        <v>2.9E-4</v>
      </c>
      <c r="O119" s="240">
        <f>ROUND(E119*N119,2)</f>
        <v>0</v>
      </c>
      <c r="P119" s="240">
        <v>0</v>
      </c>
      <c r="Q119" s="240">
        <f>ROUND(E119*P119,2)</f>
        <v>0</v>
      </c>
      <c r="R119" s="242" t="s">
        <v>306</v>
      </c>
      <c r="S119" s="242" t="s">
        <v>186</v>
      </c>
      <c r="T119" s="243" t="s">
        <v>186</v>
      </c>
      <c r="U119" s="224">
        <v>0</v>
      </c>
      <c r="V119" s="224">
        <f>ROUND(E119*U119,2)</f>
        <v>0</v>
      </c>
      <c r="W119" s="224"/>
      <c r="X119" s="224" t="s">
        <v>307</v>
      </c>
      <c r="Y119" s="224" t="s">
        <v>206</v>
      </c>
      <c r="Z119" s="213"/>
      <c r="AA119" s="213"/>
      <c r="AB119" s="213"/>
      <c r="AC119" s="213"/>
      <c r="AD119" s="213"/>
      <c r="AE119" s="213"/>
      <c r="AF119" s="213"/>
      <c r="AG119" s="213" t="s">
        <v>308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67" t="s">
        <v>444</v>
      </c>
      <c r="D120" s="260"/>
      <c r="E120" s="261">
        <v>13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266</v>
      </c>
      <c r="AH120" s="213">
        <v>5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33.75" outlineLevel="1" x14ac:dyDescent="0.2">
      <c r="A121" s="237">
        <v>66</v>
      </c>
      <c r="B121" s="238" t="s">
        <v>445</v>
      </c>
      <c r="C121" s="254" t="s">
        <v>446</v>
      </c>
      <c r="D121" s="239" t="s">
        <v>264</v>
      </c>
      <c r="E121" s="240">
        <v>5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0">
        <v>3.1E-4</v>
      </c>
      <c r="O121" s="240">
        <f>ROUND(E121*N121,2)</f>
        <v>0</v>
      </c>
      <c r="P121" s="240">
        <v>0</v>
      </c>
      <c r="Q121" s="240">
        <f>ROUND(E121*P121,2)</f>
        <v>0</v>
      </c>
      <c r="R121" s="242" t="s">
        <v>306</v>
      </c>
      <c r="S121" s="242" t="s">
        <v>186</v>
      </c>
      <c r="T121" s="243" t="s">
        <v>186</v>
      </c>
      <c r="U121" s="224">
        <v>0</v>
      </c>
      <c r="V121" s="224">
        <f>ROUND(E121*U121,2)</f>
        <v>0</v>
      </c>
      <c r="W121" s="224"/>
      <c r="X121" s="224" t="s">
        <v>307</v>
      </c>
      <c r="Y121" s="224" t="s">
        <v>206</v>
      </c>
      <c r="Z121" s="213"/>
      <c r="AA121" s="213"/>
      <c r="AB121" s="213"/>
      <c r="AC121" s="213"/>
      <c r="AD121" s="213"/>
      <c r="AE121" s="213"/>
      <c r="AF121" s="213"/>
      <c r="AG121" s="213" t="s">
        <v>308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67" t="s">
        <v>447</v>
      </c>
      <c r="D122" s="260"/>
      <c r="E122" s="261">
        <v>5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266</v>
      </c>
      <c r="AH122" s="213">
        <v>5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33.75" outlineLevel="1" x14ac:dyDescent="0.2">
      <c r="A123" s="237">
        <v>67</v>
      </c>
      <c r="B123" s="238" t="s">
        <v>448</v>
      </c>
      <c r="C123" s="254" t="s">
        <v>449</v>
      </c>
      <c r="D123" s="239" t="s">
        <v>264</v>
      </c>
      <c r="E123" s="240">
        <v>5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3.4000000000000002E-4</v>
      </c>
      <c r="O123" s="240">
        <f>ROUND(E123*N123,2)</f>
        <v>0</v>
      </c>
      <c r="P123" s="240">
        <v>0</v>
      </c>
      <c r="Q123" s="240">
        <f>ROUND(E123*P123,2)</f>
        <v>0</v>
      </c>
      <c r="R123" s="242" t="s">
        <v>306</v>
      </c>
      <c r="S123" s="242" t="s">
        <v>186</v>
      </c>
      <c r="T123" s="243" t="s">
        <v>186</v>
      </c>
      <c r="U123" s="224">
        <v>0</v>
      </c>
      <c r="V123" s="224">
        <f>ROUND(E123*U123,2)</f>
        <v>0</v>
      </c>
      <c r="W123" s="224"/>
      <c r="X123" s="224" t="s">
        <v>307</v>
      </c>
      <c r="Y123" s="224" t="s">
        <v>206</v>
      </c>
      <c r="Z123" s="213"/>
      <c r="AA123" s="213"/>
      <c r="AB123" s="213"/>
      <c r="AC123" s="213"/>
      <c r="AD123" s="213"/>
      <c r="AE123" s="213"/>
      <c r="AF123" s="213"/>
      <c r="AG123" s="213" t="s">
        <v>308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">
      <c r="A124" s="220"/>
      <c r="B124" s="221"/>
      <c r="C124" s="267" t="s">
        <v>450</v>
      </c>
      <c r="D124" s="260"/>
      <c r="E124" s="261">
        <v>5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3"/>
      <c r="AA124" s="213"/>
      <c r="AB124" s="213"/>
      <c r="AC124" s="213"/>
      <c r="AD124" s="213"/>
      <c r="AE124" s="213"/>
      <c r="AF124" s="213"/>
      <c r="AG124" s="213" t="s">
        <v>266</v>
      </c>
      <c r="AH124" s="213">
        <v>5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33.75" outlineLevel="1" x14ac:dyDescent="0.2">
      <c r="A125" s="237">
        <v>68</v>
      </c>
      <c r="B125" s="238" t="s">
        <v>451</v>
      </c>
      <c r="C125" s="254" t="s">
        <v>452</v>
      </c>
      <c r="D125" s="239" t="s">
        <v>264</v>
      </c>
      <c r="E125" s="240">
        <v>5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0">
        <v>7.3999999999999999E-4</v>
      </c>
      <c r="O125" s="240">
        <f>ROUND(E125*N125,2)</f>
        <v>0</v>
      </c>
      <c r="P125" s="240">
        <v>0</v>
      </c>
      <c r="Q125" s="240">
        <f>ROUND(E125*P125,2)</f>
        <v>0</v>
      </c>
      <c r="R125" s="242" t="s">
        <v>306</v>
      </c>
      <c r="S125" s="242" t="s">
        <v>186</v>
      </c>
      <c r="T125" s="243" t="s">
        <v>186</v>
      </c>
      <c r="U125" s="224">
        <v>0</v>
      </c>
      <c r="V125" s="224">
        <f>ROUND(E125*U125,2)</f>
        <v>0</v>
      </c>
      <c r="W125" s="224"/>
      <c r="X125" s="224" t="s">
        <v>307</v>
      </c>
      <c r="Y125" s="224" t="s">
        <v>206</v>
      </c>
      <c r="Z125" s="213"/>
      <c r="AA125" s="213"/>
      <c r="AB125" s="213"/>
      <c r="AC125" s="213"/>
      <c r="AD125" s="213"/>
      <c r="AE125" s="213"/>
      <c r="AF125" s="213"/>
      <c r="AG125" s="213" t="s">
        <v>308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67" t="s">
        <v>453</v>
      </c>
      <c r="D126" s="260"/>
      <c r="E126" s="261">
        <v>5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266</v>
      </c>
      <c r="AH126" s="213">
        <v>5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33.75" outlineLevel="1" x14ac:dyDescent="0.2">
      <c r="A127" s="246">
        <v>69</v>
      </c>
      <c r="B127" s="247" t="s">
        <v>454</v>
      </c>
      <c r="C127" s="256" t="s">
        <v>455</v>
      </c>
      <c r="D127" s="248" t="s">
        <v>264</v>
      </c>
      <c r="E127" s="249">
        <v>8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49">
        <v>1.23E-3</v>
      </c>
      <c r="O127" s="249">
        <f>ROUND(E127*N127,2)</f>
        <v>0.01</v>
      </c>
      <c r="P127" s="249">
        <v>0</v>
      </c>
      <c r="Q127" s="249">
        <f>ROUND(E127*P127,2)</f>
        <v>0</v>
      </c>
      <c r="R127" s="251" t="s">
        <v>306</v>
      </c>
      <c r="S127" s="251" t="s">
        <v>186</v>
      </c>
      <c r="T127" s="252" t="s">
        <v>186</v>
      </c>
      <c r="U127" s="224">
        <v>0</v>
      </c>
      <c r="V127" s="224">
        <f>ROUND(E127*U127,2)</f>
        <v>0</v>
      </c>
      <c r="W127" s="224"/>
      <c r="X127" s="224" t="s">
        <v>307</v>
      </c>
      <c r="Y127" s="224" t="s">
        <v>206</v>
      </c>
      <c r="Z127" s="213"/>
      <c r="AA127" s="213"/>
      <c r="AB127" s="213"/>
      <c r="AC127" s="213"/>
      <c r="AD127" s="213"/>
      <c r="AE127" s="213"/>
      <c r="AF127" s="213"/>
      <c r="AG127" s="213" t="s">
        <v>308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33.75" outlineLevel="1" x14ac:dyDescent="0.2">
      <c r="A128" s="237">
        <v>70</v>
      </c>
      <c r="B128" s="238" t="s">
        <v>456</v>
      </c>
      <c r="C128" s="254" t="s">
        <v>457</v>
      </c>
      <c r="D128" s="239" t="s">
        <v>264</v>
      </c>
      <c r="E128" s="240">
        <v>12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0">
        <v>1.41E-3</v>
      </c>
      <c r="O128" s="240">
        <f>ROUND(E128*N128,2)</f>
        <v>0.02</v>
      </c>
      <c r="P128" s="240">
        <v>0</v>
      </c>
      <c r="Q128" s="240">
        <f>ROUND(E128*P128,2)</f>
        <v>0</v>
      </c>
      <c r="R128" s="242" t="s">
        <v>306</v>
      </c>
      <c r="S128" s="242" t="s">
        <v>186</v>
      </c>
      <c r="T128" s="243" t="s">
        <v>186</v>
      </c>
      <c r="U128" s="224">
        <v>0</v>
      </c>
      <c r="V128" s="224">
        <f>ROUND(E128*U128,2)</f>
        <v>0</v>
      </c>
      <c r="W128" s="224"/>
      <c r="X128" s="224" t="s">
        <v>307</v>
      </c>
      <c r="Y128" s="224" t="s">
        <v>206</v>
      </c>
      <c r="Z128" s="213"/>
      <c r="AA128" s="213"/>
      <c r="AB128" s="213"/>
      <c r="AC128" s="213"/>
      <c r="AD128" s="213"/>
      <c r="AE128" s="213"/>
      <c r="AF128" s="213"/>
      <c r="AG128" s="213" t="s">
        <v>308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67" t="s">
        <v>458</v>
      </c>
      <c r="D129" s="260"/>
      <c r="E129" s="261">
        <v>12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266</v>
      </c>
      <c r="AH129" s="213">
        <v>5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27" t="s">
        <v>181</v>
      </c>
      <c r="B130" s="228" t="s">
        <v>98</v>
      </c>
      <c r="C130" s="253" t="s">
        <v>99</v>
      </c>
      <c r="D130" s="229"/>
      <c r="E130" s="230"/>
      <c r="F130" s="231"/>
      <c r="G130" s="231">
        <f>SUMIF(AG131:AG142,"&lt;&gt;NOR",G131:G142)</f>
        <v>0</v>
      </c>
      <c r="H130" s="231"/>
      <c r="I130" s="231">
        <f>SUM(I131:I142)</f>
        <v>0</v>
      </c>
      <c r="J130" s="231"/>
      <c r="K130" s="231">
        <f>SUM(K131:K142)</f>
        <v>0</v>
      </c>
      <c r="L130" s="231"/>
      <c r="M130" s="231">
        <f>SUM(M131:M142)</f>
        <v>0</v>
      </c>
      <c r="N130" s="230"/>
      <c r="O130" s="230">
        <f>SUM(O131:O142)</f>
        <v>0</v>
      </c>
      <c r="P130" s="230"/>
      <c r="Q130" s="230">
        <f>SUM(Q131:Q142)</f>
        <v>0</v>
      </c>
      <c r="R130" s="231"/>
      <c r="S130" s="231"/>
      <c r="T130" s="232"/>
      <c r="U130" s="226"/>
      <c r="V130" s="226">
        <f>SUM(V131:V142)</f>
        <v>3.43</v>
      </c>
      <c r="W130" s="226"/>
      <c r="X130" s="226"/>
      <c r="Y130" s="226"/>
      <c r="AG130" t="s">
        <v>182</v>
      </c>
    </row>
    <row r="131" spans="1:60" outlineLevel="1" x14ac:dyDescent="0.2">
      <c r="A131" s="237">
        <v>71</v>
      </c>
      <c r="B131" s="238" t="s">
        <v>459</v>
      </c>
      <c r="C131" s="254" t="s">
        <v>460</v>
      </c>
      <c r="D131" s="239" t="s">
        <v>251</v>
      </c>
      <c r="E131" s="240">
        <v>1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0">
        <v>2.2000000000000001E-4</v>
      </c>
      <c r="O131" s="240">
        <f>ROUND(E131*N131,2)</f>
        <v>0</v>
      </c>
      <c r="P131" s="240">
        <v>0</v>
      </c>
      <c r="Q131" s="240">
        <f>ROUND(E131*P131,2)</f>
        <v>0</v>
      </c>
      <c r="R131" s="242" t="s">
        <v>323</v>
      </c>
      <c r="S131" s="242" t="s">
        <v>186</v>
      </c>
      <c r="T131" s="243" t="s">
        <v>186</v>
      </c>
      <c r="U131" s="224">
        <v>0.47499999999999998</v>
      </c>
      <c r="V131" s="224">
        <f>ROUND(E131*U131,2)</f>
        <v>0.48</v>
      </c>
      <c r="W131" s="224"/>
      <c r="X131" s="224" t="s">
        <v>218</v>
      </c>
      <c r="Y131" s="224" t="s">
        <v>206</v>
      </c>
      <c r="Z131" s="213"/>
      <c r="AA131" s="213"/>
      <c r="AB131" s="213"/>
      <c r="AC131" s="213"/>
      <c r="AD131" s="213"/>
      <c r="AE131" s="213"/>
      <c r="AF131" s="213"/>
      <c r="AG131" s="213" t="s">
        <v>219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5" t="s">
        <v>461</v>
      </c>
      <c r="D132" s="245"/>
      <c r="E132" s="245"/>
      <c r="F132" s="245"/>
      <c r="G132" s="245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192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7">
        <v>72</v>
      </c>
      <c r="B133" s="238" t="s">
        <v>462</v>
      </c>
      <c r="C133" s="254" t="s">
        <v>463</v>
      </c>
      <c r="D133" s="239" t="s">
        <v>264</v>
      </c>
      <c r="E133" s="240">
        <v>6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3.4000000000000002E-4</v>
      </c>
      <c r="O133" s="240">
        <f>ROUND(E133*N133,2)</f>
        <v>0</v>
      </c>
      <c r="P133" s="240">
        <v>0</v>
      </c>
      <c r="Q133" s="240">
        <f>ROUND(E133*P133,2)</f>
        <v>0</v>
      </c>
      <c r="R133" s="242" t="s">
        <v>323</v>
      </c>
      <c r="S133" s="242" t="s">
        <v>186</v>
      </c>
      <c r="T133" s="243" t="s">
        <v>186</v>
      </c>
      <c r="U133" s="224">
        <v>0.32</v>
      </c>
      <c r="V133" s="224">
        <f>ROUND(E133*U133,2)</f>
        <v>1.92</v>
      </c>
      <c r="W133" s="224"/>
      <c r="X133" s="224" t="s">
        <v>218</v>
      </c>
      <c r="Y133" s="224" t="s">
        <v>206</v>
      </c>
      <c r="Z133" s="213"/>
      <c r="AA133" s="213"/>
      <c r="AB133" s="213"/>
      <c r="AC133" s="213"/>
      <c r="AD133" s="213"/>
      <c r="AE133" s="213"/>
      <c r="AF133" s="213"/>
      <c r="AG133" s="213" t="s">
        <v>219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66" t="s">
        <v>464</v>
      </c>
      <c r="D134" s="262"/>
      <c r="E134" s="262"/>
      <c r="F134" s="262"/>
      <c r="G134" s="262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254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70" t="s">
        <v>465</v>
      </c>
      <c r="D135" s="265"/>
      <c r="E135" s="265"/>
      <c r="F135" s="265"/>
      <c r="G135" s="265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192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33.75" outlineLevel="1" x14ac:dyDescent="0.2">
      <c r="A136" s="246">
        <v>73</v>
      </c>
      <c r="B136" s="247" t="s">
        <v>466</v>
      </c>
      <c r="C136" s="256" t="s">
        <v>467</v>
      </c>
      <c r="D136" s="248" t="s">
        <v>251</v>
      </c>
      <c r="E136" s="249">
        <v>1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49">
        <v>7.5000000000000002E-4</v>
      </c>
      <c r="O136" s="249">
        <f>ROUND(E136*N136,2)</f>
        <v>0</v>
      </c>
      <c r="P136" s="249">
        <v>0</v>
      </c>
      <c r="Q136" s="249">
        <f>ROUND(E136*P136,2)</f>
        <v>0</v>
      </c>
      <c r="R136" s="251" t="s">
        <v>323</v>
      </c>
      <c r="S136" s="251" t="s">
        <v>186</v>
      </c>
      <c r="T136" s="252" t="s">
        <v>186</v>
      </c>
      <c r="U136" s="224">
        <v>0.2</v>
      </c>
      <c r="V136" s="224">
        <f>ROUND(E136*U136,2)</f>
        <v>0.2</v>
      </c>
      <c r="W136" s="224"/>
      <c r="X136" s="224" t="s">
        <v>218</v>
      </c>
      <c r="Y136" s="224" t="s">
        <v>206</v>
      </c>
      <c r="Z136" s="213"/>
      <c r="AA136" s="213"/>
      <c r="AB136" s="213"/>
      <c r="AC136" s="213"/>
      <c r="AD136" s="213"/>
      <c r="AE136" s="213"/>
      <c r="AF136" s="213"/>
      <c r="AG136" s="213" t="s">
        <v>219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7">
        <v>74</v>
      </c>
      <c r="B137" s="238" t="s">
        <v>468</v>
      </c>
      <c r="C137" s="254" t="s">
        <v>469</v>
      </c>
      <c r="D137" s="239" t="s">
        <v>264</v>
      </c>
      <c r="E137" s="240">
        <v>6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0">
        <v>0</v>
      </c>
      <c r="O137" s="240">
        <f>ROUND(E137*N137,2)</f>
        <v>0</v>
      </c>
      <c r="P137" s="240">
        <v>0</v>
      </c>
      <c r="Q137" s="240">
        <f>ROUND(E137*P137,2)</f>
        <v>0</v>
      </c>
      <c r="R137" s="242" t="s">
        <v>323</v>
      </c>
      <c r="S137" s="242" t="s">
        <v>186</v>
      </c>
      <c r="T137" s="243" t="s">
        <v>186</v>
      </c>
      <c r="U137" s="224">
        <v>4.8000000000000001E-2</v>
      </c>
      <c r="V137" s="224">
        <f>ROUND(E137*U137,2)</f>
        <v>0.28999999999999998</v>
      </c>
      <c r="W137" s="224"/>
      <c r="X137" s="224" t="s">
        <v>218</v>
      </c>
      <c r="Y137" s="224" t="s">
        <v>206</v>
      </c>
      <c r="Z137" s="213"/>
      <c r="AA137" s="213"/>
      <c r="AB137" s="213"/>
      <c r="AC137" s="213"/>
      <c r="AD137" s="213"/>
      <c r="AE137" s="213"/>
      <c r="AF137" s="213"/>
      <c r="AG137" s="213" t="s">
        <v>219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67" t="s">
        <v>470</v>
      </c>
      <c r="D138" s="260"/>
      <c r="E138" s="261">
        <v>6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266</v>
      </c>
      <c r="AH138" s="213">
        <v>5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37">
        <v>75</v>
      </c>
      <c r="B139" s="238" t="s">
        <v>471</v>
      </c>
      <c r="C139" s="254" t="s">
        <v>472</v>
      </c>
      <c r="D139" s="239" t="s">
        <v>251</v>
      </c>
      <c r="E139" s="240">
        <v>3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0">
        <v>9.0000000000000006E-5</v>
      </c>
      <c r="O139" s="240">
        <f>ROUND(E139*N139,2)</f>
        <v>0</v>
      </c>
      <c r="P139" s="240">
        <v>0</v>
      </c>
      <c r="Q139" s="240">
        <f>ROUND(E139*P139,2)</f>
        <v>0</v>
      </c>
      <c r="R139" s="242" t="s">
        <v>323</v>
      </c>
      <c r="S139" s="242" t="s">
        <v>186</v>
      </c>
      <c r="T139" s="243" t="s">
        <v>186</v>
      </c>
      <c r="U139" s="224">
        <v>0.18</v>
      </c>
      <c r="V139" s="224">
        <f>ROUND(E139*U139,2)</f>
        <v>0.54</v>
      </c>
      <c r="W139" s="224"/>
      <c r="X139" s="224" t="s">
        <v>218</v>
      </c>
      <c r="Y139" s="224" t="s">
        <v>206</v>
      </c>
      <c r="Z139" s="213"/>
      <c r="AA139" s="213"/>
      <c r="AB139" s="213"/>
      <c r="AC139" s="213"/>
      <c r="AD139" s="213"/>
      <c r="AE139" s="213"/>
      <c r="AF139" s="213"/>
      <c r="AG139" s="213" t="s">
        <v>219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66" t="s">
        <v>473</v>
      </c>
      <c r="D140" s="262"/>
      <c r="E140" s="262"/>
      <c r="F140" s="262"/>
      <c r="G140" s="262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254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>
        <v>76</v>
      </c>
      <c r="B141" s="221" t="s">
        <v>474</v>
      </c>
      <c r="C141" s="268" t="s">
        <v>475</v>
      </c>
      <c r="D141" s="222" t="s">
        <v>0</v>
      </c>
      <c r="E141" s="263"/>
      <c r="F141" s="225"/>
      <c r="G141" s="224">
        <f>ROUND(E141*F141,2)</f>
        <v>0</v>
      </c>
      <c r="H141" s="225"/>
      <c r="I141" s="224">
        <f>ROUND(E141*H141,2)</f>
        <v>0</v>
      </c>
      <c r="J141" s="225"/>
      <c r="K141" s="224">
        <f>ROUND(E141*J141,2)</f>
        <v>0</v>
      </c>
      <c r="L141" s="224">
        <v>21</v>
      </c>
      <c r="M141" s="224">
        <f>G141*(1+L141/100)</f>
        <v>0</v>
      </c>
      <c r="N141" s="223">
        <v>0</v>
      </c>
      <c r="O141" s="223">
        <f>ROUND(E141*N141,2)</f>
        <v>0</v>
      </c>
      <c r="P141" s="223">
        <v>0</v>
      </c>
      <c r="Q141" s="223">
        <f>ROUND(E141*P141,2)</f>
        <v>0</v>
      </c>
      <c r="R141" s="224" t="s">
        <v>323</v>
      </c>
      <c r="S141" s="224" t="s">
        <v>186</v>
      </c>
      <c r="T141" s="224" t="s">
        <v>186</v>
      </c>
      <c r="U141" s="224">
        <v>0</v>
      </c>
      <c r="V141" s="224">
        <f>ROUND(E141*U141,2)</f>
        <v>0</v>
      </c>
      <c r="W141" s="224"/>
      <c r="X141" s="224" t="s">
        <v>341</v>
      </c>
      <c r="Y141" s="224" t="s">
        <v>206</v>
      </c>
      <c r="Z141" s="213"/>
      <c r="AA141" s="213"/>
      <c r="AB141" s="213"/>
      <c r="AC141" s="213"/>
      <c r="AD141" s="213"/>
      <c r="AE141" s="213"/>
      <c r="AF141" s="213"/>
      <c r="AG141" s="213" t="s">
        <v>342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69" t="s">
        <v>476</v>
      </c>
      <c r="D142" s="264"/>
      <c r="E142" s="264"/>
      <c r="F142" s="264"/>
      <c r="G142" s="26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3"/>
      <c r="AA142" s="213"/>
      <c r="AB142" s="213"/>
      <c r="AC142" s="213"/>
      <c r="AD142" s="213"/>
      <c r="AE142" s="213"/>
      <c r="AF142" s="213"/>
      <c r="AG142" s="213" t="s">
        <v>254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x14ac:dyDescent="0.2">
      <c r="A143" s="227" t="s">
        <v>181</v>
      </c>
      <c r="B143" s="228" t="s">
        <v>104</v>
      </c>
      <c r="C143" s="253" t="s">
        <v>105</v>
      </c>
      <c r="D143" s="229"/>
      <c r="E143" s="230"/>
      <c r="F143" s="231"/>
      <c r="G143" s="231">
        <f>SUMIF(AG144:AG144,"&lt;&gt;NOR",G144:G144)</f>
        <v>0</v>
      </c>
      <c r="H143" s="231"/>
      <c r="I143" s="231">
        <f>SUM(I144:I144)</f>
        <v>0</v>
      </c>
      <c r="J143" s="231"/>
      <c r="K143" s="231">
        <f>SUM(K144:K144)</f>
        <v>0</v>
      </c>
      <c r="L143" s="231"/>
      <c r="M143" s="231">
        <f>SUM(M144:M144)</f>
        <v>0</v>
      </c>
      <c r="N143" s="230"/>
      <c r="O143" s="230">
        <f>SUM(O144:O144)</f>
        <v>0</v>
      </c>
      <c r="P143" s="230"/>
      <c r="Q143" s="230">
        <f>SUM(Q144:Q144)</f>
        <v>0</v>
      </c>
      <c r="R143" s="231"/>
      <c r="S143" s="231"/>
      <c r="T143" s="232"/>
      <c r="U143" s="226"/>
      <c r="V143" s="226">
        <f>SUM(V144:V144)</f>
        <v>0</v>
      </c>
      <c r="W143" s="226"/>
      <c r="X143" s="226"/>
      <c r="Y143" s="226"/>
      <c r="AG143" t="s">
        <v>182</v>
      </c>
    </row>
    <row r="144" spans="1:60" outlineLevel="1" x14ac:dyDescent="0.2">
      <c r="A144" s="246">
        <v>77</v>
      </c>
      <c r="B144" s="247" t="s">
        <v>477</v>
      </c>
      <c r="C144" s="256" t="s">
        <v>478</v>
      </c>
      <c r="D144" s="248" t="s">
        <v>479</v>
      </c>
      <c r="E144" s="249">
        <v>12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49">
        <v>0</v>
      </c>
      <c r="O144" s="249">
        <f>ROUND(E144*N144,2)</f>
        <v>0</v>
      </c>
      <c r="P144" s="249">
        <v>0</v>
      </c>
      <c r="Q144" s="249">
        <f>ROUND(E144*P144,2)</f>
        <v>0</v>
      </c>
      <c r="R144" s="251"/>
      <c r="S144" s="251" t="s">
        <v>212</v>
      </c>
      <c r="T144" s="252" t="s">
        <v>187</v>
      </c>
      <c r="U144" s="224">
        <v>0</v>
      </c>
      <c r="V144" s="224">
        <f>ROUND(E144*U144,2)</f>
        <v>0</v>
      </c>
      <c r="W144" s="224"/>
      <c r="X144" s="224" t="s">
        <v>218</v>
      </c>
      <c r="Y144" s="224" t="s">
        <v>206</v>
      </c>
      <c r="Z144" s="213"/>
      <c r="AA144" s="213"/>
      <c r="AB144" s="213"/>
      <c r="AC144" s="213"/>
      <c r="AD144" s="213"/>
      <c r="AE144" s="213"/>
      <c r="AF144" s="213"/>
      <c r="AG144" s="213" t="s">
        <v>219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x14ac:dyDescent="0.2">
      <c r="A145" s="227" t="s">
        <v>181</v>
      </c>
      <c r="B145" s="228" t="s">
        <v>98</v>
      </c>
      <c r="C145" s="253" t="s">
        <v>99</v>
      </c>
      <c r="D145" s="229"/>
      <c r="E145" s="230"/>
      <c r="F145" s="231"/>
      <c r="G145" s="231">
        <f>SUMIF(AG146:AG146,"&lt;&gt;NOR",G146:G146)</f>
        <v>0</v>
      </c>
      <c r="H145" s="231"/>
      <c r="I145" s="231">
        <f>SUM(I146:I146)</f>
        <v>0</v>
      </c>
      <c r="J145" s="231"/>
      <c r="K145" s="231">
        <f>SUM(K146:K146)</f>
        <v>0</v>
      </c>
      <c r="L145" s="231"/>
      <c r="M145" s="231">
        <f>SUM(M146:M146)</f>
        <v>0</v>
      </c>
      <c r="N145" s="230"/>
      <c r="O145" s="230">
        <f>SUM(O146:O146)</f>
        <v>0</v>
      </c>
      <c r="P145" s="230"/>
      <c r="Q145" s="230">
        <f>SUM(Q146:Q146)</f>
        <v>0</v>
      </c>
      <c r="R145" s="231"/>
      <c r="S145" s="231"/>
      <c r="T145" s="232"/>
      <c r="U145" s="226"/>
      <c r="V145" s="226">
        <f>SUM(V146:V146)</f>
        <v>0</v>
      </c>
      <c r="W145" s="226"/>
      <c r="X145" s="226"/>
      <c r="Y145" s="226"/>
      <c r="AG145" t="s">
        <v>182</v>
      </c>
    </row>
    <row r="146" spans="1:60" outlineLevel="1" x14ac:dyDescent="0.2">
      <c r="A146" s="246">
        <v>78</v>
      </c>
      <c r="B146" s="247" t="s">
        <v>480</v>
      </c>
      <c r="C146" s="256" t="s">
        <v>481</v>
      </c>
      <c r="D146" s="248" t="s">
        <v>314</v>
      </c>
      <c r="E146" s="249">
        <v>1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49">
        <v>0</v>
      </c>
      <c r="O146" s="249">
        <f>ROUND(E146*N146,2)</f>
        <v>0</v>
      </c>
      <c r="P146" s="249">
        <v>0</v>
      </c>
      <c r="Q146" s="249">
        <f>ROUND(E146*P146,2)</f>
        <v>0</v>
      </c>
      <c r="R146" s="251"/>
      <c r="S146" s="251" t="s">
        <v>212</v>
      </c>
      <c r="T146" s="252" t="s">
        <v>187</v>
      </c>
      <c r="U146" s="224">
        <v>0</v>
      </c>
      <c r="V146" s="224">
        <f>ROUND(E146*U146,2)</f>
        <v>0</v>
      </c>
      <c r="W146" s="224"/>
      <c r="X146" s="224" t="s">
        <v>218</v>
      </c>
      <c r="Y146" s="224" t="s">
        <v>206</v>
      </c>
      <c r="Z146" s="213"/>
      <c r="AA146" s="213"/>
      <c r="AB146" s="213"/>
      <c r="AC146" s="213"/>
      <c r="AD146" s="213"/>
      <c r="AE146" s="213"/>
      <c r="AF146" s="213"/>
      <c r="AG146" s="213" t="s">
        <v>219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x14ac:dyDescent="0.2">
      <c r="A147" s="227" t="s">
        <v>181</v>
      </c>
      <c r="B147" s="228" t="s">
        <v>100</v>
      </c>
      <c r="C147" s="253" t="s">
        <v>101</v>
      </c>
      <c r="D147" s="229"/>
      <c r="E147" s="230"/>
      <c r="F147" s="231"/>
      <c r="G147" s="231">
        <f>SUMIF(AG148:AG192,"&lt;&gt;NOR",G148:G192)</f>
        <v>0</v>
      </c>
      <c r="H147" s="231"/>
      <c r="I147" s="231">
        <f>SUM(I148:I192)</f>
        <v>0</v>
      </c>
      <c r="J147" s="231"/>
      <c r="K147" s="231">
        <f>SUM(K148:K192)</f>
        <v>0</v>
      </c>
      <c r="L147" s="231"/>
      <c r="M147" s="231">
        <f>SUM(M148:M192)</f>
        <v>0</v>
      </c>
      <c r="N147" s="230"/>
      <c r="O147" s="230">
        <f>SUM(O148:O192)</f>
        <v>0.01</v>
      </c>
      <c r="P147" s="230"/>
      <c r="Q147" s="230">
        <f>SUM(Q148:Q192)</f>
        <v>0</v>
      </c>
      <c r="R147" s="231"/>
      <c r="S147" s="231"/>
      <c r="T147" s="232"/>
      <c r="U147" s="226"/>
      <c r="V147" s="226">
        <f>SUM(V148:V192)</f>
        <v>12.520000000000001</v>
      </c>
      <c r="W147" s="226"/>
      <c r="X147" s="226"/>
      <c r="Y147" s="226"/>
      <c r="AG147" t="s">
        <v>182</v>
      </c>
    </row>
    <row r="148" spans="1:60" outlineLevel="1" x14ac:dyDescent="0.2">
      <c r="A148" s="246">
        <v>79</v>
      </c>
      <c r="B148" s="247" t="s">
        <v>482</v>
      </c>
      <c r="C148" s="256" t="s">
        <v>483</v>
      </c>
      <c r="D148" s="248" t="s">
        <v>251</v>
      </c>
      <c r="E148" s="249">
        <v>2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49">
        <v>2.1800000000000001E-3</v>
      </c>
      <c r="O148" s="249">
        <f>ROUND(E148*N148,2)</f>
        <v>0</v>
      </c>
      <c r="P148" s="249">
        <v>0</v>
      </c>
      <c r="Q148" s="249">
        <f>ROUND(E148*P148,2)</f>
        <v>0</v>
      </c>
      <c r="R148" s="251" t="s">
        <v>323</v>
      </c>
      <c r="S148" s="251" t="s">
        <v>186</v>
      </c>
      <c r="T148" s="252" t="s">
        <v>186</v>
      </c>
      <c r="U148" s="224">
        <v>1.157</v>
      </c>
      <c r="V148" s="224">
        <f>ROUND(E148*U148,2)</f>
        <v>2.31</v>
      </c>
      <c r="W148" s="224"/>
      <c r="X148" s="224" t="s">
        <v>218</v>
      </c>
      <c r="Y148" s="224" t="s">
        <v>206</v>
      </c>
      <c r="Z148" s="213"/>
      <c r="AA148" s="213"/>
      <c r="AB148" s="213"/>
      <c r="AC148" s="213"/>
      <c r="AD148" s="213"/>
      <c r="AE148" s="213"/>
      <c r="AF148" s="213"/>
      <c r="AG148" s="213" t="s">
        <v>219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46">
        <v>80</v>
      </c>
      <c r="B149" s="247" t="s">
        <v>484</v>
      </c>
      <c r="C149" s="256" t="s">
        <v>485</v>
      </c>
      <c r="D149" s="248" t="s">
        <v>251</v>
      </c>
      <c r="E149" s="249">
        <v>2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49">
        <v>0</v>
      </c>
      <c r="O149" s="249">
        <f>ROUND(E149*N149,2)</f>
        <v>0</v>
      </c>
      <c r="P149" s="249">
        <v>0</v>
      </c>
      <c r="Q149" s="249">
        <f>ROUND(E149*P149,2)</f>
        <v>0</v>
      </c>
      <c r="R149" s="251" t="s">
        <v>323</v>
      </c>
      <c r="S149" s="251" t="s">
        <v>186</v>
      </c>
      <c r="T149" s="252" t="s">
        <v>186</v>
      </c>
      <c r="U149" s="224">
        <v>0.17696999999999999</v>
      </c>
      <c r="V149" s="224">
        <f>ROUND(E149*U149,2)</f>
        <v>0.35</v>
      </c>
      <c r="W149" s="224"/>
      <c r="X149" s="224" t="s">
        <v>218</v>
      </c>
      <c r="Y149" s="224" t="s">
        <v>206</v>
      </c>
      <c r="Z149" s="213"/>
      <c r="AA149" s="213"/>
      <c r="AB149" s="213"/>
      <c r="AC149" s="213"/>
      <c r="AD149" s="213"/>
      <c r="AE149" s="213"/>
      <c r="AF149" s="213"/>
      <c r="AG149" s="213" t="s">
        <v>219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2.5" outlineLevel="1" x14ac:dyDescent="0.2">
      <c r="A150" s="237">
        <v>81</v>
      </c>
      <c r="B150" s="238" t="s">
        <v>486</v>
      </c>
      <c r="C150" s="254" t="s">
        <v>487</v>
      </c>
      <c r="D150" s="239" t="s">
        <v>264</v>
      </c>
      <c r="E150" s="240">
        <v>8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0">
        <v>4.2000000000000002E-4</v>
      </c>
      <c r="O150" s="240">
        <f>ROUND(E150*N150,2)</f>
        <v>0</v>
      </c>
      <c r="P150" s="240">
        <v>0</v>
      </c>
      <c r="Q150" s="240">
        <f>ROUND(E150*P150,2)</f>
        <v>0</v>
      </c>
      <c r="R150" s="242" t="s">
        <v>323</v>
      </c>
      <c r="S150" s="242" t="s">
        <v>186</v>
      </c>
      <c r="T150" s="243" t="s">
        <v>186</v>
      </c>
      <c r="U150" s="224">
        <v>0.25800000000000001</v>
      </c>
      <c r="V150" s="224">
        <f>ROUND(E150*U150,2)</f>
        <v>2.06</v>
      </c>
      <c r="W150" s="224"/>
      <c r="X150" s="224" t="s">
        <v>218</v>
      </c>
      <c r="Y150" s="224" t="s">
        <v>206</v>
      </c>
      <c r="Z150" s="213"/>
      <c r="AA150" s="213"/>
      <c r="AB150" s="213"/>
      <c r="AC150" s="213"/>
      <c r="AD150" s="213"/>
      <c r="AE150" s="213"/>
      <c r="AF150" s="213"/>
      <c r="AG150" s="213" t="s">
        <v>219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">
      <c r="A151" s="220"/>
      <c r="B151" s="221"/>
      <c r="C151" s="266" t="s">
        <v>488</v>
      </c>
      <c r="D151" s="262"/>
      <c r="E151" s="262"/>
      <c r="F151" s="262"/>
      <c r="G151" s="262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254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70" t="s">
        <v>489</v>
      </c>
      <c r="D152" s="265"/>
      <c r="E152" s="265"/>
      <c r="F152" s="265"/>
      <c r="G152" s="265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3"/>
      <c r="AA152" s="213"/>
      <c r="AB152" s="213"/>
      <c r="AC152" s="213"/>
      <c r="AD152" s="213"/>
      <c r="AE152" s="213"/>
      <c r="AF152" s="213"/>
      <c r="AG152" s="213" t="s">
        <v>192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2">
      <c r="A153" s="220"/>
      <c r="B153" s="221"/>
      <c r="C153" s="270" t="s">
        <v>461</v>
      </c>
      <c r="D153" s="265"/>
      <c r="E153" s="265"/>
      <c r="F153" s="265"/>
      <c r="G153" s="265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192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67" t="s">
        <v>490</v>
      </c>
      <c r="D154" s="260"/>
      <c r="E154" s="261">
        <v>8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266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ht="22.5" outlineLevel="1" x14ac:dyDescent="0.2">
      <c r="A155" s="237">
        <v>82</v>
      </c>
      <c r="B155" s="238" t="s">
        <v>491</v>
      </c>
      <c r="C155" s="254" t="s">
        <v>492</v>
      </c>
      <c r="D155" s="239" t="s">
        <v>264</v>
      </c>
      <c r="E155" s="240">
        <v>4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0">
        <v>5.4000000000000001E-4</v>
      </c>
      <c r="O155" s="240">
        <f>ROUND(E155*N155,2)</f>
        <v>0</v>
      </c>
      <c r="P155" s="240">
        <v>0</v>
      </c>
      <c r="Q155" s="240">
        <f>ROUND(E155*P155,2)</f>
        <v>0</v>
      </c>
      <c r="R155" s="242" t="s">
        <v>323</v>
      </c>
      <c r="S155" s="242" t="s">
        <v>186</v>
      </c>
      <c r="T155" s="243" t="s">
        <v>186</v>
      </c>
      <c r="U155" s="224">
        <v>0.27889999999999998</v>
      </c>
      <c r="V155" s="224">
        <f>ROUND(E155*U155,2)</f>
        <v>1.1200000000000001</v>
      </c>
      <c r="W155" s="224"/>
      <c r="X155" s="224" t="s">
        <v>218</v>
      </c>
      <c r="Y155" s="224" t="s">
        <v>206</v>
      </c>
      <c r="Z155" s="213"/>
      <c r="AA155" s="213"/>
      <c r="AB155" s="213"/>
      <c r="AC155" s="213"/>
      <c r="AD155" s="213"/>
      <c r="AE155" s="213"/>
      <c r="AF155" s="213"/>
      <c r="AG155" s="213" t="s">
        <v>219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66" t="s">
        <v>488</v>
      </c>
      <c r="D156" s="262"/>
      <c r="E156" s="262"/>
      <c r="F156" s="262"/>
      <c r="G156" s="262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254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 x14ac:dyDescent="0.2">
      <c r="A157" s="220"/>
      <c r="B157" s="221"/>
      <c r="C157" s="270" t="s">
        <v>489</v>
      </c>
      <c r="D157" s="265"/>
      <c r="E157" s="265"/>
      <c r="F157" s="265"/>
      <c r="G157" s="265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3"/>
      <c r="AA157" s="213"/>
      <c r="AB157" s="213"/>
      <c r="AC157" s="213"/>
      <c r="AD157" s="213"/>
      <c r="AE157" s="213"/>
      <c r="AF157" s="213"/>
      <c r="AG157" s="213" t="s">
        <v>192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">
      <c r="A158" s="220"/>
      <c r="B158" s="221"/>
      <c r="C158" s="270" t="s">
        <v>461</v>
      </c>
      <c r="D158" s="265"/>
      <c r="E158" s="265"/>
      <c r="F158" s="265"/>
      <c r="G158" s="265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3"/>
      <c r="AA158" s="213"/>
      <c r="AB158" s="213"/>
      <c r="AC158" s="213"/>
      <c r="AD158" s="213"/>
      <c r="AE158" s="213"/>
      <c r="AF158" s="213"/>
      <c r="AG158" s="213" t="s">
        <v>192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2.5" outlineLevel="1" x14ac:dyDescent="0.2">
      <c r="A159" s="237">
        <v>83</v>
      </c>
      <c r="B159" s="238" t="s">
        <v>493</v>
      </c>
      <c r="C159" s="254" t="s">
        <v>494</v>
      </c>
      <c r="D159" s="239" t="s">
        <v>264</v>
      </c>
      <c r="E159" s="240">
        <v>3.5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0">
        <v>2.2399999999999998E-3</v>
      </c>
      <c r="O159" s="240">
        <f>ROUND(E159*N159,2)</f>
        <v>0.01</v>
      </c>
      <c r="P159" s="240">
        <v>0</v>
      </c>
      <c r="Q159" s="240">
        <f>ROUND(E159*P159,2)</f>
        <v>0</v>
      </c>
      <c r="R159" s="242" t="s">
        <v>323</v>
      </c>
      <c r="S159" s="242" t="s">
        <v>186</v>
      </c>
      <c r="T159" s="243" t="s">
        <v>186</v>
      </c>
      <c r="U159" s="224">
        <v>0.56179999999999997</v>
      </c>
      <c r="V159" s="224">
        <f>ROUND(E159*U159,2)</f>
        <v>1.97</v>
      </c>
      <c r="W159" s="224"/>
      <c r="X159" s="224" t="s">
        <v>218</v>
      </c>
      <c r="Y159" s="224" t="s">
        <v>206</v>
      </c>
      <c r="Z159" s="213"/>
      <c r="AA159" s="213"/>
      <c r="AB159" s="213"/>
      <c r="AC159" s="213"/>
      <c r="AD159" s="213"/>
      <c r="AE159" s="213"/>
      <c r="AF159" s="213"/>
      <c r="AG159" s="213" t="s">
        <v>219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66" t="s">
        <v>488</v>
      </c>
      <c r="D160" s="262"/>
      <c r="E160" s="262"/>
      <c r="F160" s="262"/>
      <c r="G160" s="262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3"/>
      <c r="AA160" s="213"/>
      <c r="AB160" s="213"/>
      <c r="AC160" s="213"/>
      <c r="AD160" s="213"/>
      <c r="AE160" s="213"/>
      <c r="AF160" s="213"/>
      <c r="AG160" s="213" t="s">
        <v>254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70" t="s">
        <v>489</v>
      </c>
      <c r="D161" s="265"/>
      <c r="E161" s="265"/>
      <c r="F161" s="265"/>
      <c r="G161" s="265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192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">
      <c r="A162" s="220"/>
      <c r="B162" s="221"/>
      <c r="C162" s="270" t="s">
        <v>461</v>
      </c>
      <c r="D162" s="265"/>
      <c r="E162" s="265"/>
      <c r="F162" s="265"/>
      <c r="G162" s="265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3"/>
      <c r="AA162" s="213"/>
      <c r="AB162" s="213"/>
      <c r="AC162" s="213"/>
      <c r="AD162" s="213"/>
      <c r="AE162" s="213"/>
      <c r="AF162" s="213"/>
      <c r="AG162" s="213" t="s">
        <v>192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7">
        <v>84</v>
      </c>
      <c r="B163" s="238" t="s">
        <v>495</v>
      </c>
      <c r="C163" s="254" t="s">
        <v>496</v>
      </c>
      <c r="D163" s="239" t="s">
        <v>251</v>
      </c>
      <c r="E163" s="240">
        <v>2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0">
        <v>0</v>
      </c>
      <c r="O163" s="240">
        <f>ROUND(E163*N163,2)</f>
        <v>0</v>
      </c>
      <c r="P163" s="240">
        <v>0</v>
      </c>
      <c r="Q163" s="240">
        <f>ROUND(E163*P163,2)</f>
        <v>0</v>
      </c>
      <c r="R163" s="242" t="s">
        <v>323</v>
      </c>
      <c r="S163" s="242" t="s">
        <v>186</v>
      </c>
      <c r="T163" s="243" t="s">
        <v>186</v>
      </c>
      <c r="U163" s="224">
        <v>0.16500000000000001</v>
      </c>
      <c r="V163" s="224">
        <f>ROUND(E163*U163,2)</f>
        <v>0.33</v>
      </c>
      <c r="W163" s="224"/>
      <c r="X163" s="224" t="s">
        <v>218</v>
      </c>
      <c r="Y163" s="224" t="s">
        <v>206</v>
      </c>
      <c r="Z163" s="213"/>
      <c r="AA163" s="213"/>
      <c r="AB163" s="213"/>
      <c r="AC163" s="213"/>
      <c r="AD163" s="213"/>
      <c r="AE163" s="213"/>
      <c r="AF163" s="213"/>
      <c r="AG163" s="213" t="s">
        <v>219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">
      <c r="A164" s="220"/>
      <c r="B164" s="221"/>
      <c r="C164" s="266" t="s">
        <v>497</v>
      </c>
      <c r="D164" s="262"/>
      <c r="E164" s="262"/>
      <c r="F164" s="262"/>
      <c r="G164" s="262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254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 x14ac:dyDescent="0.2">
      <c r="A165" s="246">
        <v>85</v>
      </c>
      <c r="B165" s="247" t="s">
        <v>498</v>
      </c>
      <c r="C165" s="256" t="s">
        <v>499</v>
      </c>
      <c r="D165" s="248" t="s">
        <v>251</v>
      </c>
      <c r="E165" s="249">
        <v>1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49">
        <v>1.2999999999999999E-4</v>
      </c>
      <c r="O165" s="249">
        <f>ROUND(E165*N165,2)</f>
        <v>0</v>
      </c>
      <c r="P165" s="249">
        <v>0</v>
      </c>
      <c r="Q165" s="249">
        <f>ROUND(E165*P165,2)</f>
        <v>0</v>
      </c>
      <c r="R165" s="251" t="s">
        <v>323</v>
      </c>
      <c r="S165" s="251" t="s">
        <v>186</v>
      </c>
      <c r="T165" s="252" t="s">
        <v>186</v>
      </c>
      <c r="U165" s="224">
        <v>8.3000000000000004E-2</v>
      </c>
      <c r="V165" s="224">
        <f>ROUND(E165*U165,2)</f>
        <v>0.08</v>
      </c>
      <c r="W165" s="224"/>
      <c r="X165" s="224" t="s">
        <v>218</v>
      </c>
      <c r="Y165" s="224" t="s">
        <v>206</v>
      </c>
      <c r="Z165" s="213"/>
      <c r="AA165" s="213"/>
      <c r="AB165" s="213"/>
      <c r="AC165" s="213"/>
      <c r="AD165" s="213"/>
      <c r="AE165" s="213"/>
      <c r="AF165" s="213"/>
      <c r="AG165" s="213" t="s">
        <v>219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46">
        <v>86</v>
      </c>
      <c r="B166" s="247" t="s">
        <v>500</v>
      </c>
      <c r="C166" s="256" t="s">
        <v>501</v>
      </c>
      <c r="D166" s="248" t="s">
        <v>251</v>
      </c>
      <c r="E166" s="249">
        <v>4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49">
        <v>1.8000000000000001E-4</v>
      </c>
      <c r="O166" s="249">
        <f>ROUND(E166*N166,2)</f>
        <v>0</v>
      </c>
      <c r="P166" s="249">
        <v>0</v>
      </c>
      <c r="Q166" s="249">
        <f>ROUND(E166*P166,2)</f>
        <v>0</v>
      </c>
      <c r="R166" s="251" t="s">
        <v>323</v>
      </c>
      <c r="S166" s="251" t="s">
        <v>186</v>
      </c>
      <c r="T166" s="252" t="s">
        <v>186</v>
      </c>
      <c r="U166" s="224">
        <v>0.16500000000000001</v>
      </c>
      <c r="V166" s="224">
        <f>ROUND(E166*U166,2)</f>
        <v>0.66</v>
      </c>
      <c r="W166" s="224"/>
      <c r="X166" s="224" t="s">
        <v>218</v>
      </c>
      <c r="Y166" s="224" t="s">
        <v>206</v>
      </c>
      <c r="Z166" s="213"/>
      <c r="AA166" s="213"/>
      <c r="AB166" s="213"/>
      <c r="AC166" s="213"/>
      <c r="AD166" s="213"/>
      <c r="AE166" s="213"/>
      <c r="AF166" s="213"/>
      <c r="AG166" s="213" t="s">
        <v>219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6">
        <v>87</v>
      </c>
      <c r="B167" s="247" t="s">
        <v>502</v>
      </c>
      <c r="C167" s="256" t="s">
        <v>503</v>
      </c>
      <c r="D167" s="248" t="s">
        <v>251</v>
      </c>
      <c r="E167" s="249">
        <v>2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49">
        <v>3.1E-4</v>
      </c>
      <c r="O167" s="249">
        <f>ROUND(E167*N167,2)</f>
        <v>0</v>
      </c>
      <c r="P167" s="249">
        <v>0</v>
      </c>
      <c r="Q167" s="249">
        <f>ROUND(E167*P167,2)</f>
        <v>0</v>
      </c>
      <c r="R167" s="251" t="s">
        <v>323</v>
      </c>
      <c r="S167" s="251" t="s">
        <v>186</v>
      </c>
      <c r="T167" s="252" t="s">
        <v>186</v>
      </c>
      <c r="U167" s="224">
        <v>0.20699999999999999</v>
      </c>
      <c r="V167" s="224">
        <f>ROUND(E167*U167,2)</f>
        <v>0.41</v>
      </c>
      <c r="W167" s="224"/>
      <c r="X167" s="224" t="s">
        <v>218</v>
      </c>
      <c r="Y167" s="224" t="s">
        <v>206</v>
      </c>
      <c r="Z167" s="213"/>
      <c r="AA167" s="213"/>
      <c r="AB167" s="213"/>
      <c r="AC167" s="213"/>
      <c r="AD167" s="213"/>
      <c r="AE167" s="213"/>
      <c r="AF167" s="213"/>
      <c r="AG167" s="213" t="s">
        <v>219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2.5" outlineLevel="1" x14ac:dyDescent="0.2">
      <c r="A168" s="246">
        <v>88</v>
      </c>
      <c r="B168" s="247" t="s">
        <v>504</v>
      </c>
      <c r="C168" s="256" t="s">
        <v>505</v>
      </c>
      <c r="D168" s="248" t="s">
        <v>251</v>
      </c>
      <c r="E168" s="249">
        <v>1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49">
        <v>2.3000000000000001E-4</v>
      </c>
      <c r="O168" s="249">
        <f>ROUND(E168*N168,2)</f>
        <v>0</v>
      </c>
      <c r="P168" s="249">
        <v>0</v>
      </c>
      <c r="Q168" s="249">
        <f>ROUND(E168*P168,2)</f>
        <v>0</v>
      </c>
      <c r="R168" s="251" t="s">
        <v>323</v>
      </c>
      <c r="S168" s="251" t="s">
        <v>186</v>
      </c>
      <c r="T168" s="252" t="s">
        <v>186</v>
      </c>
      <c r="U168" s="224">
        <v>0.20699999999999999</v>
      </c>
      <c r="V168" s="224">
        <f>ROUND(E168*U168,2)</f>
        <v>0.21</v>
      </c>
      <c r="W168" s="224"/>
      <c r="X168" s="224" t="s">
        <v>218</v>
      </c>
      <c r="Y168" s="224" t="s">
        <v>206</v>
      </c>
      <c r="Z168" s="213"/>
      <c r="AA168" s="213"/>
      <c r="AB168" s="213"/>
      <c r="AC168" s="213"/>
      <c r="AD168" s="213"/>
      <c r="AE168" s="213"/>
      <c r="AF168" s="213"/>
      <c r="AG168" s="213" t="s">
        <v>219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7">
        <v>89</v>
      </c>
      <c r="B169" s="238" t="s">
        <v>506</v>
      </c>
      <c r="C169" s="254" t="s">
        <v>507</v>
      </c>
      <c r="D169" s="239" t="s">
        <v>251</v>
      </c>
      <c r="E169" s="240">
        <v>7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0">
        <v>0</v>
      </c>
      <c r="O169" s="240">
        <f>ROUND(E169*N169,2)</f>
        <v>0</v>
      </c>
      <c r="P169" s="240">
        <v>0</v>
      </c>
      <c r="Q169" s="240">
        <f>ROUND(E169*P169,2)</f>
        <v>0</v>
      </c>
      <c r="R169" s="242" t="s">
        <v>323</v>
      </c>
      <c r="S169" s="242" t="s">
        <v>186</v>
      </c>
      <c r="T169" s="243" t="s">
        <v>186</v>
      </c>
      <c r="U169" s="224">
        <v>0.16500000000000001</v>
      </c>
      <c r="V169" s="224">
        <f>ROUND(E169*U169,2)</f>
        <v>1.1599999999999999</v>
      </c>
      <c r="W169" s="224"/>
      <c r="X169" s="224" t="s">
        <v>218</v>
      </c>
      <c r="Y169" s="224" t="s">
        <v>206</v>
      </c>
      <c r="Z169" s="213"/>
      <c r="AA169" s="213"/>
      <c r="AB169" s="213"/>
      <c r="AC169" s="213"/>
      <c r="AD169" s="213"/>
      <c r="AE169" s="213"/>
      <c r="AF169" s="213"/>
      <c r="AG169" s="213" t="s">
        <v>219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67" t="s">
        <v>508</v>
      </c>
      <c r="D170" s="260"/>
      <c r="E170" s="261">
        <v>4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3"/>
      <c r="AA170" s="213"/>
      <c r="AB170" s="213"/>
      <c r="AC170" s="213"/>
      <c r="AD170" s="213"/>
      <c r="AE170" s="213"/>
      <c r="AF170" s="213"/>
      <c r="AG170" s="213" t="s">
        <v>266</v>
      </c>
      <c r="AH170" s="213">
        <v>5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 x14ac:dyDescent="0.2">
      <c r="A171" s="220"/>
      <c r="B171" s="221"/>
      <c r="C171" s="267" t="s">
        <v>509</v>
      </c>
      <c r="D171" s="260"/>
      <c r="E171" s="261">
        <v>1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266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2">
      <c r="A172" s="220"/>
      <c r="B172" s="221"/>
      <c r="C172" s="267" t="s">
        <v>510</v>
      </c>
      <c r="D172" s="260"/>
      <c r="E172" s="261">
        <v>1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3"/>
      <c r="AA172" s="213"/>
      <c r="AB172" s="213"/>
      <c r="AC172" s="213"/>
      <c r="AD172" s="213"/>
      <c r="AE172" s="213"/>
      <c r="AF172" s="213"/>
      <c r="AG172" s="213" t="s">
        <v>266</v>
      </c>
      <c r="AH172" s="213">
        <v>5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 x14ac:dyDescent="0.2">
      <c r="A173" s="220"/>
      <c r="B173" s="221"/>
      <c r="C173" s="267" t="s">
        <v>511</v>
      </c>
      <c r="D173" s="260"/>
      <c r="E173" s="261">
        <v>1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3"/>
      <c r="AA173" s="213"/>
      <c r="AB173" s="213"/>
      <c r="AC173" s="213"/>
      <c r="AD173" s="213"/>
      <c r="AE173" s="213"/>
      <c r="AF173" s="213"/>
      <c r="AG173" s="213" t="s">
        <v>266</v>
      </c>
      <c r="AH173" s="213">
        <v>5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7">
        <v>90</v>
      </c>
      <c r="B174" s="238" t="s">
        <v>512</v>
      </c>
      <c r="C174" s="254" t="s">
        <v>513</v>
      </c>
      <c r="D174" s="239" t="s">
        <v>251</v>
      </c>
      <c r="E174" s="240">
        <v>3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0</v>
      </c>
      <c r="O174" s="240">
        <f>ROUND(E174*N174,2)</f>
        <v>0</v>
      </c>
      <c r="P174" s="240">
        <v>0</v>
      </c>
      <c r="Q174" s="240">
        <f>ROUND(E174*P174,2)</f>
        <v>0</v>
      </c>
      <c r="R174" s="242" t="s">
        <v>323</v>
      </c>
      <c r="S174" s="242" t="s">
        <v>186</v>
      </c>
      <c r="T174" s="243" t="s">
        <v>186</v>
      </c>
      <c r="U174" s="224">
        <v>0.20699999999999999</v>
      </c>
      <c r="V174" s="224">
        <f>ROUND(E174*U174,2)</f>
        <v>0.62</v>
      </c>
      <c r="W174" s="224"/>
      <c r="X174" s="224" t="s">
        <v>218</v>
      </c>
      <c r="Y174" s="224" t="s">
        <v>206</v>
      </c>
      <c r="Z174" s="213"/>
      <c r="AA174" s="213"/>
      <c r="AB174" s="213"/>
      <c r="AC174" s="213"/>
      <c r="AD174" s="213"/>
      <c r="AE174" s="213"/>
      <c r="AF174" s="213"/>
      <c r="AG174" s="213" t="s">
        <v>219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67" t="s">
        <v>514</v>
      </c>
      <c r="D175" s="260"/>
      <c r="E175" s="261">
        <v>1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3"/>
      <c r="AA175" s="213"/>
      <c r="AB175" s="213"/>
      <c r="AC175" s="213"/>
      <c r="AD175" s="213"/>
      <c r="AE175" s="213"/>
      <c r="AF175" s="213"/>
      <c r="AG175" s="213" t="s">
        <v>266</v>
      </c>
      <c r="AH175" s="213">
        <v>5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3" x14ac:dyDescent="0.2">
      <c r="A176" s="220"/>
      <c r="B176" s="221"/>
      <c r="C176" s="267" t="s">
        <v>515</v>
      </c>
      <c r="D176" s="260"/>
      <c r="E176" s="261">
        <v>2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3"/>
      <c r="AA176" s="213"/>
      <c r="AB176" s="213"/>
      <c r="AC176" s="213"/>
      <c r="AD176" s="213"/>
      <c r="AE176" s="213"/>
      <c r="AF176" s="213"/>
      <c r="AG176" s="213" t="s">
        <v>266</v>
      </c>
      <c r="AH176" s="213">
        <v>5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>
        <v>91</v>
      </c>
      <c r="B177" s="221" t="s">
        <v>516</v>
      </c>
      <c r="C177" s="268" t="s">
        <v>517</v>
      </c>
      <c r="D177" s="222" t="s">
        <v>0</v>
      </c>
      <c r="E177" s="263"/>
      <c r="F177" s="225"/>
      <c r="G177" s="224">
        <f>ROUND(E177*F177,2)</f>
        <v>0</v>
      </c>
      <c r="H177" s="225"/>
      <c r="I177" s="224">
        <f>ROUND(E177*H177,2)</f>
        <v>0</v>
      </c>
      <c r="J177" s="225"/>
      <c r="K177" s="224">
        <f>ROUND(E177*J177,2)</f>
        <v>0</v>
      </c>
      <c r="L177" s="224">
        <v>21</v>
      </c>
      <c r="M177" s="224">
        <f>G177*(1+L177/100)</f>
        <v>0</v>
      </c>
      <c r="N177" s="223">
        <v>0</v>
      </c>
      <c r="O177" s="223">
        <f>ROUND(E177*N177,2)</f>
        <v>0</v>
      </c>
      <c r="P177" s="223">
        <v>0</v>
      </c>
      <c r="Q177" s="223">
        <f>ROUND(E177*P177,2)</f>
        <v>0</v>
      </c>
      <c r="R177" s="224" t="s">
        <v>323</v>
      </c>
      <c r="S177" s="224" t="s">
        <v>186</v>
      </c>
      <c r="T177" s="224" t="s">
        <v>186</v>
      </c>
      <c r="U177" s="224">
        <v>0</v>
      </c>
      <c r="V177" s="224">
        <f>ROUND(E177*U177,2)</f>
        <v>0</v>
      </c>
      <c r="W177" s="224"/>
      <c r="X177" s="224" t="s">
        <v>341</v>
      </c>
      <c r="Y177" s="224" t="s">
        <v>206</v>
      </c>
      <c r="Z177" s="213"/>
      <c r="AA177" s="213"/>
      <c r="AB177" s="213"/>
      <c r="AC177" s="213"/>
      <c r="AD177" s="213"/>
      <c r="AE177" s="213"/>
      <c r="AF177" s="213"/>
      <c r="AG177" s="213" t="s">
        <v>342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 x14ac:dyDescent="0.2">
      <c r="A178" s="220"/>
      <c r="B178" s="221"/>
      <c r="C178" s="269" t="s">
        <v>518</v>
      </c>
      <c r="D178" s="264"/>
      <c r="E178" s="264"/>
      <c r="F178" s="264"/>
      <c r="G178" s="26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3"/>
      <c r="AA178" s="213"/>
      <c r="AB178" s="213"/>
      <c r="AC178" s="213"/>
      <c r="AD178" s="213"/>
      <c r="AE178" s="213"/>
      <c r="AF178" s="213"/>
      <c r="AG178" s="213" t="s">
        <v>254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37">
        <v>92</v>
      </c>
      <c r="B179" s="238" t="s">
        <v>519</v>
      </c>
      <c r="C179" s="254" t="s">
        <v>520</v>
      </c>
      <c r="D179" s="239" t="s">
        <v>264</v>
      </c>
      <c r="E179" s="240">
        <v>5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0">
        <v>0</v>
      </c>
      <c r="O179" s="240">
        <f>ROUND(E179*N179,2)</f>
        <v>0</v>
      </c>
      <c r="P179" s="240">
        <v>0</v>
      </c>
      <c r="Q179" s="240">
        <f>ROUND(E179*P179,2)</f>
        <v>0</v>
      </c>
      <c r="R179" s="242" t="s">
        <v>323</v>
      </c>
      <c r="S179" s="242" t="s">
        <v>186</v>
      </c>
      <c r="T179" s="243" t="s">
        <v>186</v>
      </c>
      <c r="U179" s="224">
        <v>2.9000000000000001E-2</v>
      </c>
      <c r="V179" s="224">
        <f>ROUND(E179*U179,2)</f>
        <v>0.15</v>
      </c>
      <c r="W179" s="224"/>
      <c r="X179" s="224" t="s">
        <v>218</v>
      </c>
      <c r="Y179" s="224" t="s">
        <v>206</v>
      </c>
      <c r="Z179" s="213"/>
      <c r="AA179" s="213"/>
      <c r="AB179" s="213"/>
      <c r="AC179" s="213"/>
      <c r="AD179" s="213"/>
      <c r="AE179" s="213"/>
      <c r="AF179" s="213"/>
      <c r="AG179" s="213" t="s">
        <v>219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">
      <c r="A180" s="220"/>
      <c r="B180" s="221"/>
      <c r="C180" s="255" t="s">
        <v>521</v>
      </c>
      <c r="D180" s="245"/>
      <c r="E180" s="245"/>
      <c r="F180" s="245"/>
      <c r="G180" s="245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3"/>
      <c r="AA180" s="213"/>
      <c r="AB180" s="213"/>
      <c r="AC180" s="213"/>
      <c r="AD180" s="213"/>
      <c r="AE180" s="213"/>
      <c r="AF180" s="213"/>
      <c r="AG180" s="213" t="s">
        <v>192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37">
        <v>93</v>
      </c>
      <c r="B181" s="238" t="s">
        <v>522</v>
      </c>
      <c r="C181" s="254" t="s">
        <v>523</v>
      </c>
      <c r="D181" s="239" t="s">
        <v>264</v>
      </c>
      <c r="E181" s="240">
        <v>8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21</v>
      </c>
      <c r="M181" s="242">
        <f>G181*(1+L181/100)</f>
        <v>0</v>
      </c>
      <c r="N181" s="240">
        <v>1.0000000000000001E-5</v>
      </c>
      <c r="O181" s="240">
        <f>ROUND(E181*N181,2)</f>
        <v>0</v>
      </c>
      <c r="P181" s="240">
        <v>0</v>
      </c>
      <c r="Q181" s="240">
        <f>ROUND(E181*P181,2)</f>
        <v>0</v>
      </c>
      <c r="R181" s="242" t="s">
        <v>323</v>
      </c>
      <c r="S181" s="242" t="s">
        <v>186</v>
      </c>
      <c r="T181" s="243" t="s">
        <v>186</v>
      </c>
      <c r="U181" s="224">
        <v>6.2E-2</v>
      </c>
      <c r="V181" s="224">
        <f>ROUND(E181*U181,2)</f>
        <v>0.5</v>
      </c>
      <c r="W181" s="224"/>
      <c r="X181" s="224" t="s">
        <v>218</v>
      </c>
      <c r="Y181" s="224" t="s">
        <v>206</v>
      </c>
      <c r="Z181" s="213"/>
      <c r="AA181" s="213"/>
      <c r="AB181" s="213"/>
      <c r="AC181" s="213"/>
      <c r="AD181" s="213"/>
      <c r="AE181" s="213"/>
      <c r="AF181" s="213"/>
      <c r="AG181" s="213" t="s">
        <v>219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 x14ac:dyDescent="0.2">
      <c r="A182" s="220"/>
      <c r="B182" s="221"/>
      <c r="C182" s="255" t="s">
        <v>524</v>
      </c>
      <c r="D182" s="245"/>
      <c r="E182" s="245"/>
      <c r="F182" s="245"/>
      <c r="G182" s="245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3"/>
      <c r="AA182" s="213"/>
      <c r="AB182" s="213"/>
      <c r="AC182" s="213"/>
      <c r="AD182" s="213"/>
      <c r="AE182" s="213"/>
      <c r="AF182" s="213"/>
      <c r="AG182" s="213" t="s">
        <v>192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67" t="s">
        <v>525</v>
      </c>
      <c r="D183" s="260"/>
      <c r="E183" s="261">
        <v>8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3"/>
      <c r="AA183" s="213"/>
      <c r="AB183" s="213"/>
      <c r="AC183" s="213"/>
      <c r="AD183" s="213"/>
      <c r="AE183" s="213"/>
      <c r="AF183" s="213"/>
      <c r="AG183" s="213" t="s">
        <v>266</v>
      </c>
      <c r="AH183" s="213">
        <v>5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46">
        <v>94</v>
      </c>
      <c r="B184" s="247" t="s">
        <v>526</v>
      </c>
      <c r="C184" s="256" t="s">
        <v>527</v>
      </c>
      <c r="D184" s="248" t="s">
        <v>251</v>
      </c>
      <c r="E184" s="249">
        <v>2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49">
        <v>1.1E-4</v>
      </c>
      <c r="O184" s="249">
        <f>ROUND(E184*N184,2)</f>
        <v>0</v>
      </c>
      <c r="P184" s="249">
        <v>0</v>
      </c>
      <c r="Q184" s="249">
        <f>ROUND(E184*P184,2)</f>
        <v>0</v>
      </c>
      <c r="R184" s="251" t="s">
        <v>337</v>
      </c>
      <c r="S184" s="251" t="s">
        <v>186</v>
      </c>
      <c r="T184" s="252" t="s">
        <v>186</v>
      </c>
      <c r="U184" s="224">
        <v>8.2000000000000003E-2</v>
      </c>
      <c r="V184" s="224">
        <f>ROUND(E184*U184,2)</f>
        <v>0.16</v>
      </c>
      <c r="W184" s="224"/>
      <c r="X184" s="224" t="s">
        <v>218</v>
      </c>
      <c r="Y184" s="224" t="s">
        <v>206</v>
      </c>
      <c r="Z184" s="213"/>
      <c r="AA184" s="213"/>
      <c r="AB184" s="213"/>
      <c r="AC184" s="213"/>
      <c r="AD184" s="213"/>
      <c r="AE184" s="213"/>
      <c r="AF184" s="213"/>
      <c r="AG184" s="213" t="s">
        <v>219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37">
        <v>95</v>
      </c>
      <c r="B185" s="238" t="s">
        <v>516</v>
      </c>
      <c r="C185" s="254" t="s">
        <v>517</v>
      </c>
      <c r="D185" s="239" t="s">
        <v>0</v>
      </c>
      <c r="E185" s="240">
        <v>93.661699999999996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0">
        <v>0</v>
      </c>
      <c r="O185" s="240">
        <f>ROUND(E185*N185,2)</f>
        <v>0</v>
      </c>
      <c r="P185" s="240">
        <v>0</v>
      </c>
      <c r="Q185" s="240">
        <f>ROUND(E185*P185,2)</f>
        <v>0</v>
      </c>
      <c r="R185" s="242" t="s">
        <v>323</v>
      </c>
      <c r="S185" s="242" t="s">
        <v>186</v>
      </c>
      <c r="T185" s="243" t="s">
        <v>186</v>
      </c>
      <c r="U185" s="224">
        <v>0</v>
      </c>
      <c r="V185" s="224">
        <f>ROUND(E185*U185,2)</f>
        <v>0</v>
      </c>
      <c r="W185" s="224"/>
      <c r="X185" s="224" t="s">
        <v>218</v>
      </c>
      <c r="Y185" s="224" t="s">
        <v>206</v>
      </c>
      <c r="Z185" s="213"/>
      <c r="AA185" s="213"/>
      <c r="AB185" s="213"/>
      <c r="AC185" s="213"/>
      <c r="AD185" s="213"/>
      <c r="AE185" s="213"/>
      <c r="AF185" s="213"/>
      <c r="AG185" s="213" t="s">
        <v>219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 x14ac:dyDescent="0.2">
      <c r="A186" s="220"/>
      <c r="B186" s="221"/>
      <c r="C186" s="266" t="s">
        <v>518</v>
      </c>
      <c r="D186" s="262"/>
      <c r="E186" s="262"/>
      <c r="F186" s="262"/>
      <c r="G186" s="262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3"/>
      <c r="AA186" s="213"/>
      <c r="AB186" s="213"/>
      <c r="AC186" s="213"/>
      <c r="AD186" s="213"/>
      <c r="AE186" s="213"/>
      <c r="AF186" s="213"/>
      <c r="AG186" s="213" t="s">
        <v>254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46">
        <v>96</v>
      </c>
      <c r="B187" s="247" t="s">
        <v>528</v>
      </c>
      <c r="C187" s="256" t="s">
        <v>529</v>
      </c>
      <c r="D187" s="248" t="s">
        <v>251</v>
      </c>
      <c r="E187" s="249">
        <v>1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49">
        <v>2.5699999999999998E-3</v>
      </c>
      <c r="O187" s="249">
        <f>ROUND(E187*N187,2)</f>
        <v>0</v>
      </c>
      <c r="P187" s="249">
        <v>0</v>
      </c>
      <c r="Q187" s="249">
        <f>ROUND(E187*P187,2)</f>
        <v>0</v>
      </c>
      <c r="R187" s="251"/>
      <c r="S187" s="251" t="s">
        <v>212</v>
      </c>
      <c r="T187" s="252" t="s">
        <v>186</v>
      </c>
      <c r="U187" s="224">
        <v>0.433</v>
      </c>
      <c r="V187" s="224">
        <f>ROUND(E187*U187,2)</f>
        <v>0.43</v>
      </c>
      <c r="W187" s="224"/>
      <c r="X187" s="224" t="s">
        <v>218</v>
      </c>
      <c r="Y187" s="224" t="s">
        <v>206</v>
      </c>
      <c r="Z187" s="213"/>
      <c r="AA187" s="213"/>
      <c r="AB187" s="213"/>
      <c r="AC187" s="213"/>
      <c r="AD187" s="213"/>
      <c r="AE187" s="213"/>
      <c r="AF187" s="213"/>
      <c r="AG187" s="213" t="s">
        <v>219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46">
        <v>97</v>
      </c>
      <c r="B188" s="247" t="s">
        <v>530</v>
      </c>
      <c r="C188" s="256" t="s">
        <v>531</v>
      </c>
      <c r="D188" s="248" t="s">
        <v>314</v>
      </c>
      <c r="E188" s="249">
        <v>1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49">
        <v>0</v>
      </c>
      <c r="O188" s="249">
        <f>ROUND(E188*N188,2)</f>
        <v>0</v>
      </c>
      <c r="P188" s="249">
        <v>0</v>
      </c>
      <c r="Q188" s="249">
        <f>ROUND(E188*P188,2)</f>
        <v>0</v>
      </c>
      <c r="R188" s="251"/>
      <c r="S188" s="251" t="s">
        <v>212</v>
      </c>
      <c r="T188" s="252" t="s">
        <v>187</v>
      </c>
      <c r="U188" s="224">
        <v>0</v>
      </c>
      <c r="V188" s="224">
        <f>ROUND(E188*U188,2)</f>
        <v>0</v>
      </c>
      <c r="W188" s="224"/>
      <c r="X188" s="224" t="s">
        <v>218</v>
      </c>
      <c r="Y188" s="224" t="s">
        <v>206</v>
      </c>
      <c r="Z188" s="213"/>
      <c r="AA188" s="213"/>
      <c r="AB188" s="213"/>
      <c r="AC188" s="213"/>
      <c r="AD188" s="213"/>
      <c r="AE188" s="213"/>
      <c r="AF188" s="213"/>
      <c r="AG188" s="213" t="s">
        <v>219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46">
        <v>98</v>
      </c>
      <c r="B189" s="247" t="s">
        <v>532</v>
      </c>
      <c r="C189" s="256" t="s">
        <v>533</v>
      </c>
      <c r="D189" s="248" t="s">
        <v>314</v>
      </c>
      <c r="E189" s="249">
        <v>1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49">
        <v>0</v>
      </c>
      <c r="O189" s="249">
        <f>ROUND(E189*N189,2)</f>
        <v>0</v>
      </c>
      <c r="P189" s="249">
        <v>0</v>
      </c>
      <c r="Q189" s="249">
        <f>ROUND(E189*P189,2)</f>
        <v>0</v>
      </c>
      <c r="R189" s="251"/>
      <c r="S189" s="251" t="s">
        <v>212</v>
      </c>
      <c r="T189" s="252" t="s">
        <v>187</v>
      </c>
      <c r="U189" s="224">
        <v>0</v>
      </c>
      <c r="V189" s="224">
        <f>ROUND(E189*U189,2)</f>
        <v>0</v>
      </c>
      <c r="W189" s="224"/>
      <c r="X189" s="224" t="s">
        <v>218</v>
      </c>
      <c r="Y189" s="224" t="s">
        <v>206</v>
      </c>
      <c r="Z189" s="213"/>
      <c r="AA189" s="213"/>
      <c r="AB189" s="213"/>
      <c r="AC189" s="213"/>
      <c r="AD189" s="213"/>
      <c r="AE189" s="213"/>
      <c r="AF189" s="213"/>
      <c r="AG189" s="213" t="s">
        <v>219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1" x14ac:dyDescent="0.2">
      <c r="A190" s="246">
        <v>99</v>
      </c>
      <c r="B190" s="247" t="s">
        <v>534</v>
      </c>
      <c r="C190" s="256" t="s">
        <v>535</v>
      </c>
      <c r="D190" s="248" t="s">
        <v>251</v>
      </c>
      <c r="E190" s="249">
        <v>1</v>
      </c>
      <c r="F190" s="250"/>
      <c r="G190" s="251">
        <f>ROUND(E190*F190,2)</f>
        <v>0</v>
      </c>
      <c r="H190" s="250"/>
      <c r="I190" s="251">
        <f>ROUND(E190*H190,2)</f>
        <v>0</v>
      </c>
      <c r="J190" s="250"/>
      <c r="K190" s="251">
        <f>ROUND(E190*J190,2)</f>
        <v>0</v>
      </c>
      <c r="L190" s="251">
        <v>21</v>
      </c>
      <c r="M190" s="251">
        <f>G190*(1+L190/100)</f>
        <v>0</v>
      </c>
      <c r="N190" s="249">
        <v>8.0000000000000007E-5</v>
      </c>
      <c r="O190" s="249">
        <f>ROUND(E190*N190,2)</f>
        <v>0</v>
      </c>
      <c r="P190" s="249">
        <v>0</v>
      </c>
      <c r="Q190" s="249">
        <f>ROUND(E190*P190,2)</f>
        <v>0</v>
      </c>
      <c r="R190" s="251" t="s">
        <v>306</v>
      </c>
      <c r="S190" s="251" t="s">
        <v>186</v>
      </c>
      <c r="T190" s="252" t="s">
        <v>186</v>
      </c>
      <c r="U190" s="224">
        <v>0</v>
      </c>
      <c r="V190" s="224">
        <f>ROUND(E190*U190,2)</f>
        <v>0</v>
      </c>
      <c r="W190" s="224"/>
      <c r="X190" s="224" t="s">
        <v>307</v>
      </c>
      <c r="Y190" s="224" t="s">
        <v>206</v>
      </c>
      <c r="Z190" s="213"/>
      <c r="AA190" s="213"/>
      <c r="AB190" s="213"/>
      <c r="AC190" s="213"/>
      <c r="AD190" s="213"/>
      <c r="AE190" s="213"/>
      <c r="AF190" s="213"/>
      <c r="AG190" s="213" t="s">
        <v>308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33.75" outlineLevel="1" x14ac:dyDescent="0.2">
      <c r="A191" s="246">
        <v>100</v>
      </c>
      <c r="B191" s="247" t="s">
        <v>536</v>
      </c>
      <c r="C191" s="256" t="s">
        <v>537</v>
      </c>
      <c r="D191" s="248" t="s">
        <v>251</v>
      </c>
      <c r="E191" s="249">
        <v>1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49">
        <v>5.0000000000000001E-4</v>
      </c>
      <c r="O191" s="249">
        <f>ROUND(E191*N191,2)</f>
        <v>0</v>
      </c>
      <c r="P191" s="249">
        <v>0</v>
      </c>
      <c r="Q191" s="249">
        <f>ROUND(E191*P191,2)</f>
        <v>0</v>
      </c>
      <c r="R191" s="251" t="s">
        <v>306</v>
      </c>
      <c r="S191" s="251" t="s">
        <v>186</v>
      </c>
      <c r="T191" s="252" t="s">
        <v>186</v>
      </c>
      <c r="U191" s="224">
        <v>0</v>
      </c>
      <c r="V191" s="224">
        <f>ROUND(E191*U191,2)</f>
        <v>0</v>
      </c>
      <c r="W191" s="224"/>
      <c r="X191" s="224" t="s">
        <v>307</v>
      </c>
      <c r="Y191" s="224" t="s">
        <v>206</v>
      </c>
      <c r="Z191" s="213"/>
      <c r="AA191" s="213"/>
      <c r="AB191" s="213"/>
      <c r="AC191" s="213"/>
      <c r="AD191" s="213"/>
      <c r="AE191" s="213"/>
      <c r="AF191" s="213"/>
      <c r="AG191" s="213" t="s">
        <v>308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46">
        <v>101</v>
      </c>
      <c r="B192" s="247" t="s">
        <v>538</v>
      </c>
      <c r="C192" s="256" t="s">
        <v>539</v>
      </c>
      <c r="D192" s="248" t="s">
        <v>314</v>
      </c>
      <c r="E192" s="249">
        <v>1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49">
        <v>0</v>
      </c>
      <c r="O192" s="249">
        <f>ROUND(E192*N192,2)</f>
        <v>0</v>
      </c>
      <c r="P192" s="249">
        <v>0</v>
      </c>
      <c r="Q192" s="249">
        <f>ROUND(E192*P192,2)</f>
        <v>0</v>
      </c>
      <c r="R192" s="251"/>
      <c r="S192" s="251" t="s">
        <v>212</v>
      </c>
      <c r="T192" s="252" t="s">
        <v>187</v>
      </c>
      <c r="U192" s="224">
        <v>0</v>
      </c>
      <c r="V192" s="224">
        <f>ROUND(E192*U192,2)</f>
        <v>0</v>
      </c>
      <c r="W192" s="224"/>
      <c r="X192" s="224" t="s">
        <v>307</v>
      </c>
      <c r="Y192" s="224" t="s">
        <v>206</v>
      </c>
      <c r="Z192" s="213"/>
      <c r="AA192" s="213"/>
      <c r="AB192" s="213"/>
      <c r="AC192" s="213"/>
      <c r="AD192" s="213"/>
      <c r="AE192" s="213"/>
      <c r="AF192" s="213"/>
      <c r="AG192" s="213" t="s">
        <v>308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x14ac:dyDescent="0.2">
      <c r="A193" s="227" t="s">
        <v>181</v>
      </c>
      <c r="B193" s="228" t="s">
        <v>102</v>
      </c>
      <c r="C193" s="253" t="s">
        <v>103</v>
      </c>
      <c r="D193" s="229"/>
      <c r="E193" s="230"/>
      <c r="F193" s="231"/>
      <c r="G193" s="231">
        <f>SUMIF(AG194:AG235,"&lt;&gt;NOR",G194:G235)</f>
        <v>0</v>
      </c>
      <c r="H193" s="231"/>
      <c r="I193" s="231">
        <f>SUM(I194:I235)</f>
        <v>0</v>
      </c>
      <c r="J193" s="231"/>
      <c r="K193" s="231">
        <f>SUM(K194:K235)</f>
        <v>0</v>
      </c>
      <c r="L193" s="231"/>
      <c r="M193" s="231">
        <f>SUM(M194:M235)</f>
        <v>0</v>
      </c>
      <c r="N193" s="230"/>
      <c r="O193" s="230">
        <f>SUM(O194:O235)</f>
        <v>0.23</v>
      </c>
      <c r="P193" s="230"/>
      <c r="Q193" s="230">
        <f>SUM(Q194:Q235)</f>
        <v>0.34</v>
      </c>
      <c r="R193" s="231"/>
      <c r="S193" s="231"/>
      <c r="T193" s="232"/>
      <c r="U193" s="226"/>
      <c r="V193" s="226">
        <f>SUM(V194:V235)</f>
        <v>28.379999999999995</v>
      </c>
      <c r="W193" s="226"/>
      <c r="X193" s="226"/>
      <c r="Y193" s="226"/>
      <c r="AG193" t="s">
        <v>182</v>
      </c>
    </row>
    <row r="194" spans="1:60" outlineLevel="1" x14ac:dyDescent="0.2">
      <c r="A194" s="237">
        <v>102</v>
      </c>
      <c r="B194" s="238" t="s">
        <v>540</v>
      </c>
      <c r="C194" s="254" t="s">
        <v>541</v>
      </c>
      <c r="D194" s="239" t="s">
        <v>264</v>
      </c>
      <c r="E194" s="240">
        <v>6.5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0">
        <v>5.0899999999999999E-3</v>
      </c>
      <c r="O194" s="240">
        <f>ROUND(E194*N194,2)</f>
        <v>0.03</v>
      </c>
      <c r="P194" s="240">
        <v>0</v>
      </c>
      <c r="Q194" s="240">
        <f>ROUND(E194*P194,2)</f>
        <v>0</v>
      </c>
      <c r="R194" s="242" t="s">
        <v>323</v>
      </c>
      <c r="S194" s="242" t="s">
        <v>186</v>
      </c>
      <c r="T194" s="243" t="s">
        <v>186</v>
      </c>
      <c r="U194" s="224">
        <v>0.53100000000000003</v>
      </c>
      <c r="V194" s="224">
        <f>ROUND(E194*U194,2)</f>
        <v>3.45</v>
      </c>
      <c r="W194" s="224"/>
      <c r="X194" s="224" t="s">
        <v>218</v>
      </c>
      <c r="Y194" s="224" t="s">
        <v>206</v>
      </c>
      <c r="Z194" s="213"/>
      <c r="AA194" s="213"/>
      <c r="AB194" s="213"/>
      <c r="AC194" s="213"/>
      <c r="AD194" s="213"/>
      <c r="AE194" s="213"/>
      <c r="AF194" s="213"/>
      <c r="AG194" s="213" t="s">
        <v>219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">
      <c r="A195" s="220"/>
      <c r="B195" s="221"/>
      <c r="C195" s="266" t="s">
        <v>542</v>
      </c>
      <c r="D195" s="262"/>
      <c r="E195" s="262"/>
      <c r="F195" s="262"/>
      <c r="G195" s="262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3"/>
      <c r="AA195" s="213"/>
      <c r="AB195" s="213"/>
      <c r="AC195" s="213"/>
      <c r="AD195" s="213"/>
      <c r="AE195" s="213"/>
      <c r="AF195" s="213"/>
      <c r="AG195" s="213" t="s">
        <v>254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 x14ac:dyDescent="0.2">
      <c r="A196" s="220"/>
      <c r="B196" s="221"/>
      <c r="C196" s="270" t="s">
        <v>543</v>
      </c>
      <c r="D196" s="265"/>
      <c r="E196" s="265"/>
      <c r="F196" s="265"/>
      <c r="G196" s="265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3"/>
      <c r="AA196" s="213"/>
      <c r="AB196" s="213"/>
      <c r="AC196" s="213"/>
      <c r="AD196" s="213"/>
      <c r="AE196" s="213"/>
      <c r="AF196" s="213"/>
      <c r="AG196" s="213" t="s">
        <v>192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">
      <c r="A197" s="220"/>
      <c r="B197" s="221"/>
      <c r="C197" s="270" t="s">
        <v>461</v>
      </c>
      <c r="D197" s="265"/>
      <c r="E197" s="265"/>
      <c r="F197" s="265"/>
      <c r="G197" s="265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3"/>
      <c r="AA197" s="213"/>
      <c r="AB197" s="213"/>
      <c r="AC197" s="213"/>
      <c r="AD197" s="213"/>
      <c r="AE197" s="213"/>
      <c r="AF197" s="213"/>
      <c r="AG197" s="213" t="s">
        <v>192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7">
        <v>103</v>
      </c>
      <c r="B198" s="238" t="s">
        <v>544</v>
      </c>
      <c r="C198" s="254" t="s">
        <v>545</v>
      </c>
      <c r="D198" s="239" t="s">
        <v>264</v>
      </c>
      <c r="E198" s="240">
        <v>5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0">
        <v>1.4800000000000001E-2</v>
      </c>
      <c r="O198" s="240">
        <f>ROUND(E198*N198,2)</f>
        <v>7.0000000000000007E-2</v>
      </c>
      <c r="P198" s="240">
        <v>0</v>
      </c>
      <c r="Q198" s="240">
        <f>ROUND(E198*P198,2)</f>
        <v>0</v>
      </c>
      <c r="R198" s="242" t="s">
        <v>323</v>
      </c>
      <c r="S198" s="242" t="s">
        <v>186</v>
      </c>
      <c r="T198" s="243" t="s">
        <v>186</v>
      </c>
      <c r="U198" s="224">
        <v>0.753</v>
      </c>
      <c r="V198" s="224">
        <f>ROUND(E198*U198,2)</f>
        <v>3.77</v>
      </c>
      <c r="W198" s="224"/>
      <c r="X198" s="224" t="s">
        <v>218</v>
      </c>
      <c r="Y198" s="224" t="s">
        <v>206</v>
      </c>
      <c r="Z198" s="213"/>
      <c r="AA198" s="213"/>
      <c r="AB198" s="213"/>
      <c r="AC198" s="213"/>
      <c r="AD198" s="213"/>
      <c r="AE198" s="213"/>
      <c r="AF198" s="213"/>
      <c r="AG198" s="213" t="s">
        <v>219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 x14ac:dyDescent="0.2">
      <c r="A199" s="220"/>
      <c r="B199" s="221"/>
      <c r="C199" s="266" t="s">
        <v>542</v>
      </c>
      <c r="D199" s="262"/>
      <c r="E199" s="262"/>
      <c r="F199" s="262"/>
      <c r="G199" s="262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3"/>
      <c r="AA199" s="213"/>
      <c r="AB199" s="213"/>
      <c r="AC199" s="213"/>
      <c r="AD199" s="213"/>
      <c r="AE199" s="213"/>
      <c r="AF199" s="213"/>
      <c r="AG199" s="213" t="s">
        <v>254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2" x14ac:dyDescent="0.2">
      <c r="A200" s="220"/>
      <c r="B200" s="221"/>
      <c r="C200" s="270" t="s">
        <v>543</v>
      </c>
      <c r="D200" s="265"/>
      <c r="E200" s="265"/>
      <c r="F200" s="265"/>
      <c r="G200" s="265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3"/>
      <c r="AA200" s="213"/>
      <c r="AB200" s="213"/>
      <c r="AC200" s="213"/>
      <c r="AD200" s="213"/>
      <c r="AE200" s="213"/>
      <c r="AF200" s="213"/>
      <c r="AG200" s="213" t="s">
        <v>192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3" x14ac:dyDescent="0.2">
      <c r="A201" s="220"/>
      <c r="B201" s="221"/>
      <c r="C201" s="270" t="s">
        <v>461</v>
      </c>
      <c r="D201" s="265"/>
      <c r="E201" s="265"/>
      <c r="F201" s="265"/>
      <c r="G201" s="265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3"/>
      <c r="AA201" s="213"/>
      <c r="AB201" s="213"/>
      <c r="AC201" s="213"/>
      <c r="AD201" s="213"/>
      <c r="AE201" s="213"/>
      <c r="AF201" s="213"/>
      <c r="AG201" s="213" t="s">
        <v>192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37">
        <v>104</v>
      </c>
      <c r="B202" s="238" t="s">
        <v>546</v>
      </c>
      <c r="C202" s="254" t="s">
        <v>547</v>
      </c>
      <c r="D202" s="239" t="s">
        <v>264</v>
      </c>
      <c r="E202" s="240">
        <v>20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0">
        <v>3.8999999999999999E-4</v>
      </c>
      <c r="O202" s="240">
        <f>ROUND(E202*N202,2)</f>
        <v>0.01</v>
      </c>
      <c r="P202" s="240">
        <v>3.4199999999999999E-3</v>
      </c>
      <c r="Q202" s="240">
        <f>ROUND(E202*P202,2)</f>
        <v>7.0000000000000007E-2</v>
      </c>
      <c r="R202" s="242" t="s">
        <v>323</v>
      </c>
      <c r="S202" s="242" t="s">
        <v>186</v>
      </c>
      <c r="T202" s="243" t="s">
        <v>186</v>
      </c>
      <c r="U202" s="224">
        <v>4.3999999999999997E-2</v>
      </c>
      <c r="V202" s="224">
        <f>ROUND(E202*U202,2)</f>
        <v>0.88</v>
      </c>
      <c r="W202" s="224"/>
      <c r="X202" s="224" t="s">
        <v>218</v>
      </c>
      <c r="Y202" s="224" t="s">
        <v>206</v>
      </c>
      <c r="Z202" s="213"/>
      <c r="AA202" s="213"/>
      <c r="AB202" s="213"/>
      <c r="AC202" s="213"/>
      <c r="AD202" s="213"/>
      <c r="AE202" s="213"/>
      <c r="AF202" s="213"/>
      <c r="AG202" s="213" t="s">
        <v>219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 x14ac:dyDescent="0.2">
      <c r="A203" s="220"/>
      <c r="B203" s="221"/>
      <c r="C203" s="267" t="s">
        <v>548</v>
      </c>
      <c r="D203" s="260"/>
      <c r="E203" s="261">
        <v>20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3"/>
      <c r="AA203" s="213"/>
      <c r="AB203" s="213"/>
      <c r="AC203" s="213"/>
      <c r="AD203" s="213"/>
      <c r="AE203" s="213"/>
      <c r="AF203" s="213"/>
      <c r="AG203" s="213" t="s">
        <v>266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46">
        <v>105</v>
      </c>
      <c r="B204" s="247" t="s">
        <v>549</v>
      </c>
      <c r="C204" s="256" t="s">
        <v>550</v>
      </c>
      <c r="D204" s="248" t="s">
        <v>264</v>
      </c>
      <c r="E204" s="249">
        <v>10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49">
        <v>3.8999999999999999E-4</v>
      </c>
      <c r="O204" s="249">
        <f>ROUND(E204*N204,2)</f>
        <v>0</v>
      </c>
      <c r="P204" s="249">
        <v>8.2799999999999992E-3</v>
      </c>
      <c r="Q204" s="249">
        <f>ROUND(E204*P204,2)</f>
        <v>0.08</v>
      </c>
      <c r="R204" s="251" t="s">
        <v>323</v>
      </c>
      <c r="S204" s="251" t="s">
        <v>186</v>
      </c>
      <c r="T204" s="252" t="s">
        <v>186</v>
      </c>
      <c r="U204" s="224">
        <v>5.1999999999999998E-2</v>
      </c>
      <c r="V204" s="224">
        <f>ROUND(E204*U204,2)</f>
        <v>0.52</v>
      </c>
      <c r="W204" s="224"/>
      <c r="X204" s="224" t="s">
        <v>218</v>
      </c>
      <c r="Y204" s="224" t="s">
        <v>206</v>
      </c>
      <c r="Z204" s="213"/>
      <c r="AA204" s="213"/>
      <c r="AB204" s="213"/>
      <c r="AC204" s="213"/>
      <c r="AD204" s="213"/>
      <c r="AE204" s="213"/>
      <c r="AF204" s="213"/>
      <c r="AG204" s="213" t="s">
        <v>219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37">
        <v>106</v>
      </c>
      <c r="B205" s="238" t="s">
        <v>551</v>
      </c>
      <c r="C205" s="254" t="s">
        <v>552</v>
      </c>
      <c r="D205" s="239" t="s">
        <v>264</v>
      </c>
      <c r="E205" s="240">
        <v>9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21</v>
      </c>
      <c r="M205" s="242">
        <f>G205*(1+L205/100)</f>
        <v>0</v>
      </c>
      <c r="N205" s="240">
        <v>8.0599999999999995E-3</v>
      </c>
      <c r="O205" s="240">
        <f>ROUND(E205*N205,2)</f>
        <v>7.0000000000000007E-2</v>
      </c>
      <c r="P205" s="240">
        <v>0</v>
      </c>
      <c r="Q205" s="240">
        <f>ROUND(E205*P205,2)</f>
        <v>0</v>
      </c>
      <c r="R205" s="242" t="s">
        <v>323</v>
      </c>
      <c r="S205" s="242" t="s">
        <v>186</v>
      </c>
      <c r="T205" s="243" t="s">
        <v>186</v>
      </c>
      <c r="U205" s="224">
        <v>0.53700000000000003</v>
      </c>
      <c r="V205" s="224">
        <f>ROUND(E205*U205,2)</f>
        <v>4.83</v>
      </c>
      <c r="W205" s="224"/>
      <c r="X205" s="224" t="s">
        <v>218</v>
      </c>
      <c r="Y205" s="224" t="s">
        <v>206</v>
      </c>
      <c r="Z205" s="213"/>
      <c r="AA205" s="213"/>
      <c r="AB205" s="213"/>
      <c r="AC205" s="213"/>
      <c r="AD205" s="213"/>
      <c r="AE205" s="213"/>
      <c r="AF205" s="213"/>
      <c r="AG205" s="213" t="s">
        <v>219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2" x14ac:dyDescent="0.2">
      <c r="A206" s="220"/>
      <c r="B206" s="221"/>
      <c r="C206" s="255" t="s">
        <v>543</v>
      </c>
      <c r="D206" s="245"/>
      <c r="E206" s="245"/>
      <c r="F206" s="245"/>
      <c r="G206" s="245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3"/>
      <c r="AA206" s="213"/>
      <c r="AB206" s="213"/>
      <c r="AC206" s="213"/>
      <c r="AD206" s="213"/>
      <c r="AE206" s="213"/>
      <c r="AF206" s="213"/>
      <c r="AG206" s="213" t="s">
        <v>192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70" t="s">
        <v>461</v>
      </c>
      <c r="D207" s="265"/>
      <c r="E207" s="265"/>
      <c r="F207" s="265"/>
      <c r="G207" s="265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3"/>
      <c r="AA207" s="213"/>
      <c r="AB207" s="213"/>
      <c r="AC207" s="213"/>
      <c r="AD207" s="213"/>
      <c r="AE207" s="213"/>
      <c r="AF207" s="213"/>
      <c r="AG207" s="213" t="s">
        <v>192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7">
        <v>107</v>
      </c>
      <c r="B208" s="238" t="s">
        <v>553</v>
      </c>
      <c r="C208" s="254" t="s">
        <v>554</v>
      </c>
      <c r="D208" s="239" t="s">
        <v>264</v>
      </c>
      <c r="E208" s="240">
        <v>2.2999999999999998</v>
      </c>
      <c r="F208" s="241"/>
      <c r="G208" s="242">
        <f>ROUND(E208*F208,2)</f>
        <v>0</v>
      </c>
      <c r="H208" s="241"/>
      <c r="I208" s="242">
        <f>ROUND(E208*H208,2)</f>
        <v>0</v>
      </c>
      <c r="J208" s="241"/>
      <c r="K208" s="242">
        <f>ROUND(E208*J208,2)</f>
        <v>0</v>
      </c>
      <c r="L208" s="242">
        <v>21</v>
      </c>
      <c r="M208" s="242">
        <f>G208*(1+L208/100)</f>
        <v>0</v>
      </c>
      <c r="N208" s="240">
        <v>1.21E-2</v>
      </c>
      <c r="O208" s="240">
        <f>ROUND(E208*N208,2)</f>
        <v>0.03</v>
      </c>
      <c r="P208" s="240">
        <v>0</v>
      </c>
      <c r="Q208" s="240">
        <f>ROUND(E208*P208,2)</f>
        <v>0</v>
      </c>
      <c r="R208" s="242" t="s">
        <v>323</v>
      </c>
      <c r="S208" s="242" t="s">
        <v>186</v>
      </c>
      <c r="T208" s="243" t="s">
        <v>186</v>
      </c>
      <c r="U208" s="224">
        <v>0.68700000000000006</v>
      </c>
      <c r="V208" s="224">
        <f>ROUND(E208*U208,2)</f>
        <v>1.58</v>
      </c>
      <c r="W208" s="224"/>
      <c r="X208" s="224" t="s">
        <v>218</v>
      </c>
      <c r="Y208" s="224" t="s">
        <v>206</v>
      </c>
      <c r="Z208" s="213"/>
      <c r="AA208" s="213"/>
      <c r="AB208" s="213"/>
      <c r="AC208" s="213"/>
      <c r="AD208" s="213"/>
      <c r="AE208" s="213"/>
      <c r="AF208" s="213"/>
      <c r="AG208" s="213" t="s">
        <v>219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2" x14ac:dyDescent="0.2">
      <c r="A209" s="220"/>
      <c r="B209" s="221"/>
      <c r="C209" s="255" t="s">
        <v>543</v>
      </c>
      <c r="D209" s="245"/>
      <c r="E209" s="245"/>
      <c r="F209" s="245"/>
      <c r="G209" s="245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3"/>
      <c r="AA209" s="213"/>
      <c r="AB209" s="213"/>
      <c r="AC209" s="213"/>
      <c r="AD209" s="213"/>
      <c r="AE209" s="213"/>
      <c r="AF209" s="213"/>
      <c r="AG209" s="213" t="s">
        <v>192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">
      <c r="A210" s="220"/>
      <c r="B210" s="221"/>
      <c r="C210" s="270" t="s">
        <v>461</v>
      </c>
      <c r="D210" s="265"/>
      <c r="E210" s="265"/>
      <c r="F210" s="265"/>
      <c r="G210" s="265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3"/>
      <c r="AA210" s="213"/>
      <c r="AB210" s="213"/>
      <c r="AC210" s="213"/>
      <c r="AD210" s="213"/>
      <c r="AE210" s="213"/>
      <c r="AF210" s="213"/>
      <c r="AG210" s="213" t="s">
        <v>192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46">
        <v>108</v>
      </c>
      <c r="B211" s="247" t="s">
        <v>555</v>
      </c>
      <c r="C211" s="256" t="s">
        <v>556</v>
      </c>
      <c r="D211" s="248" t="s">
        <v>251</v>
      </c>
      <c r="E211" s="249">
        <v>2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49">
        <v>1.0300000000000001E-3</v>
      </c>
      <c r="O211" s="249">
        <f>ROUND(E211*N211,2)</f>
        <v>0</v>
      </c>
      <c r="P211" s="249">
        <v>0</v>
      </c>
      <c r="Q211" s="249">
        <f>ROUND(E211*P211,2)</f>
        <v>0</v>
      </c>
      <c r="R211" s="251" t="s">
        <v>323</v>
      </c>
      <c r="S211" s="251" t="s">
        <v>186</v>
      </c>
      <c r="T211" s="252" t="s">
        <v>186</v>
      </c>
      <c r="U211" s="224">
        <v>0.57999999999999996</v>
      </c>
      <c r="V211" s="224">
        <f>ROUND(E211*U211,2)</f>
        <v>1.1599999999999999</v>
      </c>
      <c r="W211" s="224"/>
      <c r="X211" s="224" t="s">
        <v>218</v>
      </c>
      <c r="Y211" s="224" t="s">
        <v>206</v>
      </c>
      <c r="Z211" s="213"/>
      <c r="AA211" s="213"/>
      <c r="AB211" s="213"/>
      <c r="AC211" s="213"/>
      <c r="AD211" s="213"/>
      <c r="AE211" s="213"/>
      <c r="AF211" s="213"/>
      <c r="AG211" s="213" t="s">
        <v>219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46">
        <v>109</v>
      </c>
      <c r="B212" s="247" t="s">
        <v>557</v>
      </c>
      <c r="C212" s="256" t="s">
        <v>558</v>
      </c>
      <c r="D212" s="248" t="s">
        <v>264</v>
      </c>
      <c r="E212" s="249">
        <v>0.5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49">
        <v>6.3299999999999997E-3</v>
      </c>
      <c r="O212" s="249">
        <f>ROUND(E212*N212,2)</f>
        <v>0</v>
      </c>
      <c r="P212" s="249">
        <v>0</v>
      </c>
      <c r="Q212" s="249">
        <f>ROUND(E212*P212,2)</f>
        <v>0</v>
      </c>
      <c r="R212" s="251" t="s">
        <v>323</v>
      </c>
      <c r="S212" s="251" t="s">
        <v>186</v>
      </c>
      <c r="T212" s="252" t="s">
        <v>186</v>
      </c>
      <c r="U212" s="224">
        <v>0.40300000000000002</v>
      </c>
      <c r="V212" s="224">
        <f>ROUND(E212*U212,2)</f>
        <v>0.2</v>
      </c>
      <c r="W212" s="224"/>
      <c r="X212" s="224" t="s">
        <v>218</v>
      </c>
      <c r="Y212" s="224" t="s">
        <v>189</v>
      </c>
      <c r="Z212" s="213"/>
      <c r="AA212" s="213"/>
      <c r="AB212" s="213"/>
      <c r="AC212" s="213"/>
      <c r="AD212" s="213"/>
      <c r="AE212" s="213"/>
      <c r="AF212" s="213"/>
      <c r="AG212" s="213" t="s">
        <v>219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46">
        <v>110</v>
      </c>
      <c r="B213" s="247" t="s">
        <v>559</v>
      </c>
      <c r="C213" s="256" t="s">
        <v>560</v>
      </c>
      <c r="D213" s="248" t="s">
        <v>561</v>
      </c>
      <c r="E213" s="249">
        <v>1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49">
        <v>0</v>
      </c>
      <c r="O213" s="249">
        <f>ROUND(E213*N213,2)</f>
        <v>0</v>
      </c>
      <c r="P213" s="249">
        <v>5.13E-3</v>
      </c>
      <c r="Q213" s="249">
        <f>ROUND(E213*P213,2)</f>
        <v>0.01</v>
      </c>
      <c r="R213" s="251" t="s">
        <v>323</v>
      </c>
      <c r="S213" s="251" t="s">
        <v>186</v>
      </c>
      <c r="T213" s="252" t="s">
        <v>186</v>
      </c>
      <c r="U213" s="224">
        <v>0.27900000000000003</v>
      </c>
      <c r="V213" s="224">
        <f>ROUND(E213*U213,2)</f>
        <v>0.28000000000000003</v>
      </c>
      <c r="W213" s="224"/>
      <c r="X213" s="224" t="s">
        <v>218</v>
      </c>
      <c r="Y213" s="224" t="s">
        <v>206</v>
      </c>
      <c r="Z213" s="213"/>
      <c r="AA213" s="213"/>
      <c r="AB213" s="213"/>
      <c r="AC213" s="213"/>
      <c r="AD213" s="213"/>
      <c r="AE213" s="213"/>
      <c r="AF213" s="213"/>
      <c r="AG213" s="213" t="s">
        <v>219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46">
        <v>111</v>
      </c>
      <c r="B214" s="247" t="s">
        <v>562</v>
      </c>
      <c r="C214" s="256" t="s">
        <v>563</v>
      </c>
      <c r="D214" s="248" t="s">
        <v>561</v>
      </c>
      <c r="E214" s="249">
        <v>1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49">
        <v>0</v>
      </c>
      <c r="O214" s="249">
        <f>ROUND(E214*N214,2)</f>
        <v>0</v>
      </c>
      <c r="P214" s="249">
        <v>2.6200000000000001E-2</v>
      </c>
      <c r="Q214" s="249">
        <f>ROUND(E214*P214,2)</f>
        <v>0.03</v>
      </c>
      <c r="R214" s="251" t="s">
        <v>323</v>
      </c>
      <c r="S214" s="251" t="s">
        <v>186</v>
      </c>
      <c r="T214" s="252" t="s">
        <v>186</v>
      </c>
      <c r="U214" s="224">
        <v>0.44500000000000001</v>
      </c>
      <c r="V214" s="224">
        <f>ROUND(E214*U214,2)</f>
        <v>0.45</v>
      </c>
      <c r="W214" s="224"/>
      <c r="X214" s="224" t="s">
        <v>218</v>
      </c>
      <c r="Y214" s="224" t="s">
        <v>206</v>
      </c>
      <c r="Z214" s="213"/>
      <c r="AA214" s="213"/>
      <c r="AB214" s="213"/>
      <c r="AC214" s="213"/>
      <c r="AD214" s="213"/>
      <c r="AE214" s="213"/>
      <c r="AF214" s="213"/>
      <c r="AG214" s="213" t="s">
        <v>219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46">
        <v>112</v>
      </c>
      <c r="B215" s="247" t="s">
        <v>564</v>
      </c>
      <c r="C215" s="256" t="s">
        <v>565</v>
      </c>
      <c r="D215" s="248" t="s">
        <v>251</v>
      </c>
      <c r="E215" s="249">
        <v>2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49">
        <v>2.0000000000000001E-4</v>
      </c>
      <c r="O215" s="249">
        <f>ROUND(E215*N215,2)</f>
        <v>0</v>
      </c>
      <c r="P215" s="249">
        <v>0</v>
      </c>
      <c r="Q215" s="249">
        <f>ROUND(E215*P215,2)</f>
        <v>0</v>
      </c>
      <c r="R215" s="251" t="s">
        <v>323</v>
      </c>
      <c r="S215" s="251" t="s">
        <v>186</v>
      </c>
      <c r="T215" s="252" t="s">
        <v>186</v>
      </c>
      <c r="U215" s="224">
        <v>0.14499999999999999</v>
      </c>
      <c r="V215" s="224">
        <f>ROUND(E215*U215,2)</f>
        <v>0.28999999999999998</v>
      </c>
      <c r="W215" s="224"/>
      <c r="X215" s="224" t="s">
        <v>218</v>
      </c>
      <c r="Y215" s="224" t="s">
        <v>206</v>
      </c>
      <c r="Z215" s="213"/>
      <c r="AA215" s="213"/>
      <c r="AB215" s="213"/>
      <c r="AC215" s="213"/>
      <c r="AD215" s="213"/>
      <c r="AE215" s="213"/>
      <c r="AF215" s="213"/>
      <c r="AG215" s="213" t="s">
        <v>219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46">
        <v>113</v>
      </c>
      <c r="B216" s="247" t="s">
        <v>566</v>
      </c>
      <c r="C216" s="256" t="s">
        <v>567</v>
      </c>
      <c r="D216" s="248" t="s">
        <v>251</v>
      </c>
      <c r="E216" s="249">
        <v>6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49">
        <v>2.4000000000000001E-4</v>
      </c>
      <c r="O216" s="249">
        <f>ROUND(E216*N216,2)</f>
        <v>0</v>
      </c>
      <c r="P216" s="249">
        <v>0</v>
      </c>
      <c r="Q216" s="249">
        <f>ROUND(E216*P216,2)</f>
        <v>0</v>
      </c>
      <c r="R216" s="251" t="s">
        <v>323</v>
      </c>
      <c r="S216" s="251" t="s">
        <v>186</v>
      </c>
      <c r="T216" s="252" t="s">
        <v>186</v>
      </c>
      <c r="U216" s="224">
        <v>0.16600000000000001</v>
      </c>
      <c r="V216" s="224">
        <f>ROUND(E216*U216,2)</f>
        <v>1</v>
      </c>
      <c r="W216" s="224"/>
      <c r="X216" s="224" t="s">
        <v>218</v>
      </c>
      <c r="Y216" s="224" t="s">
        <v>206</v>
      </c>
      <c r="Z216" s="213"/>
      <c r="AA216" s="213"/>
      <c r="AB216" s="213"/>
      <c r="AC216" s="213"/>
      <c r="AD216" s="213"/>
      <c r="AE216" s="213"/>
      <c r="AF216" s="213"/>
      <c r="AG216" s="213" t="s">
        <v>219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46">
        <v>114</v>
      </c>
      <c r="B217" s="247" t="s">
        <v>568</v>
      </c>
      <c r="C217" s="256" t="s">
        <v>569</v>
      </c>
      <c r="D217" s="248" t="s">
        <v>251</v>
      </c>
      <c r="E217" s="249">
        <v>2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49">
        <v>8.8999999999999995E-4</v>
      </c>
      <c r="O217" s="249">
        <f>ROUND(E217*N217,2)</f>
        <v>0</v>
      </c>
      <c r="P217" s="249">
        <v>0</v>
      </c>
      <c r="Q217" s="249">
        <f>ROUND(E217*P217,2)</f>
        <v>0</v>
      </c>
      <c r="R217" s="251" t="s">
        <v>323</v>
      </c>
      <c r="S217" s="251" t="s">
        <v>186</v>
      </c>
      <c r="T217" s="252" t="s">
        <v>186</v>
      </c>
      <c r="U217" s="224">
        <v>0.26900000000000002</v>
      </c>
      <c r="V217" s="224">
        <f>ROUND(E217*U217,2)</f>
        <v>0.54</v>
      </c>
      <c r="W217" s="224"/>
      <c r="X217" s="224" t="s">
        <v>218</v>
      </c>
      <c r="Y217" s="224" t="s">
        <v>206</v>
      </c>
      <c r="Z217" s="213"/>
      <c r="AA217" s="213"/>
      <c r="AB217" s="213"/>
      <c r="AC217" s="213"/>
      <c r="AD217" s="213"/>
      <c r="AE217" s="213"/>
      <c r="AF217" s="213"/>
      <c r="AG217" s="213" t="s">
        <v>219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7">
        <v>115</v>
      </c>
      <c r="B218" s="238" t="s">
        <v>570</v>
      </c>
      <c r="C218" s="254" t="s">
        <v>571</v>
      </c>
      <c r="D218" s="239" t="s">
        <v>251</v>
      </c>
      <c r="E218" s="240">
        <v>3</v>
      </c>
      <c r="F218" s="241"/>
      <c r="G218" s="242">
        <f>ROUND(E218*F218,2)</f>
        <v>0</v>
      </c>
      <c r="H218" s="241"/>
      <c r="I218" s="242">
        <f>ROUND(E218*H218,2)</f>
        <v>0</v>
      </c>
      <c r="J218" s="241"/>
      <c r="K218" s="242">
        <f>ROUND(E218*J218,2)</f>
        <v>0</v>
      </c>
      <c r="L218" s="242">
        <v>21</v>
      </c>
      <c r="M218" s="242">
        <f>G218*(1+L218/100)</f>
        <v>0</v>
      </c>
      <c r="N218" s="240">
        <v>2.0799999999999998E-3</v>
      </c>
      <c r="O218" s="240">
        <f>ROUND(E218*N218,2)</f>
        <v>0.01</v>
      </c>
      <c r="P218" s="240">
        <v>0</v>
      </c>
      <c r="Q218" s="240">
        <f>ROUND(E218*P218,2)</f>
        <v>0</v>
      </c>
      <c r="R218" s="242" t="s">
        <v>323</v>
      </c>
      <c r="S218" s="242" t="s">
        <v>186</v>
      </c>
      <c r="T218" s="243" t="s">
        <v>186</v>
      </c>
      <c r="U218" s="224">
        <v>0.42399999999999999</v>
      </c>
      <c r="V218" s="224">
        <f>ROUND(E218*U218,2)</f>
        <v>1.27</v>
      </c>
      <c r="W218" s="224"/>
      <c r="X218" s="224" t="s">
        <v>218</v>
      </c>
      <c r="Y218" s="224" t="s">
        <v>206</v>
      </c>
      <c r="Z218" s="213"/>
      <c r="AA218" s="213"/>
      <c r="AB218" s="213"/>
      <c r="AC218" s="213"/>
      <c r="AD218" s="213"/>
      <c r="AE218" s="213"/>
      <c r="AF218" s="213"/>
      <c r="AG218" s="213" t="s">
        <v>219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>
        <v>116</v>
      </c>
      <c r="B219" s="221" t="s">
        <v>572</v>
      </c>
      <c r="C219" s="268" t="s">
        <v>573</v>
      </c>
      <c r="D219" s="222" t="s">
        <v>0</v>
      </c>
      <c r="E219" s="263"/>
      <c r="F219" s="225"/>
      <c r="G219" s="224">
        <f>ROUND(E219*F219,2)</f>
        <v>0</v>
      </c>
      <c r="H219" s="225"/>
      <c r="I219" s="224">
        <f>ROUND(E219*H219,2)</f>
        <v>0</v>
      </c>
      <c r="J219" s="225"/>
      <c r="K219" s="224">
        <f>ROUND(E219*J219,2)</f>
        <v>0</v>
      </c>
      <c r="L219" s="224">
        <v>21</v>
      </c>
      <c r="M219" s="224">
        <f>G219*(1+L219/100)</f>
        <v>0</v>
      </c>
      <c r="N219" s="223">
        <v>0</v>
      </c>
      <c r="O219" s="223">
        <f>ROUND(E219*N219,2)</f>
        <v>0</v>
      </c>
      <c r="P219" s="223">
        <v>0</v>
      </c>
      <c r="Q219" s="223">
        <f>ROUND(E219*P219,2)</f>
        <v>0</v>
      </c>
      <c r="R219" s="224" t="s">
        <v>323</v>
      </c>
      <c r="S219" s="224" t="s">
        <v>186</v>
      </c>
      <c r="T219" s="224" t="s">
        <v>186</v>
      </c>
      <c r="U219" s="224">
        <v>0</v>
      </c>
      <c r="V219" s="224">
        <f>ROUND(E219*U219,2)</f>
        <v>0</v>
      </c>
      <c r="W219" s="224"/>
      <c r="X219" s="224" t="s">
        <v>341</v>
      </c>
      <c r="Y219" s="224" t="s">
        <v>206</v>
      </c>
      <c r="Z219" s="213"/>
      <c r="AA219" s="213"/>
      <c r="AB219" s="213"/>
      <c r="AC219" s="213"/>
      <c r="AD219" s="213"/>
      <c r="AE219" s="213"/>
      <c r="AF219" s="213"/>
      <c r="AG219" s="213" t="s">
        <v>342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 x14ac:dyDescent="0.2">
      <c r="A220" s="220"/>
      <c r="B220" s="221"/>
      <c r="C220" s="269" t="s">
        <v>518</v>
      </c>
      <c r="D220" s="264"/>
      <c r="E220" s="264"/>
      <c r="F220" s="264"/>
      <c r="G220" s="26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3"/>
      <c r="AA220" s="213"/>
      <c r="AB220" s="213"/>
      <c r="AC220" s="213"/>
      <c r="AD220" s="213"/>
      <c r="AE220" s="213"/>
      <c r="AF220" s="213"/>
      <c r="AG220" s="213" t="s">
        <v>254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37">
        <v>117</v>
      </c>
      <c r="B221" s="238" t="s">
        <v>574</v>
      </c>
      <c r="C221" s="254" t="s">
        <v>575</v>
      </c>
      <c r="D221" s="239" t="s">
        <v>251</v>
      </c>
      <c r="E221" s="240">
        <v>6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0">
        <v>3.0000000000000001E-5</v>
      </c>
      <c r="O221" s="240">
        <f>ROUND(E221*N221,2)</f>
        <v>0</v>
      </c>
      <c r="P221" s="240">
        <v>0</v>
      </c>
      <c r="Q221" s="240">
        <f>ROUND(E221*P221,2)</f>
        <v>0</v>
      </c>
      <c r="R221" s="242" t="s">
        <v>323</v>
      </c>
      <c r="S221" s="242" t="s">
        <v>186</v>
      </c>
      <c r="T221" s="243" t="s">
        <v>186</v>
      </c>
      <c r="U221" s="224">
        <v>0.16600000000000001</v>
      </c>
      <c r="V221" s="224">
        <f>ROUND(E221*U221,2)</f>
        <v>1</v>
      </c>
      <c r="W221" s="224"/>
      <c r="X221" s="224" t="s">
        <v>218</v>
      </c>
      <c r="Y221" s="224" t="s">
        <v>189</v>
      </c>
      <c r="Z221" s="213"/>
      <c r="AA221" s="213"/>
      <c r="AB221" s="213"/>
      <c r="AC221" s="213"/>
      <c r="AD221" s="213"/>
      <c r="AE221" s="213"/>
      <c r="AF221" s="213"/>
      <c r="AG221" s="213" t="s">
        <v>219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2" x14ac:dyDescent="0.2">
      <c r="A222" s="220"/>
      <c r="B222" s="221"/>
      <c r="C222" s="267" t="s">
        <v>576</v>
      </c>
      <c r="D222" s="260"/>
      <c r="E222" s="261">
        <v>6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3"/>
      <c r="AA222" s="213"/>
      <c r="AB222" s="213"/>
      <c r="AC222" s="213"/>
      <c r="AD222" s="213"/>
      <c r="AE222" s="213"/>
      <c r="AF222" s="213"/>
      <c r="AG222" s="213" t="s">
        <v>266</v>
      </c>
      <c r="AH222" s="213">
        <v>5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37">
        <v>118</v>
      </c>
      <c r="B223" s="238" t="s">
        <v>577</v>
      </c>
      <c r="C223" s="254" t="s">
        <v>578</v>
      </c>
      <c r="D223" s="239" t="s">
        <v>251</v>
      </c>
      <c r="E223" s="240">
        <v>1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21</v>
      </c>
      <c r="M223" s="242">
        <f>G223*(1+L223/100)</f>
        <v>0</v>
      </c>
      <c r="N223" s="240">
        <v>3.0000000000000001E-5</v>
      </c>
      <c r="O223" s="240">
        <f>ROUND(E223*N223,2)</f>
        <v>0</v>
      </c>
      <c r="P223" s="240">
        <v>0</v>
      </c>
      <c r="Q223" s="240">
        <f>ROUND(E223*P223,2)</f>
        <v>0</v>
      </c>
      <c r="R223" s="242" t="s">
        <v>323</v>
      </c>
      <c r="S223" s="242" t="s">
        <v>186</v>
      </c>
      <c r="T223" s="243" t="s">
        <v>186</v>
      </c>
      <c r="U223" s="224">
        <v>0.20599999999999999</v>
      </c>
      <c r="V223" s="224">
        <f>ROUND(E223*U223,2)</f>
        <v>0.21</v>
      </c>
      <c r="W223" s="224"/>
      <c r="X223" s="224" t="s">
        <v>218</v>
      </c>
      <c r="Y223" s="224" t="s">
        <v>206</v>
      </c>
      <c r="Z223" s="213"/>
      <c r="AA223" s="213"/>
      <c r="AB223" s="213"/>
      <c r="AC223" s="213"/>
      <c r="AD223" s="213"/>
      <c r="AE223" s="213"/>
      <c r="AF223" s="213"/>
      <c r="AG223" s="213" t="s">
        <v>219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 x14ac:dyDescent="0.2">
      <c r="A224" s="220"/>
      <c r="B224" s="221"/>
      <c r="C224" s="267" t="s">
        <v>579</v>
      </c>
      <c r="D224" s="260"/>
      <c r="E224" s="261">
        <v>1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3"/>
      <c r="AA224" s="213"/>
      <c r="AB224" s="213"/>
      <c r="AC224" s="213"/>
      <c r="AD224" s="213"/>
      <c r="AE224" s="213"/>
      <c r="AF224" s="213"/>
      <c r="AG224" s="213" t="s">
        <v>266</v>
      </c>
      <c r="AH224" s="213">
        <v>5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37">
        <v>119</v>
      </c>
      <c r="B225" s="238" t="s">
        <v>580</v>
      </c>
      <c r="C225" s="254" t="s">
        <v>581</v>
      </c>
      <c r="D225" s="239" t="s">
        <v>251</v>
      </c>
      <c r="E225" s="240">
        <v>3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0">
        <v>3.0000000000000001E-5</v>
      </c>
      <c r="O225" s="240">
        <f>ROUND(E225*N225,2)</f>
        <v>0</v>
      </c>
      <c r="P225" s="240">
        <v>0</v>
      </c>
      <c r="Q225" s="240">
        <f>ROUND(E225*P225,2)</f>
        <v>0</v>
      </c>
      <c r="R225" s="242" t="s">
        <v>323</v>
      </c>
      <c r="S225" s="242" t="s">
        <v>186</v>
      </c>
      <c r="T225" s="243" t="s">
        <v>186</v>
      </c>
      <c r="U225" s="224">
        <v>0.26900000000000002</v>
      </c>
      <c r="V225" s="224">
        <f>ROUND(E225*U225,2)</f>
        <v>0.81</v>
      </c>
      <c r="W225" s="224"/>
      <c r="X225" s="224" t="s">
        <v>218</v>
      </c>
      <c r="Y225" s="224" t="s">
        <v>582</v>
      </c>
      <c r="Z225" s="213"/>
      <c r="AA225" s="213"/>
      <c r="AB225" s="213"/>
      <c r="AC225" s="213"/>
      <c r="AD225" s="213"/>
      <c r="AE225" s="213"/>
      <c r="AF225" s="213"/>
      <c r="AG225" s="213" t="s">
        <v>219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2" x14ac:dyDescent="0.2">
      <c r="A226" s="220"/>
      <c r="B226" s="221"/>
      <c r="C226" s="267" t="s">
        <v>583</v>
      </c>
      <c r="D226" s="260"/>
      <c r="E226" s="261">
        <v>1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3"/>
      <c r="AA226" s="213"/>
      <c r="AB226" s="213"/>
      <c r="AC226" s="213"/>
      <c r="AD226" s="213"/>
      <c r="AE226" s="213"/>
      <c r="AF226" s="213"/>
      <c r="AG226" s="213" t="s">
        <v>266</v>
      </c>
      <c r="AH226" s="213">
        <v>5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20"/>
      <c r="B227" s="221"/>
      <c r="C227" s="267" t="s">
        <v>584</v>
      </c>
      <c r="D227" s="260"/>
      <c r="E227" s="261">
        <v>2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3"/>
      <c r="AA227" s="213"/>
      <c r="AB227" s="213"/>
      <c r="AC227" s="213"/>
      <c r="AD227" s="213"/>
      <c r="AE227" s="213"/>
      <c r="AF227" s="213"/>
      <c r="AG227" s="213" t="s">
        <v>266</v>
      </c>
      <c r="AH227" s="213">
        <v>5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7">
        <v>120</v>
      </c>
      <c r="B228" s="238" t="s">
        <v>585</v>
      </c>
      <c r="C228" s="254" t="s">
        <v>586</v>
      </c>
      <c r="D228" s="239" t="s">
        <v>251</v>
      </c>
      <c r="E228" s="240">
        <v>3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0">
        <v>3.0000000000000001E-5</v>
      </c>
      <c r="O228" s="240">
        <f>ROUND(E228*N228,2)</f>
        <v>0</v>
      </c>
      <c r="P228" s="240">
        <v>0</v>
      </c>
      <c r="Q228" s="240">
        <f>ROUND(E228*P228,2)</f>
        <v>0</v>
      </c>
      <c r="R228" s="242" t="s">
        <v>323</v>
      </c>
      <c r="S228" s="242" t="s">
        <v>186</v>
      </c>
      <c r="T228" s="243" t="s">
        <v>186</v>
      </c>
      <c r="U228" s="224">
        <v>0.42399999999999999</v>
      </c>
      <c r="V228" s="224">
        <f>ROUND(E228*U228,2)</f>
        <v>1.27</v>
      </c>
      <c r="W228" s="224"/>
      <c r="X228" s="224" t="s">
        <v>218</v>
      </c>
      <c r="Y228" s="224" t="s">
        <v>189</v>
      </c>
      <c r="Z228" s="213"/>
      <c r="AA228" s="213"/>
      <c r="AB228" s="213"/>
      <c r="AC228" s="213"/>
      <c r="AD228" s="213"/>
      <c r="AE228" s="213"/>
      <c r="AF228" s="213"/>
      <c r="AG228" s="213" t="s">
        <v>219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2" x14ac:dyDescent="0.2">
      <c r="A229" s="220"/>
      <c r="B229" s="221"/>
      <c r="C229" s="267" t="s">
        <v>587</v>
      </c>
      <c r="D229" s="260"/>
      <c r="E229" s="261">
        <v>3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3"/>
      <c r="AA229" s="213"/>
      <c r="AB229" s="213"/>
      <c r="AC229" s="213"/>
      <c r="AD229" s="213"/>
      <c r="AE229" s="213"/>
      <c r="AF229" s="213"/>
      <c r="AG229" s="213" t="s">
        <v>266</v>
      </c>
      <c r="AH229" s="213">
        <v>5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46">
        <v>121</v>
      </c>
      <c r="B230" s="247" t="s">
        <v>588</v>
      </c>
      <c r="C230" s="256" t="s">
        <v>589</v>
      </c>
      <c r="D230" s="248" t="s">
        <v>251</v>
      </c>
      <c r="E230" s="249">
        <v>1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49">
        <v>2.7999999999999998E-4</v>
      </c>
      <c r="O230" s="249">
        <f>ROUND(E230*N230,2)</f>
        <v>0</v>
      </c>
      <c r="P230" s="249">
        <v>4.1000000000000003E-3</v>
      </c>
      <c r="Q230" s="249">
        <f>ROUND(E230*P230,2)</f>
        <v>0</v>
      </c>
      <c r="R230" s="251" t="s">
        <v>323</v>
      </c>
      <c r="S230" s="251" t="s">
        <v>186</v>
      </c>
      <c r="T230" s="252" t="s">
        <v>186</v>
      </c>
      <c r="U230" s="224">
        <v>0.372</v>
      </c>
      <c r="V230" s="224">
        <f>ROUND(E230*U230,2)</f>
        <v>0.37</v>
      </c>
      <c r="W230" s="224"/>
      <c r="X230" s="224" t="s">
        <v>218</v>
      </c>
      <c r="Y230" s="224" t="s">
        <v>206</v>
      </c>
      <c r="Z230" s="213"/>
      <c r="AA230" s="213"/>
      <c r="AB230" s="213"/>
      <c r="AC230" s="213"/>
      <c r="AD230" s="213"/>
      <c r="AE230" s="213"/>
      <c r="AF230" s="213"/>
      <c r="AG230" s="213" t="s">
        <v>219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46">
        <v>122</v>
      </c>
      <c r="B231" s="247" t="s">
        <v>590</v>
      </c>
      <c r="C231" s="256" t="s">
        <v>591</v>
      </c>
      <c r="D231" s="248" t="s">
        <v>251</v>
      </c>
      <c r="E231" s="249">
        <v>1</v>
      </c>
      <c r="F231" s="250"/>
      <c r="G231" s="251">
        <f>ROUND(E231*F231,2)</f>
        <v>0</v>
      </c>
      <c r="H231" s="250"/>
      <c r="I231" s="251">
        <f>ROUND(E231*H231,2)</f>
        <v>0</v>
      </c>
      <c r="J231" s="250"/>
      <c r="K231" s="251">
        <f>ROUND(E231*J231,2)</f>
        <v>0</v>
      </c>
      <c r="L231" s="251">
        <v>21</v>
      </c>
      <c r="M231" s="251">
        <f>G231*(1+L231/100)</f>
        <v>0</v>
      </c>
      <c r="N231" s="249">
        <v>6.1500000000000001E-3</v>
      </c>
      <c r="O231" s="249">
        <f>ROUND(E231*N231,2)</f>
        <v>0.01</v>
      </c>
      <c r="P231" s="249">
        <v>2.5999999999999999E-2</v>
      </c>
      <c r="Q231" s="249">
        <f>ROUND(E231*P231,2)</f>
        <v>0.03</v>
      </c>
      <c r="R231" s="251" t="s">
        <v>323</v>
      </c>
      <c r="S231" s="251" t="s">
        <v>186</v>
      </c>
      <c r="T231" s="252" t="s">
        <v>186</v>
      </c>
      <c r="U231" s="224">
        <v>0.85799999999999998</v>
      </c>
      <c r="V231" s="224">
        <f>ROUND(E231*U231,2)</f>
        <v>0.86</v>
      </c>
      <c r="W231" s="224"/>
      <c r="X231" s="224" t="s">
        <v>218</v>
      </c>
      <c r="Y231" s="224" t="s">
        <v>206</v>
      </c>
      <c r="Z231" s="213"/>
      <c r="AA231" s="213"/>
      <c r="AB231" s="213"/>
      <c r="AC231" s="213"/>
      <c r="AD231" s="213"/>
      <c r="AE231" s="213"/>
      <c r="AF231" s="213"/>
      <c r="AG231" s="213" t="s">
        <v>219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46">
        <v>123</v>
      </c>
      <c r="B232" s="247" t="s">
        <v>592</v>
      </c>
      <c r="C232" s="256" t="s">
        <v>593</v>
      </c>
      <c r="D232" s="248" t="s">
        <v>251</v>
      </c>
      <c r="E232" s="249">
        <v>3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49">
        <v>2.4000000000000001E-4</v>
      </c>
      <c r="O232" s="249">
        <f>ROUND(E232*N232,2)</f>
        <v>0</v>
      </c>
      <c r="P232" s="249">
        <v>0</v>
      </c>
      <c r="Q232" s="249">
        <f>ROUND(E232*P232,2)</f>
        <v>0</v>
      </c>
      <c r="R232" s="251" t="s">
        <v>337</v>
      </c>
      <c r="S232" s="251" t="s">
        <v>186</v>
      </c>
      <c r="T232" s="252" t="s">
        <v>186</v>
      </c>
      <c r="U232" s="224">
        <v>0.12089999999999999</v>
      </c>
      <c r="V232" s="224">
        <f>ROUND(E232*U232,2)</f>
        <v>0.36</v>
      </c>
      <c r="W232" s="224"/>
      <c r="X232" s="224" t="s">
        <v>218</v>
      </c>
      <c r="Y232" s="224" t="s">
        <v>206</v>
      </c>
      <c r="Z232" s="213"/>
      <c r="AA232" s="213"/>
      <c r="AB232" s="213"/>
      <c r="AC232" s="213"/>
      <c r="AD232" s="213"/>
      <c r="AE232" s="213"/>
      <c r="AF232" s="213"/>
      <c r="AG232" s="213" t="s">
        <v>219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46">
        <v>124</v>
      </c>
      <c r="B233" s="247" t="s">
        <v>594</v>
      </c>
      <c r="C233" s="256" t="s">
        <v>595</v>
      </c>
      <c r="D233" s="248" t="s">
        <v>251</v>
      </c>
      <c r="E233" s="249">
        <v>1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49">
        <v>6.0999999999999997E-4</v>
      </c>
      <c r="O233" s="249">
        <f>ROUND(E233*N233,2)</f>
        <v>0</v>
      </c>
      <c r="P233" s="249">
        <v>0</v>
      </c>
      <c r="Q233" s="249">
        <f>ROUND(E233*P233,2)</f>
        <v>0</v>
      </c>
      <c r="R233" s="251" t="s">
        <v>337</v>
      </c>
      <c r="S233" s="251" t="s">
        <v>186</v>
      </c>
      <c r="T233" s="252" t="s">
        <v>186</v>
      </c>
      <c r="U233" s="224">
        <v>0.31319999999999998</v>
      </c>
      <c r="V233" s="224">
        <f>ROUND(E233*U233,2)</f>
        <v>0.31</v>
      </c>
      <c r="W233" s="224"/>
      <c r="X233" s="224" t="s">
        <v>218</v>
      </c>
      <c r="Y233" s="224" t="s">
        <v>206</v>
      </c>
      <c r="Z233" s="213"/>
      <c r="AA233" s="213"/>
      <c r="AB233" s="213"/>
      <c r="AC233" s="213"/>
      <c r="AD233" s="213"/>
      <c r="AE233" s="213"/>
      <c r="AF233" s="213"/>
      <c r="AG233" s="213" t="s">
        <v>219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46">
        <v>125</v>
      </c>
      <c r="B234" s="247" t="s">
        <v>596</v>
      </c>
      <c r="C234" s="256" t="s">
        <v>597</v>
      </c>
      <c r="D234" s="248" t="s">
        <v>251</v>
      </c>
      <c r="E234" s="249">
        <v>3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49">
        <v>2.0000000000000002E-5</v>
      </c>
      <c r="O234" s="249">
        <f>ROUND(E234*N234,2)</f>
        <v>0</v>
      </c>
      <c r="P234" s="249">
        <v>1.4E-2</v>
      </c>
      <c r="Q234" s="249">
        <f>ROUND(E234*P234,2)</f>
        <v>0.04</v>
      </c>
      <c r="R234" s="251" t="s">
        <v>337</v>
      </c>
      <c r="S234" s="251" t="s">
        <v>186</v>
      </c>
      <c r="T234" s="252" t="s">
        <v>186</v>
      </c>
      <c r="U234" s="224">
        <v>0.52</v>
      </c>
      <c r="V234" s="224">
        <f>ROUND(E234*U234,2)</f>
        <v>1.56</v>
      </c>
      <c r="W234" s="224"/>
      <c r="X234" s="224" t="s">
        <v>218</v>
      </c>
      <c r="Y234" s="224" t="s">
        <v>206</v>
      </c>
      <c r="Z234" s="213"/>
      <c r="AA234" s="213"/>
      <c r="AB234" s="213"/>
      <c r="AC234" s="213"/>
      <c r="AD234" s="213"/>
      <c r="AE234" s="213"/>
      <c r="AF234" s="213"/>
      <c r="AG234" s="213" t="s">
        <v>219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46">
        <v>126</v>
      </c>
      <c r="B235" s="247" t="s">
        <v>598</v>
      </c>
      <c r="C235" s="256" t="s">
        <v>599</v>
      </c>
      <c r="D235" s="248" t="s">
        <v>251</v>
      </c>
      <c r="E235" s="249">
        <v>2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49">
        <v>2.0000000000000002E-5</v>
      </c>
      <c r="O235" s="249">
        <f>ROUND(E235*N235,2)</f>
        <v>0</v>
      </c>
      <c r="P235" s="249">
        <v>3.9E-2</v>
      </c>
      <c r="Q235" s="249">
        <f>ROUND(E235*P235,2)</f>
        <v>0.08</v>
      </c>
      <c r="R235" s="251" t="s">
        <v>337</v>
      </c>
      <c r="S235" s="251" t="s">
        <v>186</v>
      </c>
      <c r="T235" s="252" t="s">
        <v>186</v>
      </c>
      <c r="U235" s="224">
        <v>0.70699999999999996</v>
      </c>
      <c r="V235" s="224">
        <f>ROUND(E235*U235,2)</f>
        <v>1.41</v>
      </c>
      <c r="W235" s="224"/>
      <c r="X235" s="224" t="s">
        <v>218</v>
      </c>
      <c r="Y235" s="224" t="s">
        <v>206</v>
      </c>
      <c r="Z235" s="213"/>
      <c r="AA235" s="213"/>
      <c r="AB235" s="213"/>
      <c r="AC235" s="213"/>
      <c r="AD235" s="213"/>
      <c r="AE235" s="213"/>
      <c r="AF235" s="213"/>
      <c r="AG235" s="213" t="s">
        <v>219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x14ac:dyDescent="0.2">
      <c r="A236" s="216" t="s">
        <v>181</v>
      </c>
      <c r="B236" s="217" t="s">
        <v>106</v>
      </c>
      <c r="C236" s="258" t="s">
        <v>107</v>
      </c>
      <c r="D236" s="233"/>
      <c r="E236" s="234"/>
      <c r="F236" s="235"/>
      <c r="G236" s="235">
        <f>SUMIF(AG237:AG238,"&lt;&gt;NOR",G237:G238)</f>
        <v>0</v>
      </c>
      <c r="H236" s="235"/>
      <c r="I236" s="235">
        <f>SUM(I237:I238)</f>
        <v>0</v>
      </c>
      <c r="J236" s="235"/>
      <c r="K236" s="235">
        <f>SUM(K237:K238)</f>
        <v>0</v>
      </c>
      <c r="L236" s="235"/>
      <c r="M236" s="235">
        <f>SUM(M237:M238)</f>
        <v>0</v>
      </c>
      <c r="N236" s="234"/>
      <c r="O236" s="234">
        <f>SUM(O237:O238)</f>
        <v>0</v>
      </c>
      <c r="P236" s="234"/>
      <c r="Q236" s="234">
        <f>SUM(Q237:Q238)</f>
        <v>0</v>
      </c>
      <c r="R236" s="235"/>
      <c r="S236" s="235"/>
      <c r="T236" s="236"/>
      <c r="U236" s="226"/>
      <c r="V236" s="226">
        <f>SUM(V237:V238)</f>
        <v>0</v>
      </c>
      <c r="W236" s="226"/>
      <c r="X236" s="226"/>
      <c r="Y236" s="226"/>
      <c r="AG236" t="s">
        <v>182</v>
      </c>
    </row>
    <row r="237" spans="1:60" outlineLevel="1" x14ac:dyDescent="0.2">
      <c r="A237" s="220">
        <v>127</v>
      </c>
      <c r="B237" s="221" t="s">
        <v>600</v>
      </c>
      <c r="C237" s="268" t="s">
        <v>601</v>
      </c>
      <c r="D237" s="222" t="s">
        <v>0</v>
      </c>
      <c r="E237" s="263"/>
      <c r="F237" s="225"/>
      <c r="G237" s="224">
        <f>ROUND(E237*F237,2)</f>
        <v>0</v>
      </c>
      <c r="H237" s="225"/>
      <c r="I237" s="224">
        <f>ROUND(E237*H237,2)</f>
        <v>0</v>
      </c>
      <c r="J237" s="225"/>
      <c r="K237" s="224">
        <f>ROUND(E237*J237,2)</f>
        <v>0</v>
      </c>
      <c r="L237" s="224">
        <v>21</v>
      </c>
      <c r="M237" s="224">
        <f>G237*(1+L237/100)</f>
        <v>0</v>
      </c>
      <c r="N237" s="223">
        <v>0</v>
      </c>
      <c r="O237" s="223">
        <f>ROUND(E237*N237,2)</f>
        <v>0</v>
      </c>
      <c r="P237" s="223">
        <v>0</v>
      </c>
      <c r="Q237" s="223">
        <f>ROUND(E237*P237,2)</f>
        <v>0</v>
      </c>
      <c r="R237" s="224" t="s">
        <v>334</v>
      </c>
      <c r="S237" s="224" t="s">
        <v>186</v>
      </c>
      <c r="T237" s="224" t="s">
        <v>186</v>
      </c>
      <c r="U237" s="224">
        <v>0</v>
      </c>
      <c r="V237" s="224">
        <f>ROUND(E237*U237,2)</f>
        <v>0</v>
      </c>
      <c r="W237" s="224"/>
      <c r="X237" s="224" t="s">
        <v>341</v>
      </c>
      <c r="Y237" s="224" t="s">
        <v>206</v>
      </c>
      <c r="Z237" s="213"/>
      <c r="AA237" s="213"/>
      <c r="AB237" s="213"/>
      <c r="AC237" s="213"/>
      <c r="AD237" s="213"/>
      <c r="AE237" s="213"/>
      <c r="AF237" s="213"/>
      <c r="AG237" s="213" t="s">
        <v>342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2" x14ac:dyDescent="0.2">
      <c r="A238" s="220"/>
      <c r="B238" s="221"/>
      <c r="C238" s="269" t="s">
        <v>518</v>
      </c>
      <c r="D238" s="264"/>
      <c r="E238" s="264"/>
      <c r="F238" s="264"/>
      <c r="G238" s="26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3"/>
      <c r="AA238" s="213"/>
      <c r="AB238" s="213"/>
      <c r="AC238" s="213"/>
      <c r="AD238" s="213"/>
      <c r="AE238" s="213"/>
      <c r="AF238" s="213"/>
      <c r="AG238" s="213" t="s">
        <v>254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x14ac:dyDescent="0.2">
      <c r="A239" s="216" t="s">
        <v>181</v>
      </c>
      <c r="B239" s="217" t="s">
        <v>114</v>
      </c>
      <c r="C239" s="258" t="s">
        <v>115</v>
      </c>
      <c r="D239" s="233"/>
      <c r="E239" s="234"/>
      <c r="F239" s="235"/>
      <c r="G239" s="235">
        <f>SUMIF(AG240:AG240,"&lt;&gt;NOR",G240:G240)</f>
        <v>0</v>
      </c>
      <c r="H239" s="235"/>
      <c r="I239" s="235">
        <f>SUM(I240:I240)</f>
        <v>0</v>
      </c>
      <c r="J239" s="235"/>
      <c r="K239" s="235">
        <f>SUM(K240:K240)</f>
        <v>0</v>
      </c>
      <c r="L239" s="235"/>
      <c r="M239" s="235">
        <f>SUM(M240:M240)</f>
        <v>0</v>
      </c>
      <c r="N239" s="234"/>
      <c r="O239" s="234">
        <f>SUM(O240:O240)</f>
        <v>0</v>
      </c>
      <c r="P239" s="234"/>
      <c r="Q239" s="234">
        <f>SUM(Q240:Q240)</f>
        <v>0</v>
      </c>
      <c r="R239" s="235"/>
      <c r="S239" s="235"/>
      <c r="T239" s="236"/>
      <c r="U239" s="226"/>
      <c r="V239" s="226">
        <f>SUM(V240:V240)</f>
        <v>0</v>
      </c>
      <c r="W239" s="226"/>
      <c r="X239" s="226"/>
      <c r="Y239" s="226"/>
      <c r="AG239" t="s">
        <v>182</v>
      </c>
    </row>
    <row r="240" spans="1:60" outlineLevel="1" x14ac:dyDescent="0.2">
      <c r="A240" s="220">
        <v>128</v>
      </c>
      <c r="B240" s="221" t="s">
        <v>602</v>
      </c>
      <c r="C240" s="268" t="s">
        <v>603</v>
      </c>
      <c r="D240" s="222" t="s">
        <v>0</v>
      </c>
      <c r="E240" s="263"/>
      <c r="F240" s="225"/>
      <c r="G240" s="224">
        <f>ROUND(E240*F240,2)</f>
        <v>0</v>
      </c>
      <c r="H240" s="225"/>
      <c r="I240" s="224">
        <f>ROUND(E240*H240,2)</f>
        <v>0</v>
      </c>
      <c r="J240" s="225"/>
      <c r="K240" s="224">
        <f>ROUND(E240*J240,2)</f>
        <v>0</v>
      </c>
      <c r="L240" s="224">
        <v>21</v>
      </c>
      <c r="M240" s="224">
        <f>G240*(1+L240/100)</f>
        <v>0</v>
      </c>
      <c r="N240" s="223">
        <v>0</v>
      </c>
      <c r="O240" s="223">
        <f>ROUND(E240*N240,2)</f>
        <v>0</v>
      </c>
      <c r="P240" s="223">
        <v>0</v>
      </c>
      <c r="Q240" s="223">
        <f>ROUND(E240*P240,2)</f>
        <v>0</v>
      </c>
      <c r="R240" s="224" t="s">
        <v>337</v>
      </c>
      <c r="S240" s="224" t="s">
        <v>186</v>
      </c>
      <c r="T240" s="224" t="s">
        <v>186</v>
      </c>
      <c r="U240" s="224">
        <v>0</v>
      </c>
      <c r="V240" s="224">
        <f>ROUND(E240*U240,2)</f>
        <v>0</v>
      </c>
      <c r="W240" s="224"/>
      <c r="X240" s="224" t="s">
        <v>341</v>
      </c>
      <c r="Y240" s="224" t="s">
        <v>206</v>
      </c>
      <c r="Z240" s="213"/>
      <c r="AA240" s="213"/>
      <c r="AB240" s="213"/>
      <c r="AC240" s="213"/>
      <c r="AD240" s="213"/>
      <c r="AE240" s="213"/>
      <c r="AF240" s="213"/>
      <c r="AG240" s="213" t="s">
        <v>342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x14ac:dyDescent="0.2">
      <c r="A241" s="227" t="s">
        <v>181</v>
      </c>
      <c r="B241" s="228" t="s">
        <v>102</v>
      </c>
      <c r="C241" s="253" t="s">
        <v>103</v>
      </c>
      <c r="D241" s="229"/>
      <c r="E241" s="230"/>
      <c r="F241" s="231"/>
      <c r="G241" s="231">
        <f>SUMIF(AG242:AG247,"&lt;&gt;NOR",G242:G247)</f>
        <v>0</v>
      </c>
      <c r="H241" s="231"/>
      <c r="I241" s="231">
        <f>SUM(I242:I247)</f>
        <v>0</v>
      </c>
      <c r="J241" s="231"/>
      <c r="K241" s="231">
        <f>SUM(K242:K247)</f>
        <v>0</v>
      </c>
      <c r="L241" s="231"/>
      <c r="M241" s="231">
        <f>SUM(M242:M247)</f>
        <v>0</v>
      </c>
      <c r="N241" s="230"/>
      <c r="O241" s="230">
        <f>SUM(O242:O247)</f>
        <v>0.01</v>
      </c>
      <c r="P241" s="230"/>
      <c r="Q241" s="230">
        <f>SUM(Q242:Q247)</f>
        <v>0.01</v>
      </c>
      <c r="R241" s="231"/>
      <c r="S241" s="231"/>
      <c r="T241" s="232"/>
      <c r="U241" s="226"/>
      <c r="V241" s="226">
        <f>SUM(V242:V247)</f>
        <v>2.87</v>
      </c>
      <c r="W241" s="226"/>
      <c r="X241" s="226"/>
      <c r="Y241" s="226"/>
      <c r="AG241" t="s">
        <v>182</v>
      </c>
    </row>
    <row r="242" spans="1:60" outlineLevel="1" x14ac:dyDescent="0.2">
      <c r="A242" s="246">
        <v>129</v>
      </c>
      <c r="B242" s="247" t="s">
        <v>359</v>
      </c>
      <c r="C242" s="256" t="s">
        <v>360</v>
      </c>
      <c r="D242" s="248" t="s">
        <v>251</v>
      </c>
      <c r="E242" s="249">
        <v>2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49">
        <v>2.1000000000000001E-4</v>
      </c>
      <c r="O242" s="249">
        <f>ROUND(E242*N242,2)</f>
        <v>0</v>
      </c>
      <c r="P242" s="249">
        <v>3.5000000000000001E-3</v>
      </c>
      <c r="Q242" s="249">
        <f>ROUND(E242*P242,2)</f>
        <v>0.01</v>
      </c>
      <c r="R242" s="251" t="s">
        <v>337</v>
      </c>
      <c r="S242" s="251" t="s">
        <v>186</v>
      </c>
      <c r="T242" s="252" t="s">
        <v>186</v>
      </c>
      <c r="U242" s="224">
        <v>0.374</v>
      </c>
      <c r="V242" s="224">
        <f>ROUND(E242*U242,2)</f>
        <v>0.75</v>
      </c>
      <c r="W242" s="224"/>
      <c r="X242" s="224" t="s">
        <v>218</v>
      </c>
      <c r="Y242" s="224" t="s">
        <v>206</v>
      </c>
      <c r="Z242" s="213"/>
      <c r="AA242" s="213"/>
      <c r="AB242" s="213"/>
      <c r="AC242" s="213"/>
      <c r="AD242" s="213"/>
      <c r="AE242" s="213"/>
      <c r="AF242" s="213"/>
      <c r="AG242" s="213" t="s">
        <v>219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46">
        <v>130</v>
      </c>
      <c r="B243" s="247" t="s">
        <v>604</v>
      </c>
      <c r="C243" s="256" t="s">
        <v>605</v>
      </c>
      <c r="D243" s="248" t="s">
        <v>251</v>
      </c>
      <c r="E243" s="249">
        <v>1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49">
        <v>2.7E-4</v>
      </c>
      <c r="O243" s="249">
        <f>ROUND(E243*N243,2)</f>
        <v>0</v>
      </c>
      <c r="P243" s="249">
        <v>0</v>
      </c>
      <c r="Q243" s="249">
        <f>ROUND(E243*P243,2)</f>
        <v>0</v>
      </c>
      <c r="R243" s="251"/>
      <c r="S243" s="251" t="s">
        <v>212</v>
      </c>
      <c r="T243" s="252" t="s">
        <v>186</v>
      </c>
      <c r="U243" s="224">
        <v>0.39200000000000002</v>
      </c>
      <c r="V243" s="224">
        <f>ROUND(E243*U243,2)</f>
        <v>0.39</v>
      </c>
      <c r="W243" s="224"/>
      <c r="X243" s="224" t="s">
        <v>218</v>
      </c>
      <c r="Y243" s="224" t="s">
        <v>206</v>
      </c>
      <c r="Z243" s="213"/>
      <c r="AA243" s="213"/>
      <c r="AB243" s="213"/>
      <c r="AC243" s="213"/>
      <c r="AD243" s="213"/>
      <c r="AE243" s="213"/>
      <c r="AF243" s="213"/>
      <c r="AG243" s="213" t="s">
        <v>219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46">
        <v>131</v>
      </c>
      <c r="B244" s="247" t="s">
        <v>606</v>
      </c>
      <c r="C244" s="256" t="s">
        <v>607</v>
      </c>
      <c r="D244" s="248" t="s">
        <v>251</v>
      </c>
      <c r="E244" s="249">
        <v>1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49">
        <v>2.5699999999999998E-3</v>
      </c>
      <c r="O244" s="249">
        <f>ROUND(E244*N244,2)</f>
        <v>0</v>
      </c>
      <c r="P244" s="249">
        <v>0</v>
      </c>
      <c r="Q244" s="249">
        <f>ROUND(E244*P244,2)</f>
        <v>0</v>
      </c>
      <c r="R244" s="251"/>
      <c r="S244" s="251" t="s">
        <v>212</v>
      </c>
      <c r="T244" s="252" t="s">
        <v>186</v>
      </c>
      <c r="U244" s="224">
        <v>0.433</v>
      </c>
      <c r="V244" s="224">
        <f>ROUND(E244*U244,2)</f>
        <v>0.43</v>
      </c>
      <c r="W244" s="224"/>
      <c r="X244" s="224" t="s">
        <v>218</v>
      </c>
      <c r="Y244" s="224" t="s">
        <v>206</v>
      </c>
      <c r="Z244" s="213"/>
      <c r="AA244" s="213"/>
      <c r="AB244" s="213"/>
      <c r="AC244" s="213"/>
      <c r="AD244" s="213"/>
      <c r="AE244" s="213"/>
      <c r="AF244" s="213"/>
      <c r="AG244" s="213" t="s">
        <v>219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46">
        <v>132</v>
      </c>
      <c r="B245" s="247" t="s">
        <v>608</v>
      </c>
      <c r="C245" s="256" t="s">
        <v>609</v>
      </c>
      <c r="D245" s="248" t="s">
        <v>251</v>
      </c>
      <c r="E245" s="249">
        <v>3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49">
        <v>2.5699999999999998E-3</v>
      </c>
      <c r="O245" s="249">
        <f>ROUND(E245*N245,2)</f>
        <v>0.01</v>
      </c>
      <c r="P245" s="249">
        <v>0</v>
      </c>
      <c r="Q245" s="249">
        <f>ROUND(E245*P245,2)</f>
        <v>0</v>
      </c>
      <c r="R245" s="251"/>
      <c r="S245" s="251" t="s">
        <v>212</v>
      </c>
      <c r="T245" s="252" t="s">
        <v>186</v>
      </c>
      <c r="U245" s="224">
        <v>0.433</v>
      </c>
      <c r="V245" s="224">
        <f>ROUND(E245*U245,2)</f>
        <v>1.3</v>
      </c>
      <c r="W245" s="224"/>
      <c r="X245" s="224" t="s">
        <v>218</v>
      </c>
      <c r="Y245" s="224" t="s">
        <v>206</v>
      </c>
      <c r="Z245" s="213"/>
      <c r="AA245" s="213"/>
      <c r="AB245" s="213"/>
      <c r="AC245" s="213"/>
      <c r="AD245" s="213"/>
      <c r="AE245" s="213"/>
      <c r="AF245" s="213"/>
      <c r="AG245" s="213" t="s">
        <v>219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46">
        <v>133</v>
      </c>
      <c r="B246" s="247" t="s">
        <v>610</v>
      </c>
      <c r="C246" s="256" t="s">
        <v>611</v>
      </c>
      <c r="D246" s="248" t="s">
        <v>314</v>
      </c>
      <c r="E246" s="249">
        <v>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49">
        <v>0</v>
      </c>
      <c r="O246" s="249">
        <f>ROUND(E246*N246,2)</f>
        <v>0</v>
      </c>
      <c r="P246" s="249">
        <v>0</v>
      </c>
      <c r="Q246" s="249">
        <f>ROUND(E246*P246,2)</f>
        <v>0</v>
      </c>
      <c r="R246" s="251"/>
      <c r="S246" s="251" t="s">
        <v>212</v>
      </c>
      <c r="T246" s="252" t="s">
        <v>187</v>
      </c>
      <c r="U246" s="224">
        <v>0</v>
      </c>
      <c r="V246" s="224">
        <f>ROUND(E246*U246,2)</f>
        <v>0</v>
      </c>
      <c r="W246" s="224"/>
      <c r="X246" s="224" t="s">
        <v>307</v>
      </c>
      <c r="Y246" s="224" t="s">
        <v>206</v>
      </c>
      <c r="Z246" s="213"/>
      <c r="AA246" s="213"/>
      <c r="AB246" s="213"/>
      <c r="AC246" s="213"/>
      <c r="AD246" s="213"/>
      <c r="AE246" s="213"/>
      <c r="AF246" s="213"/>
      <c r="AG246" s="213" t="s">
        <v>308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46">
        <v>134</v>
      </c>
      <c r="B247" s="247" t="s">
        <v>612</v>
      </c>
      <c r="C247" s="256" t="s">
        <v>613</v>
      </c>
      <c r="D247" s="248" t="s">
        <v>314</v>
      </c>
      <c r="E247" s="249">
        <v>1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49">
        <v>0</v>
      </c>
      <c r="O247" s="249">
        <f>ROUND(E247*N247,2)</f>
        <v>0</v>
      </c>
      <c r="P247" s="249">
        <v>0</v>
      </c>
      <c r="Q247" s="249">
        <f>ROUND(E247*P247,2)</f>
        <v>0</v>
      </c>
      <c r="R247" s="251"/>
      <c r="S247" s="251" t="s">
        <v>212</v>
      </c>
      <c r="T247" s="252" t="s">
        <v>187</v>
      </c>
      <c r="U247" s="224">
        <v>0</v>
      </c>
      <c r="V247" s="224">
        <f>ROUND(E247*U247,2)</f>
        <v>0</v>
      </c>
      <c r="W247" s="224"/>
      <c r="X247" s="224" t="s">
        <v>307</v>
      </c>
      <c r="Y247" s="224" t="s">
        <v>206</v>
      </c>
      <c r="Z247" s="213"/>
      <c r="AA247" s="213"/>
      <c r="AB247" s="213"/>
      <c r="AC247" s="213"/>
      <c r="AD247" s="213"/>
      <c r="AE247" s="213"/>
      <c r="AF247" s="213"/>
      <c r="AG247" s="213" t="s">
        <v>308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x14ac:dyDescent="0.2">
      <c r="A248" s="227" t="s">
        <v>181</v>
      </c>
      <c r="B248" s="228" t="s">
        <v>104</v>
      </c>
      <c r="C248" s="253" t="s">
        <v>105</v>
      </c>
      <c r="D248" s="229"/>
      <c r="E248" s="230"/>
      <c r="F248" s="231"/>
      <c r="G248" s="231">
        <f>SUMIF(AG249:AG258,"&lt;&gt;NOR",G249:G258)</f>
        <v>0</v>
      </c>
      <c r="H248" s="231"/>
      <c r="I248" s="231">
        <f>SUM(I249:I258)</f>
        <v>0</v>
      </c>
      <c r="J248" s="231"/>
      <c r="K248" s="231">
        <f>SUM(K249:K258)</f>
        <v>0</v>
      </c>
      <c r="L248" s="231"/>
      <c r="M248" s="231">
        <f>SUM(M249:M258)</f>
        <v>0</v>
      </c>
      <c r="N248" s="230"/>
      <c r="O248" s="230">
        <f>SUM(O249:O258)</f>
        <v>0.02</v>
      </c>
      <c r="P248" s="230"/>
      <c r="Q248" s="230">
        <f>SUM(Q249:Q258)</f>
        <v>0</v>
      </c>
      <c r="R248" s="231"/>
      <c r="S248" s="231"/>
      <c r="T248" s="232"/>
      <c r="U248" s="226"/>
      <c r="V248" s="226">
        <f>SUM(V249:V258)</f>
        <v>1.9300000000000002</v>
      </c>
      <c r="W248" s="226"/>
      <c r="X248" s="226"/>
      <c r="Y248" s="226"/>
      <c r="AG248" t="s">
        <v>182</v>
      </c>
    </row>
    <row r="249" spans="1:60" outlineLevel="1" x14ac:dyDescent="0.2">
      <c r="A249" s="237">
        <v>135</v>
      </c>
      <c r="B249" s="238" t="s">
        <v>614</v>
      </c>
      <c r="C249" s="254" t="s">
        <v>615</v>
      </c>
      <c r="D249" s="239" t="s">
        <v>251</v>
      </c>
      <c r="E249" s="240">
        <v>1</v>
      </c>
      <c r="F249" s="241"/>
      <c r="G249" s="242">
        <f>ROUND(E249*F249,2)</f>
        <v>0</v>
      </c>
      <c r="H249" s="241"/>
      <c r="I249" s="242">
        <f>ROUND(E249*H249,2)</f>
        <v>0</v>
      </c>
      <c r="J249" s="241"/>
      <c r="K249" s="242">
        <f>ROUND(E249*J249,2)</f>
        <v>0</v>
      </c>
      <c r="L249" s="242">
        <v>21</v>
      </c>
      <c r="M249" s="242">
        <f>G249*(1+L249/100)</f>
        <v>0</v>
      </c>
      <c r="N249" s="240">
        <v>1.64E-3</v>
      </c>
      <c r="O249" s="240">
        <f>ROUND(E249*N249,2)</f>
        <v>0</v>
      </c>
      <c r="P249" s="240">
        <v>0</v>
      </c>
      <c r="Q249" s="240">
        <f>ROUND(E249*P249,2)</f>
        <v>0</v>
      </c>
      <c r="R249" s="242" t="s">
        <v>323</v>
      </c>
      <c r="S249" s="242" t="s">
        <v>186</v>
      </c>
      <c r="T249" s="243" t="s">
        <v>186</v>
      </c>
      <c r="U249" s="224">
        <v>0.372</v>
      </c>
      <c r="V249" s="224">
        <f>ROUND(E249*U249,2)</f>
        <v>0.37</v>
      </c>
      <c r="W249" s="224"/>
      <c r="X249" s="224" t="s">
        <v>218</v>
      </c>
      <c r="Y249" s="224" t="s">
        <v>189</v>
      </c>
      <c r="Z249" s="213"/>
      <c r="AA249" s="213"/>
      <c r="AB249" s="213"/>
      <c r="AC249" s="213"/>
      <c r="AD249" s="213"/>
      <c r="AE249" s="213"/>
      <c r="AF249" s="213"/>
      <c r="AG249" s="213" t="s">
        <v>219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>
        <v>136</v>
      </c>
      <c r="B250" s="221" t="s">
        <v>616</v>
      </c>
      <c r="C250" s="268" t="s">
        <v>617</v>
      </c>
      <c r="D250" s="222" t="s">
        <v>0</v>
      </c>
      <c r="E250" s="263"/>
      <c r="F250" s="225"/>
      <c r="G250" s="224">
        <f>ROUND(E250*F250,2)</f>
        <v>0</v>
      </c>
      <c r="H250" s="225"/>
      <c r="I250" s="224">
        <f>ROUND(E250*H250,2)</f>
        <v>0</v>
      </c>
      <c r="J250" s="225"/>
      <c r="K250" s="224">
        <f>ROUND(E250*J250,2)</f>
        <v>0</v>
      </c>
      <c r="L250" s="224">
        <v>21</v>
      </c>
      <c r="M250" s="224">
        <f>G250*(1+L250/100)</f>
        <v>0</v>
      </c>
      <c r="N250" s="223">
        <v>0</v>
      </c>
      <c r="O250" s="223">
        <f>ROUND(E250*N250,2)</f>
        <v>0</v>
      </c>
      <c r="P250" s="223">
        <v>0</v>
      </c>
      <c r="Q250" s="223">
        <f>ROUND(E250*P250,2)</f>
        <v>0</v>
      </c>
      <c r="R250" s="224" t="s">
        <v>323</v>
      </c>
      <c r="S250" s="224" t="s">
        <v>186</v>
      </c>
      <c r="T250" s="224" t="s">
        <v>186</v>
      </c>
      <c r="U250" s="224">
        <v>0</v>
      </c>
      <c r="V250" s="224">
        <f>ROUND(E250*U250,2)</f>
        <v>0</v>
      </c>
      <c r="W250" s="224"/>
      <c r="X250" s="224" t="s">
        <v>341</v>
      </c>
      <c r="Y250" s="224" t="s">
        <v>206</v>
      </c>
      <c r="Z250" s="213"/>
      <c r="AA250" s="213"/>
      <c r="AB250" s="213"/>
      <c r="AC250" s="213"/>
      <c r="AD250" s="213"/>
      <c r="AE250" s="213"/>
      <c r="AF250" s="213"/>
      <c r="AG250" s="213" t="s">
        <v>342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2" x14ac:dyDescent="0.2">
      <c r="A251" s="220"/>
      <c r="B251" s="221"/>
      <c r="C251" s="269" t="s">
        <v>518</v>
      </c>
      <c r="D251" s="264"/>
      <c r="E251" s="264"/>
      <c r="F251" s="264"/>
      <c r="G251" s="26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3"/>
      <c r="AA251" s="213"/>
      <c r="AB251" s="213"/>
      <c r="AC251" s="213"/>
      <c r="AD251" s="213"/>
      <c r="AE251" s="213"/>
      <c r="AF251" s="213"/>
      <c r="AG251" s="213" t="s">
        <v>254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37">
        <v>137</v>
      </c>
      <c r="B252" s="238" t="s">
        <v>618</v>
      </c>
      <c r="C252" s="254" t="s">
        <v>619</v>
      </c>
      <c r="D252" s="239" t="s">
        <v>328</v>
      </c>
      <c r="E252" s="240">
        <v>1</v>
      </c>
      <c r="F252" s="241"/>
      <c r="G252" s="242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0">
        <v>5.4099999999999999E-3</v>
      </c>
      <c r="O252" s="240">
        <f>ROUND(E252*N252,2)</f>
        <v>0.01</v>
      </c>
      <c r="P252" s="240">
        <v>0</v>
      </c>
      <c r="Q252" s="240">
        <f>ROUND(E252*P252,2)</f>
        <v>0</v>
      </c>
      <c r="R252" s="242"/>
      <c r="S252" s="242" t="s">
        <v>212</v>
      </c>
      <c r="T252" s="243" t="s">
        <v>228</v>
      </c>
      <c r="U252" s="224">
        <v>1.556</v>
      </c>
      <c r="V252" s="224">
        <f>ROUND(E252*U252,2)</f>
        <v>1.56</v>
      </c>
      <c r="W252" s="224"/>
      <c r="X252" s="224" t="s">
        <v>218</v>
      </c>
      <c r="Y252" s="224" t="s">
        <v>206</v>
      </c>
      <c r="Z252" s="213"/>
      <c r="AA252" s="213"/>
      <c r="AB252" s="213"/>
      <c r="AC252" s="213"/>
      <c r="AD252" s="213"/>
      <c r="AE252" s="213"/>
      <c r="AF252" s="213"/>
      <c r="AG252" s="213" t="s">
        <v>620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2" x14ac:dyDescent="0.2">
      <c r="A253" s="220"/>
      <c r="B253" s="221"/>
      <c r="C253" s="255" t="s">
        <v>621</v>
      </c>
      <c r="D253" s="245"/>
      <c r="E253" s="245"/>
      <c r="F253" s="245"/>
      <c r="G253" s="245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3"/>
      <c r="AA253" s="213"/>
      <c r="AB253" s="213"/>
      <c r="AC253" s="213"/>
      <c r="AD253" s="213"/>
      <c r="AE253" s="213"/>
      <c r="AF253" s="213"/>
      <c r="AG253" s="213" t="s">
        <v>192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 x14ac:dyDescent="0.2">
      <c r="A254" s="220"/>
      <c r="B254" s="221"/>
      <c r="C254" s="267" t="s">
        <v>622</v>
      </c>
      <c r="D254" s="260"/>
      <c r="E254" s="261">
        <v>1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3"/>
      <c r="AA254" s="213"/>
      <c r="AB254" s="213"/>
      <c r="AC254" s="213"/>
      <c r="AD254" s="213"/>
      <c r="AE254" s="213"/>
      <c r="AF254" s="213"/>
      <c r="AG254" s="213" t="s">
        <v>266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46">
        <v>138</v>
      </c>
      <c r="B255" s="247" t="s">
        <v>623</v>
      </c>
      <c r="C255" s="256" t="s">
        <v>624</v>
      </c>
      <c r="D255" s="248" t="s">
        <v>314</v>
      </c>
      <c r="E255" s="249">
        <v>2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49">
        <v>0</v>
      </c>
      <c r="O255" s="249">
        <f>ROUND(E255*N255,2)</f>
        <v>0</v>
      </c>
      <c r="P255" s="249">
        <v>0</v>
      </c>
      <c r="Q255" s="249">
        <f>ROUND(E255*P255,2)</f>
        <v>0</v>
      </c>
      <c r="R255" s="251"/>
      <c r="S255" s="251" t="s">
        <v>212</v>
      </c>
      <c r="T255" s="252" t="s">
        <v>187</v>
      </c>
      <c r="U255" s="224">
        <v>0</v>
      </c>
      <c r="V255" s="224">
        <f>ROUND(E255*U255,2)</f>
        <v>0</v>
      </c>
      <c r="W255" s="224"/>
      <c r="X255" s="224" t="s">
        <v>218</v>
      </c>
      <c r="Y255" s="224" t="s">
        <v>206</v>
      </c>
      <c r="Z255" s="213"/>
      <c r="AA255" s="213"/>
      <c r="AB255" s="213"/>
      <c r="AC255" s="213"/>
      <c r="AD255" s="213"/>
      <c r="AE255" s="213"/>
      <c r="AF255" s="213"/>
      <c r="AG255" s="213" t="s">
        <v>219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46">
        <v>139</v>
      </c>
      <c r="B256" s="247" t="s">
        <v>625</v>
      </c>
      <c r="C256" s="256" t="s">
        <v>626</v>
      </c>
      <c r="D256" s="248" t="s">
        <v>314</v>
      </c>
      <c r="E256" s="249">
        <v>1</v>
      </c>
      <c r="F256" s="250"/>
      <c r="G256" s="251">
        <f>ROUND(E256*F256,2)</f>
        <v>0</v>
      </c>
      <c r="H256" s="250"/>
      <c r="I256" s="251">
        <f>ROUND(E256*H256,2)</f>
        <v>0</v>
      </c>
      <c r="J256" s="250"/>
      <c r="K256" s="251">
        <f>ROUND(E256*J256,2)</f>
        <v>0</v>
      </c>
      <c r="L256" s="251">
        <v>21</v>
      </c>
      <c r="M256" s="251">
        <f>G256*(1+L256/100)</f>
        <v>0</v>
      </c>
      <c r="N256" s="249">
        <v>0</v>
      </c>
      <c r="O256" s="249">
        <f>ROUND(E256*N256,2)</f>
        <v>0</v>
      </c>
      <c r="P256" s="249">
        <v>0</v>
      </c>
      <c r="Q256" s="249">
        <f>ROUND(E256*P256,2)</f>
        <v>0</v>
      </c>
      <c r="R256" s="251"/>
      <c r="S256" s="251" t="s">
        <v>212</v>
      </c>
      <c r="T256" s="252" t="s">
        <v>187</v>
      </c>
      <c r="U256" s="224">
        <v>0</v>
      </c>
      <c r="V256" s="224">
        <f>ROUND(E256*U256,2)</f>
        <v>0</v>
      </c>
      <c r="W256" s="224"/>
      <c r="X256" s="224" t="s">
        <v>218</v>
      </c>
      <c r="Y256" s="224" t="s">
        <v>206</v>
      </c>
      <c r="Z256" s="213"/>
      <c r="AA256" s="213"/>
      <c r="AB256" s="213"/>
      <c r="AC256" s="213"/>
      <c r="AD256" s="213"/>
      <c r="AE256" s="213"/>
      <c r="AF256" s="213"/>
      <c r="AG256" s="213" t="s">
        <v>219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37">
        <v>140</v>
      </c>
      <c r="B257" s="238" t="s">
        <v>627</v>
      </c>
      <c r="C257" s="254" t="s">
        <v>628</v>
      </c>
      <c r="D257" s="239" t="s">
        <v>251</v>
      </c>
      <c r="E257" s="240">
        <v>1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0">
        <v>5.0000000000000001E-3</v>
      </c>
      <c r="O257" s="240">
        <f>ROUND(E257*N257,2)</f>
        <v>0.01</v>
      </c>
      <c r="P257" s="240">
        <v>0</v>
      </c>
      <c r="Q257" s="240">
        <f>ROUND(E257*P257,2)</f>
        <v>0</v>
      </c>
      <c r="R257" s="242"/>
      <c r="S257" s="242" t="s">
        <v>212</v>
      </c>
      <c r="T257" s="243" t="s">
        <v>187</v>
      </c>
      <c r="U257" s="224">
        <v>0</v>
      </c>
      <c r="V257" s="224">
        <f>ROUND(E257*U257,2)</f>
        <v>0</v>
      </c>
      <c r="W257" s="224"/>
      <c r="X257" s="224" t="s">
        <v>307</v>
      </c>
      <c r="Y257" s="224" t="s">
        <v>206</v>
      </c>
      <c r="Z257" s="213"/>
      <c r="AA257" s="213"/>
      <c r="AB257" s="213"/>
      <c r="AC257" s="213"/>
      <c r="AD257" s="213"/>
      <c r="AE257" s="213"/>
      <c r="AF257" s="213"/>
      <c r="AG257" s="213" t="s">
        <v>308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 x14ac:dyDescent="0.2">
      <c r="A258" s="220"/>
      <c r="B258" s="221"/>
      <c r="C258" s="267" t="s">
        <v>629</v>
      </c>
      <c r="D258" s="260"/>
      <c r="E258" s="261">
        <v>1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3"/>
      <c r="AA258" s="213"/>
      <c r="AB258" s="213"/>
      <c r="AC258" s="213"/>
      <c r="AD258" s="213"/>
      <c r="AE258" s="213"/>
      <c r="AF258" s="213"/>
      <c r="AG258" s="213" t="s">
        <v>266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x14ac:dyDescent="0.2">
      <c r="A259" s="227" t="s">
        <v>181</v>
      </c>
      <c r="B259" s="228" t="s">
        <v>106</v>
      </c>
      <c r="C259" s="253" t="s">
        <v>107</v>
      </c>
      <c r="D259" s="229"/>
      <c r="E259" s="230"/>
      <c r="F259" s="231"/>
      <c r="G259" s="231">
        <f>SUMIF(AG260:AG263,"&lt;&gt;NOR",G260:G263)</f>
        <v>0</v>
      </c>
      <c r="H259" s="231"/>
      <c r="I259" s="231">
        <f>SUM(I260:I263)</f>
        <v>0</v>
      </c>
      <c r="J259" s="231"/>
      <c r="K259" s="231">
        <f>SUM(K260:K263)</f>
        <v>0</v>
      </c>
      <c r="L259" s="231"/>
      <c r="M259" s="231">
        <f>SUM(M260:M263)</f>
        <v>0</v>
      </c>
      <c r="N259" s="230"/>
      <c r="O259" s="230">
        <f>SUM(O260:O263)</f>
        <v>0</v>
      </c>
      <c r="P259" s="230"/>
      <c r="Q259" s="230">
        <f>SUM(Q260:Q263)</f>
        <v>0</v>
      </c>
      <c r="R259" s="231"/>
      <c r="S259" s="231"/>
      <c r="T259" s="232"/>
      <c r="U259" s="226"/>
      <c r="V259" s="226">
        <f>SUM(V260:V263)</f>
        <v>5.0500000000000007</v>
      </c>
      <c r="W259" s="226"/>
      <c r="X259" s="226"/>
      <c r="Y259" s="226"/>
      <c r="AG259" t="s">
        <v>182</v>
      </c>
    </row>
    <row r="260" spans="1:60" outlineLevel="1" x14ac:dyDescent="0.2">
      <c r="A260" s="246">
        <v>141</v>
      </c>
      <c r="B260" s="247" t="s">
        <v>630</v>
      </c>
      <c r="C260" s="256" t="s">
        <v>631</v>
      </c>
      <c r="D260" s="248" t="s">
        <v>251</v>
      </c>
      <c r="E260" s="249">
        <v>1</v>
      </c>
      <c r="F260" s="250"/>
      <c r="G260" s="251">
        <f>ROUND(E260*F260,2)</f>
        <v>0</v>
      </c>
      <c r="H260" s="250"/>
      <c r="I260" s="251">
        <f>ROUND(E260*H260,2)</f>
        <v>0</v>
      </c>
      <c r="J260" s="250"/>
      <c r="K260" s="251">
        <f>ROUND(E260*J260,2)</f>
        <v>0</v>
      </c>
      <c r="L260" s="251">
        <v>21</v>
      </c>
      <c r="M260" s="251">
        <f>G260*(1+L260/100)</f>
        <v>0</v>
      </c>
      <c r="N260" s="249">
        <v>0</v>
      </c>
      <c r="O260" s="249">
        <f>ROUND(E260*N260,2)</f>
        <v>0</v>
      </c>
      <c r="P260" s="249">
        <v>0</v>
      </c>
      <c r="Q260" s="249">
        <f>ROUND(E260*P260,2)</f>
        <v>0</v>
      </c>
      <c r="R260" s="251" t="s">
        <v>334</v>
      </c>
      <c r="S260" s="251" t="s">
        <v>186</v>
      </c>
      <c r="T260" s="252" t="s">
        <v>186</v>
      </c>
      <c r="U260" s="224">
        <v>1.33</v>
      </c>
      <c r="V260" s="224">
        <f>ROUND(E260*U260,2)</f>
        <v>1.33</v>
      </c>
      <c r="W260" s="224"/>
      <c r="X260" s="224" t="s">
        <v>218</v>
      </c>
      <c r="Y260" s="224" t="s">
        <v>206</v>
      </c>
      <c r="Z260" s="213"/>
      <c r="AA260" s="213"/>
      <c r="AB260" s="213"/>
      <c r="AC260" s="213"/>
      <c r="AD260" s="213"/>
      <c r="AE260" s="213"/>
      <c r="AF260" s="213"/>
      <c r="AG260" s="213" t="s">
        <v>219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2.5" outlineLevel="1" x14ac:dyDescent="0.2">
      <c r="A261" s="246">
        <v>142</v>
      </c>
      <c r="B261" s="247" t="s">
        <v>632</v>
      </c>
      <c r="C261" s="256" t="s">
        <v>633</v>
      </c>
      <c r="D261" s="248" t="s">
        <v>251</v>
      </c>
      <c r="E261" s="249">
        <v>4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49">
        <v>0</v>
      </c>
      <c r="O261" s="249">
        <f>ROUND(E261*N261,2)</f>
        <v>0</v>
      </c>
      <c r="P261" s="249">
        <v>0</v>
      </c>
      <c r="Q261" s="249">
        <f>ROUND(E261*P261,2)</f>
        <v>0</v>
      </c>
      <c r="R261" s="251" t="s">
        <v>334</v>
      </c>
      <c r="S261" s="251" t="s">
        <v>186</v>
      </c>
      <c r="T261" s="252" t="s">
        <v>186</v>
      </c>
      <c r="U261" s="224">
        <v>0.93</v>
      </c>
      <c r="V261" s="224">
        <f>ROUND(E261*U261,2)</f>
        <v>3.72</v>
      </c>
      <c r="W261" s="224"/>
      <c r="X261" s="224" t="s">
        <v>218</v>
      </c>
      <c r="Y261" s="224" t="s">
        <v>206</v>
      </c>
      <c r="Z261" s="213"/>
      <c r="AA261" s="213"/>
      <c r="AB261" s="213"/>
      <c r="AC261" s="213"/>
      <c r="AD261" s="213"/>
      <c r="AE261" s="213"/>
      <c r="AF261" s="213"/>
      <c r="AG261" s="213" t="s">
        <v>219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46">
        <v>143</v>
      </c>
      <c r="B262" s="247" t="s">
        <v>634</v>
      </c>
      <c r="C262" s="256" t="s">
        <v>635</v>
      </c>
      <c r="D262" s="248" t="s">
        <v>314</v>
      </c>
      <c r="E262" s="249">
        <v>3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49">
        <v>0</v>
      </c>
      <c r="O262" s="249">
        <f>ROUND(E262*N262,2)</f>
        <v>0</v>
      </c>
      <c r="P262" s="249">
        <v>0</v>
      </c>
      <c r="Q262" s="249">
        <f>ROUND(E262*P262,2)</f>
        <v>0</v>
      </c>
      <c r="R262" s="251"/>
      <c r="S262" s="251" t="s">
        <v>212</v>
      </c>
      <c r="T262" s="252" t="s">
        <v>187</v>
      </c>
      <c r="U262" s="224">
        <v>0</v>
      </c>
      <c r="V262" s="224">
        <f>ROUND(E262*U262,2)</f>
        <v>0</v>
      </c>
      <c r="W262" s="224"/>
      <c r="X262" s="224" t="s">
        <v>218</v>
      </c>
      <c r="Y262" s="224" t="s">
        <v>206</v>
      </c>
      <c r="Z262" s="213"/>
      <c r="AA262" s="213"/>
      <c r="AB262" s="213"/>
      <c r="AC262" s="213"/>
      <c r="AD262" s="213"/>
      <c r="AE262" s="213"/>
      <c r="AF262" s="213"/>
      <c r="AG262" s="213" t="s">
        <v>219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46">
        <v>144</v>
      </c>
      <c r="B263" s="247" t="s">
        <v>636</v>
      </c>
      <c r="C263" s="256" t="s">
        <v>637</v>
      </c>
      <c r="D263" s="248" t="s">
        <v>314</v>
      </c>
      <c r="E263" s="249">
        <v>1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49">
        <v>0</v>
      </c>
      <c r="O263" s="249">
        <f>ROUND(E263*N263,2)</f>
        <v>0</v>
      </c>
      <c r="P263" s="249">
        <v>0</v>
      </c>
      <c r="Q263" s="249">
        <f>ROUND(E263*P263,2)</f>
        <v>0</v>
      </c>
      <c r="R263" s="251"/>
      <c r="S263" s="251" t="s">
        <v>212</v>
      </c>
      <c r="T263" s="252" t="s">
        <v>187</v>
      </c>
      <c r="U263" s="224">
        <v>0</v>
      </c>
      <c r="V263" s="224">
        <f>ROUND(E263*U263,2)</f>
        <v>0</v>
      </c>
      <c r="W263" s="224"/>
      <c r="X263" s="224" t="s">
        <v>218</v>
      </c>
      <c r="Y263" s="224" t="s">
        <v>206</v>
      </c>
      <c r="Z263" s="213"/>
      <c r="AA263" s="213"/>
      <c r="AB263" s="213"/>
      <c r="AC263" s="213"/>
      <c r="AD263" s="213"/>
      <c r="AE263" s="213"/>
      <c r="AF263" s="213"/>
      <c r="AG263" s="213" t="s">
        <v>219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x14ac:dyDescent="0.2">
      <c r="A264" s="227" t="s">
        <v>181</v>
      </c>
      <c r="B264" s="228" t="s">
        <v>108</v>
      </c>
      <c r="C264" s="253" t="s">
        <v>109</v>
      </c>
      <c r="D264" s="229"/>
      <c r="E264" s="230"/>
      <c r="F264" s="231"/>
      <c r="G264" s="231">
        <f>SUMIF(AG265:AG272,"&lt;&gt;NOR",G265:G272)</f>
        <v>0</v>
      </c>
      <c r="H264" s="231"/>
      <c r="I264" s="231">
        <f>SUM(I265:I272)</f>
        <v>0</v>
      </c>
      <c r="J264" s="231"/>
      <c r="K264" s="231">
        <f>SUM(K265:K272)</f>
        <v>0</v>
      </c>
      <c r="L264" s="231"/>
      <c r="M264" s="231">
        <f>SUM(M265:M272)</f>
        <v>0</v>
      </c>
      <c r="N264" s="230"/>
      <c r="O264" s="230">
        <f>SUM(O265:O272)</f>
        <v>0.09</v>
      </c>
      <c r="P264" s="230"/>
      <c r="Q264" s="230">
        <f>SUM(Q265:Q272)</f>
        <v>0</v>
      </c>
      <c r="R264" s="231"/>
      <c r="S264" s="231"/>
      <c r="T264" s="232"/>
      <c r="U264" s="226"/>
      <c r="V264" s="226">
        <f>SUM(V265:V272)</f>
        <v>17.45</v>
      </c>
      <c r="W264" s="226"/>
      <c r="X264" s="226"/>
      <c r="Y264" s="226"/>
      <c r="AG264" t="s">
        <v>182</v>
      </c>
    </row>
    <row r="265" spans="1:60" ht="22.5" outlineLevel="1" x14ac:dyDescent="0.2">
      <c r="A265" s="246">
        <v>145</v>
      </c>
      <c r="B265" s="247" t="s">
        <v>638</v>
      </c>
      <c r="C265" s="256" t="s">
        <v>639</v>
      </c>
      <c r="D265" s="248" t="s">
        <v>328</v>
      </c>
      <c r="E265" s="249">
        <v>2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49">
        <v>5.0000000000000001E-4</v>
      </c>
      <c r="O265" s="249">
        <f>ROUND(E265*N265,2)</f>
        <v>0</v>
      </c>
      <c r="P265" s="249">
        <v>0</v>
      </c>
      <c r="Q265" s="249">
        <f>ROUND(E265*P265,2)</f>
        <v>0</v>
      </c>
      <c r="R265" s="251" t="s">
        <v>337</v>
      </c>
      <c r="S265" s="251" t="s">
        <v>186</v>
      </c>
      <c r="T265" s="252" t="s">
        <v>186</v>
      </c>
      <c r="U265" s="224">
        <v>8.7240000000000002</v>
      </c>
      <c r="V265" s="224">
        <f>ROUND(E265*U265,2)</f>
        <v>17.45</v>
      </c>
      <c r="W265" s="224"/>
      <c r="X265" s="224" t="s">
        <v>218</v>
      </c>
      <c r="Y265" s="224" t="s">
        <v>206</v>
      </c>
      <c r="Z265" s="213"/>
      <c r="AA265" s="213"/>
      <c r="AB265" s="213"/>
      <c r="AC265" s="213"/>
      <c r="AD265" s="213"/>
      <c r="AE265" s="213"/>
      <c r="AF265" s="213"/>
      <c r="AG265" s="213" t="s">
        <v>620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37">
        <v>146</v>
      </c>
      <c r="B266" s="238" t="s">
        <v>640</v>
      </c>
      <c r="C266" s="254" t="s">
        <v>641</v>
      </c>
      <c r="D266" s="239" t="s">
        <v>0</v>
      </c>
      <c r="E266" s="240">
        <v>2786.2089000000001</v>
      </c>
      <c r="F266" s="241"/>
      <c r="G266" s="242">
        <f>ROUND(E266*F266,2)</f>
        <v>0</v>
      </c>
      <c r="H266" s="241"/>
      <c r="I266" s="242">
        <f>ROUND(E266*H266,2)</f>
        <v>0</v>
      </c>
      <c r="J266" s="241"/>
      <c r="K266" s="242">
        <f>ROUND(E266*J266,2)</f>
        <v>0</v>
      </c>
      <c r="L266" s="242">
        <v>21</v>
      </c>
      <c r="M266" s="242">
        <f>G266*(1+L266/100)</f>
        <v>0</v>
      </c>
      <c r="N266" s="240">
        <v>0</v>
      </c>
      <c r="O266" s="240">
        <f>ROUND(E266*N266,2)</f>
        <v>0</v>
      </c>
      <c r="P266" s="240">
        <v>0</v>
      </c>
      <c r="Q266" s="240">
        <f>ROUND(E266*P266,2)</f>
        <v>0</v>
      </c>
      <c r="R266" s="242" t="s">
        <v>337</v>
      </c>
      <c r="S266" s="242" t="s">
        <v>186</v>
      </c>
      <c r="T266" s="243" t="s">
        <v>186</v>
      </c>
      <c r="U266" s="224">
        <v>0</v>
      </c>
      <c r="V266" s="224">
        <f>ROUND(E266*U266,2)</f>
        <v>0</v>
      </c>
      <c r="W266" s="224"/>
      <c r="X266" s="224" t="s">
        <v>218</v>
      </c>
      <c r="Y266" s="224" t="s">
        <v>206</v>
      </c>
      <c r="Z266" s="213"/>
      <c r="AA266" s="213"/>
      <c r="AB266" s="213"/>
      <c r="AC266" s="213"/>
      <c r="AD266" s="213"/>
      <c r="AE266" s="213"/>
      <c r="AF266" s="213"/>
      <c r="AG266" s="213" t="s">
        <v>219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">
      <c r="A267" s="220"/>
      <c r="B267" s="221"/>
      <c r="C267" s="266" t="s">
        <v>518</v>
      </c>
      <c r="D267" s="262"/>
      <c r="E267" s="262"/>
      <c r="F267" s="262"/>
      <c r="G267" s="262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3"/>
      <c r="AA267" s="213"/>
      <c r="AB267" s="213"/>
      <c r="AC267" s="213"/>
      <c r="AD267" s="213"/>
      <c r="AE267" s="213"/>
      <c r="AF267" s="213"/>
      <c r="AG267" s="213" t="s">
        <v>254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46">
        <v>147</v>
      </c>
      <c r="B268" s="247" t="s">
        <v>642</v>
      </c>
      <c r="C268" s="256" t="s">
        <v>643</v>
      </c>
      <c r="D268" s="248" t="s">
        <v>314</v>
      </c>
      <c r="E268" s="249">
        <v>1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49">
        <v>0</v>
      </c>
      <c r="O268" s="249">
        <f>ROUND(E268*N268,2)</f>
        <v>0</v>
      </c>
      <c r="P268" s="249">
        <v>0</v>
      </c>
      <c r="Q268" s="249">
        <f>ROUND(E268*P268,2)</f>
        <v>0</v>
      </c>
      <c r="R268" s="251"/>
      <c r="S268" s="251" t="s">
        <v>212</v>
      </c>
      <c r="T268" s="252" t="s">
        <v>187</v>
      </c>
      <c r="U268" s="224">
        <v>0</v>
      </c>
      <c r="V268" s="224">
        <f>ROUND(E268*U268,2)</f>
        <v>0</v>
      </c>
      <c r="W268" s="224"/>
      <c r="X268" s="224" t="s">
        <v>218</v>
      </c>
      <c r="Y268" s="224" t="s">
        <v>206</v>
      </c>
      <c r="Z268" s="213"/>
      <c r="AA268" s="213"/>
      <c r="AB268" s="213"/>
      <c r="AC268" s="213"/>
      <c r="AD268" s="213"/>
      <c r="AE268" s="213"/>
      <c r="AF268" s="213"/>
      <c r="AG268" s="213" t="s">
        <v>219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46">
        <v>148</v>
      </c>
      <c r="B269" s="247" t="s">
        <v>644</v>
      </c>
      <c r="C269" s="256" t="s">
        <v>645</v>
      </c>
      <c r="D269" s="248" t="s">
        <v>314</v>
      </c>
      <c r="E269" s="249">
        <v>1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49">
        <v>0</v>
      </c>
      <c r="O269" s="249">
        <f>ROUND(E269*N269,2)</f>
        <v>0</v>
      </c>
      <c r="P269" s="249">
        <v>0</v>
      </c>
      <c r="Q269" s="249">
        <f>ROUND(E269*P269,2)</f>
        <v>0</v>
      </c>
      <c r="R269" s="251"/>
      <c r="S269" s="251" t="s">
        <v>212</v>
      </c>
      <c r="T269" s="252" t="s">
        <v>187</v>
      </c>
      <c r="U269" s="224">
        <v>0</v>
      </c>
      <c r="V269" s="224">
        <f>ROUND(E269*U269,2)</f>
        <v>0</v>
      </c>
      <c r="W269" s="224"/>
      <c r="X269" s="224" t="s">
        <v>307</v>
      </c>
      <c r="Y269" s="224" t="s">
        <v>206</v>
      </c>
      <c r="Z269" s="213"/>
      <c r="AA269" s="213"/>
      <c r="AB269" s="213"/>
      <c r="AC269" s="213"/>
      <c r="AD269" s="213"/>
      <c r="AE269" s="213"/>
      <c r="AF269" s="213"/>
      <c r="AG269" s="213" t="s">
        <v>308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46">
        <v>149</v>
      </c>
      <c r="B270" s="247" t="s">
        <v>646</v>
      </c>
      <c r="C270" s="256" t="s">
        <v>647</v>
      </c>
      <c r="D270" s="248" t="s">
        <v>314</v>
      </c>
      <c r="E270" s="249">
        <v>1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49">
        <v>0</v>
      </c>
      <c r="O270" s="249">
        <f>ROUND(E270*N270,2)</f>
        <v>0</v>
      </c>
      <c r="P270" s="249">
        <v>0</v>
      </c>
      <c r="Q270" s="249">
        <f>ROUND(E270*P270,2)</f>
        <v>0</v>
      </c>
      <c r="R270" s="251"/>
      <c r="S270" s="251" t="s">
        <v>212</v>
      </c>
      <c r="T270" s="252" t="s">
        <v>187</v>
      </c>
      <c r="U270" s="224">
        <v>0</v>
      </c>
      <c r="V270" s="224">
        <f>ROUND(E270*U270,2)</f>
        <v>0</v>
      </c>
      <c r="W270" s="224"/>
      <c r="X270" s="224" t="s">
        <v>307</v>
      </c>
      <c r="Y270" s="224" t="s">
        <v>206</v>
      </c>
      <c r="Z270" s="213"/>
      <c r="AA270" s="213"/>
      <c r="AB270" s="213"/>
      <c r="AC270" s="213"/>
      <c r="AD270" s="213"/>
      <c r="AE270" s="213"/>
      <c r="AF270" s="213"/>
      <c r="AG270" s="213" t="s">
        <v>308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37">
        <v>150</v>
      </c>
      <c r="B271" s="238" t="s">
        <v>648</v>
      </c>
      <c r="C271" s="254" t="s">
        <v>649</v>
      </c>
      <c r="D271" s="239" t="s">
        <v>650</v>
      </c>
      <c r="E271" s="240">
        <v>1</v>
      </c>
      <c r="F271" s="241"/>
      <c r="G271" s="242">
        <f>ROUND(E271*F271,2)</f>
        <v>0</v>
      </c>
      <c r="H271" s="241"/>
      <c r="I271" s="242">
        <f>ROUND(E271*H271,2)</f>
        <v>0</v>
      </c>
      <c r="J271" s="241"/>
      <c r="K271" s="242">
        <f>ROUND(E271*J271,2)</f>
        <v>0</v>
      </c>
      <c r="L271" s="242">
        <v>21</v>
      </c>
      <c r="M271" s="242">
        <f>G271*(1+L271/100)</f>
        <v>0</v>
      </c>
      <c r="N271" s="240">
        <v>0.09</v>
      </c>
      <c r="O271" s="240">
        <f>ROUND(E271*N271,2)</f>
        <v>0.09</v>
      </c>
      <c r="P271" s="240">
        <v>0</v>
      </c>
      <c r="Q271" s="240">
        <f>ROUND(E271*P271,2)</f>
        <v>0</v>
      </c>
      <c r="R271" s="242"/>
      <c r="S271" s="242" t="s">
        <v>212</v>
      </c>
      <c r="T271" s="243" t="s">
        <v>187</v>
      </c>
      <c r="U271" s="224">
        <v>0</v>
      </c>
      <c r="V271" s="224">
        <f>ROUND(E271*U271,2)</f>
        <v>0</v>
      </c>
      <c r="W271" s="224"/>
      <c r="X271" s="224" t="s">
        <v>307</v>
      </c>
      <c r="Y271" s="224" t="s">
        <v>206</v>
      </c>
      <c r="Z271" s="213"/>
      <c r="AA271" s="213"/>
      <c r="AB271" s="213"/>
      <c r="AC271" s="213"/>
      <c r="AD271" s="213"/>
      <c r="AE271" s="213"/>
      <c r="AF271" s="213"/>
      <c r="AG271" s="213" t="s">
        <v>308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 x14ac:dyDescent="0.2">
      <c r="A272" s="220"/>
      <c r="B272" s="221"/>
      <c r="C272" s="267" t="s">
        <v>651</v>
      </c>
      <c r="D272" s="260"/>
      <c r="E272" s="261">
        <v>1</v>
      </c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24"/>
      <c r="Z272" s="213"/>
      <c r="AA272" s="213"/>
      <c r="AB272" s="213"/>
      <c r="AC272" s="213"/>
      <c r="AD272" s="213"/>
      <c r="AE272" s="213"/>
      <c r="AF272" s="213"/>
      <c r="AG272" s="213" t="s">
        <v>266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x14ac:dyDescent="0.2">
      <c r="A273" s="227" t="s">
        <v>181</v>
      </c>
      <c r="B273" s="228" t="s">
        <v>110</v>
      </c>
      <c r="C273" s="253" t="s">
        <v>111</v>
      </c>
      <c r="D273" s="229"/>
      <c r="E273" s="230"/>
      <c r="F273" s="231"/>
      <c r="G273" s="231">
        <f>SUMIF(AG274:AG289,"&lt;&gt;NOR",G274:G289)</f>
        <v>0</v>
      </c>
      <c r="H273" s="231"/>
      <c r="I273" s="231">
        <f>SUM(I274:I289)</f>
        <v>0</v>
      </c>
      <c r="J273" s="231"/>
      <c r="K273" s="231">
        <f>SUM(K274:K289)</f>
        <v>0</v>
      </c>
      <c r="L273" s="231"/>
      <c r="M273" s="231">
        <f>SUM(M274:M289)</f>
        <v>0</v>
      </c>
      <c r="N273" s="230"/>
      <c r="O273" s="230">
        <f>SUM(O274:O289)</f>
        <v>0</v>
      </c>
      <c r="P273" s="230"/>
      <c r="Q273" s="230">
        <f>SUM(Q274:Q289)</f>
        <v>0</v>
      </c>
      <c r="R273" s="231"/>
      <c r="S273" s="231"/>
      <c r="T273" s="232"/>
      <c r="U273" s="226"/>
      <c r="V273" s="226">
        <f>SUM(V274:V289)</f>
        <v>2.2799999999999998</v>
      </c>
      <c r="W273" s="226"/>
      <c r="X273" s="226"/>
      <c r="Y273" s="226"/>
      <c r="AG273" t="s">
        <v>182</v>
      </c>
    </row>
    <row r="274" spans="1:60" outlineLevel="1" x14ac:dyDescent="0.2">
      <c r="A274" s="246">
        <v>151</v>
      </c>
      <c r="B274" s="247" t="s">
        <v>652</v>
      </c>
      <c r="C274" s="256" t="s">
        <v>653</v>
      </c>
      <c r="D274" s="248" t="s">
        <v>264</v>
      </c>
      <c r="E274" s="249">
        <v>14.5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49">
        <v>0</v>
      </c>
      <c r="O274" s="249">
        <f>ROUND(E274*N274,2)</f>
        <v>0</v>
      </c>
      <c r="P274" s="249">
        <v>0</v>
      </c>
      <c r="Q274" s="249">
        <f>ROUND(E274*P274,2)</f>
        <v>0</v>
      </c>
      <c r="R274" s="251"/>
      <c r="S274" s="251" t="s">
        <v>212</v>
      </c>
      <c r="T274" s="252" t="s">
        <v>187</v>
      </c>
      <c r="U274" s="224">
        <v>0</v>
      </c>
      <c r="V274" s="224">
        <f>ROUND(E274*U274,2)</f>
        <v>0</v>
      </c>
      <c r="W274" s="224"/>
      <c r="X274" s="224" t="s">
        <v>218</v>
      </c>
      <c r="Y274" s="224" t="s">
        <v>206</v>
      </c>
      <c r="Z274" s="213"/>
      <c r="AA274" s="213"/>
      <c r="AB274" s="213"/>
      <c r="AC274" s="213"/>
      <c r="AD274" s="213"/>
      <c r="AE274" s="213"/>
      <c r="AF274" s="213"/>
      <c r="AG274" s="213" t="s">
        <v>219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46">
        <v>152</v>
      </c>
      <c r="B275" s="247" t="s">
        <v>654</v>
      </c>
      <c r="C275" s="256" t="s">
        <v>655</v>
      </c>
      <c r="D275" s="248" t="s">
        <v>314</v>
      </c>
      <c r="E275" s="249">
        <v>2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49">
        <v>0</v>
      </c>
      <c r="O275" s="249">
        <f>ROUND(E275*N275,2)</f>
        <v>0</v>
      </c>
      <c r="P275" s="249">
        <v>0</v>
      </c>
      <c r="Q275" s="249">
        <f>ROUND(E275*P275,2)</f>
        <v>0</v>
      </c>
      <c r="R275" s="251"/>
      <c r="S275" s="251" t="s">
        <v>212</v>
      </c>
      <c r="T275" s="252" t="s">
        <v>187</v>
      </c>
      <c r="U275" s="224">
        <v>0</v>
      </c>
      <c r="V275" s="224">
        <f>ROUND(E275*U275,2)</f>
        <v>0</v>
      </c>
      <c r="W275" s="224"/>
      <c r="X275" s="224" t="s">
        <v>218</v>
      </c>
      <c r="Y275" s="224" t="s">
        <v>206</v>
      </c>
      <c r="Z275" s="213"/>
      <c r="AA275" s="213"/>
      <c r="AB275" s="213"/>
      <c r="AC275" s="213"/>
      <c r="AD275" s="213"/>
      <c r="AE275" s="213"/>
      <c r="AF275" s="213"/>
      <c r="AG275" s="213" t="s">
        <v>219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46">
        <v>153</v>
      </c>
      <c r="B276" s="247" t="s">
        <v>656</v>
      </c>
      <c r="C276" s="256" t="s">
        <v>657</v>
      </c>
      <c r="D276" s="248" t="s">
        <v>403</v>
      </c>
      <c r="E276" s="249">
        <v>2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49">
        <v>0</v>
      </c>
      <c r="O276" s="249">
        <f>ROUND(E276*N276,2)</f>
        <v>0</v>
      </c>
      <c r="P276" s="249">
        <v>0</v>
      </c>
      <c r="Q276" s="249">
        <f>ROUND(E276*P276,2)</f>
        <v>0</v>
      </c>
      <c r="R276" s="251"/>
      <c r="S276" s="251" t="s">
        <v>212</v>
      </c>
      <c r="T276" s="252" t="s">
        <v>187</v>
      </c>
      <c r="U276" s="224">
        <v>0</v>
      </c>
      <c r="V276" s="224">
        <f>ROUND(E276*U276,2)</f>
        <v>0</v>
      </c>
      <c r="W276" s="224"/>
      <c r="X276" s="224" t="s">
        <v>218</v>
      </c>
      <c r="Y276" s="224" t="s">
        <v>206</v>
      </c>
      <c r="Z276" s="213"/>
      <c r="AA276" s="213"/>
      <c r="AB276" s="213"/>
      <c r="AC276" s="213"/>
      <c r="AD276" s="213"/>
      <c r="AE276" s="213"/>
      <c r="AF276" s="213"/>
      <c r="AG276" s="213" t="s">
        <v>219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46">
        <v>154</v>
      </c>
      <c r="B277" s="247" t="s">
        <v>658</v>
      </c>
      <c r="C277" s="256" t="s">
        <v>659</v>
      </c>
      <c r="D277" s="248" t="s">
        <v>251</v>
      </c>
      <c r="E277" s="249">
        <v>2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49">
        <v>0</v>
      </c>
      <c r="O277" s="249">
        <f>ROUND(E277*N277,2)</f>
        <v>0</v>
      </c>
      <c r="P277" s="249">
        <v>0</v>
      </c>
      <c r="Q277" s="249">
        <f>ROUND(E277*P277,2)</f>
        <v>0</v>
      </c>
      <c r="R277" s="251"/>
      <c r="S277" s="251" t="s">
        <v>212</v>
      </c>
      <c r="T277" s="252" t="s">
        <v>187</v>
      </c>
      <c r="U277" s="224">
        <v>0</v>
      </c>
      <c r="V277" s="224">
        <f>ROUND(E277*U277,2)</f>
        <v>0</v>
      </c>
      <c r="W277" s="224"/>
      <c r="X277" s="224" t="s">
        <v>307</v>
      </c>
      <c r="Y277" s="224" t="s">
        <v>206</v>
      </c>
      <c r="Z277" s="213"/>
      <c r="AA277" s="213"/>
      <c r="AB277" s="213"/>
      <c r="AC277" s="213"/>
      <c r="AD277" s="213"/>
      <c r="AE277" s="213"/>
      <c r="AF277" s="213"/>
      <c r="AG277" s="213" t="s">
        <v>308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46">
        <v>155</v>
      </c>
      <c r="B278" s="247" t="s">
        <v>660</v>
      </c>
      <c r="C278" s="256" t="s">
        <v>661</v>
      </c>
      <c r="D278" s="248" t="s">
        <v>251</v>
      </c>
      <c r="E278" s="249">
        <v>3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49">
        <v>0</v>
      </c>
      <c r="O278" s="249">
        <f>ROUND(E278*N278,2)</f>
        <v>0</v>
      </c>
      <c r="P278" s="249">
        <v>0</v>
      </c>
      <c r="Q278" s="249">
        <f>ROUND(E278*P278,2)</f>
        <v>0</v>
      </c>
      <c r="R278" s="251"/>
      <c r="S278" s="251" t="s">
        <v>212</v>
      </c>
      <c r="T278" s="252" t="s">
        <v>187</v>
      </c>
      <c r="U278" s="224">
        <v>0.17</v>
      </c>
      <c r="V278" s="224">
        <f>ROUND(E278*U278,2)</f>
        <v>0.51</v>
      </c>
      <c r="W278" s="224"/>
      <c r="X278" s="224" t="s">
        <v>307</v>
      </c>
      <c r="Y278" s="224" t="s">
        <v>206</v>
      </c>
      <c r="Z278" s="213"/>
      <c r="AA278" s="213"/>
      <c r="AB278" s="213"/>
      <c r="AC278" s="213"/>
      <c r="AD278" s="213"/>
      <c r="AE278" s="213"/>
      <c r="AF278" s="213"/>
      <c r="AG278" s="213" t="s">
        <v>308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46">
        <v>156</v>
      </c>
      <c r="B279" s="247" t="s">
        <v>662</v>
      </c>
      <c r="C279" s="256" t="s">
        <v>663</v>
      </c>
      <c r="D279" s="248" t="s">
        <v>251</v>
      </c>
      <c r="E279" s="249">
        <v>3</v>
      </c>
      <c r="F279" s="250"/>
      <c r="G279" s="251">
        <f>ROUND(E279*F279,2)</f>
        <v>0</v>
      </c>
      <c r="H279" s="250"/>
      <c r="I279" s="251">
        <f>ROUND(E279*H279,2)</f>
        <v>0</v>
      </c>
      <c r="J279" s="250"/>
      <c r="K279" s="251">
        <f>ROUND(E279*J279,2)</f>
        <v>0</v>
      </c>
      <c r="L279" s="251">
        <v>21</v>
      </c>
      <c r="M279" s="251">
        <f>G279*(1+L279/100)</f>
        <v>0</v>
      </c>
      <c r="N279" s="249">
        <v>0</v>
      </c>
      <c r="O279" s="249">
        <f>ROUND(E279*N279,2)</f>
        <v>0</v>
      </c>
      <c r="P279" s="249">
        <v>0</v>
      </c>
      <c r="Q279" s="249">
        <f>ROUND(E279*P279,2)</f>
        <v>0</v>
      </c>
      <c r="R279" s="251"/>
      <c r="S279" s="251" t="s">
        <v>212</v>
      </c>
      <c r="T279" s="252" t="s">
        <v>187</v>
      </c>
      <c r="U279" s="224">
        <v>0.17</v>
      </c>
      <c r="V279" s="224">
        <f>ROUND(E279*U279,2)</f>
        <v>0.51</v>
      </c>
      <c r="W279" s="224"/>
      <c r="X279" s="224" t="s">
        <v>307</v>
      </c>
      <c r="Y279" s="224" t="s">
        <v>206</v>
      </c>
      <c r="Z279" s="213"/>
      <c r="AA279" s="213"/>
      <c r="AB279" s="213"/>
      <c r="AC279" s="213"/>
      <c r="AD279" s="213"/>
      <c r="AE279" s="213"/>
      <c r="AF279" s="213"/>
      <c r="AG279" s="213" t="s">
        <v>308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46">
        <v>157</v>
      </c>
      <c r="B280" s="247" t="s">
        <v>664</v>
      </c>
      <c r="C280" s="256" t="s">
        <v>665</v>
      </c>
      <c r="D280" s="248" t="s">
        <v>251</v>
      </c>
      <c r="E280" s="249">
        <v>4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49">
        <v>0</v>
      </c>
      <c r="O280" s="249">
        <f>ROUND(E280*N280,2)</f>
        <v>0</v>
      </c>
      <c r="P280" s="249">
        <v>0</v>
      </c>
      <c r="Q280" s="249">
        <f>ROUND(E280*P280,2)</f>
        <v>0</v>
      </c>
      <c r="R280" s="251"/>
      <c r="S280" s="251" t="s">
        <v>212</v>
      </c>
      <c r="T280" s="252" t="s">
        <v>187</v>
      </c>
      <c r="U280" s="224">
        <v>0.21</v>
      </c>
      <c r="V280" s="224">
        <f>ROUND(E280*U280,2)</f>
        <v>0.84</v>
      </c>
      <c r="W280" s="224"/>
      <c r="X280" s="224" t="s">
        <v>307</v>
      </c>
      <c r="Y280" s="224" t="s">
        <v>206</v>
      </c>
      <c r="Z280" s="213"/>
      <c r="AA280" s="213"/>
      <c r="AB280" s="213"/>
      <c r="AC280" s="213"/>
      <c r="AD280" s="213"/>
      <c r="AE280" s="213"/>
      <c r="AF280" s="213"/>
      <c r="AG280" s="213" t="s">
        <v>308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46">
        <v>158</v>
      </c>
      <c r="B281" s="247" t="s">
        <v>666</v>
      </c>
      <c r="C281" s="256" t="s">
        <v>667</v>
      </c>
      <c r="D281" s="248" t="s">
        <v>403</v>
      </c>
      <c r="E281" s="249">
        <v>2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49">
        <v>0</v>
      </c>
      <c r="O281" s="249">
        <f>ROUND(E281*N281,2)</f>
        <v>0</v>
      </c>
      <c r="P281" s="249">
        <v>0</v>
      </c>
      <c r="Q281" s="249">
        <f>ROUND(E281*P281,2)</f>
        <v>0</v>
      </c>
      <c r="R281" s="251"/>
      <c r="S281" s="251" t="s">
        <v>212</v>
      </c>
      <c r="T281" s="252" t="s">
        <v>187</v>
      </c>
      <c r="U281" s="224">
        <v>0.21</v>
      </c>
      <c r="V281" s="224">
        <f>ROUND(E281*U281,2)</f>
        <v>0.42</v>
      </c>
      <c r="W281" s="224"/>
      <c r="X281" s="224" t="s">
        <v>307</v>
      </c>
      <c r="Y281" s="224" t="s">
        <v>206</v>
      </c>
      <c r="Z281" s="213"/>
      <c r="AA281" s="213"/>
      <c r="AB281" s="213"/>
      <c r="AC281" s="213"/>
      <c r="AD281" s="213"/>
      <c r="AE281" s="213"/>
      <c r="AF281" s="213"/>
      <c r="AG281" s="213" t="s">
        <v>308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37">
        <v>159</v>
      </c>
      <c r="B282" s="238" t="s">
        <v>668</v>
      </c>
      <c r="C282" s="254" t="s">
        <v>669</v>
      </c>
      <c r="D282" s="239" t="s">
        <v>403</v>
      </c>
      <c r="E282" s="240">
        <v>1</v>
      </c>
      <c r="F282" s="241"/>
      <c r="G282" s="242">
        <f>ROUND(E282*F282,2)</f>
        <v>0</v>
      </c>
      <c r="H282" s="241"/>
      <c r="I282" s="242">
        <f>ROUND(E282*H282,2)</f>
        <v>0</v>
      </c>
      <c r="J282" s="241"/>
      <c r="K282" s="242">
        <f>ROUND(E282*J282,2)</f>
        <v>0</v>
      </c>
      <c r="L282" s="242">
        <v>21</v>
      </c>
      <c r="M282" s="242">
        <f>G282*(1+L282/100)</f>
        <v>0</v>
      </c>
      <c r="N282" s="240">
        <v>0</v>
      </c>
      <c r="O282" s="240">
        <f>ROUND(E282*N282,2)</f>
        <v>0</v>
      </c>
      <c r="P282" s="240">
        <v>0</v>
      </c>
      <c r="Q282" s="240">
        <f>ROUND(E282*P282,2)</f>
        <v>0</v>
      </c>
      <c r="R282" s="242"/>
      <c r="S282" s="242" t="s">
        <v>212</v>
      </c>
      <c r="T282" s="243" t="s">
        <v>187</v>
      </c>
      <c r="U282" s="224">
        <v>0</v>
      </c>
      <c r="V282" s="224">
        <f>ROUND(E282*U282,2)</f>
        <v>0</v>
      </c>
      <c r="W282" s="224"/>
      <c r="X282" s="224" t="s">
        <v>307</v>
      </c>
      <c r="Y282" s="224" t="s">
        <v>206</v>
      </c>
      <c r="Z282" s="213"/>
      <c r="AA282" s="213"/>
      <c r="AB282" s="213"/>
      <c r="AC282" s="213"/>
      <c r="AD282" s="213"/>
      <c r="AE282" s="213"/>
      <c r="AF282" s="213"/>
      <c r="AG282" s="213" t="s">
        <v>308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2" x14ac:dyDescent="0.2">
      <c r="A283" s="220"/>
      <c r="B283" s="221"/>
      <c r="C283" s="255" t="s">
        <v>670</v>
      </c>
      <c r="D283" s="245"/>
      <c r="E283" s="245"/>
      <c r="F283" s="245"/>
      <c r="G283" s="245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3"/>
      <c r="AA283" s="213"/>
      <c r="AB283" s="213"/>
      <c r="AC283" s="213"/>
      <c r="AD283" s="213"/>
      <c r="AE283" s="213"/>
      <c r="AF283" s="213"/>
      <c r="AG283" s="213" t="s">
        <v>192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3" x14ac:dyDescent="0.2">
      <c r="A284" s="220"/>
      <c r="B284" s="221"/>
      <c r="C284" s="270" t="s">
        <v>671</v>
      </c>
      <c r="D284" s="265"/>
      <c r="E284" s="265"/>
      <c r="F284" s="265"/>
      <c r="G284" s="265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3"/>
      <c r="AA284" s="213"/>
      <c r="AB284" s="213"/>
      <c r="AC284" s="213"/>
      <c r="AD284" s="213"/>
      <c r="AE284" s="213"/>
      <c r="AF284" s="213"/>
      <c r="AG284" s="213" t="s">
        <v>192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46">
        <v>160</v>
      </c>
      <c r="B285" s="247" t="s">
        <v>672</v>
      </c>
      <c r="C285" s="256" t="s">
        <v>673</v>
      </c>
      <c r="D285" s="248" t="s">
        <v>403</v>
      </c>
      <c r="E285" s="249">
        <v>6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49">
        <v>0</v>
      </c>
      <c r="O285" s="249">
        <f>ROUND(E285*N285,2)</f>
        <v>0</v>
      </c>
      <c r="P285" s="249">
        <v>0</v>
      </c>
      <c r="Q285" s="249">
        <f>ROUND(E285*P285,2)</f>
        <v>0</v>
      </c>
      <c r="R285" s="251"/>
      <c r="S285" s="251" t="s">
        <v>212</v>
      </c>
      <c r="T285" s="252" t="s">
        <v>187</v>
      </c>
      <c r="U285" s="224">
        <v>0</v>
      </c>
      <c r="V285" s="224">
        <f>ROUND(E285*U285,2)</f>
        <v>0</v>
      </c>
      <c r="W285" s="224"/>
      <c r="X285" s="224" t="s">
        <v>307</v>
      </c>
      <c r="Y285" s="224" t="s">
        <v>206</v>
      </c>
      <c r="Z285" s="213"/>
      <c r="AA285" s="213"/>
      <c r="AB285" s="213"/>
      <c r="AC285" s="213"/>
      <c r="AD285" s="213"/>
      <c r="AE285" s="213"/>
      <c r="AF285" s="213"/>
      <c r="AG285" s="213" t="s">
        <v>308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46">
        <v>161</v>
      </c>
      <c r="B286" s="247" t="s">
        <v>674</v>
      </c>
      <c r="C286" s="256" t="s">
        <v>675</v>
      </c>
      <c r="D286" s="248" t="s">
        <v>403</v>
      </c>
      <c r="E286" s="249">
        <v>2</v>
      </c>
      <c r="F286" s="250"/>
      <c r="G286" s="251">
        <f>ROUND(E286*F286,2)</f>
        <v>0</v>
      </c>
      <c r="H286" s="250"/>
      <c r="I286" s="251">
        <f>ROUND(E286*H286,2)</f>
        <v>0</v>
      </c>
      <c r="J286" s="250"/>
      <c r="K286" s="251">
        <f>ROUND(E286*J286,2)</f>
        <v>0</v>
      </c>
      <c r="L286" s="251">
        <v>21</v>
      </c>
      <c r="M286" s="251">
        <f>G286*(1+L286/100)</f>
        <v>0</v>
      </c>
      <c r="N286" s="249">
        <v>8.4000000000000003E-4</v>
      </c>
      <c r="O286" s="249">
        <f>ROUND(E286*N286,2)</f>
        <v>0</v>
      </c>
      <c r="P286" s="249">
        <v>0</v>
      </c>
      <c r="Q286" s="249">
        <f>ROUND(E286*P286,2)</f>
        <v>0</v>
      </c>
      <c r="R286" s="251"/>
      <c r="S286" s="251" t="s">
        <v>212</v>
      </c>
      <c r="T286" s="252" t="s">
        <v>187</v>
      </c>
      <c r="U286" s="224">
        <v>0</v>
      </c>
      <c r="V286" s="224">
        <f>ROUND(E286*U286,2)</f>
        <v>0</v>
      </c>
      <c r="W286" s="224"/>
      <c r="X286" s="224" t="s">
        <v>307</v>
      </c>
      <c r="Y286" s="224" t="s">
        <v>206</v>
      </c>
      <c r="Z286" s="213"/>
      <c r="AA286" s="213"/>
      <c r="AB286" s="213"/>
      <c r="AC286" s="213"/>
      <c r="AD286" s="213"/>
      <c r="AE286" s="213"/>
      <c r="AF286" s="213"/>
      <c r="AG286" s="213" t="s">
        <v>308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46">
        <v>162</v>
      </c>
      <c r="B287" s="247" t="s">
        <v>676</v>
      </c>
      <c r="C287" s="256" t="s">
        <v>677</v>
      </c>
      <c r="D287" s="248" t="s">
        <v>264</v>
      </c>
      <c r="E287" s="249">
        <v>12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49">
        <v>2.3000000000000001E-4</v>
      </c>
      <c r="O287" s="249">
        <f>ROUND(E287*N287,2)</f>
        <v>0</v>
      </c>
      <c r="P287" s="249">
        <v>0</v>
      </c>
      <c r="Q287" s="249">
        <f>ROUND(E287*P287,2)</f>
        <v>0</v>
      </c>
      <c r="R287" s="251"/>
      <c r="S287" s="251" t="s">
        <v>212</v>
      </c>
      <c r="T287" s="252" t="s">
        <v>187</v>
      </c>
      <c r="U287" s="224">
        <v>0</v>
      </c>
      <c r="V287" s="224">
        <f>ROUND(E287*U287,2)</f>
        <v>0</v>
      </c>
      <c r="W287" s="224"/>
      <c r="X287" s="224" t="s">
        <v>307</v>
      </c>
      <c r="Y287" s="224" t="s">
        <v>206</v>
      </c>
      <c r="Z287" s="213"/>
      <c r="AA287" s="213"/>
      <c r="AB287" s="213"/>
      <c r="AC287" s="213"/>
      <c r="AD287" s="213"/>
      <c r="AE287" s="213"/>
      <c r="AF287" s="213"/>
      <c r="AG287" s="213" t="s">
        <v>308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46">
        <v>163</v>
      </c>
      <c r="B288" s="247" t="s">
        <v>678</v>
      </c>
      <c r="C288" s="256" t="s">
        <v>679</v>
      </c>
      <c r="D288" s="248" t="s">
        <v>217</v>
      </c>
      <c r="E288" s="249">
        <v>1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49">
        <v>8.4000000000000003E-4</v>
      </c>
      <c r="O288" s="249">
        <f>ROUND(E288*N288,2)</f>
        <v>0</v>
      </c>
      <c r="P288" s="249">
        <v>0</v>
      </c>
      <c r="Q288" s="249">
        <f>ROUND(E288*P288,2)</f>
        <v>0</v>
      </c>
      <c r="R288" s="251"/>
      <c r="S288" s="251" t="s">
        <v>212</v>
      </c>
      <c r="T288" s="252" t="s">
        <v>187</v>
      </c>
      <c r="U288" s="224">
        <v>0</v>
      </c>
      <c r="V288" s="224">
        <f>ROUND(E288*U288,2)</f>
        <v>0</v>
      </c>
      <c r="W288" s="224"/>
      <c r="X288" s="224" t="s">
        <v>307</v>
      </c>
      <c r="Y288" s="224" t="s">
        <v>206</v>
      </c>
      <c r="Z288" s="213"/>
      <c r="AA288" s="213"/>
      <c r="AB288" s="213"/>
      <c r="AC288" s="213"/>
      <c r="AD288" s="213"/>
      <c r="AE288" s="213"/>
      <c r="AF288" s="213"/>
      <c r="AG288" s="213" t="s">
        <v>308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46">
        <v>164</v>
      </c>
      <c r="B289" s="247" t="s">
        <v>680</v>
      </c>
      <c r="C289" s="256" t="s">
        <v>681</v>
      </c>
      <c r="D289" s="248" t="s">
        <v>217</v>
      </c>
      <c r="E289" s="249">
        <v>1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49">
        <v>0</v>
      </c>
      <c r="O289" s="249">
        <f>ROUND(E289*N289,2)</f>
        <v>0</v>
      </c>
      <c r="P289" s="249">
        <v>0</v>
      </c>
      <c r="Q289" s="249">
        <f>ROUND(E289*P289,2)</f>
        <v>0</v>
      </c>
      <c r="R289" s="251"/>
      <c r="S289" s="251" t="s">
        <v>212</v>
      </c>
      <c r="T289" s="252" t="s">
        <v>187</v>
      </c>
      <c r="U289" s="224">
        <v>0</v>
      </c>
      <c r="V289" s="224">
        <f>ROUND(E289*U289,2)</f>
        <v>0</v>
      </c>
      <c r="W289" s="224"/>
      <c r="X289" s="224" t="s">
        <v>307</v>
      </c>
      <c r="Y289" s="224" t="s">
        <v>206</v>
      </c>
      <c r="Z289" s="213"/>
      <c r="AA289" s="213"/>
      <c r="AB289" s="213"/>
      <c r="AC289" s="213"/>
      <c r="AD289" s="213"/>
      <c r="AE289" s="213"/>
      <c r="AF289" s="213"/>
      <c r="AG289" s="213" t="s">
        <v>308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x14ac:dyDescent="0.2">
      <c r="A290" s="227" t="s">
        <v>181</v>
      </c>
      <c r="B290" s="228" t="s">
        <v>112</v>
      </c>
      <c r="C290" s="253" t="s">
        <v>113</v>
      </c>
      <c r="D290" s="229"/>
      <c r="E290" s="230"/>
      <c r="F290" s="231"/>
      <c r="G290" s="231">
        <f>SUMIF(AG291:AG296,"&lt;&gt;NOR",G291:G296)</f>
        <v>0</v>
      </c>
      <c r="H290" s="231"/>
      <c r="I290" s="231">
        <f>SUM(I291:I296)</f>
        <v>0</v>
      </c>
      <c r="J290" s="231"/>
      <c r="K290" s="231">
        <f>SUM(K291:K296)</f>
        <v>0</v>
      </c>
      <c r="L290" s="231"/>
      <c r="M290" s="231">
        <f>SUM(M291:M296)</f>
        <v>0</v>
      </c>
      <c r="N290" s="230"/>
      <c r="O290" s="230">
        <f>SUM(O291:O296)</f>
        <v>0</v>
      </c>
      <c r="P290" s="230"/>
      <c r="Q290" s="230">
        <f>SUM(Q291:Q296)</f>
        <v>0</v>
      </c>
      <c r="R290" s="231"/>
      <c r="S290" s="231"/>
      <c r="T290" s="232"/>
      <c r="U290" s="226"/>
      <c r="V290" s="226">
        <f>SUM(V291:V296)</f>
        <v>0</v>
      </c>
      <c r="W290" s="226"/>
      <c r="X290" s="226"/>
      <c r="Y290" s="226"/>
      <c r="AG290" t="s">
        <v>182</v>
      </c>
    </row>
    <row r="291" spans="1:60" outlineLevel="1" x14ac:dyDescent="0.2">
      <c r="A291" s="246">
        <v>165</v>
      </c>
      <c r="B291" s="247" t="s">
        <v>682</v>
      </c>
      <c r="C291" s="256" t="s">
        <v>683</v>
      </c>
      <c r="D291" s="248" t="s">
        <v>264</v>
      </c>
      <c r="E291" s="249">
        <v>2.5</v>
      </c>
      <c r="F291" s="250"/>
      <c r="G291" s="251">
        <f>ROUND(E291*F291,2)</f>
        <v>0</v>
      </c>
      <c r="H291" s="250"/>
      <c r="I291" s="251">
        <f>ROUND(E291*H291,2)</f>
        <v>0</v>
      </c>
      <c r="J291" s="250"/>
      <c r="K291" s="251">
        <f>ROUND(E291*J291,2)</f>
        <v>0</v>
      </c>
      <c r="L291" s="251">
        <v>21</v>
      </c>
      <c r="M291" s="251">
        <f>G291*(1+L291/100)</f>
        <v>0</v>
      </c>
      <c r="N291" s="249">
        <v>0</v>
      </c>
      <c r="O291" s="249">
        <f>ROUND(E291*N291,2)</f>
        <v>0</v>
      </c>
      <c r="P291" s="249">
        <v>0</v>
      </c>
      <c r="Q291" s="249">
        <f>ROUND(E291*P291,2)</f>
        <v>0</v>
      </c>
      <c r="R291" s="251"/>
      <c r="S291" s="251" t="s">
        <v>212</v>
      </c>
      <c r="T291" s="252" t="s">
        <v>187</v>
      </c>
      <c r="U291" s="224">
        <v>0</v>
      </c>
      <c r="V291" s="224">
        <f>ROUND(E291*U291,2)</f>
        <v>0</v>
      </c>
      <c r="W291" s="224"/>
      <c r="X291" s="224" t="s">
        <v>218</v>
      </c>
      <c r="Y291" s="224" t="s">
        <v>206</v>
      </c>
      <c r="Z291" s="213"/>
      <c r="AA291" s="213"/>
      <c r="AB291" s="213"/>
      <c r="AC291" s="213"/>
      <c r="AD291" s="213"/>
      <c r="AE291" s="213"/>
      <c r="AF291" s="213"/>
      <c r="AG291" s="213" t="s">
        <v>219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46">
        <v>166</v>
      </c>
      <c r="B292" s="247" t="s">
        <v>684</v>
      </c>
      <c r="C292" s="256" t="s">
        <v>681</v>
      </c>
      <c r="D292" s="248" t="s">
        <v>217</v>
      </c>
      <c r="E292" s="249">
        <v>1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49">
        <v>0</v>
      </c>
      <c r="O292" s="249">
        <f>ROUND(E292*N292,2)</f>
        <v>0</v>
      </c>
      <c r="P292" s="249">
        <v>0</v>
      </c>
      <c r="Q292" s="249">
        <f>ROUND(E292*P292,2)</f>
        <v>0</v>
      </c>
      <c r="R292" s="251"/>
      <c r="S292" s="251" t="s">
        <v>212</v>
      </c>
      <c r="T292" s="252" t="s">
        <v>187</v>
      </c>
      <c r="U292" s="224">
        <v>0</v>
      </c>
      <c r="V292" s="224">
        <f>ROUND(E292*U292,2)</f>
        <v>0</v>
      </c>
      <c r="W292" s="224"/>
      <c r="X292" s="224" t="s">
        <v>307</v>
      </c>
      <c r="Y292" s="224" t="s">
        <v>206</v>
      </c>
      <c r="Z292" s="213"/>
      <c r="AA292" s="213"/>
      <c r="AB292" s="213"/>
      <c r="AC292" s="213"/>
      <c r="AD292" s="213"/>
      <c r="AE292" s="213"/>
      <c r="AF292" s="213"/>
      <c r="AG292" s="213" t="s">
        <v>308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46">
        <v>167</v>
      </c>
      <c r="B293" s="247" t="s">
        <v>685</v>
      </c>
      <c r="C293" s="256" t="s">
        <v>661</v>
      </c>
      <c r="D293" s="248" t="s">
        <v>314</v>
      </c>
      <c r="E293" s="249">
        <v>3</v>
      </c>
      <c r="F293" s="250"/>
      <c r="G293" s="251">
        <f>ROUND(E293*F293,2)</f>
        <v>0</v>
      </c>
      <c r="H293" s="250"/>
      <c r="I293" s="251">
        <f>ROUND(E293*H293,2)</f>
        <v>0</v>
      </c>
      <c r="J293" s="250"/>
      <c r="K293" s="251">
        <f>ROUND(E293*J293,2)</f>
        <v>0</v>
      </c>
      <c r="L293" s="251">
        <v>21</v>
      </c>
      <c r="M293" s="251">
        <f>G293*(1+L293/100)</f>
        <v>0</v>
      </c>
      <c r="N293" s="249">
        <v>0</v>
      </c>
      <c r="O293" s="249">
        <f>ROUND(E293*N293,2)</f>
        <v>0</v>
      </c>
      <c r="P293" s="249">
        <v>0</v>
      </c>
      <c r="Q293" s="249">
        <f>ROUND(E293*P293,2)</f>
        <v>0</v>
      </c>
      <c r="R293" s="251"/>
      <c r="S293" s="251" t="s">
        <v>212</v>
      </c>
      <c r="T293" s="252" t="s">
        <v>187</v>
      </c>
      <c r="U293" s="224">
        <v>0</v>
      </c>
      <c r="V293" s="224">
        <f>ROUND(E293*U293,2)</f>
        <v>0</v>
      </c>
      <c r="W293" s="224"/>
      <c r="X293" s="224" t="s">
        <v>307</v>
      </c>
      <c r="Y293" s="224" t="s">
        <v>206</v>
      </c>
      <c r="Z293" s="213"/>
      <c r="AA293" s="213"/>
      <c r="AB293" s="213"/>
      <c r="AC293" s="213"/>
      <c r="AD293" s="213"/>
      <c r="AE293" s="213"/>
      <c r="AF293" s="213"/>
      <c r="AG293" s="213" t="s">
        <v>308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46">
        <v>168</v>
      </c>
      <c r="B294" s="247" t="s">
        <v>686</v>
      </c>
      <c r="C294" s="256" t="s">
        <v>687</v>
      </c>
      <c r="D294" s="248" t="s">
        <v>314</v>
      </c>
      <c r="E294" s="249">
        <v>2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49">
        <v>0</v>
      </c>
      <c r="O294" s="249">
        <f>ROUND(E294*N294,2)</f>
        <v>0</v>
      </c>
      <c r="P294" s="249">
        <v>0</v>
      </c>
      <c r="Q294" s="249">
        <f>ROUND(E294*P294,2)</f>
        <v>0</v>
      </c>
      <c r="R294" s="251"/>
      <c r="S294" s="251" t="s">
        <v>212</v>
      </c>
      <c r="T294" s="252" t="s">
        <v>187</v>
      </c>
      <c r="U294" s="224">
        <v>0</v>
      </c>
      <c r="V294" s="224">
        <f>ROUND(E294*U294,2)</f>
        <v>0</v>
      </c>
      <c r="W294" s="224"/>
      <c r="X294" s="224" t="s">
        <v>307</v>
      </c>
      <c r="Y294" s="224" t="s">
        <v>206</v>
      </c>
      <c r="Z294" s="213"/>
      <c r="AA294" s="213"/>
      <c r="AB294" s="213"/>
      <c r="AC294" s="213"/>
      <c r="AD294" s="213"/>
      <c r="AE294" s="213"/>
      <c r="AF294" s="213"/>
      <c r="AG294" s="213" t="s">
        <v>308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46">
        <v>169</v>
      </c>
      <c r="B295" s="247" t="s">
        <v>688</v>
      </c>
      <c r="C295" s="256" t="s">
        <v>657</v>
      </c>
      <c r="D295" s="248" t="s">
        <v>314</v>
      </c>
      <c r="E295" s="249">
        <v>4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49">
        <v>0</v>
      </c>
      <c r="O295" s="249">
        <f>ROUND(E295*N295,2)</f>
        <v>0</v>
      </c>
      <c r="P295" s="249">
        <v>0</v>
      </c>
      <c r="Q295" s="249">
        <f>ROUND(E295*P295,2)</f>
        <v>0</v>
      </c>
      <c r="R295" s="251"/>
      <c r="S295" s="251" t="s">
        <v>212</v>
      </c>
      <c r="T295" s="252" t="s">
        <v>187</v>
      </c>
      <c r="U295" s="224">
        <v>0</v>
      </c>
      <c r="V295" s="224">
        <f>ROUND(E295*U295,2)</f>
        <v>0</v>
      </c>
      <c r="W295" s="224"/>
      <c r="X295" s="224" t="s">
        <v>307</v>
      </c>
      <c r="Y295" s="224" t="s">
        <v>206</v>
      </c>
      <c r="Z295" s="213"/>
      <c r="AA295" s="213"/>
      <c r="AB295" s="213"/>
      <c r="AC295" s="213"/>
      <c r="AD295" s="213"/>
      <c r="AE295" s="213"/>
      <c r="AF295" s="213"/>
      <c r="AG295" s="213" t="s">
        <v>308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46">
        <v>170</v>
      </c>
      <c r="B296" s="247" t="s">
        <v>689</v>
      </c>
      <c r="C296" s="256" t="s">
        <v>663</v>
      </c>
      <c r="D296" s="248" t="s">
        <v>314</v>
      </c>
      <c r="E296" s="249">
        <v>1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49">
        <v>0</v>
      </c>
      <c r="O296" s="249">
        <f>ROUND(E296*N296,2)</f>
        <v>0</v>
      </c>
      <c r="P296" s="249">
        <v>0</v>
      </c>
      <c r="Q296" s="249">
        <f>ROUND(E296*P296,2)</f>
        <v>0</v>
      </c>
      <c r="R296" s="251"/>
      <c r="S296" s="251" t="s">
        <v>212</v>
      </c>
      <c r="T296" s="252" t="s">
        <v>187</v>
      </c>
      <c r="U296" s="224">
        <v>0</v>
      </c>
      <c r="V296" s="224">
        <f>ROUND(E296*U296,2)</f>
        <v>0</v>
      </c>
      <c r="W296" s="224"/>
      <c r="X296" s="224" t="s">
        <v>307</v>
      </c>
      <c r="Y296" s="224" t="s">
        <v>206</v>
      </c>
      <c r="Z296" s="213"/>
      <c r="AA296" s="213"/>
      <c r="AB296" s="213"/>
      <c r="AC296" s="213"/>
      <c r="AD296" s="213"/>
      <c r="AE296" s="213"/>
      <c r="AF296" s="213"/>
      <c r="AG296" s="213" t="s">
        <v>308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x14ac:dyDescent="0.2">
      <c r="A297" s="227" t="s">
        <v>181</v>
      </c>
      <c r="B297" s="228" t="s">
        <v>114</v>
      </c>
      <c r="C297" s="253" t="s">
        <v>115</v>
      </c>
      <c r="D297" s="229"/>
      <c r="E297" s="230"/>
      <c r="F297" s="231"/>
      <c r="G297" s="231">
        <f>SUMIF(AG298:AG321,"&lt;&gt;NOR",G298:G321)</f>
        <v>0</v>
      </c>
      <c r="H297" s="231"/>
      <c r="I297" s="231">
        <f>SUM(I298:I321)</f>
        <v>0</v>
      </c>
      <c r="J297" s="231"/>
      <c r="K297" s="231">
        <f>SUM(K298:K321)</f>
        <v>0</v>
      </c>
      <c r="L297" s="231"/>
      <c r="M297" s="231">
        <f>SUM(M298:M321)</f>
        <v>0</v>
      </c>
      <c r="N297" s="230"/>
      <c r="O297" s="230">
        <f>SUM(O298:O321)</f>
        <v>0.27</v>
      </c>
      <c r="P297" s="230"/>
      <c r="Q297" s="230">
        <f>SUM(Q298:Q321)</f>
        <v>0</v>
      </c>
      <c r="R297" s="231"/>
      <c r="S297" s="231"/>
      <c r="T297" s="232"/>
      <c r="U297" s="226"/>
      <c r="V297" s="226">
        <f>SUM(V298:V321)</f>
        <v>13.860000000000003</v>
      </c>
      <c r="W297" s="226"/>
      <c r="X297" s="226"/>
      <c r="Y297" s="226"/>
      <c r="AG297" t="s">
        <v>182</v>
      </c>
    </row>
    <row r="298" spans="1:60" ht="22.5" outlineLevel="1" x14ac:dyDescent="0.2">
      <c r="A298" s="246">
        <v>171</v>
      </c>
      <c r="B298" s="247" t="s">
        <v>690</v>
      </c>
      <c r="C298" s="256" t="s">
        <v>691</v>
      </c>
      <c r="D298" s="248" t="s">
        <v>251</v>
      </c>
      <c r="E298" s="249">
        <v>1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49">
        <v>6.6549999999999998E-2</v>
      </c>
      <c r="O298" s="249">
        <f>ROUND(E298*N298,2)</f>
        <v>7.0000000000000007E-2</v>
      </c>
      <c r="P298" s="249">
        <v>0</v>
      </c>
      <c r="Q298" s="249">
        <f>ROUND(E298*P298,2)</f>
        <v>0</v>
      </c>
      <c r="R298" s="251" t="s">
        <v>337</v>
      </c>
      <c r="S298" s="251" t="s">
        <v>186</v>
      </c>
      <c r="T298" s="252" t="s">
        <v>186</v>
      </c>
      <c r="U298" s="224">
        <v>0.9</v>
      </c>
      <c r="V298" s="224">
        <f>ROUND(E298*U298,2)</f>
        <v>0.9</v>
      </c>
      <c r="W298" s="224"/>
      <c r="X298" s="224" t="s">
        <v>218</v>
      </c>
      <c r="Y298" s="224" t="s">
        <v>206</v>
      </c>
      <c r="Z298" s="213"/>
      <c r="AA298" s="213"/>
      <c r="AB298" s="213"/>
      <c r="AC298" s="213"/>
      <c r="AD298" s="213"/>
      <c r="AE298" s="213"/>
      <c r="AF298" s="213"/>
      <c r="AG298" s="213" t="s">
        <v>219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ht="22.5" outlineLevel="1" x14ac:dyDescent="0.2">
      <c r="A299" s="246">
        <v>172</v>
      </c>
      <c r="B299" s="247" t="s">
        <v>692</v>
      </c>
      <c r="C299" s="256" t="s">
        <v>693</v>
      </c>
      <c r="D299" s="248" t="s">
        <v>251</v>
      </c>
      <c r="E299" s="249">
        <v>3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49">
        <v>1.128E-2</v>
      </c>
      <c r="O299" s="249">
        <f>ROUND(E299*N299,2)</f>
        <v>0.03</v>
      </c>
      <c r="P299" s="249">
        <v>0</v>
      </c>
      <c r="Q299" s="249">
        <f>ROUND(E299*P299,2)</f>
        <v>0</v>
      </c>
      <c r="R299" s="251" t="s">
        <v>337</v>
      </c>
      <c r="S299" s="251" t="s">
        <v>186</v>
      </c>
      <c r="T299" s="252" t="s">
        <v>186</v>
      </c>
      <c r="U299" s="224">
        <v>0.13</v>
      </c>
      <c r="V299" s="224">
        <f>ROUND(E299*U299,2)</f>
        <v>0.39</v>
      </c>
      <c r="W299" s="224"/>
      <c r="X299" s="224" t="s">
        <v>218</v>
      </c>
      <c r="Y299" s="224" t="s">
        <v>206</v>
      </c>
      <c r="Z299" s="213"/>
      <c r="AA299" s="213"/>
      <c r="AB299" s="213"/>
      <c r="AC299" s="213"/>
      <c r="AD299" s="213"/>
      <c r="AE299" s="213"/>
      <c r="AF299" s="213"/>
      <c r="AG299" s="213" t="s">
        <v>219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46">
        <v>173</v>
      </c>
      <c r="B300" s="247" t="s">
        <v>694</v>
      </c>
      <c r="C300" s="256" t="s">
        <v>695</v>
      </c>
      <c r="D300" s="248" t="s">
        <v>328</v>
      </c>
      <c r="E300" s="249">
        <v>1</v>
      </c>
      <c r="F300" s="250"/>
      <c r="G300" s="251">
        <f>ROUND(E300*F300,2)</f>
        <v>0</v>
      </c>
      <c r="H300" s="250"/>
      <c r="I300" s="251">
        <f>ROUND(E300*H300,2)</f>
        <v>0</v>
      </c>
      <c r="J300" s="250"/>
      <c r="K300" s="251">
        <f>ROUND(E300*J300,2)</f>
        <v>0</v>
      </c>
      <c r="L300" s="251">
        <v>21</v>
      </c>
      <c r="M300" s="251">
        <f>G300*(1+L300/100)</f>
        <v>0</v>
      </c>
      <c r="N300" s="249">
        <v>5.1900000000000002E-3</v>
      </c>
      <c r="O300" s="249">
        <f>ROUND(E300*N300,2)</f>
        <v>0.01</v>
      </c>
      <c r="P300" s="249">
        <v>0</v>
      </c>
      <c r="Q300" s="249">
        <f>ROUND(E300*P300,2)</f>
        <v>0</v>
      </c>
      <c r="R300" s="251" t="s">
        <v>337</v>
      </c>
      <c r="S300" s="251" t="s">
        <v>186</v>
      </c>
      <c r="T300" s="252" t="s">
        <v>186</v>
      </c>
      <c r="U300" s="224">
        <v>3.0720000000000001</v>
      </c>
      <c r="V300" s="224">
        <f>ROUND(E300*U300,2)</f>
        <v>3.07</v>
      </c>
      <c r="W300" s="224"/>
      <c r="X300" s="224" t="s">
        <v>218</v>
      </c>
      <c r="Y300" s="224" t="s">
        <v>206</v>
      </c>
      <c r="Z300" s="213"/>
      <c r="AA300" s="213"/>
      <c r="AB300" s="213"/>
      <c r="AC300" s="213"/>
      <c r="AD300" s="213"/>
      <c r="AE300" s="213"/>
      <c r="AF300" s="213"/>
      <c r="AG300" s="213" t="s">
        <v>219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46">
        <v>174</v>
      </c>
      <c r="B301" s="247" t="s">
        <v>696</v>
      </c>
      <c r="C301" s="256" t="s">
        <v>697</v>
      </c>
      <c r="D301" s="248" t="s">
        <v>328</v>
      </c>
      <c r="E301" s="249">
        <v>1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49">
        <v>4.7600000000000003E-3</v>
      </c>
      <c r="O301" s="249">
        <f>ROUND(E301*N301,2)</f>
        <v>0</v>
      </c>
      <c r="P301" s="249">
        <v>0</v>
      </c>
      <c r="Q301" s="249">
        <f>ROUND(E301*P301,2)</f>
        <v>0</v>
      </c>
      <c r="R301" s="251" t="s">
        <v>337</v>
      </c>
      <c r="S301" s="251" t="s">
        <v>186</v>
      </c>
      <c r="T301" s="252" t="s">
        <v>186</v>
      </c>
      <c r="U301" s="224">
        <v>1.7150000000000001</v>
      </c>
      <c r="V301" s="224">
        <f>ROUND(E301*U301,2)</f>
        <v>1.72</v>
      </c>
      <c r="W301" s="224"/>
      <c r="X301" s="224" t="s">
        <v>218</v>
      </c>
      <c r="Y301" s="224" t="s">
        <v>206</v>
      </c>
      <c r="Z301" s="213"/>
      <c r="AA301" s="213"/>
      <c r="AB301" s="213"/>
      <c r="AC301" s="213"/>
      <c r="AD301" s="213"/>
      <c r="AE301" s="213"/>
      <c r="AF301" s="213"/>
      <c r="AG301" s="213" t="s">
        <v>219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ht="22.5" outlineLevel="1" x14ac:dyDescent="0.2">
      <c r="A302" s="246">
        <v>175</v>
      </c>
      <c r="B302" s="247" t="s">
        <v>698</v>
      </c>
      <c r="C302" s="256" t="s">
        <v>699</v>
      </c>
      <c r="D302" s="248" t="s">
        <v>251</v>
      </c>
      <c r="E302" s="249">
        <v>2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49">
        <v>1.58E-3</v>
      </c>
      <c r="O302" s="249">
        <f>ROUND(E302*N302,2)</f>
        <v>0</v>
      </c>
      <c r="P302" s="249">
        <v>0</v>
      </c>
      <c r="Q302" s="249">
        <f>ROUND(E302*P302,2)</f>
        <v>0</v>
      </c>
      <c r="R302" s="251" t="s">
        <v>337</v>
      </c>
      <c r="S302" s="251" t="s">
        <v>186</v>
      </c>
      <c r="T302" s="252" t="s">
        <v>186</v>
      </c>
      <c r="U302" s="224">
        <v>0.53</v>
      </c>
      <c r="V302" s="224">
        <f>ROUND(E302*U302,2)</f>
        <v>1.06</v>
      </c>
      <c r="W302" s="224"/>
      <c r="X302" s="224" t="s">
        <v>218</v>
      </c>
      <c r="Y302" s="224" t="s">
        <v>189</v>
      </c>
      <c r="Z302" s="213"/>
      <c r="AA302" s="213"/>
      <c r="AB302" s="213"/>
      <c r="AC302" s="213"/>
      <c r="AD302" s="213"/>
      <c r="AE302" s="213"/>
      <c r="AF302" s="213"/>
      <c r="AG302" s="213" t="s">
        <v>219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ht="22.5" outlineLevel="1" x14ac:dyDescent="0.2">
      <c r="A303" s="246">
        <v>176</v>
      </c>
      <c r="B303" s="247" t="s">
        <v>700</v>
      </c>
      <c r="C303" s="256" t="s">
        <v>701</v>
      </c>
      <c r="D303" s="248" t="s">
        <v>251</v>
      </c>
      <c r="E303" s="249">
        <v>2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49">
        <v>2.3500000000000001E-3</v>
      </c>
      <c r="O303" s="249">
        <f>ROUND(E303*N303,2)</f>
        <v>0</v>
      </c>
      <c r="P303" s="249">
        <v>0</v>
      </c>
      <c r="Q303" s="249">
        <f>ROUND(E303*P303,2)</f>
        <v>0</v>
      </c>
      <c r="R303" s="251" t="s">
        <v>337</v>
      </c>
      <c r="S303" s="251" t="s">
        <v>186</v>
      </c>
      <c r="T303" s="252" t="s">
        <v>186</v>
      </c>
      <c r="U303" s="224">
        <v>0.61399999999999999</v>
      </c>
      <c r="V303" s="224">
        <f>ROUND(E303*U303,2)</f>
        <v>1.23</v>
      </c>
      <c r="W303" s="224"/>
      <c r="X303" s="224" t="s">
        <v>218</v>
      </c>
      <c r="Y303" s="224" t="s">
        <v>189</v>
      </c>
      <c r="Z303" s="213"/>
      <c r="AA303" s="213"/>
      <c r="AB303" s="213"/>
      <c r="AC303" s="213"/>
      <c r="AD303" s="213"/>
      <c r="AE303" s="213"/>
      <c r="AF303" s="213"/>
      <c r="AG303" s="213" t="s">
        <v>219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22.5" outlineLevel="1" x14ac:dyDescent="0.2">
      <c r="A304" s="246">
        <v>177</v>
      </c>
      <c r="B304" s="247" t="s">
        <v>702</v>
      </c>
      <c r="C304" s="256" t="s">
        <v>703</v>
      </c>
      <c r="D304" s="248" t="s">
        <v>251</v>
      </c>
      <c r="E304" s="249">
        <v>2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49">
        <v>1.1299999999999999E-3</v>
      </c>
      <c r="O304" s="249">
        <f>ROUND(E304*N304,2)</f>
        <v>0</v>
      </c>
      <c r="P304" s="249">
        <v>0</v>
      </c>
      <c r="Q304" s="249">
        <f>ROUND(E304*P304,2)</f>
        <v>0</v>
      </c>
      <c r="R304" s="251" t="s">
        <v>337</v>
      </c>
      <c r="S304" s="251" t="s">
        <v>186</v>
      </c>
      <c r="T304" s="252" t="s">
        <v>186</v>
      </c>
      <c r="U304" s="224">
        <v>0.439</v>
      </c>
      <c r="V304" s="224">
        <f>ROUND(E304*U304,2)</f>
        <v>0.88</v>
      </c>
      <c r="W304" s="224"/>
      <c r="X304" s="224" t="s">
        <v>218</v>
      </c>
      <c r="Y304" s="224" t="s">
        <v>189</v>
      </c>
      <c r="Z304" s="213"/>
      <c r="AA304" s="213"/>
      <c r="AB304" s="213"/>
      <c r="AC304" s="213"/>
      <c r="AD304" s="213"/>
      <c r="AE304" s="213"/>
      <c r="AF304" s="213"/>
      <c r="AG304" s="213" t="s">
        <v>219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ht="22.5" outlineLevel="1" x14ac:dyDescent="0.2">
      <c r="A305" s="246">
        <v>178</v>
      </c>
      <c r="B305" s="247" t="s">
        <v>704</v>
      </c>
      <c r="C305" s="256" t="s">
        <v>705</v>
      </c>
      <c r="D305" s="248" t="s">
        <v>251</v>
      </c>
      <c r="E305" s="249">
        <v>2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49">
        <v>6.6E-4</v>
      </c>
      <c r="O305" s="249">
        <f>ROUND(E305*N305,2)</f>
        <v>0</v>
      </c>
      <c r="P305" s="249">
        <v>0</v>
      </c>
      <c r="Q305" s="249">
        <f>ROUND(E305*P305,2)</f>
        <v>0</v>
      </c>
      <c r="R305" s="251" t="s">
        <v>337</v>
      </c>
      <c r="S305" s="251" t="s">
        <v>186</v>
      </c>
      <c r="T305" s="252" t="s">
        <v>186</v>
      </c>
      <c r="U305" s="224">
        <v>0.32200000000000001</v>
      </c>
      <c r="V305" s="224">
        <f>ROUND(E305*U305,2)</f>
        <v>0.64</v>
      </c>
      <c r="W305" s="224"/>
      <c r="X305" s="224" t="s">
        <v>218</v>
      </c>
      <c r="Y305" s="224" t="s">
        <v>189</v>
      </c>
      <c r="Z305" s="213"/>
      <c r="AA305" s="213"/>
      <c r="AB305" s="213"/>
      <c r="AC305" s="213"/>
      <c r="AD305" s="213"/>
      <c r="AE305" s="213"/>
      <c r="AF305" s="213"/>
      <c r="AG305" s="213" t="s">
        <v>219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ht="22.5" outlineLevel="1" x14ac:dyDescent="0.2">
      <c r="A306" s="246">
        <v>179</v>
      </c>
      <c r="B306" s="247" t="s">
        <v>706</v>
      </c>
      <c r="C306" s="256" t="s">
        <v>707</v>
      </c>
      <c r="D306" s="248" t="s">
        <v>251</v>
      </c>
      <c r="E306" s="249">
        <v>2</v>
      </c>
      <c r="F306" s="250"/>
      <c r="G306" s="251">
        <f>ROUND(E306*F306,2)</f>
        <v>0</v>
      </c>
      <c r="H306" s="250"/>
      <c r="I306" s="251">
        <f>ROUND(E306*H306,2)</f>
        <v>0</v>
      </c>
      <c r="J306" s="250"/>
      <c r="K306" s="251">
        <f>ROUND(E306*J306,2)</f>
        <v>0</v>
      </c>
      <c r="L306" s="251">
        <v>21</v>
      </c>
      <c r="M306" s="251">
        <f>G306*(1+L306/100)</f>
        <v>0</v>
      </c>
      <c r="N306" s="249">
        <v>5.5999999999999995E-4</v>
      </c>
      <c r="O306" s="249">
        <f>ROUND(E306*N306,2)</f>
        <v>0</v>
      </c>
      <c r="P306" s="249">
        <v>0</v>
      </c>
      <c r="Q306" s="249">
        <f>ROUND(E306*P306,2)</f>
        <v>0</v>
      </c>
      <c r="R306" s="251" t="s">
        <v>337</v>
      </c>
      <c r="S306" s="251" t="s">
        <v>186</v>
      </c>
      <c r="T306" s="252" t="s">
        <v>186</v>
      </c>
      <c r="U306" s="224">
        <v>0.28100000000000003</v>
      </c>
      <c r="V306" s="224">
        <f>ROUND(E306*U306,2)</f>
        <v>0.56000000000000005</v>
      </c>
      <c r="W306" s="224"/>
      <c r="X306" s="224" t="s">
        <v>218</v>
      </c>
      <c r="Y306" s="224" t="s">
        <v>189</v>
      </c>
      <c r="Z306" s="213"/>
      <c r="AA306" s="213"/>
      <c r="AB306" s="213"/>
      <c r="AC306" s="213"/>
      <c r="AD306" s="213"/>
      <c r="AE306" s="213"/>
      <c r="AF306" s="213"/>
      <c r="AG306" s="213" t="s">
        <v>219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46">
        <v>180</v>
      </c>
      <c r="B307" s="247" t="s">
        <v>708</v>
      </c>
      <c r="C307" s="256" t="s">
        <v>709</v>
      </c>
      <c r="D307" s="248" t="s">
        <v>328</v>
      </c>
      <c r="E307" s="249">
        <v>1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49">
        <v>1.6500000000000001E-2</v>
      </c>
      <c r="O307" s="249">
        <f>ROUND(E307*N307,2)</f>
        <v>0.02</v>
      </c>
      <c r="P307" s="249">
        <v>0</v>
      </c>
      <c r="Q307" s="249">
        <f>ROUND(E307*P307,2)</f>
        <v>0</v>
      </c>
      <c r="R307" s="251" t="s">
        <v>337</v>
      </c>
      <c r="S307" s="251" t="s">
        <v>186</v>
      </c>
      <c r="T307" s="252" t="s">
        <v>186</v>
      </c>
      <c r="U307" s="224">
        <v>1.788</v>
      </c>
      <c r="V307" s="224">
        <f>ROUND(E307*U307,2)</f>
        <v>1.79</v>
      </c>
      <c r="W307" s="224"/>
      <c r="X307" s="224" t="s">
        <v>218</v>
      </c>
      <c r="Y307" s="224" t="s">
        <v>206</v>
      </c>
      <c r="Z307" s="213"/>
      <c r="AA307" s="213"/>
      <c r="AB307" s="213"/>
      <c r="AC307" s="213"/>
      <c r="AD307" s="213"/>
      <c r="AE307" s="213"/>
      <c r="AF307" s="213"/>
      <c r="AG307" s="213" t="s">
        <v>219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46">
        <v>181</v>
      </c>
      <c r="B308" s="247" t="s">
        <v>710</v>
      </c>
      <c r="C308" s="256" t="s">
        <v>711</v>
      </c>
      <c r="D308" s="248" t="s">
        <v>328</v>
      </c>
      <c r="E308" s="249">
        <v>2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49">
        <v>0</v>
      </c>
      <c r="O308" s="249">
        <f>ROUND(E308*N308,2)</f>
        <v>0</v>
      </c>
      <c r="P308" s="249">
        <v>0</v>
      </c>
      <c r="Q308" s="249">
        <f>ROUND(E308*P308,2)</f>
        <v>0</v>
      </c>
      <c r="R308" s="251" t="s">
        <v>337</v>
      </c>
      <c r="S308" s="251" t="s">
        <v>186</v>
      </c>
      <c r="T308" s="252" t="s">
        <v>186</v>
      </c>
      <c r="U308" s="224">
        <v>0.28100000000000003</v>
      </c>
      <c r="V308" s="224">
        <f>ROUND(E308*U308,2)</f>
        <v>0.56000000000000005</v>
      </c>
      <c r="W308" s="224"/>
      <c r="X308" s="224" t="s">
        <v>218</v>
      </c>
      <c r="Y308" s="224" t="s">
        <v>206</v>
      </c>
      <c r="Z308" s="213"/>
      <c r="AA308" s="213"/>
      <c r="AB308" s="213"/>
      <c r="AC308" s="213"/>
      <c r="AD308" s="213"/>
      <c r="AE308" s="213"/>
      <c r="AF308" s="213"/>
      <c r="AG308" s="213" t="s">
        <v>219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46">
        <v>182</v>
      </c>
      <c r="B309" s="247" t="s">
        <v>712</v>
      </c>
      <c r="C309" s="256" t="s">
        <v>713</v>
      </c>
      <c r="D309" s="248" t="s">
        <v>328</v>
      </c>
      <c r="E309" s="249">
        <v>2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49">
        <v>5.9000000000000003E-4</v>
      </c>
      <c r="O309" s="249">
        <f>ROUND(E309*N309,2)</f>
        <v>0</v>
      </c>
      <c r="P309" s="249">
        <v>0</v>
      </c>
      <c r="Q309" s="249">
        <f>ROUND(E309*P309,2)</f>
        <v>0</v>
      </c>
      <c r="R309" s="251" t="s">
        <v>337</v>
      </c>
      <c r="S309" s="251" t="s">
        <v>186</v>
      </c>
      <c r="T309" s="252" t="s">
        <v>186</v>
      </c>
      <c r="U309" s="224">
        <v>0.53</v>
      </c>
      <c r="V309" s="224">
        <f>ROUND(E309*U309,2)</f>
        <v>1.06</v>
      </c>
      <c r="W309" s="224"/>
      <c r="X309" s="224" t="s">
        <v>218</v>
      </c>
      <c r="Y309" s="224" t="s">
        <v>206</v>
      </c>
      <c r="Z309" s="213"/>
      <c r="AA309" s="213"/>
      <c r="AB309" s="213"/>
      <c r="AC309" s="213"/>
      <c r="AD309" s="213"/>
      <c r="AE309" s="213"/>
      <c r="AF309" s="213"/>
      <c r="AG309" s="213" t="s">
        <v>219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46">
        <v>183</v>
      </c>
      <c r="B310" s="247" t="s">
        <v>602</v>
      </c>
      <c r="C310" s="256" t="s">
        <v>603</v>
      </c>
      <c r="D310" s="248" t="s">
        <v>0</v>
      </c>
      <c r="E310" s="249">
        <v>544.14009999999996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49">
        <v>0</v>
      </c>
      <c r="O310" s="249">
        <f>ROUND(E310*N310,2)</f>
        <v>0</v>
      </c>
      <c r="P310" s="249">
        <v>0</v>
      </c>
      <c r="Q310" s="249">
        <f>ROUND(E310*P310,2)</f>
        <v>0</v>
      </c>
      <c r="R310" s="251" t="s">
        <v>337</v>
      </c>
      <c r="S310" s="251" t="s">
        <v>186</v>
      </c>
      <c r="T310" s="252" t="s">
        <v>186</v>
      </c>
      <c r="U310" s="224">
        <v>0</v>
      </c>
      <c r="V310" s="224">
        <f>ROUND(E310*U310,2)</f>
        <v>0</v>
      </c>
      <c r="W310" s="224"/>
      <c r="X310" s="224" t="s">
        <v>218</v>
      </c>
      <c r="Y310" s="224" t="s">
        <v>206</v>
      </c>
      <c r="Z310" s="213"/>
      <c r="AA310" s="213"/>
      <c r="AB310" s="213"/>
      <c r="AC310" s="213"/>
      <c r="AD310" s="213"/>
      <c r="AE310" s="213"/>
      <c r="AF310" s="213"/>
      <c r="AG310" s="213" t="s">
        <v>219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ht="22.5" outlineLevel="1" x14ac:dyDescent="0.2">
      <c r="A311" s="246">
        <v>184</v>
      </c>
      <c r="B311" s="247" t="s">
        <v>714</v>
      </c>
      <c r="C311" s="256" t="s">
        <v>715</v>
      </c>
      <c r="D311" s="248" t="s">
        <v>314</v>
      </c>
      <c r="E311" s="249">
        <v>1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49">
        <v>0</v>
      </c>
      <c r="O311" s="249">
        <f>ROUND(E311*N311,2)</f>
        <v>0</v>
      </c>
      <c r="P311" s="249">
        <v>0</v>
      </c>
      <c r="Q311" s="249">
        <f>ROUND(E311*P311,2)</f>
        <v>0</v>
      </c>
      <c r="R311" s="251"/>
      <c r="S311" s="251" t="s">
        <v>212</v>
      </c>
      <c r="T311" s="252" t="s">
        <v>187</v>
      </c>
      <c r="U311" s="224">
        <v>0</v>
      </c>
      <c r="V311" s="224">
        <f>ROUND(E311*U311,2)</f>
        <v>0</v>
      </c>
      <c r="W311" s="224"/>
      <c r="X311" s="224" t="s">
        <v>218</v>
      </c>
      <c r="Y311" s="224" t="s">
        <v>206</v>
      </c>
      <c r="Z311" s="213"/>
      <c r="AA311" s="213"/>
      <c r="AB311" s="213"/>
      <c r="AC311" s="213"/>
      <c r="AD311" s="213"/>
      <c r="AE311" s="213"/>
      <c r="AF311" s="213"/>
      <c r="AG311" s="213" t="s">
        <v>219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ht="22.5" outlineLevel="1" x14ac:dyDescent="0.2">
      <c r="A312" s="246">
        <v>185</v>
      </c>
      <c r="B312" s="247" t="s">
        <v>716</v>
      </c>
      <c r="C312" s="256" t="s">
        <v>717</v>
      </c>
      <c r="D312" s="248" t="s">
        <v>314</v>
      </c>
      <c r="E312" s="249">
        <v>1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49">
        <v>0</v>
      </c>
      <c r="O312" s="249">
        <f>ROUND(E312*N312,2)</f>
        <v>0</v>
      </c>
      <c r="P312" s="249">
        <v>0</v>
      </c>
      <c r="Q312" s="249">
        <f>ROUND(E312*P312,2)</f>
        <v>0</v>
      </c>
      <c r="R312" s="251"/>
      <c r="S312" s="251" t="s">
        <v>212</v>
      </c>
      <c r="T312" s="252" t="s">
        <v>187</v>
      </c>
      <c r="U312" s="224">
        <v>0</v>
      </c>
      <c r="V312" s="224">
        <f>ROUND(E312*U312,2)</f>
        <v>0</v>
      </c>
      <c r="W312" s="224"/>
      <c r="X312" s="224" t="s">
        <v>218</v>
      </c>
      <c r="Y312" s="224" t="s">
        <v>206</v>
      </c>
      <c r="Z312" s="213"/>
      <c r="AA312" s="213"/>
      <c r="AB312" s="213"/>
      <c r="AC312" s="213"/>
      <c r="AD312" s="213"/>
      <c r="AE312" s="213"/>
      <c r="AF312" s="213"/>
      <c r="AG312" s="213" t="s">
        <v>219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ht="45" outlineLevel="1" x14ac:dyDescent="0.2">
      <c r="A313" s="237">
        <v>186</v>
      </c>
      <c r="B313" s="238" t="s">
        <v>718</v>
      </c>
      <c r="C313" s="254" t="s">
        <v>719</v>
      </c>
      <c r="D313" s="239" t="s">
        <v>251</v>
      </c>
      <c r="E313" s="240">
        <v>1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0">
        <v>1.4999999999999999E-2</v>
      </c>
      <c r="O313" s="240">
        <f>ROUND(E313*N313,2)</f>
        <v>0.02</v>
      </c>
      <c r="P313" s="240">
        <v>0</v>
      </c>
      <c r="Q313" s="240">
        <f>ROUND(E313*P313,2)</f>
        <v>0</v>
      </c>
      <c r="R313" s="242" t="s">
        <v>306</v>
      </c>
      <c r="S313" s="242" t="s">
        <v>186</v>
      </c>
      <c r="T313" s="243" t="s">
        <v>186</v>
      </c>
      <c r="U313" s="224">
        <v>0</v>
      </c>
      <c r="V313" s="224">
        <f>ROUND(E313*U313,2)</f>
        <v>0</v>
      </c>
      <c r="W313" s="224"/>
      <c r="X313" s="224" t="s">
        <v>307</v>
      </c>
      <c r="Y313" s="224" t="s">
        <v>206</v>
      </c>
      <c r="Z313" s="213"/>
      <c r="AA313" s="213"/>
      <c r="AB313" s="213"/>
      <c r="AC313" s="213"/>
      <c r="AD313" s="213"/>
      <c r="AE313" s="213"/>
      <c r="AF313" s="213"/>
      <c r="AG313" s="213" t="s">
        <v>308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2" x14ac:dyDescent="0.2">
      <c r="A314" s="220"/>
      <c r="B314" s="221"/>
      <c r="C314" s="267" t="s">
        <v>720</v>
      </c>
      <c r="D314" s="260"/>
      <c r="E314" s="261">
        <v>1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3"/>
      <c r="AA314" s="213"/>
      <c r="AB314" s="213"/>
      <c r="AC314" s="213"/>
      <c r="AD314" s="213"/>
      <c r="AE314" s="213"/>
      <c r="AF314" s="213"/>
      <c r="AG314" s="213" t="s">
        <v>266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46">
        <v>187</v>
      </c>
      <c r="B315" s="247" t="s">
        <v>721</v>
      </c>
      <c r="C315" s="256" t="s">
        <v>722</v>
      </c>
      <c r="D315" s="248" t="s">
        <v>723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49">
        <v>0</v>
      </c>
      <c r="O315" s="249">
        <f>ROUND(E315*N315,2)</f>
        <v>0</v>
      </c>
      <c r="P315" s="249">
        <v>0</v>
      </c>
      <c r="Q315" s="249">
        <f>ROUND(E315*P315,2)</f>
        <v>0</v>
      </c>
      <c r="R315" s="251"/>
      <c r="S315" s="251" t="s">
        <v>212</v>
      </c>
      <c r="T315" s="252" t="s">
        <v>187</v>
      </c>
      <c r="U315" s="224">
        <v>0</v>
      </c>
      <c r="V315" s="224">
        <f>ROUND(E315*U315,2)</f>
        <v>0</v>
      </c>
      <c r="W315" s="224"/>
      <c r="X315" s="224" t="s">
        <v>307</v>
      </c>
      <c r="Y315" s="224" t="s">
        <v>206</v>
      </c>
      <c r="Z315" s="213"/>
      <c r="AA315" s="213"/>
      <c r="AB315" s="213"/>
      <c r="AC315" s="213"/>
      <c r="AD315" s="213"/>
      <c r="AE315" s="213"/>
      <c r="AF315" s="213"/>
      <c r="AG315" s="213" t="s">
        <v>308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46">
        <v>188</v>
      </c>
      <c r="B316" s="247" t="s">
        <v>724</v>
      </c>
      <c r="C316" s="256" t="s">
        <v>725</v>
      </c>
      <c r="D316" s="248" t="s">
        <v>251</v>
      </c>
      <c r="E316" s="249">
        <v>1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49">
        <v>0.12</v>
      </c>
      <c r="O316" s="249">
        <f>ROUND(E316*N316,2)</f>
        <v>0.12</v>
      </c>
      <c r="P316" s="249">
        <v>0</v>
      </c>
      <c r="Q316" s="249">
        <f>ROUND(E316*P316,2)</f>
        <v>0</v>
      </c>
      <c r="R316" s="251"/>
      <c r="S316" s="251" t="s">
        <v>212</v>
      </c>
      <c r="T316" s="252" t="s">
        <v>187</v>
      </c>
      <c r="U316" s="224">
        <v>0</v>
      </c>
      <c r="V316" s="224">
        <f>ROUND(E316*U316,2)</f>
        <v>0</v>
      </c>
      <c r="W316" s="224"/>
      <c r="X316" s="224" t="s">
        <v>307</v>
      </c>
      <c r="Y316" s="224" t="s">
        <v>206</v>
      </c>
      <c r="Z316" s="213"/>
      <c r="AA316" s="213"/>
      <c r="AB316" s="213"/>
      <c r="AC316" s="213"/>
      <c r="AD316" s="213"/>
      <c r="AE316" s="213"/>
      <c r="AF316" s="213"/>
      <c r="AG316" s="213" t="s">
        <v>308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46">
        <v>189</v>
      </c>
      <c r="B317" s="247" t="s">
        <v>726</v>
      </c>
      <c r="C317" s="256" t="s">
        <v>727</v>
      </c>
      <c r="D317" s="248" t="s">
        <v>314</v>
      </c>
      <c r="E317" s="249">
        <v>1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49">
        <v>0</v>
      </c>
      <c r="O317" s="249">
        <f>ROUND(E317*N317,2)</f>
        <v>0</v>
      </c>
      <c r="P317" s="249">
        <v>0</v>
      </c>
      <c r="Q317" s="249">
        <f>ROUND(E317*P317,2)</f>
        <v>0</v>
      </c>
      <c r="R317" s="251"/>
      <c r="S317" s="251" t="s">
        <v>212</v>
      </c>
      <c r="T317" s="252" t="s">
        <v>187</v>
      </c>
      <c r="U317" s="224">
        <v>0</v>
      </c>
      <c r="V317" s="224">
        <f>ROUND(E317*U317,2)</f>
        <v>0</v>
      </c>
      <c r="W317" s="224"/>
      <c r="X317" s="224" t="s">
        <v>307</v>
      </c>
      <c r="Y317" s="224" t="s">
        <v>206</v>
      </c>
      <c r="Z317" s="213"/>
      <c r="AA317" s="213"/>
      <c r="AB317" s="213"/>
      <c r="AC317" s="213"/>
      <c r="AD317" s="213"/>
      <c r="AE317" s="213"/>
      <c r="AF317" s="213"/>
      <c r="AG317" s="213" t="s">
        <v>308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46">
        <v>190</v>
      </c>
      <c r="B318" s="247" t="s">
        <v>728</v>
      </c>
      <c r="C318" s="256" t="s">
        <v>729</v>
      </c>
      <c r="D318" s="248" t="s">
        <v>314</v>
      </c>
      <c r="E318" s="249">
        <v>2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49">
        <v>0</v>
      </c>
      <c r="O318" s="249">
        <f>ROUND(E318*N318,2)</f>
        <v>0</v>
      </c>
      <c r="P318" s="249">
        <v>0</v>
      </c>
      <c r="Q318" s="249">
        <f>ROUND(E318*P318,2)</f>
        <v>0</v>
      </c>
      <c r="R318" s="251"/>
      <c r="S318" s="251" t="s">
        <v>212</v>
      </c>
      <c r="T318" s="252" t="s">
        <v>187</v>
      </c>
      <c r="U318" s="224">
        <v>0</v>
      </c>
      <c r="V318" s="224">
        <f>ROUND(E318*U318,2)</f>
        <v>0</v>
      </c>
      <c r="W318" s="224"/>
      <c r="X318" s="224" t="s">
        <v>218</v>
      </c>
      <c r="Y318" s="224" t="s">
        <v>206</v>
      </c>
      <c r="Z318" s="213"/>
      <c r="AA318" s="213"/>
      <c r="AB318" s="213"/>
      <c r="AC318" s="213"/>
      <c r="AD318" s="213"/>
      <c r="AE318" s="213"/>
      <c r="AF318" s="213"/>
      <c r="AG318" s="213" t="s">
        <v>219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1" x14ac:dyDescent="0.2">
      <c r="A319" s="246">
        <v>191</v>
      </c>
      <c r="B319" s="247" t="s">
        <v>730</v>
      </c>
      <c r="C319" s="256" t="s">
        <v>731</v>
      </c>
      <c r="D319" s="248" t="s">
        <v>251</v>
      </c>
      <c r="E319" s="249">
        <v>1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49">
        <v>4.81E-3</v>
      </c>
      <c r="O319" s="249">
        <f>ROUND(E319*N319,2)</f>
        <v>0</v>
      </c>
      <c r="P319" s="249">
        <v>0</v>
      </c>
      <c r="Q319" s="249">
        <f>ROUND(E319*P319,2)</f>
        <v>0</v>
      </c>
      <c r="R319" s="251"/>
      <c r="S319" s="251" t="s">
        <v>212</v>
      </c>
      <c r="T319" s="252" t="s">
        <v>187</v>
      </c>
      <c r="U319" s="224">
        <v>0</v>
      </c>
      <c r="V319" s="224">
        <f>ROUND(E319*U319,2)</f>
        <v>0</v>
      </c>
      <c r="W319" s="224"/>
      <c r="X319" s="224" t="s">
        <v>307</v>
      </c>
      <c r="Y319" s="224" t="s">
        <v>206</v>
      </c>
      <c r="Z319" s="213"/>
      <c r="AA319" s="213"/>
      <c r="AB319" s="213"/>
      <c r="AC319" s="213"/>
      <c r="AD319" s="213"/>
      <c r="AE319" s="213"/>
      <c r="AF319" s="213"/>
      <c r="AG319" s="213" t="s">
        <v>308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ht="22.5" outlineLevel="1" x14ac:dyDescent="0.2">
      <c r="A320" s="246">
        <v>192</v>
      </c>
      <c r="B320" s="247" t="s">
        <v>732</v>
      </c>
      <c r="C320" s="256" t="s">
        <v>733</v>
      </c>
      <c r="D320" s="248" t="s">
        <v>251</v>
      </c>
      <c r="E320" s="249">
        <v>1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49">
        <v>2E-3</v>
      </c>
      <c r="O320" s="249">
        <f>ROUND(E320*N320,2)</f>
        <v>0</v>
      </c>
      <c r="P320" s="249">
        <v>0</v>
      </c>
      <c r="Q320" s="249">
        <f>ROUND(E320*P320,2)</f>
        <v>0</v>
      </c>
      <c r="R320" s="251"/>
      <c r="S320" s="251" t="s">
        <v>212</v>
      </c>
      <c r="T320" s="252" t="s">
        <v>187</v>
      </c>
      <c r="U320" s="224">
        <v>0</v>
      </c>
      <c r="V320" s="224">
        <f>ROUND(E320*U320,2)</f>
        <v>0</v>
      </c>
      <c r="W320" s="224"/>
      <c r="X320" s="224" t="s">
        <v>307</v>
      </c>
      <c r="Y320" s="224" t="s">
        <v>206</v>
      </c>
      <c r="Z320" s="213"/>
      <c r="AA320" s="213"/>
      <c r="AB320" s="213"/>
      <c r="AC320" s="213"/>
      <c r="AD320" s="213"/>
      <c r="AE320" s="213"/>
      <c r="AF320" s="213"/>
      <c r="AG320" s="213" t="s">
        <v>308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ht="22.5" outlineLevel="1" x14ac:dyDescent="0.2">
      <c r="A321" s="246">
        <v>193</v>
      </c>
      <c r="B321" s="247" t="s">
        <v>734</v>
      </c>
      <c r="C321" s="256" t="s">
        <v>735</v>
      </c>
      <c r="D321" s="248" t="s">
        <v>314</v>
      </c>
      <c r="E321" s="249">
        <v>1</v>
      </c>
      <c r="F321" s="250"/>
      <c r="G321" s="251">
        <f>ROUND(E321*F321,2)</f>
        <v>0</v>
      </c>
      <c r="H321" s="250"/>
      <c r="I321" s="251">
        <f>ROUND(E321*H321,2)</f>
        <v>0</v>
      </c>
      <c r="J321" s="250"/>
      <c r="K321" s="251">
        <f>ROUND(E321*J321,2)</f>
        <v>0</v>
      </c>
      <c r="L321" s="251">
        <v>21</v>
      </c>
      <c r="M321" s="251">
        <f>G321*(1+L321/100)</f>
        <v>0</v>
      </c>
      <c r="N321" s="249">
        <v>0</v>
      </c>
      <c r="O321" s="249">
        <f>ROUND(E321*N321,2)</f>
        <v>0</v>
      </c>
      <c r="P321" s="249">
        <v>0</v>
      </c>
      <c r="Q321" s="249">
        <f>ROUND(E321*P321,2)</f>
        <v>0</v>
      </c>
      <c r="R321" s="251"/>
      <c r="S321" s="251" t="s">
        <v>212</v>
      </c>
      <c r="T321" s="252" t="s">
        <v>187</v>
      </c>
      <c r="U321" s="224">
        <v>0</v>
      </c>
      <c r="V321" s="224">
        <f>ROUND(E321*U321,2)</f>
        <v>0</v>
      </c>
      <c r="W321" s="224"/>
      <c r="X321" s="224" t="s">
        <v>307</v>
      </c>
      <c r="Y321" s="224" t="s">
        <v>206</v>
      </c>
      <c r="Z321" s="213"/>
      <c r="AA321" s="213"/>
      <c r="AB321" s="213"/>
      <c r="AC321" s="213"/>
      <c r="AD321" s="213"/>
      <c r="AE321" s="213"/>
      <c r="AF321" s="213"/>
      <c r="AG321" s="213" t="s">
        <v>308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x14ac:dyDescent="0.2">
      <c r="A322" s="227" t="s">
        <v>181</v>
      </c>
      <c r="B322" s="228" t="s">
        <v>116</v>
      </c>
      <c r="C322" s="253" t="s">
        <v>117</v>
      </c>
      <c r="D322" s="229"/>
      <c r="E322" s="230"/>
      <c r="F322" s="231"/>
      <c r="G322" s="231">
        <f>SUMIF(AG323:AG340,"&lt;&gt;NOR",G323:G340)</f>
        <v>0</v>
      </c>
      <c r="H322" s="231"/>
      <c r="I322" s="231">
        <f>SUM(I323:I340)</f>
        <v>0</v>
      </c>
      <c r="J322" s="231"/>
      <c r="K322" s="231">
        <f>SUM(K323:K340)</f>
        <v>0</v>
      </c>
      <c r="L322" s="231"/>
      <c r="M322" s="231">
        <f>SUM(M323:M340)</f>
        <v>0</v>
      </c>
      <c r="N322" s="230"/>
      <c r="O322" s="230">
        <f>SUM(O323:O340)</f>
        <v>0.04</v>
      </c>
      <c r="P322" s="230"/>
      <c r="Q322" s="230">
        <f>SUM(Q323:Q340)</f>
        <v>0</v>
      </c>
      <c r="R322" s="231"/>
      <c r="S322" s="231"/>
      <c r="T322" s="232"/>
      <c r="U322" s="226"/>
      <c r="V322" s="226">
        <f>SUM(V323:V340)</f>
        <v>7.29</v>
      </c>
      <c r="W322" s="226"/>
      <c r="X322" s="226"/>
      <c r="Y322" s="226"/>
      <c r="AG322" t="s">
        <v>182</v>
      </c>
    </row>
    <row r="323" spans="1:60" ht="22.5" outlineLevel="1" x14ac:dyDescent="0.2">
      <c r="A323" s="237">
        <v>194</v>
      </c>
      <c r="B323" s="238" t="s">
        <v>736</v>
      </c>
      <c r="C323" s="254" t="s">
        <v>737</v>
      </c>
      <c r="D323" s="239" t="s">
        <v>264</v>
      </c>
      <c r="E323" s="240">
        <v>13</v>
      </c>
      <c r="F323" s="241"/>
      <c r="G323" s="242">
        <f>ROUND(E323*F323,2)</f>
        <v>0</v>
      </c>
      <c r="H323" s="241"/>
      <c r="I323" s="242">
        <f>ROUND(E323*H323,2)</f>
        <v>0</v>
      </c>
      <c r="J323" s="241"/>
      <c r="K323" s="242">
        <f>ROUND(E323*J323,2)</f>
        <v>0</v>
      </c>
      <c r="L323" s="242">
        <v>21</v>
      </c>
      <c r="M323" s="242">
        <f>G323*(1+L323/100)</f>
        <v>0</v>
      </c>
      <c r="N323" s="240">
        <v>1.06E-3</v>
      </c>
      <c r="O323" s="240">
        <f>ROUND(E323*N323,2)</f>
        <v>0.01</v>
      </c>
      <c r="P323" s="240">
        <v>0</v>
      </c>
      <c r="Q323" s="240">
        <f>ROUND(E323*P323,2)</f>
        <v>0</v>
      </c>
      <c r="R323" s="242" t="s">
        <v>337</v>
      </c>
      <c r="S323" s="242" t="s">
        <v>186</v>
      </c>
      <c r="T323" s="243" t="s">
        <v>186</v>
      </c>
      <c r="U323" s="224">
        <v>0.21551000000000001</v>
      </c>
      <c r="V323" s="224">
        <f>ROUND(E323*U323,2)</f>
        <v>2.8</v>
      </c>
      <c r="W323" s="224"/>
      <c r="X323" s="224" t="s">
        <v>218</v>
      </c>
      <c r="Y323" s="224" t="s">
        <v>206</v>
      </c>
      <c r="Z323" s="213"/>
      <c r="AA323" s="213"/>
      <c r="AB323" s="213"/>
      <c r="AC323" s="213"/>
      <c r="AD323" s="213"/>
      <c r="AE323" s="213"/>
      <c r="AF323" s="213"/>
      <c r="AG323" s="213" t="s">
        <v>219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2" x14ac:dyDescent="0.2">
      <c r="A324" s="220"/>
      <c r="B324" s="221"/>
      <c r="C324" s="266" t="s">
        <v>488</v>
      </c>
      <c r="D324" s="262"/>
      <c r="E324" s="262"/>
      <c r="F324" s="262"/>
      <c r="G324" s="262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3"/>
      <c r="AA324" s="213"/>
      <c r="AB324" s="213"/>
      <c r="AC324" s="213"/>
      <c r="AD324" s="213"/>
      <c r="AE324" s="213"/>
      <c r="AF324" s="213"/>
      <c r="AG324" s="213" t="s">
        <v>254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2" x14ac:dyDescent="0.2">
      <c r="A325" s="220"/>
      <c r="B325" s="221"/>
      <c r="C325" s="270" t="s">
        <v>461</v>
      </c>
      <c r="D325" s="265"/>
      <c r="E325" s="265"/>
      <c r="F325" s="265"/>
      <c r="G325" s="265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24"/>
      <c r="Z325" s="213"/>
      <c r="AA325" s="213"/>
      <c r="AB325" s="213"/>
      <c r="AC325" s="213"/>
      <c r="AD325" s="213"/>
      <c r="AE325" s="213"/>
      <c r="AF325" s="213"/>
      <c r="AG325" s="213" t="s">
        <v>192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2" x14ac:dyDescent="0.2">
      <c r="A326" s="220"/>
      <c r="B326" s="221"/>
      <c r="C326" s="267" t="s">
        <v>738</v>
      </c>
      <c r="D326" s="260"/>
      <c r="E326" s="261">
        <v>11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3"/>
      <c r="AA326" s="213"/>
      <c r="AB326" s="213"/>
      <c r="AC326" s="213"/>
      <c r="AD326" s="213"/>
      <c r="AE326" s="213"/>
      <c r="AF326" s="213"/>
      <c r="AG326" s="213" t="s">
        <v>266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3" x14ac:dyDescent="0.2">
      <c r="A327" s="220"/>
      <c r="B327" s="221"/>
      <c r="C327" s="267" t="s">
        <v>739</v>
      </c>
      <c r="D327" s="260"/>
      <c r="E327" s="261">
        <v>2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3"/>
      <c r="AA327" s="213"/>
      <c r="AB327" s="213"/>
      <c r="AC327" s="213"/>
      <c r="AD327" s="213"/>
      <c r="AE327" s="213"/>
      <c r="AF327" s="213"/>
      <c r="AG327" s="213" t="s">
        <v>266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ht="22.5" outlineLevel="1" x14ac:dyDescent="0.2">
      <c r="A328" s="237">
        <v>195</v>
      </c>
      <c r="B328" s="238" t="s">
        <v>740</v>
      </c>
      <c r="C328" s="254" t="s">
        <v>741</v>
      </c>
      <c r="D328" s="239" t="s">
        <v>264</v>
      </c>
      <c r="E328" s="240">
        <v>5</v>
      </c>
      <c r="F328" s="241"/>
      <c r="G328" s="242">
        <f>ROUND(E328*F328,2)</f>
        <v>0</v>
      </c>
      <c r="H328" s="241"/>
      <c r="I328" s="242">
        <f>ROUND(E328*H328,2)</f>
        <v>0</v>
      </c>
      <c r="J328" s="241"/>
      <c r="K328" s="242">
        <f>ROUND(E328*J328,2)</f>
        <v>0</v>
      </c>
      <c r="L328" s="242">
        <v>21</v>
      </c>
      <c r="M328" s="242">
        <f>G328*(1+L328/100)</f>
        <v>0</v>
      </c>
      <c r="N328" s="240">
        <v>1.5900000000000001E-3</v>
      </c>
      <c r="O328" s="240">
        <f>ROUND(E328*N328,2)</f>
        <v>0.01</v>
      </c>
      <c r="P328" s="240">
        <v>0</v>
      </c>
      <c r="Q328" s="240">
        <f>ROUND(E328*P328,2)</f>
        <v>0</v>
      </c>
      <c r="R328" s="242" t="s">
        <v>337</v>
      </c>
      <c r="S328" s="242" t="s">
        <v>186</v>
      </c>
      <c r="T328" s="243" t="s">
        <v>186</v>
      </c>
      <c r="U328" s="224">
        <v>0.21801999999999999</v>
      </c>
      <c r="V328" s="224">
        <f>ROUND(E328*U328,2)</f>
        <v>1.0900000000000001</v>
      </c>
      <c r="W328" s="224"/>
      <c r="X328" s="224" t="s">
        <v>218</v>
      </c>
      <c r="Y328" s="224" t="s">
        <v>206</v>
      </c>
      <c r="Z328" s="213"/>
      <c r="AA328" s="213"/>
      <c r="AB328" s="213"/>
      <c r="AC328" s="213"/>
      <c r="AD328" s="213"/>
      <c r="AE328" s="213"/>
      <c r="AF328" s="213"/>
      <c r="AG328" s="213" t="s">
        <v>219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2" x14ac:dyDescent="0.2">
      <c r="A329" s="220"/>
      <c r="B329" s="221"/>
      <c r="C329" s="266" t="s">
        <v>488</v>
      </c>
      <c r="D329" s="262"/>
      <c r="E329" s="262"/>
      <c r="F329" s="262"/>
      <c r="G329" s="262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3"/>
      <c r="AA329" s="213"/>
      <c r="AB329" s="213"/>
      <c r="AC329" s="213"/>
      <c r="AD329" s="213"/>
      <c r="AE329" s="213"/>
      <c r="AF329" s="213"/>
      <c r="AG329" s="213" t="s">
        <v>254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 x14ac:dyDescent="0.2">
      <c r="A330" s="220"/>
      <c r="B330" s="221"/>
      <c r="C330" s="270" t="s">
        <v>461</v>
      </c>
      <c r="D330" s="265"/>
      <c r="E330" s="265"/>
      <c r="F330" s="265"/>
      <c r="G330" s="265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3"/>
      <c r="AA330" s="213"/>
      <c r="AB330" s="213"/>
      <c r="AC330" s="213"/>
      <c r="AD330" s="213"/>
      <c r="AE330" s="213"/>
      <c r="AF330" s="213"/>
      <c r="AG330" s="213" t="s">
        <v>192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2" x14ac:dyDescent="0.2">
      <c r="A331" s="220"/>
      <c r="B331" s="221"/>
      <c r="C331" s="267" t="s">
        <v>742</v>
      </c>
      <c r="D331" s="260"/>
      <c r="E331" s="261">
        <v>5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24"/>
      <c r="Z331" s="213"/>
      <c r="AA331" s="213"/>
      <c r="AB331" s="213"/>
      <c r="AC331" s="213"/>
      <c r="AD331" s="213"/>
      <c r="AE331" s="213"/>
      <c r="AF331" s="213"/>
      <c r="AG331" s="213" t="s">
        <v>266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ht="22.5" outlineLevel="1" x14ac:dyDescent="0.2">
      <c r="A332" s="237">
        <v>196</v>
      </c>
      <c r="B332" s="238" t="s">
        <v>743</v>
      </c>
      <c r="C332" s="254" t="s">
        <v>744</v>
      </c>
      <c r="D332" s="239" t="s">
        <v>264</v>
      </c>
      <c r="E332" s="240">
        <v>5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0">
        <v>1.9E-3</v>
      </c>
      <c r="O332" s="240">
        <f>ROUND(E332*N332,2)</f>
        <v>0.01</v>
      </c>
      <c r="P332" s="240">
        <v>0</v>
      </c>
      <c r="Q332" s="240">
        <f>ROUND(E332*P332,2)</f>
        <v>0</v>
      </c>
      <c r="R332" s="242" t="s">
        <v>337</v>
      </c>
      <c r="S332" s="242" t="s">
        <v>186</v>
      </c>
      <c r="T332" s="243" t="s">
        <v>186</v>
      </c>
      <c r="U332" s="224">
        <v>0.27704000000000001</v>
      </c>
      <c r="V332" s="224">
        <f>ROUND(E332*U332,2)</f>
        <v>1.39</v>
      </c>
      <c r="W332" s="224"/>
      <c r="X332" s="224" t="s">
        <v>218</v>
      </c>
      <c r="Y332" s="224" t="s">
        <v>206</v>
      </c>
      <c r="Z332" s="213"/>
      <c r="AA332" s="213"/>
      <c r="AB332" s="213"/>
      <c r="AC332" s="213"/>
      <c r="AD332" s="213"/>
      <c r="AE332" s="213"/>
      <c r="AF332" s="213"/>
      <c r="AG332" s="213" t="s">
        <v>219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2" x14ac:dyDescent="0.2">
      <c r="A333" s="220"/>
      <c r="B333" s="221"/>
      <c r="C333" s="266" t="s">
        <v>488</v>
      </c>
      <c r="D333" s="262"/>
      <c r="E333" s="262"/>
      <c r="F333" s="262"/>
      <c r="G333" s="262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24"/>
      <c r="Z333" s="213"/>
      <c r="AA333" s="213"/>
      <c r="AB333" s="213"/>
      <c r="AC333" s="213"/>
      <c r="AD333" s="213"/>
      <c r="AE333" s="213"/>
      <c r="AF333" s="213"/>
      <c r="AG333" s="213" t="s">
        <v>254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 x14ac:dyDescent="0.2">
      <c r="A334" s="220"/>
      <c r="B334" s="221"/>
      <c r="C334" s="270" t="s">
        <v>461</v>
      </c>
      <c r="D334" s="265"/>
      <c r="E334" s="265"/>
      <c r="F334" s="265"/>
      <c r="G334" s="265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3"/>
      <c r="AA334" s="213"/>
      <c r="AB334" s="213"/>
      <c r="AC334" s="213"/>
      <c r="AD334" s="213"/>
      <c r="AE334" s="213"/>
      <c r="AF334" s="213"/>
      <c r="AG334" s="213" t="s">
        <v>192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2" x14ac:dyDescent="0.2">
      <c r="A335" s="220"/>
      <c r="B335" s="221"/>
      <c r="C335" s="267" t="s">
        <v>745</v>
      </c>
      <c r="D335" s="260"/>
      <c r="E335" s="261">
        <v>5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3"/>
      <c r="AA335" s="213"/>
      <c r="AB335" s="213"/>
      <c r="AC335" s="213"/>
      <c r="AD335" s="213"/>
      <c r="AE335" s="213"/>
      <c r="AF335" s="213"/>
      <c r="AG335" s="213" t="s">
        <v>266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ht="22.5" outlineLevel="1" x14ac:dyDescent="0.2">
      <c r="A336" s="237">
        <v>197</v>
      </c>
      <c r="B336" s="238" t="s">
        <v>746</v>
      </c>
      <c r="C336" s="254" t="s">
        <v>747</v>
      </c>
      <c r="D336" s="239" t="s">
        <v>264</v>
      </c>
      <c r="E336" s="240">
        <v>5</v>
      </c>
      <c r="F336" s="241"/>
      <c r="G336" s="242">
        <f>ROUND(E336*F336,2)</f>
        <v>0</v>
      </c>
      <c r="H336" s="241"/>
      <c r="I336" s="242">
        <f>ROUND(E336*H336,2)</f>
        <v>0</v>
      </c>
      <c r="J336" s="241"/>
      <c r="K336" s="242">
        <f>ROUND(E336*J336,2)</f>
        <v>0</v>
      </c>
      <c r="L336" s="242">
        <v>21</v>
      </c>
      <c r="M336" s="242">
        <f>G336*(1+L336/100)</f>
        <v>0</v>
      </c>
      <c r="N336" s="240">
        <v>1.8600000000000001E-3</v>
      </c>
      <c r="O336" s="240">
        <f>ROUND(E336*N336,2)</f>
        <v>0.01</v>
      </c>
      <c r="P336" s="240">
        <v>0</v>
      </c>
      <c r="Q336" s="240">
        <f>ROUND(E336*P336,2)</f>
        <v>0</v>
      </c>
      <c r="R336" s="242" t="s">
        <v>337</v>
      </c>
      <c r="S336" s="242" t="s">
        <v>186</v>
      </c>
      <c r="T336" s="243" t="s">
        <v>186</v>
      </c>
      <c r="U336" s="224">
        <v>0.26247999999999999</v>
      </c>
      <c r="V336" s="224">
        <f>ROUND(E336*U336,2)</f>
        <v>1.31</v>
      </c>
      <c r="W336" s="224"/>
      <c r="X336" s="224" t="s">
        <v>218</v>
      </c>
      <c r="Y336" s="224" t="s">
        <v>206</v>
      </c>
      <c r="Z336" s="213"/>
      <c r="AA336" s="213"/>
      <c r="AB336" s="213"/>
      <c r="AC336" s="213"/>
      <c r="AD336" s="213"/>
      <c r="AE336" s="213"/>
      <c r="AF336" s="213"/>
      <c r="AG336" s="213" t="s">
        <v>219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2" x14ac:dyDescent="0.2">
      <c r="A337" s="220"/>
      <c r="B337" s="221"/>
      <c r="C337" s="266" t="s">
        <v>488</v>
      </c>
      <c r="D337" s="262"/>
      <c r="E337" s="262"/>
      <c r="F337" s="262"/>
      <c r="G337" s="262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3"/>
      <c r="AA337" s="213"/>
      <c r="AB337" s="213"/>
      <c r="AC337" s="213"/>
      <c r="AD337" s="213"/>
      <c r="AE337" s="213"/>
      <c r="AF337" s="213"/>
      <c r="AG337" s="213" t="s">
        <v>254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2" x14ac:dyDescent="0.2">
      <c r="A338" s="220"/>
      <c r="B338" s="221"/>
      <c r="C338" s="270" t="s">
        <v>461</v>
      </c>
      <c r="D338" s="265"/>
      <c r="E338" s="265"/>
      <c r="F338" s="265"/>
      <c r="G338" s="265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3"/>
      <c r="AA338" s="213"/>
      <c r="AB338" s="213"/>
      <c r="AC338" s="213"/>
      <c r="AD338" s="213"/>
      <c r="AE338" s="213"/>
      <c r="AF338" s="213"/>
      <c r="AG338" s="213" t="s">
        <v>192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2" x14ac:dyDescent="0.2">
      <c r="A339" s="220"/>
      <c r="B339" s="221"/>
      <c r="C339" s="267" t="s">
        <v>748</v>
      </c>
      <c r="D339" s="260"/>
      <c r="E339" s="261">
        <v>5</v>
      </c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24"/>
      <c r="Z339" s="213"/>
      <c r="AA339" s="213"/>
      <c r="AB339" s="213"/>
      <c r="AC339" s="213"/>
      <c r="AD339" s="213"/>
      <c r="AE339" s="213"/>
      <c r="AF339" s="213"/>
      <c r="AG339" s="213" t="s">
        <v>266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1" x14ac:dyDescent="0.2">
      <c r="A340" s="246">
        <v>198</v>
      </c>
      <c r="B340" s="247" t="s">
        <v>749</v>
      </c>
      <c r="C340" s="256" t="s">
        <v>750</v>
      </c>
      <c r="D340" s="248" t="s">
        <v>251</v>
      </c>
      <c r="E340" s="249">
        <v>2</v>
      </c>
      <c r="F340" s="250"/>
      <c r="G340" s="251">
        <f>ROUND(E340*F340,2)</f>
        <v>0</v>
      </c>
      <c r="H340" s="250"/>
      <c r="I340" s="251">
        <f>ROUND(E340*H340,2)</f>
        <v>0</v>
      </c>
      <c r="J340" s="250"/>
      <c r="K340" s="251">
        <f>ROUND(E340*J340,2)</f>
        <v>0</v>
      </c>
      <c r="L340" s="251">
        <v>21</v>
      </c>
      <c r="M340" s="251">
        <f>G340*(1+L340/100)</f>
        <v>0</v>
      </c>
      <c r="N340" s="249">
        <v>0</v>
      </c>
      <c r="O340" s="249">
        <f>ROUND(E340*N340,2)</f>
        <v>0</v>
      </c>
      <c r="P340" s="249">
        <v>0</v>
      </c>
      <c r="Q340" s="249">
        <f>ROUND(E340*P340,2)</f>
        <v>0</v>
      </c>
      <c r="R340" s="251" t="s">
        <v>337</v>
      </c>
      <c r="S340" s="251" t="s">
        <v>186</v>
      </c>
      <c r="T340" s="252" t="s">
        <v>186</v>
      </c>
      <c r="U340" s="224">
        <v>0.35</v>
      </c>
      <c r="V340" s="224">
        <f>ROUND(E340*U340,2)</f>
        <v>0.7</v>
      </c>
      <c r="W340" s="224"/>
      <c r="X340" s="224" t="s">
        <v>218</v>
      </c>
      <c r="Y340" s="224" t="s">
        <v>189</v>
      </c>
      <c r="Z340" s="213"/>
      <c r="AA340" s="213"/>
      <c r="AB340" s="213"/>
      <c r="AC340" s="213"/>
      <c r="AD340" s="213"/>
      <c r="AE340" s="213"/>
      <c r="AF340" s="213"/>
      <c r="AG340" s="213" t="s">
        <v>219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x14ac:dyDescent="0.2">
      <c r="A341" s="216" t="s">
        <v>181</v>
      </c>
      <c r="B341" s="217" t="s">
        <v>124</v>
      </c>
      <c r="C341" s="258" t="s">
        <v>125</v>
      </c>
      <c r="D341" s="233"/>
      <c r="E341" s="234"/>
      <c r="F341" s="235"/>
      <c r="G341" s="235">
        <f>SUMIF(AG342:AG343,"&lt;&gt;NOR",G342:G343)</f>
        <v>0</v>
      </c>
      <c r="H341" s="235"/>
      <c r="I341" s="235">
        <f>SUM(I342:I343)</f>
        <v>0</v>
      </c>
      <c r="J341" s="235"/>
      <c r="K341" s="235">
        <f>SUM(K342:K343)</f>
        <v>0</v>
      </c>
      <c r="L341" s="235"/>
      <c r="M341" s="235">
        <f>SUM(M342:M343)</f>
        <v>0</v>
      </c>
      <c r="N341" s="234"/>
      <c r="O341" s="234">
        <f>SUM(O342:O343)</f>
        <v>0</v>
      </c>
      <c r="P341" s="234"/>
      <c r="Q341" s="234">
        <f>SUM(Q342:Q343)</f>
        <v>0</v>
      </c>
      <c r="R341" s="235"/>
      <c r="S341" s="235"/>
      <c r="T341" s="236"/>
      <c r="U341" s="226"/>
      <c r="V341" s="226">
        <f>SUM(V342:V343)</f>
        <v>0</v>
      </c>
      <c r="W341" s="226"/>
      <c r="X341" s="226"/>
      <c r="Y341" s="226"/>
      <c r="AG341" t="s">
        <v>182</v>
      </c>
    </row>
    <row r="342" spans="1:60" outlineLevel="1" x14ac:dyDescent="0.2">
      <c r="A342" s="220">
        <v>199</v>
      </c>
      <c r="B342" s="221" t="s">
        <v>751</v>
      </c>
      <c r="C342" s="268" t="s">
        <v>752</v>
      </c>
      <c r="D342" s="222" t="s">
        <v>0</v>
      </c>
      <c r="E342" s="263"/>
      <c r="F342" s="225"/>
      <c r="G342" s="224">
        <f>ROUND(E342*F342,2)</f>
        <v>0</v>
      </c>
      <c r="H342" s="225"/>
      <c r="I342" s="224">
        <f>ROUND(E342*H342,2)</f>
        <v>0</v>
      </c>
      <c r="J342" s="225"/>
      <c r="K342" s="224">
        <f>ROUND(E342*J342,2)</f>
        <v>0</v>
      </c>
      <c r="L342" s="224">
        <v>21</v>
      </c>
      <c r="M342" s="224">
        <f>G342*(1+L342/100)</f>
        <v>0</v>
      </c>
      <c r="N342" s="223">
        <v>0</v>
      </c>
      <c r="O342" s="223">
        <f>ROUND(E342*N342,2)</f>
        <v>0</v>
      </c>
      <c r="P342" s="223">
        <v>0</v>
      </c>
      <c r="Q342" s="223">
        <f>ROUND(E342*P342,2)</f>
        <v>0</v>
      </c>
      <c r="R342" s="224" t="s">
        <v>381</v>
      </c>
      <c r="S342" s="224" t="s">
        <v>186</v>
      </c>
      <c r="T342" s="224" t="s">
        <v>186</v>
      </c>
      <c r="U342" s="224">
        <v>0</v>
      </c>
      <c r="V342" s="224">
        <f>ROUND(E342*U342,2)</f>
        <v>0</v>
      </c>
      <c r="W342" s="224"/>
      <c r="X342" s="224" t="s">
        <v>341</v>
      </c>
      <c r="Y342" s="224" t="s">
        <v>206</v>
      </c>
      <c r="Z342" s="213"/>
      <c r="AA342" s="213"/>
      <c r="AB342" s="213"/>
      <c r="AC342" s="213"/>
      <c r="AD342" s="213"/>
      <c r="AE342" s="213"/>
      <c r="AF342" s="213"/>
      <c r="AG342" s="213" t="s">
        <v>342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2" x14ac:dyDescent="0.2">
      <c r="A343" s="220"/>
      <c r="B343" s="221"/>
      <c r="C343" s="269" t="s">
        <v>435</v>
      </c>
      <c r="D343" s="264"/>
      <c r="E343" s="264"/>
      <c r="F343" s="264"/>
      <c r="G343" s="26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24"/>
      <c r="Z343" s="213"/>
      <c r="AA343" s="213"/>
      <c r="AB343" s="213"/>
      <c r="AC343" s="213"/>
      <c r="AD343" s="213"/>
      <c r="AE343" s="213"/>
      <c r="AF343" s="213"/>
      <c r="AG343" s="213" t="s">
        <v>254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x14ac:dyDescent="0.2">
      <c r="A344" s="227" t="s">
        <v>181</v>
      </c>
      <c r="B344" s="228" t="s">
        <v>116</v>
      </c>
      <c r="C344" s="253" t="s">
        <v>117</v>
      </c>
      <c r="D344" s="229"/>
      <c r="E344" s="230"/>
      <c r="F344" s="231"/>
      <c r="G344" s="231">
        <f>SUMIF(AG345:AG346,"&lt;&gt;NOR",G345:G346)</f>
        <v>0</v>
      </c>
      <c r="H344" s="231"/>
      <c r="I344" s="231">
        <f>SUM(I345:I346)</f>
        <v>0</v>
      </c>
      <c r="J344" s="231"/>
      <c r="K344" s="231">
        <f>SUM(K345:K346)</f>
        <v>0</v>
      </c>
      <c r="L344" s="231"/>
      <c r="M344" s="231">
        <f>SUM(M345:M346)</f>
        <v>0</v>
      </c>
      <c r="N344" s="230"/>
      <c r="O344" s="230">
        <f>SUM(O345:O346)</f>
        <v>0</v>
      </c>
      <c r="P344" s="230"/>
      <c r="Q344" s="230">
        <f>SUM(Q345:Q346)</f>
        <v>0</v>
      </c>
      <c r="R344" s="231"/>
      <c r="S344" s="231"/>
      <c r="T344" s="232"/>
      <c r="U344" s="226"/>
      <c r="V344" s="226">
        <f>SUM(V345:V346)</f>
        <v>3.59</v>
      </c>
      <c r="W344" s="226"/>
      <c r="X344" s="226"/>
      <c r="Y344" s="226"/>
      <c r="AG344" t="s">
        <v>182</v>
      </c>
    </row>
    <row r="345" spans="1:60" ht="22.5" outlineLevel="1" x14ac:dyDescent="0.2">
      <c r="A345" s="246">
        <v>200</v>
      </c>
      <c r="B345" s="247" t="s">
        <v>753</v>
      </c>
      <c r="C345" s="256" t="s">
        <v>754</v>
      </c>
      <c r="D345" s="248" t="s">
        <v>251</v>
      </c>
      <c r="E345" s="249">
        <v>2</v>
      </c>
      <c r="F345" s="250"/>
      <c r="G345" s="251">
        <f>ROUND(E345*F345,2)</f>
        <v>0</v>
      </c>
      <c r="H345" s="250"/>
      <c r="I345" s="251">
        <f>ROUND(E345*H345,2)</f>
        <v>0</v>
      </c>
      <c r="J345" s="250"/>
      <c r="K345" s="251">
        <f>ROUND(E345*J345,2)</f>
        <v>0</v>
      </c>
      <c r="L345" s="251">
        <v>21</v>
      </c>
      <c r="M345" s="251">
        <f>G345*(1+L345/100)</f>
        <v>0</v>
      </c>
      <c r="N345" s="249">
        <v>0</v>
      </c>
      <c r="O345" s="249">
        <f>ROUND(E345*N345,2)</f>
        <v>0</v>
      </c>
      <c r="P345" s="249">
        <v>0</v>
      </c>
      <c r="Q345" s="249">
        <f>ROUND(E345*P345,2)</f>
        <v>0</v>
      </c>
      <c r="R345" s="251" t="s">
        <v>337</v>
      </c>
      <c r="S345" s="251" t="s">
        <v>186</v>
      </c>
      <c r="T345" s="252" t="s">
        <v>186</v>
      </c>
      <c r="U345" s="224">
        <v>0.42199999999999999</v>
      </c>
      <c r="V345" s="224">
        <f>ROUND(E345*U345,2)</f>
        <v>0.84</v>
      </c>
      <c r="W345" s="224"/>
      <c r="X345" s="224" t="s">
        <v>218</v>
      </c>
      <c r="Y345" s="224" t="s">
        <v>189</v>
      </c>
      <c r="Z345" s="213"/>
      <c r="AA345" s="213"/>
      <c r="AB345" s="213"/>
      <c r="AC345" s="213"/>
      <c r="AD345" s="213"/>
      <c r="AE345" s="213"/>
      <c r="AF345" s="213"/>
      <c r="AG345" s="213" t="s">
        <v>219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ht="22.5" outlineLevel="1" x14ac:dyDescent="0.2">
      <c r="A346" s="246">
        <v>201</v>
      </c>
      <c r="B346" s="247" t="s">
        <v>755</v>
      </c>
      <c r="C346" s="256" t="s">
        <v>756</v>
      </c>
      <c r="D346" s="248" t="s">
        <v>251</v>
      </c>
      <c r="E346" s="249">
        <v>2</v>
      </c>
      <c r="F346" s="250"/>
      <c r="G346" s="251">
        <f>ROUND(E346*F346,2)</f>
        <v>0</v>
      </c>
      <c r="H346" s="250"/>
      <c r="I346" s="251">
        <f>ROUND(E346*H346,2)</f>
        <v>0</v>
      </c>
      <c r="J346" s="250"/>
      <c r="K346" s="251">
        <f>ROUND(E346*J346,2)</f>
        <v>0</v>
      </c>
      <c r="L346" s="251">
        <v>21</v>
      </c>
      <c r="M346" s="251">
        <f>G346*(1+L346/100)</f>
        <v>0</v>
      </c>
      <c r="N346" s="249">
        <v>0</v>
      </c>
      <c r="O346" s="249">
        <f>ROUND(E346*N346,2)</f>
        <v>0</v>
      </c>
      <c r="P346" s="249">
        <v>0</v>
      </c>
      <c r="Q346" s="249">
        <f>ROUND(E346*P346,2)</f>
        <v>0</v>
      </c>
      <c r="R346" s="251" t="s">
        <v>337</v>
      </c>
      <c r="S346" s="251" t="s">
        <v>186</v>
      </c>
      <c r="T346" s="252" t="s">
        <v>186</v>
      </c>
      <c r="U346" s="224">
        <v>1.373</v>
      </c>
      <c r="V346" s="224">
        <f>ROUND(E346*U346,2)</f>
        <v>2.75</v>
      </c>
      <c r="W346" s="224"/>
      <c r="X346" s="224" t="s">
        <v>218</v>
      </c>
      <c r="Y346" s="224" t="s">
        <v>189</v>
      </c>
      <c r="Z346" s="213"/>
      <c r="AA346" s="213"/>
      <c r="AB346" s="213"/>
      <c r="AC346" s="213"/>
      <c r="AD346" s="213"/>
      <c r="AE346" s="213"/>
      <c r="AF346" s="213"/>
      <c r="AG346" s="213" t="s">
        <v>219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x14ac:dyDescent="0.2">
      <c r="A347" s="227" t="s">
        <v>181</v>
      </c>
      <c r="B347" s="228" t="s">
        <v>132</v>
      </c>
      <c r="C347" s="253" t="s">
        <v>133</v>
      </c>
      <c r="D347" s="229"/>
      <c r="E347" s="230"/>
      <c r="F347" s="231"/>
      <c r="G347" s="231">
        <f>SUMIF(AG348:AG351,"&lt;&gt;NOR",G348:G351)</f>
        <v>0</v>
      </c>
      <c r="H347" s="231"/>
      <c r="I347" s="231">
        <f>SUM(I348:I351)</f>
        <v>0</v>
      </c>
      <c r="J347" s="231"/>
      <c r="K347" s="231">
        <f>SUM(K348:K351)</f>
        <v>0</v>
      </c>
      <c r="L347" s="231"/>
      <c r="M347" s="231">
        <f>SUM(M348:M351)</f>
        <v>0</v>
      </c>
      <c r="N347" s="230"/>
      <c r="O347" s="230">
        <f>SUM(O348:O351)</f>
        <v>0</v>
      </c>
      <c r="P347" s="230"/>
      <c r="Q347" s="230">
        <f>SUM(Q348:Q351)</f>
        <v>0</v>
      </c>
      <c r="R347" s="231"/>
      <c r="S347" s="231"/>
      <c r="T347" s="232"/>
      <c r="U347" s="226"/>
      <c r="V347" s="226">
        <f>SUM(V348:V351)</f>
        <v>1.44</v>
      </c>
      <c r="W347" s="226"/>
      <c r="X347" s="226"/>
      <c r="Y347" s="226"/>
      <c r="AG347" t="s">
        <v>182</v>
      </c>
    </row>
    <row r="348" spans="1:60" ht="22.5" outlineLevel="1" x14ac:dyDescent="0.2">
      <c r="A348" s="237">
        <v>202</v>
      </c>
      <c r="B348" s="238" t="s">
        <v>757</v>
      </c>
      <c r="C348" s="254" t="s">
        <v>758</v>
      </c>
      <c r="D348" s="239" t="s">
        <v>264</v>
      </c>
      <c r="E348" s="240">
        <v>14</v>
      </c>
      <c r="F348" s="241"/>
      <c r="G348" s="242">
        <f>ROUND(E348*F348,2)</f>
        <v>0</v>
      </c>
      <c r="H348" s="241"/>
      <c r="I348" s="242">
        <f>ROUND(E348*H348,2)</f>
        <v>0</v>
      </c>
      <c r="J348" s="241"/>
      <c r="K348" s="242">
        <f>ROUND(E348*J348,2)</f>
        <v>0</v>
      </c>
      <c r="L348" s="242">
        <v>21</v>
      </c>
      <c r="M348" s="242">
        <f>G348*(1+L348/100)</f>
        <v>0</v>
      </c>
      <c r="N348" s="240">
        <v>9.0000000000000006E-5</v>
      </c>
      <c r="O348" s="240">
        <f>ROUND(E348*N348,2)</f>
        <v>0</v>
      </c>
      <c r="P348" s="240">
        <v>0</v>
      </c>
      <c r="Q348" s="240">
        <f>ROUND(E348*P348,2)</f>
        <v>0</v>
      </c>
      <c r="R348" s="242" t="s">
        <v>292</v>
      </c>
      <c r="S348" s="242" t="s">
        <v>186</v>
      </c>
      <c r="T348" s="243" t="s">
        <v>186</v>
      </c>
      <c r="U348" s="224">
        <v>0.10299999999999999</v>
      </c>
      <c r="V348" s="224">
        <f>ROUND(E348*U348,2)</f>
        <v>1.44</v>
      </c>
      <c r="W348" s="224"/>
      <c r="X348" s="224" t="s">
        <v>218</v>
      </c>
      <c r="Y348" s="224" t="s">
        <v>206</v>
      </c>
      <c r="Z348" s="213"/>
      <c r="AA348" s="213"/>
      <c r="AB348" s="213"/>
      <c r="AC348" s="213"/>
      <c r="AD348" s="213"/>
      <c r="AE348" s="213"/>
      <c r="AF348" s="213"/>
      <c r="AG348" s="213" t="s">
        <v>219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2" x14ac:dyDescent="0.2">
      <c r="A349" s="220"/>
      <c r="B349" s="221"/>
      <c r="C349" s="266" t="s">
        <v>759</v>
      </c>
      <c r="D349" s="262"/>
      <c r="E349" s="262"/>
      <c r="F349" s="262"/>
      <c r="G349" s="262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3"/>
      <c r="AA349" s="213"/>
      <c r="AB349" s="213"/>
      <c r="AC349" s="213"/>
      <c r="AD349" s="213"/>
      <c r="AE349" s="213"/>
      <c r="AF349" s="213"/>
      <c r="AG349" s="213" t="s">
        <v>254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 x14ac:dyDescent="0.2">
      <c r="A350" s="220"/>
      <c r="B350" s="221"/>
      <c r="C350" s="267" t="s">
        <v>458</v>
      </c>
      <c r="D350" s="260"/>
      <c r="E350" s="261">
        <v>12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3"/>
      <c r="AA350" s="213"/>
      <c r="AB350" s="213"/>
      <c r="AC350" s="213"/>
      <c r="AD350" s="213"/>
      <c r="AE350" s="213"/>
      <c r="AF350" s="213"/>
      <c r="AG350" s="213" t="s">
        <v>266</v>
      </c>
      <c r="AH350" s="213">
        <v>5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3" x14ac:dyDescent="0.2">
      <c r="A351" s="220"/>
      <c r="B351" s="221"/>
      <c r="C351" s="267" t="s">
        <v>760</v>
      </c>
      <c r="D351" s="260"/>
      <c r="E351" s="261">
        <v>2</v>
      </c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3"/>
      <c r="AA351" s="213"/>
      <c r="AB351" s="213"/>
      <c r="AC351" s="213"/>
      <c r="AD351" s="213"/>
      <c r="AE351" s="213"/>
      <c r="AF351" s="213"/>
      <c r="AG351" s="213" t="s">
        <v>266</v>
      </c>
      <c r="AH351" s="213">
        <v>5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x14ac:dyDescent="0.2">
      <c r="A352" s="227" t="s">
        <v>181</v>
      </c>
      <c r="B352" s="228" t="s">
        <v>116</v>
      </c>
      <c r="C352" s="253" t="s">
        <v>117</v>
      </c>
      <c r="D352" s="229"/>
      <c r="E352" s="230"/>
      <c r="F352" s="231"/>
      <c r="G352" s="231">
        <f>SUMIF(AG353:AG368,"&lt;&gt;NOR",G353:G368)</f>
        <v>0</v>
      </c>
      <c r="H352" s="231"/>
      <c r="I352" s="231">
        <f>SUM(I353:I368)</f>
        <v>0</v>
      </c>
      <c r="J352" s="231"/>
      <c r="K352" s="231">
        <f>SUM(K353:K368)</f>
        <v>0</v>
      </c>
      <c r="L352" s="231"/>
      <c r="M352" s="231">
        <f>SUM(M353:M368)</f>
        <v>0</v>
      </c>
      <c r="N352" s="230"/>
      <c r="O352" s="230">
        <f>SUM(O353:O368)</f>
        <v>0.13999999999999999</v>
      </c>
      <c r="P352" s="230"/>
      <c r="Q352" s="230">
        <f>SUM(Q353:Q368)</f>
        <v>0</v>
      </c>
      <c r="R352" s="231"/>
      <c r="S352" s="231"/>
      <c r="T352" s="232"/>
      <c r="U352" s="226"/>
      <c r="V352" s="226">
        <f>SUM(V353:V368)</f>
        <v>17.419999999999998</v>
      </c>
      <c r="W352" s="226"/>
      <c r="X352" s="226"/>
      <c r="Y352" s="226"/>
      <c r="AG352" t="s">
        <v>182</v>
      </c>
    </row>
    <row r="353" spans="1:60" ht="22.5" outlineLevel="1" x14ac:dyDescent="0.2">
      <c r="A353" s="246">
        <v>203</v>
      </c>
      <c r="B353" s="247" t="s">
        <v>761</v>
      </c>
      <c r="C353" s="256" t="s">
        <v>762</v>
      </c>
      <c r="D353" s="248" t="s">
        <v>251</v>
      </c>
      <c r="E353" s="249">
        <v>2</v>
      </c>
      <c r="F353" s="250"/>
      <c r="G353" s="251">
        <f>ROUND(E353*F353,2)</f>
        <v>0</v>
      </c>
      <c r="H353" s="250"/>
      <c r="I353" s="251">
        <f>ROUND(E353*H353,2)</f>
        <v>0</v>
      </c>
      <c r="J353" s="250"/>
      <c r="K353" s="251">
        <f>ROUND(E353*J353,2)</f>
        <v>0</v>
      </c>
      <c r="L353" s="251">
        <v>21</v>
      </c>
      <c r="M353" s="251">
        <f>G353*(1+L353/100)</f>
        <v>0</v>
      </c>
      <c r="N353" s="249">
        <v>0</v>
      </c>
      <c r="O353" s="249">
        <f>ROUND(E353*N353,2)</f>
        <v>0</v>
      </c>
      <c r="P353" s="249">
        <v>0</v>
      </c>
      <c r="Q353" s="249">
        <f>ROUND(E353*P353,2)</f>
        <v>0</v>
      </c>
      <c r="R353" s="251" t="s">
        <v>337</v>
      </c>
      <c r="S353" s="251" t="s">
        <v>186</v>
      </c>
      <c r="T353" s="252" t="s">
        <v>186</v>
      </c>
      <c r="U353" s="224">
        <v>0.96799999999999997</v>
      </c>
      <c r="V353" s="224">
        <f>ROUND(E353*U353,2)</f>
        <v>1.94</v>
      </c>
      <c r="W353" s="224"/>
      <c r="X353" s="224" t="s">
        <v>218</v>
      </c>
      <c r="Y353" s="224" t="s">
        <v>189</v>
      </c>
      <c r="Z353" s="213"/>
      <c r="AA353" s="213"/>
      <c r="AB353" s="213"/>
      <c r="AC353" s="213"/>
      <c r="AD353" s="213"/>
      <c r="AE353" s="213"/>
      <c r="AF353" s="213"/>
      <c r="AG353" s="213" t="s">
        <v>219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ht="22.5" outlineLevel="1" x14ac:dyDescent="0.2">
      <c r="A354" s="237">
        <v>204</v>
      </c>
      <c r="B354" s="238" t="s">
        <v>763</v>
      </c>
      <c r="C354" s="254" t="s">
        <v>764</v>
      </c>
      <c r="D354" s="239" t="s">
        <v>264</v>
      </c>
      <c r="E354" s="240">
        <v>2</v>
      </c>
      <c r="F354" s="241"/>
      <c r="G354" s="242">
        <f>ROUND(E354*F354,2)</f>
        <v>0</v>
      </c>
      <c r="H354" s="241"/>
      <c r="I354" s="242">
        <f>ROUND(E354*H354,2)</f>
        <v>0</v>
      </c>
      <c r="J354" s="241"/>
      <c r="K354" s="242">
        <f>ROUND(E354*J354,2)</f>
        <v>0</v>
      </c>
      <c r="L354" s="242">
        <v>21</v>
      </c>
      <c r="M354" s="242">
        <f>G354*(1+L354/100)</f>
        <v>0</v>
      </c>
      <c r="N354" s="240">
        <v>1.0120000000000001E-2</v>
      </c>
      <c r="O354" s="240">
        <f>ROUND(E354*N354,2)</f>
        <v>0.02</v>
      </c>
      <c r="P354" s="240">
        <v>0</v>
      </c>
      <c r="Q354" s="240">
        <f>ROUND(E354*P354,2)</f>
        <v>0</v>
      </c>
      <c r="R354" s="242" t="s">
        <v>337</v>
      </c>
      <c r="S354" s="242" t="s">
        <v>186</v>
      </c>
      <c r="T354" s="243" t="s">
        <v>186</v>
      </c>
      <c r="U354" s="224">
        <v>0.82799999999999996</v>
      </c>
      <c r="V354" s="224">
        <f>ROUND(E354*U354,2)</f>
        <v>1.66</v>
      </c>
      <c r="W354" s="224"/>
      <c r="X354" s="224" t="s">
        <v>218</v>
      </c>
      <c r="Y354" s="224" t="s">
        <v>206</v>
      </c>
      <c r="Z354" s="213"/>
      <c r="AA354" s="213"/>
      <c r="AB354" s="213"/>
      <c r="AC354" s="213"/>
      <c r="AD354" s="213"/>
      <c r="AE354" s="213"/>
      <c r="AF354" s="213"/>
      <c r="AG354" s="213" t="s">
        <v>219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2" x14ac:dyDescent="0.2">
      <c r="A355" s="220"/>
      <c r="B355" s="221"/>
      <c r="C355" s="255" t="s">
        <v>543</v>
      </c>
      <c r="D355" s="245"/>
      <c r="E355" s="245"/>
      <c r="F355" s="245"/>
      <c r="G355" s="245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3"/>
      <c r="AA355" s="213"/>
      <c r="AB355" s="213"/>
      <c r="AC355" s="213"/>
      <c r="AD355" s="213"/>
      <c r="AE355" s="213"/>
      <c r="AF355" s="213"/>
      <c r="AG355" s="213" t="s">
        <v>192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ht="22.5" outlineLevel="1" x14ac:dyDescent="0.2">
      <c r="A356" s="246">
        <v>205</v>
      </c>
      <c r="B356" s="247" t="s">
        <v>765</v>
      </c>
      <c r="C356" s="256" t="s">
        <v>766</v>
      </c>
      <c r="D356" s="248" t="s">
        <v>251</v>
      </c>
      <c r="E356" s="249">
        <v>2</v>
      </c>
      <c r="F356" s="250"/>
      <c r="G356" s="251">
        <f>ROUND(E356*F356,2)</f>
        <v>0</v>
      </c>
      <c r="H356" s="250"/>
      <c r="I356" s="251">
        <f>ROUND(E356*H356,2)</f>
        <v>0</v>
      </c>
      <c r="J356" s="250"/>
      <c r="K356" s="251">
        <f>ROUND(E356*J356,2)</f>
        <v>0</v>
      </c>
      <c r="L356" s="251">
        <v>21</v>
      </c>
      <c r="M356" s="251">
        <f>G356*(1+L356/100)</f>
        <v>0</v>
      </c>
      <c r="N356" s="249">
        <v>0</v>
      </c>
      <c r="O356" s="249">
        <f>ROUND(E356*N356,2)</f>
        <v>0</v>
      </c>
      <c r="P356" s="249">
        <v>0</v>
      </c>
      <c r="Q356" s="249">
        <f>ROUND(E356*P356,2)</f>
        <v>0</v>
      </c>
      <c r="R356" s="251" t="s">
        <v>337</v>
      </c>
      <c r="S356" s="251" t="s">
        <v>186</v>
      </c>
      <c r="T356" s="252" t="s">
        <v>186</v>
      </c>
      <c r="U356" s="224">
        <v>0.752</v>
      </c>
      <c r="V356" s="224">
        <f>ROUND(E356*U356,2)</f>
        <v>1.5</v>
      </c>
      <c r="W356" s="224"/>
      <c r="X356" s="224" t="s">
        <v>218</v>
      </c>
      <c r="Y356" s="224" t="s">
        <v>189</v>
      </c>
      <c r="Z356" s="213"/>
      <c r="AA356" s="213"/>
      <c r="AB356" s="213"/>
      <c r="AC356" s="213"/>
      <c r="AD356" s="213"/>
      <c r="AE356" s="213"/>
      <c r="AF356" s="213"/>
      <c r="AG356" s="213" t="s">
        <v>219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ht="22.5" outlineLevel="1" x14ac:dyDescent="0.2">
      <c r="A357" s="237">
        <v>206</v>
      </c>
      <c r="B357" s="238" t="s">
        <v>767</v>
      </c>
      <c r="C357" s="254" t="s">
        <v>768</v>
      </c>
      <c r="D357" s="239" t="s">
        <v>264</v>
      </c>
      <c r="E357" s="240">
        <v>12</v>
      </c>
      <c r="F357" s="241"/>
      <c r="G357" s="242">
        <f>ROUND(E357*F357,2)</f>
        <v>0</v>
      </c>
      <c r="H357" s="241"/>
      <c r="I357" s="242">
        <f>ROUND(E357*H357,2)</f>
        <v>0</v>
      </c>
      <c r="J357" s="241"/>
      <c r="K357" s="242">
        <f>ROUND(E357*J357,2)</f>
        <v>0</v>
      </c>
      <c r="L357" s="242">
        <v>21</v>
      </c>
      <c r="M357" s="242">
        <f>G357*(1+L357/100)</f>
        <v>0</v>
      </c>
      <c r="N357" s="240">
        <v>1.03E-2</v>
      </c>
      <c r="O357" s="240">
        <f>ROUND(E357*N357,2)</f>
        <v>0.12</v>
      </c>
      <c r="P357" s="240">
        <v>0</v>
      </c>
      <c r="Q357" s="240">
        <f>ROUND(E357*P357,2)</f>
        <v>0</v>
      </c>
      <c r="R357" s="242" t="s">
        <v>337</v>
      </c>
      <c r="S357" s="242" t="s">
        <v>186</v>
      </c>
      <c r="T357" s="243" t="s">
        <v>186</v>
      </c>
      <c r="U357" s="224">
        <v>0.91900000000000004</v>
      </c>
      <c r="V357" s="224">
        <f>ROUND(E357*U357,2)</f>
        <v>11.03</v>
      </c>
      <c r="W357" s="224"/>
      <c r="X357" s="224" t="s">
        <v>218</v>
      </c>
      <c r="Y357" s="224" t="s">
        <v>206</v>
      </c>
      <c r="Z357" s="213"/>
      <c r="AA357" s="213"/>
      <c r="AB357" s="213"/>
      <c r="AC357" s="213"/>
      <c r="AD357" s="213"/>
      <c r="AE357" s="213"/>
      <c r="AF357" s="213"/>
      <c r="AG357" s="213" t="s">
        <v>219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2" x14ac:dyDescent="0.2">
      <c r="A358" s="220"/>
      <c r="B358" s="221"/>
      <c r="C358" s="255" t="s">
        <v>543</v>
      </c>
      <c r="D358" s="245"/>
      <c r="E358" s="245"/>
      <c r="F358" s="245"/>
      <c r="G358" s="245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3"/>
      <c r="AA358" s="213"/>
      <c r="AB358" s="213"/>
      <c r="AC358" s="213"/>
      <c r="AD358" s="213"/>
      <c r="AE358" s="213"/>
      <c r="AF358" s="213"/>
      <c r="AG358" s="213" t="s">
        <v>192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37">
        <v>207</v>
      </c>
      <c r="B359" s="238" t="s">
        <v>769</v>
      </c>
      <c r="C359" s="254" t="s">
        <v>770</v>
      </c>
      <c r="D359" s="239" t="s">
        <v>264</v>
      </c>
      <c r="E359" s="240">
        <v>25</v>
      </c>
      <c r="F359" s="241"/>
      <c r="G359" s="242">
        <f>ROUND(E359*F359,2)</f>
        <v>0</v>
      </c>
      <c r="H359" s="241"/>
      <c r="I359" s="242">
        <f>ROUND(E359*H359,2)</f>
        <v>0</v>
      </c>
      <c r="J359" s="241"/>
      <c r="K359" s="242">
        <f>ROUND(E359*J359,2)</f>
        <v>0</v>
      </c>
      <c r="L359" s="242">
        <v>21</v>
      </c>
      <c r="M359" s="242">
        <f>G359*(1+L359/100)</f>
        <v>0</v>
      </c>
      <c r="N359" s="240">
        <v>0</v>
      </c>
      <c r="O359" s="240">
        <f>ROUND(E359*N359,2)</f>
        <v>0</v>
      </c>
      <c r="P359" s="240">
        <v>0</v>
      </c>
      <c r="Q359" s="240">
        <f>ROUND(E359*P359,2)</f>
        <v>0</v>
      </c>
      <c r="R359" s="242" t="s">
        <v>337</v>
      </c>
      <c r="S359" s="242" t="s">
        <v>186</v>
      </c>
      <c r="T359" s="243" t="s">
        <v>186</v>
      </c>
      <c r="U359" s="224">
        <v>3.2000000000000001E-2</v>
      </c>
      <c r="V359" s="224">
        <f>ROUND(E359*U359,2)</f>
        <v>0.8</v>
      </c>
      <c r="W359" s="224"/>
      <c r="X359" s="224" t="s">
        <v>218</v>
      </c>
      <c r="Y359" s="224" t="s">
        <v>206</v>
      </c>
      <c r="Z359" s="213"/>
      <c r="AA359" s="213"/>
      <c r="AB359" s="213"/>
      <c r="AC359" s="213"/>
      <c r="AD359" s="213"/>
      <c r="AE359" s="213"/>
      <c r="AF359" s="213"/>
      <c r="AG359" s="213" t="s">
        <v>219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2" x14ac:dyDescent="0.2">
      <c r="A360" s="220"/>
      <c r="B360" s="221"/>
      <c r="C360" s="255" t="s">
        <v>521</v>
      </c>
      <c r="D360" s="245"/>
      <c r="E360" s="245"/>
      <c r="F360" s="245"/>
      <c r="G360" s="245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3"/>
      <c r="AA360" s="213"/>
      <c r="AB360" s="213"/>
      <c r="AC360" s="213"/>
      <c r="AD360" s="213"/>
      <c r="AE360" s="213"/>
      <c r="AF360" s="213"/>
      <c r="AG360" s="213" t="s">
        <v>192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2" x14ac:dyDescent="0.2">
      <c r="A361" s="220"/>
      <c r="B361" s="221"/>
      <c r="C361" s="267" t="s">
        <v>447</v>
      </c>
      <c r="D361" s="260"/>
      <c r="E361" s="261">
        <v>5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3"/>
      <c r="AA361" s="213"/>
      <c r="AB361" s="213"/>
      <c r="AC361" s="213"/>
      <c r="AD361" s="213"/>
      <c r="AE361" s="213"/>
      <c r="AF361" s="213"/>
      <c r="AG361" s="213" t="s">
        <v>266</v>
      </c>
      <c r="AH361" s="213">
        <v>5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3" x14ac:dyDescent="0.2">
      <c r="A362" s="220"/>
      <c r="B362" s="221"/>
      <c r="C362" s="267" t="s">
        <v>450</v>
      </c>
      <c r="D362" s="260"/>
      <c r="E362" s="261">
        <v>5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3"/>
      <c r="AA362" s="213"/>
      <c r="AB362" s="213"/>
      <c r="AC362" s="213"/>
      <c r="AD362" s="213"/>
      <c r="AE362" s="213"/>
      <c r="AF362" s="213"/>
      <c r="AG362" s="213" t="s">
        <v>266</v>
      </c>
      <c r="AH362" s="213">
        <v>5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3" x14ac:dyDescent="0.2">
      <c r="A363" s="220"/>
      <c r="B363" s="221"/>
      <c r="C363" s="267" t="s">
        <v>444</v>
      </c>
      <c r="D363" s="260"/>
      <c r="E363" s="261">
        <v>13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3"/>
      <c r="AA363" s="213"/>
      <c r="AB363" s="213"/>
      <c r="AC363" s="213"/>
      <c r="AD363" s="213"/>
      <c r="AE363" s="213"/>
      <c r="AF363" s="213"/>
      <c r="AG363" s="213" t="s">
        <v>266</v>
      </c>
      <c r="AH363" s="213">
        <v>5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2">
      <c r="A364" s="220"/>
      <c r="B364" s="221"/>
      <c r="C364" s="267" t="s">
        <v>760</v>
      </c>
      <c r="D364" s="260"/>
      <c r="E364" s="261">
        <v>2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3"/>
      <c r="AA364" s="213"/>
      <c r="AB364" s="213"/>
      <c r="AC364" s="213"/>
      <c r="AD364" s="213"/>
      <c r="AE364" s="213"/>
      <c r="AF364" s="213"/>
      <c r="AG364" s="213" t="s">
        <v>266</v>
      </c>
      <c r="AH364" s="213">
        <v>5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ht="22.5" outlineLevel="1" x14ac:dyDescent="0.2">
      <c r="A365" s="237">
        <v>208</v>
      </c>
      <c r="B365" s="238" t="s">
        <v>771</v>
      </c>
      <c r="C365" s="254" t="s">
        <v>772</v>
      </c>
      <c r="D365" s="239" t="s">
        <v>264</v>
      </c>
      <c r="E365" s="240">
        <v>12</v>
      </c>
      <c r="F365" s="241"/>
      <c r="G365" s="242">
        <f>ROUND(E365*F365,2)</f>
        <v>0</v>
      </c>
      <c r="H365" s="241"/>
      <c r="I365" s="242">
        <f>ROUND(E365*H365,2)</f>
        <v>0</v>
      </c>
      <c r="J365" s="241"/>
      <c r="K365" s="242">
        <f>ROUND(E365*J365,2)</f>
        <v>0</v>
      </c>
      <c r="L365" s="242">
        <v>21</v>
      </c>
      <c r="M365" s="242">
        <f>G365*(1+L365/100)</f>
        <v>0</v>
      </c>
      <c r="N365" s="240">
        <v>0</v>
      </c>
      <c r="O365" s="240">
        <f>ROUND(E365*N365,2)</f>
        <v>0</v>
      </c>
      <c r="P365" s="240">
        <v>0</v>
      </c>
      <c r="Q365" s="240">
        <f>ROUND(E365*P365,2)</f>
        <v>0</v>
      </c>
      <c r="R365" s="242" t="s">
        <v>337</v>
      </c>
      <c r="S365" s="242" t="s">
        <v>186</v>
      </c>
      <c r="T365" s="243" t="s">
        <v>186</v>
      </c>
      <c r="U365" s="224">
        <v>4.1000000000000002E-2</v>
      </c>
      <c r="V365" s="224">
        <f>ROUND(E365*U365,2)</f>
        <v>0.49</v>
      </c>
      <c r="W365" s="224"/>
      <c r="X365" s="224" t="s">
        <v>218</v>
      </c>
      <c r="Y365" s="224" t="s">
        <v>206</v>
      </c>
      <c r="Z365" s="213"/>
      <c r="AA365" s="213"/>
      <c r="AB365" s="213"/>
      <c r="AC365" s="213"/>
      <c r="AD365" s="213"/>
      <c r="AE365" s="213"/>
      <c r="AF365" s="213"/>
      <c r="AG365" s="213" t="s">
        <v>219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2" x14ac:dyDescent="0.2">
      <c r="A366" s="220"/>
      <c r="B366" s="221"/>
      <c r="C366" s="255" t="s">
        <v>521</v>
      </c>
      <c r="D366" s="245"/>
      <c r="E366" s="245"/>
      <c r="F366" s="245"/>
      <c r="G366" s="245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3"/>
      <c r="AA366" s="213"/>
      <c r="AB366" s="213"/>
      <c r="AC366" s="213"/>
      <c r="AD366" s="213"/>
      <c r="AE366" s="213"/>
      <c r="AF366" s="213"/>
      <c r="AG366" s="213" t="s">
        <v>192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2" x14ac:dyDescent="0.2">
      <c r="A367" s="220"/>
      <c r="B367" s="221"/>
      <c r="C367" s="267" t="s">
        <v>458</v>
      </c>
      <c r="D367" s="260"/>
      <c r="E367" s="261">
        <v>12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24"/>
      <c r="Z367" s="213"/>
      <c r="AA367" s="213"/>
      <c r="AB367" s="213"/>
      <c r="AC367" s="213"/>
      <c r="AD367" s="213"/>
      <c r="AE367" s="213"/>
      <c r="AF367" s="213"/>
      <c r="AG367" s="213" t="s">
        <v>266</v>
      </c>
      <c r="AH367" s="213">
        <v>5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>
        <v>209</v>
      </c>
      <c r="B368" s="221" t="s">
        <v>773</v>
      </c>
      <c r="C368" s="268" t="s">
        <v>774</v>
      </c>
      <c r="D368" s="222" t="s">
        <v>0</v>
      </c>
      <c r="E368" s="263"/>
      <c r="F368" s="225"/>
      <c r="G368" s="224">
        <f>ROUND(E368*F368,2)</f>
        <v>0</v>
      </c>
      <c r="H368" s="225"/>
      <c r="I368" s="224">
        <f>ROUND(E368*H368,2)</f>
        <v>0</v>
      </c>
      <c r="J368" s="225"/>
      <c r="K368" s="224">
        <f>ROUND(E368*J368,2)</f>
        <v>0</v>
      </c>
      <c r="L368" s="224">
        <v>21</v>
      </c>
      <c r="M368" s="224">
        <f>G368*(1+L368/100)</f>
        <v>0</v>
      </c>
      <c r="N368" s="223">
        <v>0</v>
      </c>
      <c r="O368" s="223">
        <f>ROUND(E368*N368,2)</f>
        <v>0</v>
      </c>
      <c r="P368" s="223">
        <v>0</v>
      </c>
      <c r="Q368" s="223">
        <f>ROUND(E368*P368,2)</f>
        <v>0</v>
      </c>
      <c r="R368" s="224" t="s">
        <v>337</v>
      </c>
      <c r="S368" s="224" t="s">
        <v>186</v>
      </c>
      <c r="T368" s="224" t="s">
        <v>186</v>
      </c>
      <c r="U368" s="224">
        <v>0</v>
      </c>
      <c r="V368" s="224">
        <f>ROUND(E368*U368,2)</f>
        <v>0</v>
      </c>
      <c r="W368" s="224"/>
      <c r="X368" s="224" t="s">
        <v>341</v>
      </c>
      <c r="Y368" s="224" t="s">
        <v>206</v>
      </c>
      <c r="Z368" s="213"/>
      <c r="AA368" s="213"/>
      <c r="AB368" s="213"/>
      <c r="AC368" s="213"/>
      <c r="AD368" s="213"/>
      <c r="AE368" s="213"/>
      <c r="AF368" s="213"/>
      <c r="AG368" s="213" t="s">
        <v>342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x14ac:dyDescent="0.2">
      <c r="A369" s="227" t="s">
        <v>181</v>
      </c>
      <c r="B369" s="228" t="s">
        <v>118</v>
      </c>
      <c r="C369" s="253" t="s">
        <v>119</v>
      </c>
      <c r="D369" s="229"/>
      <c r="E369" s="230"/>
      <c r="F369" s="231"/>
      <c r="G369" s="231">
        <f>SUMIF(AG370:AG395,"&lt;&gt;NOR",G370:G395)</f>
        <v>0</v>
      </c>
      <c r="H369" s="231"/>
      <c r="I369" s="231">
        <f>SUM(I370:I395)</f>
        <v>0</v>
      </c>
      <c r="J369" s="231"/>
      <c r="K369" s="231">
        <f>SUM(K370:K395)</f>
        <v>0</v>
      </c>
      <c r="L369" s="231"/>
      <c r="M369" s="231">
        <f>SUM(M370:M395)</f>
        <v>0</v>
      </c>
      <c r="N369" s="230"/>
      <c r="O369" s="230">
        <f>SUM(O370:O395)</f>
        <v>0</v>
      </c>
      <c r="P369" s="230"/>
      <c r="Q369" s="230">
        <f>SUM(Q370:Q395)</f>
        <v>0</v>
      </c>
      <c r="R369" s="231"/>
      <c r="S369" s="231"/>
      <c r="T369" s="232"/>
      <c r="U369" s="226"/>
      <c r="V369" s="226">
        <f>SUM(V370:V395)</f>
        <v>17.899999999999999</v>
      </c>
      <c r="W369" s="226"/>
      <c r="X369" s="226"/>
      <c r="Y369" s="226"/>
      <c r="AG369" t="s">
        <v>182</v>
      </c>
    </row>
    <row r="370" spans="1:60" ht="22.5" outlineLevel="1" x14ac:dyDescent="0.2">
      <c r="A370" s="246">
        <v>210</v>
      </c>
      <c r="B370" s="247" t="s">
        <v>775</v>
      </c>
      <c r="C370" s="256" t="s">
        <v>776</v>
      </c>
      <c r="D370" s="248" t="s">
        <v>251</v>
      </c>
      <c r="E370" s="249">
        <v>1</v>
      </c>
      <c r="F370" s="250"/>
      <c r="G370" s="251">
        <f>ROUND(E370*F370,2)</f>
        <v>0</v>
      </c>
      <c r="H370" s="250"/>
      <c r="I370" s="251">
        <f>ROUND(E370*H370,2)</f>
        <v>0</v>
      </c>
      <c r="J370" s="250"/>
      <c r="K370" s="251">
        <f>ROUND(E370*J370,2)</f>
        <v>0</v>
      </c>
      <c r="L370" s="251">
        <v>21</v>
      </c>
      <c r="M370" s="251">
        <f>G370*(1+L370/100)</f>
        <v>0</v>
      </c>
      <c r="N370" s="249">
        <v>3.4000000000000002E-4</v>
      </c>
      <c r="O370" s="249">
        <f>ROUND(E370*N370,2)</f>
        <v>0</v>
      </c>
      <c r="P370" s="249">
        <v>0</v>
      </c>
      <c r="Q370" s="249">
        <f>ROUND(E370*P370,2)</f>
        <v>0</v>
      </c>
      <c r="R370" s="251" t="s">
        <v>337</v>
      </c>
      <c r="S370" s="251" t="s">
        <v>186</v>
      </c>
      <c r="T370" s="252" t="s">
        <v>186</v>
      </c>
      <c r="U370" s="224">
        <v>0.20599999999999999</v>
      </c>
      <c r="V370" s="224">
        <f>ROUND(E370*U370,2)</f>
        <v>0.21</v>
      </c>
      <c r="W370" s="224"/>
      <c r="X370" s="224" t="s">
        <v>218</v>
      </c>
      <c r="Y370" s="224" t="s">
        <v>206</v>
      </c>
      <c r="Z370" s="213"/>
      <c r="AA370" s="213"/>
      <c r="AB370" s="213"/>
      <c r="AC370" s="213"/>
      <c r="AD370" s="213"/>
      <c r="AE370" s="213"/>
      <c r="AF370" s="213"/>
      <c r="AG370" s="213" t="s">
        <v>219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ht="22.5" outlineLevel="1" x14ac:dyDescent="0.2">
      <c r="A371" s="246">
        <v>211</v>
      </c>
      <c r="B371" s="247" t="s">
        <v>777</v>
      </c>
      <c r="C371" s="256" t="s">
        <v>778</v>
      </c>
      <c r="D371" s="248" t="s">
        <v>251</v>
      </c>
      <c r="E371" s="249">
        <v>2</v>
      </c>
      <c r="F371" s="250"/>
      <c r="G371" s="251">
        <f>ROUND(E371*F371,2)</f>
        <v>0</v>
      </c>
      <c r="H371" s="250"/>
      <c r="I371" s="251">
        <f>ROUND(E371*H371,2)</f>
        <v>0</v>
      </c>
      <c r="J371" s="250"/>
      <c r="K371" s="251">
        <f>ROUND(E371*J371,2)</f>
        <v>0</v>
      </c>
      <c r="L371" s="251">
        <v>21</v>
      </c>
      <c r="M371" s="251">
        <f>G371*(1+L371/100)</f>
        <v>0</v>
      </c>
      <c r="N371" s="249">
        <v>4.2999999999999999E-4</v>
      </c>
      <c r="O371" s="249">
        <f>ROUND(E371*N371,2)</f>
        <v>0</v>
      </c>
      <c r="P371" s="249">
        <v>0</v>
      </c>
      <c r="Q371" s="249">
        <f>ROUND(E371*P371,2)</f>
        <v>0</v>
      </c>
      <c r="R371" s="251" t="s">
        <v>337</v>
      </c>
      <c r="S371" s="251" t="s">
        <v>186</v>
      </c>
      <c r="T371" s="252" t="s">
        <v>186</v>
      </c>
      <c r="U371" s="224">
        <v>0.68600000000000005</v>
      </c>
      <c r="V371" s="224">
        <f>ROUND(E371*U371,2)</f>
        <v>1.37</v>
      </c>
      <c r="W371" s="224"/>
      <c r="X371" s="224" t="s">
        <v>218</v>
      </c>
      <c r="Y371" s="224" t="s">
        <v>206</v>
      </c>
      <c r="Z371" s="213"/>
      <c r="AA371" s="213"/>
      <c r="AB371" s="213"/>
      <c r="AC371" s="213"/>
      <c r="AD371" s="213"/>
      <c r="AE371" s="213"/>
      <c r="AF371" s="213"/>
      <c r="AG371" s="213" t="s">
        <v>219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37">
        <v>212</v>
      </c>
      <c r="B372" s="238" t="s">
        <v>779</v>
      </c>
      <c r="C372" s="254" t="s">
        <v>780</v>
      </c>
      <c r="D372" s="239" t="s">
        <v>251</v>
      </c>
      <c r="E372" s="240">
        <v>10</v>
      </c>
      <c r="F372" s="241"/>
      <c r="G372" s="242">
        <f>ROUND(E372*F372,2)</f>
        <v>0</v>
      </c>
      <c r="H372" s="241"/>
      <c r="I372" s="242">
        <f>ROUND(E372*H372,2)</f>
        <v>0</v>
      </c>
      <c r="J372" s="241"/>
      <c r="K372" s="242">
        <f>ROUND(E372*J372,2)</f>
        <v>0</v>
      </c>
      <c r="L372" s="242">
        <v>21</v>
      </c>
      <c r="M372" s="242">
        <f>G372*(1+L372/100)</f>
        <v>0</v>
      </c>
      <c r="N372" s="240">
        <v>0</v>
      </c>
      <c r="O372" s="240">
        <f>ROUND(E372*N372,2)</f>
        <v>0</v>
      </c>
      <c r="P372" s="240">
        <v>0</v>
      </c>
      <c r="Q372" s="240">
        <f>ROUND(E372*P372,2)</f>
        <v>0</v>
      </c>
      <c r="R372" s="242" t="s">
        <v>337</v>
      </c>
      <c r="S372" s="242" t="s">
        <v>186</v>
      </c>
      <c r="T372" s="243" t="s">
        <v>186</v>
      </c>
      <c r="U372" s="224">
        <v>0.16500000000000001</v>
      </c>
      <c r="V372" s="224">
        <f>ROUND(E372*U372,2)</f>
        <v>1.65</v>
      </c>
      <c r="W372" s="224"/>
      <c r="X372" s="224" t="s">
        <v>218</v>
      </c>
      <c r="Y372" s="224" t="s">
        <v>189</v>
      </c>
      <c r="Z372" s="213"/>
      <c r="AA372" s="213"/>
      <c r="AB372" s="213"/>
      <c r="AC372" s="213"/>
      <c r="AD372" s="213"/>
      <c r="AE372" s="213"/>
      <c r="AF372" s="213"/>
      <c r="AG372" s="213" t="s">
        <v>219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2" x14ac:dyDescent="0.2">
      <c r="A373" s="220"/>
      <c r="B373" s="221"/>
      <c r="C373" s="267" t="s">
        <v>781</v>
      </c>
      <c r="D373" s="260"/>
      <c r="E373" s="261">
        <v>9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3"/>
      <c r="AA373" s="213"/>
      <c r="AB373" s="213"/>
      <c r="AC373" s="213"/>
      <c r="AD373" s="213"/>
      <c r="AE373" s="213"/>
      <c r="AF373" s="213"/>
      <c r="AG373" s="213" t="s">
        <v>266</v>
      </c>
      <c r="AH373" s="213">
        <v>5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3" x14ac:dyDescent="0.2">
      <c r="A374" s="220"/>
      <c r="B374" s="221"/>
      <c r="C374" s="267" t="s">
        <v>782</v>
      </c>
      <c r="D374" s="260"/>
      <c r="E374" s="261">
        <v>1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3"/>
      <c r="AA374" s="213"/>
      <c r="AB374" s="213"/>
      <c r="AC374" s="213"/>
      <c r="AD374" s="213"/>
      <c r="AE374" s="213"/>
      <c r="AF374" s="213"/>
      <c r="AG374" s="213" t="s">
        <v>266</v>
      </c>
      <c r="AH374" s="213">
        <v>5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37">
        <v>213</v>
      </c>
      <c r="B375" s="238" t="s">
        <v>783</v>
      </c>
      <c r="C375" s="254" t="s">
        <v>784</v>
      </c>
      <c r="D375" s="239" t="s">
        <v>251</v>
      </c>
      <c r="E375" s="240">
        <v>12</v>
      </c>
      <c r="F375" s="241"/>
      <c r="G375" s="242">
        <f>ROUND(E375*F375,2)</f>
        <v>0</v>
      </c>
      <c r="H375" s="241"/>
      <c r="I375" s="242">
        <f>ROUND(E375*H375,2)</f>
        <v>0</v>
      </c>
      <c r="J375" s="241"/>
      <c r="K375" s="242">
        <f>ROUND(E375*J375,2)</f>
        <v>0</v>
      </c>
      <c r="L375" s="242">
        <v>21</v>
      </c>
      <c r="M375" s="242">
        <f>G375*(1+L375/100)</f>
        <v>0</v>
      </c>
      <c r="N375" s="240">
        <v>0</v>
      </c>
      <c r="O375" s="240">
        <f>ROUND(E375*N375,2)</f>
        <v>0</v>
      </c>
      <c r="P375" s="240">
        <v>0</v>
      </c>
      <c r="Q375" s="240">
        <f>ROUND(E375*P375,2)</f>
        <v>0</v>
      </c>
      <c r="R375" s="242" t="s">
        <v>337</v>
      </c>
      <c r="S375" s="242" t="s">
        <v>186</v>
      </c>
      <c r="T375" s="243" t="s">
        <v>186</v>
      </c>
      <c r="U375" s="224">
        <v>0.20599999999999999</v>
      </c>
      <c r="V375" s="224">
        <f>ROUND(E375*U375,2)</f>
        <v>2.4700000000000002</v>
      </c>
      <c r="W375" s="224"/>
      <c r="X375" s="224" t="s">
        <v>218</v>
      </c>
      <c r="Y375" s="224" t="s">
        <v>189</v>
      </c>
      <c r="Z375" s="213"/>
      <c r="AA375" s="213"/>
      <c r="AB375" s="213"/>
      <c r="AC375" s="213"/>
      <c r="AD375" s="213"/>
      <c r="AE375" s="213"/>
      <c r="AF375" s="213"/>
      <c r="AG375" s="213" t="s">
        <v>219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2" x14ac:dyDescent="0.2">
      <c r="A376" s="220"/>
      <c r="B376" s="221"/>
      <c r="C376" s="267" t="s">
        <v>785</v>
      </c>
      <c r="D376" s="260"/>
      <c r="E376" s="261">
        <v>6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3"/>
      <c r="AA376" s="213"/>
      <c r="AB376" s="213"/>
      <c r="AC376" s="213"/>
      <c r="AD376" s="213"/>
      <c r="AE376" s="213"/>
      <c r="AF376" s="213"/>
      <c r="AG376" s="213" t="s">
        <v>266</v>
      </c>
      <c r="AH376" s="213">
        <v>5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3" x14ac:dyDescent="0.2">
      <c r="A377" s="220"/>
      <c r="B377" s="221"/>
      <c r="C377" s="267" t="s">
        <v>786</v>
      </c>
      <c r="D377" s="260"/>
      <c r="E377" s="261">
        <v>1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3"/>
      <c r="AA377" s="213"/>
      <c r="AB377" s="213"/>
      <c r="AC377" s="213"/>
      <c r="AD377" s="213"/>
      <c r="AE377" s="213"/>
      <c r="AF377" s="213"/>
      <c r="AG377" s="213" t="s">
        <v>266</v>
      </c>
      <c r="AH377" s="213">
        <v>5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3" x14ac:dyDescent="0.2">
      <c r="A378" s="220"/>
      <c r="B378" s="221"/>
      <c r="C378" s="267" t="s">
        <v>782</v>
      </c>
      <c r="D378" s="260"/>
      <c r="E378" s="261">
        <v>1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3"/>
      <c r="AA378" s="213"/>
      <c r="AB378" s="213"/>
      <c r="AC378" s="213"/>
      <c r="AD378" s="213"/>
      <c r="AE378" s="213"/>
      <c r="AF378" s="213"/>
      <c r="AG378" s="213" t="s">
        <v>266</v>
      </c>
      <c r="AH378" s="213">
        <v>5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3" x14ac:dyDescent="0.2">
      <c r="A379" s="220"/>
      <c r="B379" s="221"/>
      <c r="C379" s="267" t="s">
        <v>787</v>
      </c>
      <c r="D379" s="260"/>
      <c r="E379" s="261">
        <v>4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3"/>
      <c r="AA379" s="213"/>
      <c r="AB379" s="213"/>
      <c r="AC379" s="213"/>
      <c r="AD379" s="213"/>
      <c r="AE379" s="213"/>
      <c r="AF379" s="213"/>
      <c r="AG379" s="213" t="s">
        <v>266</v>
      </c>
      <c r="AH379" s="213">
        <v>5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37">
        <v>214</v>
      </c>
      <c r="B380" s="238" t="s">
        <v>788</v>
      </c>
      <c r="C380" s="254" t="s">
        <v>789</v>
      </c>
      <c r="D380" s="239" t="s">
        <v>251</v>
      </c>
      <c r="E380" s="240">
        <v>8</v>
      </c>
      <c r="F380" s="241"/>
      <c r="G380" s="242">
        <f>ROUND(E380*F380,2)</f>
        <v>0</v>
      </c>
      <c r="H380" s="241"/>
      <c r="I380" s="242">
        <f>ROUND(E380*H380,2)</f>
        <v>0</v>
      </c>
      <c r="J380" s="241"/>
      <c r="K380" s="242">
        <f>ROUND(E380*J380,2)</f>
        <v>0</v>
      </c>
      <c r="L380" s="242">
        <v>21</v>
      </c>
      <c r="M380" s="242">
        <f>G380*(1+L380/100)</f>
        <v>0</v>
      </c>
      <c r="N380" s="240">
        <v>0</v>
      </c>
      <c r="O380" s="240">
        <f>ROUND(E380*N380,2)</f>
        <v>0</v>
      </c>
      <c r="P380" s="240">
        <v>0</v>
      </c>
      <c r="Q380" s="240">
        <f>ROUND(E380*P380,2)</f>
        <v>0</v>
      </c>
      <c r="R380" s="242" t="s">
        <v>337</v>
      </c>
      <c r="S380" s="242" t="s">
        <v>186</v>
      </c>
      <c r="T380" s="243" t="s">
        <v>186</v>
      </c>
      <c r="U380" s="224">
        <v>0.22700000000000001</v>
      </c>
      <c r="V380" s="224">
        <f>ROUND(E380*U380,2)</f>
        <v>1.82</v>
      </c>
      <c r="W380" s="224"/>
      <c r="X380" s="224" t="s">
        <v>218</v>
      </c>
      <c r="Y380" s="224" t="s">
        <v>189</v>
      </c>
      <c r="Z380" s="213"/>
      <c r="AA380" s="213"/>
      <c r="AB380" s="213"/>
      <c r="AC380" s="213"/>
      <c r="AD380" s="213"/>
      <c r="AE380" s="213"/>
      <c r="AF380" s="213"/>
      <c r="AG380" s="213" t="s">
        <v>219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2" x14ac:dyDescent="0.2">
      <c r="A381" s="220"/>
      <c r="B381" s="221"/>
      <c r="C381" s="267" t="s">
        <v>790</v>
      </c>
      <c r="D381" s="260"/>
      <c r="E381" s="261">
        <v>4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3"/>
      <c r="AA381" s="213"/>
      <c r="AB381" s="213"/>
      <c r="AC381" s="213"/>
      <c r="AD381" s="213"/>
      <c r="AE381" s="213"/>
      <c r="AF381" s="213"/>
      <c r="AG381" s="213" t="s">
        <v>266</v>
      </c>
      <c r="AH381" s="213">
        <v>5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3" x14ac:dyDescent="0.2">
      <c r="A382" s="220"/>
      <c r="B382" s="221"/>
      <c r="C382" s="267" t="s">
        <v>791</v>
      </c>
      <c r="D382" s="260"/>
      <c r="E382" s="261">
        <v>1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24"/>
      <c r="Z382" s="213"/>
      <c r="AA382" s="213"/>
      <c r="AB382" s="213"/>
      <c r="AC382" s="213"/>
      <c r="AD382" s="213"/>
      <c r="AE382" s="213"/>
      <c r="AF382" s="213"/>
      <c r="AG382" s="213" t="s">
        <v>266</v>
      </c>
      <c r="AH382" s="213">
        <v>5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3" x14ac:dyDescent="0.2">
      <c r="A383" s="220"/>
      <c r="B383" s="221"/>
      <c r="C383" s="267" t="s">
        <v>792</v>
      </c>
      <c r="D383" s="260"/>
      <c r="E383" s="261">
        <v>1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3"/>
      <c r="AA383" s="213"/>
      <c r="AB383" s="213"/>
      <c r="AC383" s="213"/>
      <c r="AD383" s="213"/>
      <c r="AE383" s="213"/>
      <c r="AF383" s="213"/>
      <c r="AG383" s="213" t="s">
        <v>266</v>
      </c>
      <c r="AH383" s="213">
        <v>5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3" x14ac:dyDescent="0.2">
      <c r="A384" s="220"/>
      <c r="B384" s="221"/>
      <c r="C384" s="267" t="s">
        <v>793</v>
      </c>
      <c r="D384" s="260"/>
      <c r="E384" s="261">
        <v>2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24"/>
      <c r="Z384" s="213"/>
      <c r="AA384" s="213"/>
      <c r="AB384" s="213"/>
      <c r="AC384" s="213"/>
      <c r="AD384" s="213"/>
      <c r="AE384" s="213"/>
      <c r="AF384" s="213"/>
      <c r="AG384" s="213" t="s">
        <v>266</v>
      </c>
      <c r="AH384" s="213">
        <v>5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37">
        <v>215</v>
      </c>
      <c r="B385" s="238" t="s">
        <v>794</v>
      </c>
      <c r="C385" s="254" t="s">
        <v>795</v>
      </c>
      <c r="D385" s="239" t="s">
        <v>251</v>
      </c>
      <c r="E385" s="240">
        <v>20</v>
      </c>
      <c r="F385" s="241"/>
      <c r="G385" s="242">
        <f>ROUND(E385*F385,2)</f>
        <v>0</v>
      </c>
      <c r="H385" s="241"/>
      <c r="I385" s="242">
        <f>ROUND(E385*H385,2)</f>
        <v>0</v>
      </c>
      <c r="J385" s="241"/>
      <c r="K385" s="242">
        <f>ROUND(E385*J385,2)</f>
        <v>0</v>
      </c>
      <c r="L385" s="242">
        <v>21</v>
      </c>
      <c r="M385" s="242">
        <f>G385*(1+L385/100)</f>
        <v>0</v>
      </c>
      <c r="N385" s="240">
        <v>0</v>
      </c>
      <c r="O385" s="240">
        <f>ROUND(E385*N385,2)</f>
        <v>0</v>
      </c>
      <c r="P385" s="240">
        <v>0</v>
      </c>
      <c r="Q385" s="240">
        <f>ROUND(E385*P385,2)</f>
        <v>0</v>
      </c>
      <c r="R385" s="242" t="s">
        <v>337</v>
      </c>
      <c r="S385" s="242" t="s">
        <v>186</v>
      </c>
      <c r="T385" s="243" t="s">
        <v>186</v>
      </c>
      <c r="U385" s="224">
        <v>0.35</v>
      </c>
      <c r="V385" s="224">
        <f>ROUND(E385*U385,2)</f>
        <v>7</v>
      </c>
      <c r="W385" s="224"/>
      <c r="X385" s="224" t="s">
        <v>218</v>
      </c>
      <c r="Y385" s="224" t="s">
        <v>582</v>
      </c>
      <c r="Z385" s="213"/>
      <c r="AA385" s="213"/>
      <c r="AB385" s="213"/>
      <c r="AC385" s="213"/>
      <c r="AD385" s="213"/>
      <c r="AE385" s="213"/>
      <c r="AF385" s="213"/>
      <c r="AG385" s="213" t="s">
        <v>219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2" x14ac:dyDescent="0.2">
      <c r="A386" s="220"/>
      <c r="B386" s="221"/>
      <c r="C386" s="267" t="s">
        <v>796</v>
      </c>
      <c r="D386" s="260"/>
      <c r="E386" s="261">
        <v>9</v>
      </c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3"/>
      <c r="AA386" s="213"/>
      <c r="AB386" s="213"/>
      <c r="AC386" s="213"/>
      <c r="AD386" s="213"/>
      <c r="AE386" s="213"/>
      <c r="AF386" s="213"/>
      <c r="AG386" s="213" t="s">
        <v>266</v>
      </c>
      <c r="AH386" s="213">
        <v>5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3" x14ac:dyDescent="0.2">
      <c r="A387" s="220"/>
      <c r="B387" s="221"/>
      <c r="C387" s="267" t="s">
        <v>797</v>
      </c>
      <c r="D387" s="260"/>
      <c r="E387" s="261">
        <v>3</v>
      </c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3"/>
      <c r="AA387" s="213"/>
      <c r="AB387" s="213"/>
      <c r="AC387" s="213"/>
      <c r="AD387" s="213"/>
      <c r="AE387" s="213"/>
      <c r="AF387" s="213"/>
      <c r="AG387" s="213" t="s">
        <v>266</v>
      </c>
      <c r="AH387" s="213">
        <v>5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3" x14ac:dyDescent="0.2">
      <c r="A388" s="220"/>
      <c r="B388" s="221"/>
      <c r="C388" s="267" t="s">
        <v>798</v>
      </c>
      <c r="D388" s="260"/>
      <c r="E388" s="261">
        <v>1</v>
      </c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24"/>
      <c r="Z388" s="213"/>
      <c r="AA388" s="213"/>
      <c r="AB388" s="213"/>
      <c r="AC388" s="213"/>
      <c r="AD388" s="213"/>
      <c r="AE388" s="213"/>
      <c r="AF388" s="213"/>
      <c r="AG388" s="213" t="s">
        <v>266</v>
      </c>
      <c r="AH388" s="213">
        <v>5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3" x14ac:dyDescent="0.2">
      <c r="A389" s="220"/>
      <c r="B389" s="221"/>
      <c r="C389" s="267" t="s">
        <v>799</v>
      </c>
      <c r="D389" s="260"/>
      <c r="E389" s="261">
        <v>6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3"/>
      <c r="AA389" s="213"/>
      <c r="AB389" s="213"/>
      <c r="AC389" s="213"/>
      <c r="AD389" s="213"/>
      <c r="AE389" s="213"/>
      <c r="AF389" s="213"/>
      <c r="AG389" s="213" t="s">
        <v>266</v>
      </c>
      <c r="AH389" s="213">
        <v>5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3" x14ac:dyDescent="0.2">
      <c r="A390" s="220"/>
      <c r="B390" s="221"/>
      <c r="C390" s="267" t="s">
        <v>800</v>
      </c>
      <c r="D390" s="260"/>
      <c r="E390" s="261">
        <v>1</v>
      </c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24"/>
      <c r="Z390" s="213"/>
      <c r="AA390" s="213"/>
      <c r="AB390" s="213"/>
      <c r="AC390" s="213"/>
      <c r="AD390" s="213"/>
      <c r="AE390" s="213"/>
      <c r="AF390" s="213"/>
      <c r="AG390" s="213" t="s">
        <v>266</v>
      </c>
      <c r="AH390" s="213">
        <v>5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37">
        <v>216</v>
      </c>
      <c r="B391" s="238" t="s">
        <v>801</v>
      </c>
      <c r="C391" s="254" t="s">
        <v>802</v>
      </c>
      <c r="D391" s="239" t="s">
        <v>251</v>
      </c>
      <c r="E391" s="240">
        <v>8</v>
      </c>
      <c r="F391" s="241"/>
      <c r="G391" s="242">
        <f>ROUND(E391*F391,2)</f>
        <v>0</v>
      </c>
      <c r="H391" s="241"/>
      <c r="I391" s="242">
        <f>ROUND(E391*H391,2)</f>
        <v>0</v>
      </c>
      <c r="J391" s="241"/>
      <c r="K391" s="242">
        <f>ROUND(E391*J391,2)</f>
        <v>0</v>
      </c>
      <c r="L391" s="242">
        <v>21</v>
      </c>
      <c r="M391" s="242">
        <f>G391*(1+L391/100)</f>
        <v>0</v>
      </c>
      <c r="N391" s="240">
        <v>0</v>
      </c>
      <c r="O391" s="240">
        <f>ROUND(E391*N391,2)</f>
        <v>0</v>
      </c>
      <c r="P391" s="240">
        <v>0</v>
      </c>
      <c r="Q391" s="240">
        <f>ROUND(E391*P391,2)</f>
        <v>0</v>
      </c>
      <c r="R391" s="242" t="s">
        <v>337</v>
      </c>
      <c r="S391" s="242" t="s">
        <v>186</v>
      </c>
      <c r="T391" s="243" t="s">
        <v>186</v>
      </c>
      <c r="U391" s="224">
        <v>0.42199999999999999</v>
      </c>
      <c r="V391" s="224">
        <f>ROUND(E391*U391,2)</f>
        <v>3.38</v>
      </c>
      <c r="W391" s="224"/>
      <c r="X391" s="224" t="s">
        <v>218</v>
      </c>
      <c r="Y391" s="224" t="s">
        <v>189</v>
      </c>
      <c r="Z391" s="213"/>
      <c r="AA391" s="213"/>
      <c r="AB391" s="213"/>
      <c r="AC391" s="213"/>
      <c r="AD391" s="213"/>
      <c r="AE391" s="213"/>
      <c r="AF391" s="213"/>
      <c r="AG391" s="213" t="s">
        <v>219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2" x14ac:dyDescent="0.2">
      <c r="A392" s="220"/>
      <c r="B392" s="221"/>
      <c r="C392" s="267" t="s">
        <v>803</v>
      </c>
      <c r="D392" s="260"/>
      <c r="E392" s="261">
        <v>1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3"/>
      <c r="AA392" s="213"/>
      <c r="AB392" s="213"/>
      <c r="AC392" s="213"/>
      <c r="AD392" s="213"/>
      <c r="AE392" s="213"/>
      <c r="AF392" s="213"/>
      <c r="AG392" s="213" t="s">
        <v>266</v>
      </c>
      <c r="AH392" s="213">
        <v>5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3" x14ac:dyDescent="0.2">
      <c r="A393" s="220"/>
      <c r="B393" s="221"/>
      <c r="C393" s="267" t="s">
        <v>804</v>
      </c>
      <c r="D393" s="260"/>
      <c r="E393" s="261">
        <v>4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3"/>
      <c r="AA393" s="213"/>
      <c r="AB393" s="213"/>
      <c r="AC393" s="213"/>
      <c r="AD393" s="213"/>
      <c r="AE393" s="213"/>
      <c r="AF393" s="213"/>
      <c r="AG393" s="213" t="s">
        <v>266</v>
      </c>
      <c r="AH393" s="213">
        <v>5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3" x14ac:dyDescent="0.2">
      <c r="A394" s="220"/>
      <c r="B394" s="221"/>
      <c r="C394" s="267" t="s">
        <v>805</v>
      </c>
      <c r="D394" s="260"/>
      <c r="E394" s="261">
        <v>2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3"/>
      <c r="AA394" s="213"/>
      <c r="AB394" s="213"/>
      <c r="AC394" s="213"/>
      <c r="AD394" s="213"/>
      <c r="AE394" s="213"/>
      <c r="AF394" s="213"/>
      <c r="AG394" s="213" t="s">
        <v>266</v>
      </c>
      <c r="AH394" s="213">
        <v>5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3" x14ac:dyDescent="0.2">
      <c r="A395" s="220"/>
      <c r="B395" s="221"/>
      <c r="C395" s="267" t="s">
        <v>806</v>
      </c>
      <c r="D395" s="260"/>
      <c r="E395" s="261">
        <v>1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3"/>
      <c r="AA395" s="213"/>
      <c r="AB395" s="213"/>
      <c r="AC395" s="213"/>
      <c r="AD395" s="213"/>
      <c r="AE395" s="213"/>
      <c r="AF395" s="213"/>
      <c r="AG395" s="213" t="s">
        <v>266</v>
      </c>
      <c r="AH395" s="213">
        <v>5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x14ac:dyDescent="0.2">
      <c r="A396" s="227" t="s">
        <v>181</v>
      </c>
      <c r="B396" s="228" t="s">
        <v>96</v>
      </c>
      <c r="C396" s="253" t="s">
        <v>97</v>
      </c>
      <c r="D396" s="229"/>
      <c r="E396" s="230"/>
      <c r="F396" s="231"/>
      <c r="G396" s="231">
        <f>SUMIF(AG397:AG403,"&lt;&gt;NOR",G397:G403)</f>
        <v>0</v>
      </c>
      <c r="H396" s="231"/>
      <c r="I396" s="231">
        <f>SUM(I397:I403)</f>
        <v>0</v>
      </c>
      <c r="J396" s="231"/>
      <c r="K396" s="231">
        <f>SUM(K397:K403)</f>
        <v>0</v>
      </c>
      <c r="L396" s="231"/>
      <c r="M396" s="231">
        <f>SUM(M397:M403)</f>
        <v>0</v>
      </c>
      <c r="N396" s="230"/>
      <c r="O396" s="230">
        <f>SUM(O397:O403)</f>
        <v>0.01</v>
      </c>
      <c r="P396" s="230"/>
      <c r="Q396" s="230">
        <f>SUM(Q397:Q403)</f>
        <v>0</v>
      </c>
      <c r="R396" s="231"/>
      <c r="S396" s="231"/>
      <c r="T396" s="232"/>
      <c r="U396" s="226"/>
      <c r="V396" s="226">
        <f>SUM(V397:V403)</f>
        <v>13.080000000000002</v>
      </c>
      <c r="W396" s="226"/>
      <c r="X396" s="226"/>
      <c r="Y396" s="226"/>
      <c r="AG396" t="s">
        <v>182</v>
      </c>
    </row>
    <row r="397" spans="1:60" outlineLevel="1" x14ac:dyDescent="0.2">
      <c r="A397" s="237">
        <v>217</v>
      </c>
      <c r="B397" s="238" t="s">
        <v>807</v>
      </c>
      <c r="C397" s="254" t="s">
        <v>808</v>
      </c>
      <c r="D397" s="239" t="s">
        <v>251</v>
      </c>
      <c r="E397" s="240">
        <v>6</v>
      </c>
      <c r="F397" s="241"/>
      <c r="G397" s="242">
        <f>ROUND(E397*F397,2)</f>
        <v>0</v>
      </c>
      <c r="H397" s="241"/>
      <c r="I397" s="242">
        <f>ROUND(E397*H397,2)</f>
        <v>0</v>
      </c>
      <c r="J397" s="241"/>
      <c r="K397" s="242">
        <f>ROUND(E397*J397,2)</f>
        <v>0</v>
      </c>
      <c r="L397" s="242">
        <v>21</v>
      </c>
      <c r="M397" s="242">
        <f>G397*(1+L397/100)</f>
        <v>0</v>
      </c>
      <c r="N397" s="240">
        <v>5.0000000000000002E-5</v>
      </c>
      <c r="O397" s="240">
        <f>ROUND(E397*N397,2)</f>
        <v>0</v>
      </c>
      <c r="P397" s="240">
        <v>0</v>
      </c>
      <c r="Q397" s="240">
        <f>ROUND(E397*P397,2)</f>
        <v>0</v>
      </c>
      <c r="R397" s="242" t="s">
        <v>375</v>
      </c>
      <c r="S397" s="242" t="s">
        <v>186</v>
      </c>
      <c r="T397" s="243" t="s">
        <v>186</v>
      </c>
      <c r="U397" s="224">
        <v>0.5</v>
      </c>
      <c r="V397" s="224">
        <f>ROUND(E397*U397,2)</f>
        <v>3</v>
      </c>
      <c r="W397" s="224"/>
      <c r="X397" s="224" t="s">
        <v>218</v>
      </c>
      <c r="Y397" s="224" t="s">
        <v>206</v>
      </c>
      <c r="Z397" s="213"/>
      <c r="AA397" s="213"/>
      <c r="AB397" s="213"/>
      <c r="AC397" s="213"/>
      <c r="AD397" s="213"/>
      <c r="AE397" s="213"/>
      <c r="AF397" s="213"/>
      <c r="AG397" s="213" t="s">
        <v>219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22.5" outlineLevel="2" x14ac:dyDescent="0.2">
      <c r="A398" s="220"/>
      <c r="B398" s="221"/>
      <c r="C398" s="255" t="s">
        <v>809</v>
      </c>
      <c r="D398" s="245"/>
      <c r="E398" s="245"/>
      <c r="F398" s="245"/>
      <c r="G398" s="245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24"/>
      <c r="Z398" s="213"/>
      <c r="AA398" s="213"/>
      <c r="AB398" s="213"/>
      <c r="AC398" s="213"/>
      <c r="AD398" s="213"/>
      <c r="AE398" s="213"/>
      <c r="AF398" s="213"/>
      <c r="AG398" s="213" t="s">
        <v>192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44" t="str">
        <f>C398</f>
        <v>Montáž manžety ke stěně nebo stropu pomocí rozpěrné hmoždinky se šroubem. Cena obsahuje i dodávku manžety a spojovacích prostředků.</v>
      </c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37">
        <v>218</v>
      </c>
      <c r="B399" s="238" t="s">
        <v>810</v>
      </c>
      <c r="C399" s="254" t="s">
        <v>811</v>
      </c>
      <c r="D399" s="239" t="s">
        <v>251</v>
      </c>
      <c r="E399" s="240">
        <v>4</v>
      </c>
      <c r="F399" s="241"/>
      <c r="G399" s="242">
        <f>ROUND(E399*F399,2)</f>
        <v>0</v>
      </c>
      <c r="H399" s="241"/>
      <c r="I399" s="242">
        <f>ROUND(E399*H399,2)</f>
        <v>0</v>
      </c>
      <c r="J399" s="241"/>
      <c r="K399" s="242">
        <f>ROUND(E399*J399,2)</f>
        <v>0</v>
      </c>
      <c r="L399" s="242">
        <v>21</v>
      </c>
      <c r="M399" s="242">
        <f>G399*(1+L399/100)</f>
        <v>0</v>
      </c>
      <c r="N399" s="240">
        <v>2.9399999999999999E-3</v>
      </c>
      <c r="O399" s="240">
        <f>ROUND(E399*N399,2)</f>
        <v>0.01</v>
      </c>
      <c r="P399" s="240">
        <v>0</v>
      </c>
      <c r="Q399" s="240">
        <f>ROUND(E399*P399,2)</f>
        <v>0</v>
      </c>
      <c r="R399" s="242" t="s">
        <v>375</v>
      </c>
      <c r="S399" s="242" t="s">
        <v>186</v>
      </c>
      <c r="T399" s="243" t="s">
        <v>186</v>
      </c>
      <c r="U399" s="224">
        <v>1.6950000000000001</v>
      </c>
      <c r="V399" s="224">
        <f>ROUND(E399*U399,2)</f>
        <v>6.78</v>
      </c>
      <c r="W399" s="224"/>
      <c r="X399" s="224" t="s">
        <v>218</v>
      </c>
      <c r="Y399" s="224" t="s">
        <v>582</v>
      </c>
      <c r="Z399" s="213"/>
      <c r="AA399" s="213"/>
      <c r="AB399" s="213"/>
      <c r="AC399" s="213"/>
      <c r="AD399" s="213"/>
      <c r="AE399" s="213"/>
      <c r="AF399" s="213"/>
      <c r="AG399" s="213" t="s">
        <v>219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ht="22.5" outlineLevel="2" x14ac:dyDescent="0.2">
      <c r="A400" s="220"/>
      <c r="B400" s="221"/>
      <c r="C400" s="255" t="s">
        <v>812</v>
      </c>
      <c r="D400" s="245"/>
      <c r="E400" s="245"/>
      <c r="F400" s="245"/>
      <c r="G400" s="245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3"/>
      <c r="AA400" s="213"/>
      <c r="AB400" s="213"/>
      <c r="AC400" s="213"/>
      <c r="AD400" s="213"/>
      <c r="AE400" s="213"/>
      <c r="AF400" s="213"/>
      <c r="AG400" s="213" t="s">
        <v>192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44" t="str">
        <f>C400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400" s="213"/>
      <c r="BC400" s="213"/>
      <c r="BD400" s="213"/>
      <c r="BE400" s="213"/>
      <c r="BF400" s="213"/>
      <c r="BG400" s="213"/>
      <c r="BH400" s="213"/>
    </row>
    <row r="401" spans="1:60" outlineLevel="3" x14ac:dyDescent="0.2">
      <c r="A401" s="220"/>
      <c r="B401" s="221"/>
      <c r="C401" s="270" t="s">
        <v>461</v>
      </c>
      <c r="D401" s="265"/>
      <c r="E401" s="265"/>
      <c r="F401" s="265"/>
      <c r="G401" s="265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3"/>
      <c r="AA401" s="213"/>
      <c r="AB401" s="213"/>
      <c r="AC401" s="213"/>
      <c r="AD401" s="213"/>
      <c r="AE401" s="213"/>
      <c r="AF401" s="213"/>
      <c r="AG401" s="213" t="s">
        <v>192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37">
        <v>219</v>
      </c>
      <c r="B402" s="238" t="s">
        <v>813</v>
      </c>
      <c r="C402" s="254" t="s">
        <v>814</v>
      </c>
      <c r="D402" s="239" t="s">
        <v>251</v>
      </c>
      <c r="E402" s="240">
        <v>6</v>
      </c>
      <c r="F402" s="241"/>
      <c r="G402" s="242">
        <f>ROUND(E402*F402,2)</f>
        <v>0</v>
      </c>
      <c r="H402" s="241"/>
      <c r="I402" s="242">
        <f>ROUND(E402*H402,2)</f>
        <v>0</v>
      </c>
      <c r="J402" s="241"/>
      <c r="K402" s="242">
        <f>ROUND(E402*J402,2)</f>
        <v>0</v>
      </c>
      <c r="L402" s="242">
        <v>21</v>
      </c>
      <c r="M402" s="242">
        <f>G402*(1+L402/100)</f>
        <v>0</v>
      </c>
      <c r="N402" s="240">
        <v>5.0000000000000002E-5</v>
      </c>
      <c r="O402" s="240">
        <f>ROUND(E402*N402,2)</f>
        <v>0</v>
      </c>
      <c r="P402" s="240">
        <v>0</v>
      </c>
      <c r="Q402" s="240">
        <f>ROUND(E402*P402,2)</f>
        <v>0</v>
      </c>
      <c r="R402" s="242" t="s">
        <v>375</v>
      </c>
      <c r="S402" s="242" t="s">
        <v>186</v>
      </c>
      <c r="T402" s="243" t="s">
        <v>186</v>
      </c>
      <c r="U402" s="224">
        <v>0.55000000000000004</v>
      </c>
      <c r="V402" s="224">
        <f>ROUND(E402*U402,2)</f>
        <v>3.3</v>
      </c>
      <c r="W402" s="224"/>
      <c r="X402" s="224" t="s">
        <v>218</v>
      </c>
      <c r="Y402" s="224" t="s">
        <v>206</v>
      </c>
      <c r="Z402" s="213"/>
      <c r="AA402" s="213"/>
      <c r="AB402" s="213"/>
      <c r="AC402" s="213"/>
      <c r="AD402" s="213"/>
      <c r="AE402" s="213"/>
      <c r="AF402" s="213"/>
      <c r="AG402" s="213" t="s">
        <v>219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22.5" outlineLevel="2" x14ac:dyDescent="0.2">
      <c r="A403" s="220"/>
      <c r="B403" s="221"/>
      <c r="C403" s="255" t="s">
        <v>809</v>
      </c>
      <c r="D403" s="245"/>
      <c r="E403" s="245"/>
      <c r="F403" s="245"/>
      <c r="G403" s="245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24"/>
      <c r="Z403" s="213"/>
      <c r="AA403" s="213"/>
      <c r="AB403" s="213"/>
      <c r="AC403" s="213"/>
      <c r="AD403" s="213"/>
      <c r="AE403" s="213"/>
      <c r="AF403" s="213"/>
      <c r="AG403" s="213" t="s">
        <v>192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44" t="str">
        <f>C403</f>
        <v>Montáž manžety ke stěně nebo stropu pomocí rozpěrné hmoždinky se šroubem. Cena obsahuje i dodávku manžety a spojovacích prostředků.</v>
      </c>
      <c r="BB403" s="213"/>
      <c r="BC403" s="213"/>
      <c r="BD403" s="213"/>
      <c r="BE403" s="213"/>
      <c r="BF403" s="213"/>
      <c r="BG403" s="213"/>
      <c r="BH403" s="213"/>
    </row>
    <row r="404" spans="1:60" x14ac:dyDescent="0.2">
      <c r="A404" s="227" t="s">
        <v>181</v>
      </c>
      <c r="B404" s="228" t="s">
        <v>118</v>
      </c>
      <c r="C404" s="253" t="s">
        <v>119</v>
      </c>
      <c r="D404" s="229"/>
      <c r="E404" s="230"/>
      <c r="F404" s="231"/>
      <c r="G404" s="231">
        <f>SUMIF(AG405:AG430,"&lt;&gt;NOR",G405:G430)</f>
        <v>0</v>
      </c>
      <c r="H404" s="231"/>
      <c r="I404" s="231">
        <f>SUM(I405:I430)</f>
        <v>0</v>
      </c>
      <c r="J404" s="231"/>
      <c r="K404" s="231">
        <f>SUM(K405:K430)</f>
        <v>0</v>
      </c>
      <c r="L404" s="231"/>
      <c r="M404" s="231">
        <f>SUM(M405:M430)</f>
        <v>0</v>
      </c>
      <c r="N404" s="230"/>
      <c r="O404" s="230">
        <f>SUM(O405:O430)</f>
        <v>0.11</v>
      </c>
      <c r="P404" s="230"/>
      <c r="Q404" s="230">
        <f>SUM(Q405:Q430)</f>
        <v>0</v>
      </c>
      <c r="R404" s="231"/>
      <c r="S404" s="231"/>
      <c r="T404" s="232"/>
      <c r="U404" s="226"/>
      <c r="V404" s="226">
        <f>SUM(V405:V430)</f>
        <v>31.830000000000009</v>
      </c>
      <c r="W404" s="226"/>
      <c r="X404" s="226"/>
      <c r="Y404" s="226"/>
      <c r="AG404" t="s">
        <v>182</v>
      </c>
    </row>
    <row r="405" spans="1:60" outlineLevel="1" x14ac:dyDescent="0.2">
      <c r="A405" s="246">
        <v>220</v>
      </c>
      <c r="B405" s="247" t="s">
        <v>815</v>
      </c>
      <c r="C405" s="256" t="s">
        <v>816</v>
      </c>
      <c r="D405" s="248" t="s">
        <v>251</v>
      </c>
      <c r="E405" s="249">
        <v>1</v>
      </c>
      <c r="F405" s="250"/>
      <c r="G405" s="251">
        <f>ROUND(E405*F405,2)</f>
        <v>0</v>
      </c>
      <c r="H405" s="250"/>
      <c r="I405" s="251">
        <f>ROUND(E405*H405,2)</f>
        <v>0</v>
      </c>
      <c r="J405" s="250"/>
      <c r="K405" s="251">
        <f>ROUND(E405*J405,2)</f>
        <v>0</v>
      </c>
      <c r="L405" s="251">
        <v>21</v>
      </c>
      <c r="M405" s="251">
        <f>G405*(1+L405/100)</f>
        <v>0</v>
      </c>
      <c r="N405" s="249">
        <v>0</v>
      </c>
      <c r="O405" s="249">
        <f>ROUND(E405*N405,2)</f>
        <v>0</v>
      </c>
      <c r="P405" s="249">
        <v>0</v>
      </c>
      <c r="Q405" s="249">
        <f>ROUND(E405*P405,2)</f>
        <v>0</v>
      </c>
      <c r="R405" s="251" t="s">
        <v>337</v>
      </c>
      <c r="S405" s="251" t="s">
        <v>186</v>
      </c>
      <c r="T405" s="252" t="s">
        <v>186</v>
      </c>
      <c r="U405" s="224">
        <v>0.216</v>
      </c>
      <c r="V405" s="224">
        <f>ROUND(E405*U405,2)</f>
        <v>0.22</v>
      </c>
      <c r="W405" s="224"/>
      <c r="X405" s="224" t="s">
        <v>218</v>
      </c>
      <c r="Y405" s="224" t="s">
        <v>206</v>
      </c>
      <c r="Z405" s="213"/>
      <c r="AA405" s="213"/>
      <c r="AB405" s="213"/>
      <c r="AC405" s="213"/>
      <c r="AD405" s="213"/>
      <c r="AE405" s="213"/>
      <c r="AF405" s="213"/>
      <c r="AG405" s="213" t="s">
        <v>219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46">
        <v>221</v>
      </c>
      <c r="B406" s="247" t="s">
        <v>817</v>
      </c>
      <c r="C406" s="256" t="s">
        <v>818</v>
      </c>
      <c r="D406" s="248" t="s">
        <v>251</v>
      </c>
      <c r="E406" s="249">
        <v>2</v>
      </c>
      <c r="F406" s="250"/>
      <c r="G406" s="251">
        <f>ROUND(E406*F406,2)</f>
        <v>0</v>
      </c>
      <c r="H406" s="250"/>
      <c r="I406" s="251">
        <f>ROUND(E406*H406,2)</f>
        <v>0</v>
      </c>
      <c r="J406" s="250"/>
      <c r="K406" s="251">
        <f>ROUND(E406*J406,2)</f>
        <v>0</v>
      </c>
      <c r="L406" s="251">
        <v>21</v>
      </c>
      <c r="M406" s="251">
        <f>G406*(1+L406/100)</f>
        <v>0</v>
      </c>
      <c r="N406" s="249">
        <v>0</v>
      </c>
      <c r="O406" s="249">
        <f>ROUND(E406*N406,2)</f>
        <v>0</v>
      </c>
      <c r="P406" s="249">
        <v>0</v>
      </c>
      <c r="Q406" s="249">
        <f>ROUND(E406*P406,2)</f>
        <v>0</v>
      </c>
      <c r="R406" s="251" t="s">
        <v>337</v>
      </c>
      <c r="S406" s="251" t="s">
        <v>186</v>
      </c>
      <c r="T406" s="252" t="s">
        <v>186</v>
      </c>
      <c r="U406" s="224">
        <v>0.28799999999999998</v>
      </c>
      <c r="V406" s="224">
        <f>ROUND(E406*U406,2)</f>
        <v>0.57999999999999996</v>
      </c>
      <c r="W406" s="224"/>
      <c r="X406" s="224" t="s">
        <v>218</v>
      </c>
      <c r="Y406" s="224" t="s">
        <v>206</v>
      </c>
      <c r="Z406" s="213"/>
      <c r="AA406" s="213"/>
      <c r="AB406" s="213"/>
      <c r="AC406" s="213"/>
      <c r="AD406" s="213"/>
      <c r="AE406" s="213"/>
      <c r="AF406" s="213"/>
      <c r="AG406" s="213" t="s">
        <v>219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46">
        <v>222</v>
      </c>
      <c r="B407" s="247" t="s">
        <v>819</v>
      </c>
      <c r="C407" s="256" t="s">
        <v>820</v>
      </c>
      <c r="D407" s="248" t="s">
        <v>251</v>
      </c>
      <c r="E407" s="249">
        <v>9</v>
      </c>
      <c r="F407" s="250"/>
      <c r="G407" s="251">
        <f>ROUND(E407*F407,2)</f>
        <v>0</v>
      </c>
      <c r="H407" s="250"/>
      <c r="I407" s="251">
        <f>ROUND(E407*H407,2)</f>
        <v>0</v>
      </c>
      <c r="J407" s="250"/>
      <c r="K407" s="251">
        <f>ROUND(E407*J407,2)</f>
        <v>0</v>
      </c>
      <c r="L407" s="251">
        <v>21</v>
      </c>
      <c r="M407" s="251">
        <f>G407*(1+L407/100)</f>
        <v>0</v>
      </c>
      <c r="N407" s="249">
        <v>8.0000000000000004E-4</v>
      </c>
      <c r="O407" s="249">
        <f>ROUND(E407*N407,2)</f>
        <v>0.01</v>
      </c>
      <c r="P407" s="249">
        <v>0</v>
      </c>
      <c r="Q407" s="249">
        <f>ROUND(E407*P407,2)</f>
        <v>0</v>
      </c>
      <c r="R407" s="251" t="s">
        <v>337</v>
      </c>
      <c r="S407" s="251" t="s">
        <v>186</v>
      </c>
      <c r="T407" s="252" t="s">
        <v>186</v>
      </c>
      <c r="U407" s="224">
        <v>6.2E-2</v>
      </c>
      <c r="V407" s="224">
        <f>ROUND(E407*U407,2)</f>
        <v>0.56000000000000005</v>
      </c>
      <c r="W407" s="224"/>
      <c r="X407" s="224" t="s">
        <v>218</v>
      </c>
      <c r="Y407" s="224" t="s">
        <v>206</v>
      </c>
      <c r="Z407" s="213"/>
      <c r="AA407" s="213"/>
      <c r="AB407" s="213"/>
      <c r="AC407" s="213"/>
      <c r="AD407" s="213"/>
      <c r="AE407" s="213"/>
      <c r="AF407" s="213"/>
      <c r="AG407" s="213" t="s">
        <v>219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46">
        <v>223</v>
      </c>
      <c r="B408" s="247" t="s">
        <v>821</v>
      </c>
      <c r="C408" s="256" t="s">
        <v>822</v>
      </c>
      <c r="D408" s="248" t="s">
        <v>251</v>
      </c>
      <c r="E408" s="249">
        <v>9</v>
      </c>
      <c r="F408" s="250"/>
      <c r="G408" s="251">
        <f>ROUND(E408*F408,2)</f>
        <v>0</v>
      </c>
      <c r="H408" s="250"/>
      <c r="I408" s="251">
        <f>ROUND(E408*H408,2)</f>
        <v>0</v>
      </c>
      <c r="J408" s="250"/>
      <c r="K408" s="251">
        <f>ROUND(E408*J408,2)</f>
        <v>0</v>
      </c>
      <c r="L408" s="251">
        <v>21</v>
      </c>
      <c r="M408" s="251">
        <f>G408*(1+L408/100)</f>
        <v>0</v>
      </c>
      <c r="N408" s="249">
        <v>1.8000000000000001E-4</v>
      </c>
      <c r="O408" s="249">
        <f>ROUND(E408*N408,2)</f>
        <v>0</v>
      </c>
      <c r="P408" s="249">
        <v>0</v>
      </c>
      <c r="Q408" s="249">
        <f>ROUND(E408*P408,2)</f>
        <v>0</v>
      </c>
      <c r="R408" s="251" t="s">
        <v>337</v>
      </c>
      <c r="S408" s="251" t="s">
        <v>186</v>
      </c>
      <c r="T408" s="252" t="s">
        <v>186</v>
      </c>
      <c r="U408" s="224">
        <v>0.16500000000000001</v>
      </c>
      <c r="V408" s="224">
        <f>ROUND(E408*U408,2)</f>
        <v>1.49</v>
      </c>
      <c r="W408" s="224"/>
      <c r="X408" s="224" t="s">
        <v>218</v>
      </c>
      <c r="Y408" s="224" t="s">
        <v>206</v>
      </c>
      <c r="Z408" s="213"/>
      <c r="AA408" s="213"/>
      <c r="AB408" s="213"/>
      <c r="AC408" s="213"/>
      <c r="AD408" s="213"/>
      <c r="AE408" s="213"/>
      <c r="AF408" s="213"/>
      <c r="AG408" s="213" t="s">
        <v>219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46">
        <v>224</v>
      </c>
      <c r="B409" s="247" t="s">
        <v>823</v>
      </c>
      <c r="C409" s="256" t="s">
        <v>824</v>
      </c>
      <c r="D409" s="248" t="s">
        <v>251</v>
      </c>
      <c r="E409" s="249">
        <v>4</v>
      </c>
      <c r="F409" s="250"/>
      <c r="G409" s="251">
        <f>ROUND(E409*F409,2)</f>
        <v>0</v>
      </c>
      <c r="H409" s="250"/>
      <c r="I409" s="251">
        <f>ROUND(E409*H409,2)</f>
        <v>0</v>
      </c>
      <c r="J409" s="250"/>
      <c r="K409" s="251">
        <f>ROUND(E409*J409,2)</f>
        <v>0</v>
      </c>
      <c r="L409" s="251">
        <v>21</v>
      </c>
      <c r="M409" s="251">
        <f>G409*(1+L409/100)</f>
        <v>0</v>
      </c>
      <c r="N409" s="249">
        <v>4.8000000000000001E-4</v>
      </c>
      <c r="O409" s="249">
        <f>ROUND(E409*N409,2)</f>
        <v>0</v>
      </c>
      <c r="P409" s="249">
        <v>0</v>
      </c>
      <c r="Q409" s="249">
        <f>ROUND(E409*P409,2)</f>
        <v>0</v>
      </c>
      <c r="R409" s="251" t="s">
        <v>337</v>
      </c>
      <c r="S409" s="251" t="s">
        <v>186</v>
      </c>
      <c r="T409" s="252" t="s">
        <v>186</v>
      </c>
      <c r="U409" s="224">
        <v>0.22700000000000001</v>
      </c>
      <c r="V409" s="224">
        <f>ROUND(E409*U409,2)</f>
        <v>0.91</v>
      </c>
      <c r="W409" s="224"/>
      <c r="X409" s="224" t="s">
        <v>218</v>
      </c>
      <c r="Y409" s="224" t="s">
        <v>206</v>
      </c>
      <c r="Z409" s="213"/>
      <c r="AA409" s="213"/>
      <c r="AB409" s="213"/>
      <c r="AC409" s="213"/>
      <c r="AD409" s="213"/>
      <c r="AE409" s="213"/>
      <c r="AF409" s="213"/>
      <c r="AG409" s="213" t="s">
        <v>219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46">
        <v>225</v>
      </c>
      <c r="B410" s="247" t="s">
        <v>825</v>
      </c>
      <c r="C410" s="256" t="s">
        <v>826</v>
      </c>
      <c r="D410" s="248" t="s">
        <v>251</v>
      </c>
      <c r="E410" s="249">
        <v>6</v>
      </c>
      <c r="F410" s="250"/>
      <c r="G410" s="251">
        <f>ROUND(E410*F410,2)</f>
        <v>0</v>
      </c>
      <c r="H410" s="250"/>
      <c r="I410" s="251">
        <f>ROUND(E410*H410,2)</f>
        <v>0</v>
      </c>
      <c r="J410" s="250"/>
      <c r="K410" s="251">
        <f>ROUND(E410*J410,2)</f>
        <v>0</v>
      </c>
      <c r="L410" s="251">
        <v>21</v>
      </c>
      <c r="M410" s="251">
        <f>G410*(1+L410/100)</f>
        <v>0</v>
      </c>
      <c r="N410" s="249">
        <v>3.1E-4</v>
      </c>
      <c r="O410" s="249">
        <f>ROUND(E410*N410,2)</f>
        <v>0</v>
      </c>
      <c r="P410" s="249">
        <v>0</v>
      </c>
      <c r="Q410" s="249">
        <f>ROUND(E410*P410,2)</f>
        <v>0</v>
      </c>
      <c r="R410" s="251" t="s">
        <v>337</v>
      </c>
      <c r="S410" s="251" t="s">
        <v>186</v>
      </c>
      <c r="T410" s="252" t="s">
        <v>186</v>
      </c>
      <c r="U410" s="224">
        <v>0.20699999999999999</v>
      </c>
      <c r="V410" s="224">
        <f>ROUND(E410*U410,2)</f>
        <v>1.24</v>
      </c>
      <c r="W410" s="224"/>
      <c r="X410" s="224" t="s">
        <v>218</v>
      </c>
      <c r="Y410" s="224" t="s">
        <v>206</v>
      </c>
      <c r="Z410" s="213"/>
      <c r="AA410" s="213"/>
      <c r="AB410" s="213"/>
      <c r="AC410" s="213"/>
      <c r="AD410" s="213"/>
      <c r="AE410" s="213"/>
      <c r="AF410" s="213"/>
      <c r="AG410" s="213" t="s">
        <v>219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46">
        <v>226</v>
      </c>
      <c r="B411" s="247" t="s">
        <v>827</v>
      </c>
      <c r="C411" s="256" t="s">
        <v>828</v>
      </c>
      <c r="D411" s="248" t="s">
        <v>251</v>
      </c>
      <c r="E411" s="249">
        <v>9</v>
      </c>
      <c r="F411" s="250"/>
      <c r="G411" s="251">
        <f>ROUND(E411*F411,2)</f>
        <v>0</v>
      </c>
      <c r="H411" s="250"/>
      <c r="I411" s="251">
        <f>ROUND(E411*H411,2)</f>
        <v>0</v>
      </c>
      <c r="J411" s="250"/>
      <c r="K411" s="251">
        <f>ROUND(E411*J411,2)</f>
        <v>0</v>
      </c>
      <c r="L411" s="251">
        <v>21</v>
      </c>
      <c r="M411" s="251">
        <f>G411*(1+L411/100)</f>
        <v>0</v>
      </c>
      <c r="N411" s="249">
        <v>1.0399999999999999E-3</v>
      </c>
      <c r="O411" s="249">
        <f>ROUND(E411*N411,2)</f>
        <v>0.01</v>
      </c>
      <c r="P411" s="249">
        <v>0</v>
      </c>
      <c r="Q411" s="249">
        <f>ROUND(E411*P411,2)</f>
        <v>0</v>
      </c>
      <c r="R411" s="251" t="s">
        <v>337</v>
      </c>
      <c r="S411" s="251" t="s">
        <v>186</v>
      </c>
      <c r="T411" s="252" t="s">
        <v>186</v>
      </c>
      <c r="U411" s="224">
        <v>0.35099999999999998</v>
      </c>
      <c r="V411" s="224">
        <f>ROUND(E411*U411,2)</f>
        <v>3.16</v>
      </c>
      <c r="W411" s="224"/>
      <c r="X411" s="224" t="s">
        <v>218</v>
      </c>
      <c r="Y411" s="224" t="s">
        <v>206</v>
      </c>
      <c r="Z411" s="213"/>
      <c r="AA411" s="213"/>
      <c r="AB411" s="213"/>
      <c r="AC411" s="213"/>
      <c r="AD411" s="213"/>
      <c r="AE411" s="213"/>
      <c r="AF411" s="213"/>
      <c r="AG411" s="213" t="s">
        <v>219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46">
        <v>227</v>
      </c>
      <c r="B412" s="247" t="s">
        <v>829</v>
      </c>
      <c r="C412" s="256" t="s">
        <v>830</v>
      </c>
      <c r="D412" s="248" t="s">
        <v>251</v>
      </c>
      <c r="E412" s="249">
        <v>4</v>
      </c>
      <c r="F412" s="250"/>
      <c r="G412" s="251">
        <f>ROUND(E412*F412,2)</f>
        <v>0</v>
      </c>
      <c r="H412" s="250"/>
      <c r="I412" s="251">
        <f>ROUND(E412*H412,2)</f>
        <v>0</v>
      </c>
      <c r="J412" s="250"/>
      <c r="K412" s="251">
        <f>ROUND(E412*J412,2)</f>
        <v>0</v>
      </c>
      <c r="L412" s="251">
        <v>21</v>
      </c>
      <c r="M412" s="251">
        <f>G412*(1+L412/100)</f>
        <v>0</v>
      </c>
      <c r="N412" s="249">
        <v>1.6299999999999999E-3</v>
      </c>
      <c r="O412" s="249">
        <f>ROUND(E412*N412,2)</f>
        <v>0.01</v>
      </c>
      <c r="P412" s="249">
        <v>0</v>
      </c>
      <c r="Q412" s="249">
        <f>ROUND(E412*P412,2)</f>
        <v>0</v>
      </c>
      <c r="R412" s="251" t="s">
        <v>337</v>
      </c>
      <c r="S412" s="251" t="s">
        <v>186</v>
      </c>
      <c r="T412" s="252" t="s">
        <v>186</v>
      </c>
      <c r="U412" s="224">
        <v>0.42399999999999999</v>
      </c>
      <c r="V412" s="224">
        <f>ROUND(E412*U412,2)</f>
        <v>1.7</v>
      </c>
      <c r="W412" s="224"/>
      <c r="X412" s="224" t="s">
        <v>218</v>
      </c>
      <c r="Y412" s="224" t="s">
        <v>206</v>
      </c>
      <c r="Z412" s="213"/>
      <c r="AA412" s="213"/>
      <c r="AB412" s="213"/>
      <c r="AC412" s="213"/>
      <c r="AD412" s="213"/>
      <c r="AE412" s="213"/>
      <c r="AF412" s="213"/>
      <c r="AG412" s="213" t="s">
        <v>219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46">
        <v>228</v>
      </c>
      <c r="B413" s="247" t="s">
        <v>831</v>
      </c>
      <c r="C413" s="256" t="s">
        <v>832</v>
      </c>
      <c r="D413" s="248" t="s">
        <v>251</v>
      </c>
      <c r="E413" s="249">
        <v>1</v>
      </c>
      <c r="F413" s="250"/>
      <c r="G413" s="251">
        <f>ROUND(E413*F413,2)</f>
        <v>0</v>
      </c>
      <c r="H413" s="250"/>
      <c r="I413" s="251">
        <f>ROUND(E413*H413,2)</f>
        <v>0</v>
      </c>
      <c r="J413" s="250"/>
      <c r="K413" s="251">
        <f>ROUND(E413*J413,2)</f>
        <v>0</v>
      </c>
      <c r="L413" s="251">
        <v>21</v>
      </c>
      <c r="M413" s="251">
        <f>G413*(1+L413/100)</f>
        <v>0</v>
      </c>
      <c r="N413" s="249">
        <v>2.3000000000000001E-4</v>
      </c>
      <c r="O413" s="249">
        <f>ROUND(E413*N413,2)</f>
        <v>0</v>
      </c>
      <c r="P413" s="249">
        <v>0</v>
      </c>
      <c r="Q413" s="249">
        <f>ROUND(E413*P413,2)</f>
        <v>0</v>
      </c>
      <c r="R413" s="251" t="s">
        <v>337</v>
      </c>
      <c r="S413" s="251" t="s">
        <v>186</v>
      </c>
      <c r="T413" s="252" t="s">
        <v>186</v>
      </c>
      <c r="U413" s="224">
        <v>0.20699999999999999</v>
      </c>
      <c r="V413" s="224">
        <f>ROUND(E413*U413,2)</f>
        <v>0.21</v>
      </c>
      <c r="W413" s="224"/>
      <c r="X413" s="224" t="s">
        <v>218</v>
      </c>
      <c r="Y413" s="224" t="s">
        <v>206</v>
      </c>
      <c r="Z413" s="213"/>
      <c r="AA413" s="213"/>
      <c r="AB413" s="213"/>
      <c r="AC413" s="213"/>
      <c r="AD413" s="213"/>
      <c r="AE413" s="213"/>
      <c r="AF413" s="213"/>
      <c r="AG413" s="213" t="s">
        <v>219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46">
        <v>229</v>
      </c>
      <c r="B414" s="247" t="s">
        <v>833</v>
      </c>
      <c r="C414" s="256" t="s">
        <v>834</v>
      </c>
      <c r="D414" s="248" t="s">
        <v>251</v>
      </c>
      <c r="E414" s="249">
        <v>1</v>
      </c>
      <c r="F414" s="250"/>
      <c r="G414" s="251">
        <f>ROUND(E414*F414,2)</f>
        <v>0</v>
      </c>
      <c r="H414" s="250"/>
      <c r="I414" s="251">
        <f>ROUND(E414*H414,2)</f>
        <v>0</v>
      </c>
      <c r="J414" s="250"/>
      <c r="K414" s="251">
        <f>ROUND(E414*J414,2)</f>
        <v>0</v>
      </c>
      <c r="L414" s="251">
        <v>21</v>
      </c>
      <c r="M414" s="251">
        <f>G414*(1+L414/100)</f>
        <v>0</v>
      </c>
      <c r="N414" s="249">
        <v>3.4000000000000002E-4</v>
      </c>
      <c r="O414" s="249">
        <f>ROUND(E414*N414,2)</f>
        <v>0</v>
      </c>
      <c r="P414" s="249">
        <v>0</v>
      </c>
      <c r="Q414" s="249">
        <f>ROUND(E414*P414,2)</f>
        <v>0</v>
      </c>
      <c r="R414" s="251" t="s">
        <v>337</v>
      </c>
      <c r="S414" s="251" t="s">
        <v>186</v>
      </c>
      <c r="T414" s="252" t="s">
        <v>186</v>
      </c>
      <c r="U414" s="224">
        <v>0.22700000000000001</v>
      </c>
      <c r="V414" s="224">
        <f>ROUND(E414*U414,2)</f>
        <v>0.23</v>
      </c>
      <c r="W414" s="224"/>
      <c r="X414" s="224" t="s">
        <v>218</v>
      </c>
      <c r="Y414" s="224" t="s">
        <v>206</v>
      </c>
      <c r="Z414" s="213"/>
      <c r="AA414" s="213"/>
      <c r="AB414" s="213"/>
      <c r="AC414" s="213"/>
      <c r="AD414" s="213"/>
      <c r="AE414" s="213"/>
      <c r="AF414" s="213"/>
      <c r="AG414" s="213" t="s">
        <v>219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46">
        <v>230</v>
      </c>
      <c r="B415" s="247" t="s">
        <v>835</v>
      </c>
      <c r="C415" s="256" t="s">
        <v>836</v>
      </c>
      <c r="D415" s="248" t="s">
        <v>251</v>
      </c>
      <c r="E415" s="249">
        <v>3</v>
      </c>
      <c r="F415" s="250"/>
      <c r="G415" s="251">
        <f>ROUND(E415*F415,2)</f>
        <v>0</v>
      </c>
      <c r="H415" s="250"/>
      <c r="I415" s="251">
        <f>ROUND(E415*H415,2)</f>
        <v>0</v>
      </c>
      <c r="J415" s="250"/>
      <c r="K415" s="251">
        <f>ROUND(E415*J415,2)</f>
        <v>0</v>
      </c>
      <c r="L415" s="251">
        <v>21</v>
      </c>
      <c r="M415" s="251">
        <f>G415*(1+L415/100)</f>
        <v>0</v>
      </c>
      <c r="N415" s="249">
        <v>6.8000000000000005E-4</v>
      </c>
      <c r="O415" s="249">
        <f>ROUND(E415*N415,2)</f>
        <v>0</v>
      </c>
      <c r="P415" s="249">
        <v>0</v>
      </c>
      <c r="Q415" s="249">
        <f>ROUND(E415*P415,2)</f>
        <v>0</v>
      </c>
      <c r="R415" s="251" t="s">
        <v>337</v>
      </c>
      <c r="S415" s="251" t="s">
        <v>186</v>
      </c>
      <c r="T415" s="252" t="s">
        <v>186</v>
      </c>
      <c r="U415" s="224">
        <v>0.35099999999999998</v>
      </c>
      <c r="V415" s="224">
        <f>ROUND(E415*U415,2)</f>
        <v>1.05</v>
      </c>
      <c r="W415" s="224"/>
      <c r="X415" s="224" t="s">
        <v>218</v>
      </c>
      <c r="Y415" s="224" t="s">
        <v>206</v>
      </c>
      <c r="Z415" s="213"/>
      <c r="AA415" s="213"/>
      <c r="AB415" s="213"/>
      <c r="AC415" s="213"/>
      <c r="AD415" s="213"/>
      <c r="AE415" s="213"/>
      <c r="AF415" s="213"/>
      <c r="AG415" s="213" t="s">
        <v>219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46">
        <v>231</v>
      </c>
      <c r="B416" s="247" t="s">
        <v>837</v>
      </c>
      <c r="C416" s="256" t="s">
        <v>838</v>
      </c>
      <c r="D416" s="248" t="s">
        <v>251</v>
      </c>
      <c r="E416" s="249">
        <v>1</v>
      </c>
      <c r="F416" s="250"/>
      <c r="G416" s="251">
        <f>ROUND(E416*F416,2)</f>
        <v>0</v>
      </c>
      <c r="H416" s="250"/>
      <c r="I416" s="251">
        <f>ROUND(E416*H416,2)</f>
        <v>0</v>
      </c>
      <c r="J416" s="250"/>
      <c r="K416" s="251">
        <f>ROUND(E416*J416,2)</f>
        <v>0</v>
      </c>
      <c r="L416" s="251">
        <v>21</v>
      </c>
      <c r="M416" s="251">
        <f>G416*(1+L416/100)</f>
        <v>0</v>
      </c>
      <c r="N416" s="249">
        <v>1.06E-3</v>
      </c>
      <c r="O416" s="249">
        <f>ROUND(E416*N416,2)</f>
        <v>0</v>
      </c>
      <c r="P416" s="249">
        <v>0</v>
      </c>
      <c r="Q416" s="249">
        <f>ROUND(E416*P416,2)</f>
        <v>0</v>
      </c>
      <c r="R416" s="251" t="s">
        <v>337</v>
      </c>
      <c r="S416" s="251" t="s">
        <v>186</v>
      </c>
      <c r="T416" s="252" t="s">
        <v>186</v>
      </c>
      <c r="U416" s="224">
        <v>0.42399999999999999</v>
      </c>
      <c r="V416" s="224">
        <f>ROUND(E416*U416,2)</f>
        <v>0.42</v>
      </c>
      <c r="W416" s="224"/>
      <c r="X416" s="224" t="s">
        <v>218</v>
      </c>
      <c r="Y416" s="224" t="s">
        <v>206</v>
      </c>
      <c r="Z416" s="213"/>
      <c r="AA416" s="213"/>
      <c r="AB416" s="213"/>
      <c r="AC416" s="213"/>
      <c r="AD416" s="213"/>
      <c r="AE416" s="213"/>
      <c r="AF416" s="213"/>
      <c r="AG416" s="213" t="s">
        <v>219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46">
        <v>232</v>
      </c>
      <c r="B417" s="247" t="s">
        <v>839</v>
      </c>
      <c r="C417" s="256" t="s">
        <v>840</v>
      </c>
      <c r="D417" s="248" t="s">
        <v>251</v>
      </c>
      <c r="E417" s="249">
        <v>4</v>
      </c>
      <c r="F417" s="250"/>
      <c r="G417" s="251">
        <f>ROUND(E417*F417,2)</f>
        <v>0</v>
      </c>
      <c r="H417" s="250"/>
      <c r="I417" s="251">
        <f>ROUND(E417*H417,2)</f>
        <v>0</v>
      </c>
      <c r="J417" s="250"/>
      <c r="K417" s="251">
        <f>ROUND(E417*J417,2)</f>
        <v>0</v>
      </c>
      <c r="L417" s="251">
        <v>21</v>
      </c>
      <c r="M417" s="251">
        <f>G417*(1+L417/100)</f>
        <v>0</v>
      </c>
      <c r="N417" s="249">
        <v>1.8000000000000001E-4</v>
      </c>
      <c r="O417" s="249">
        <f>ROUND(E417*N417,2)</f>
        <v>0</v>
      </c>
      <c r="P417" s="249">
        <v>0</v>
      </c>
      <c r="Q417" s="249">
        <f>ROUND(E417*P417,2)</f>
        <v>0</v>
      </c>
      <c r="R417" s="251" t="s">
        <v>337</v>
      </c>
      <c r="S417" s="251" t="s">
        <v>186</v>
      </c>
      <c r="T417" s="252" t="s">
        <v>186</v>
      </c>
      <c r="U417" s="224">
        <v>9.2999999999999999E-2</v>
      </c>
      <c r="V417" s="224">
        <f>ROUND(E417*U417,2)</f>
        <v>0.37</v>
      </c>
      <c r="W417" s="224"/>
      <c r="X417" s="224" t="s">
        <v>218</v>
      </c>
      <c r="Y417" s="224" t="s">
        <v>206</v>
      </c>
      <c r="Z417" s="213"/>
      <c r="AA417" s="213"/>
      <c r="AB417" s="213"/>
      <c r="AC417" s="213"/>
      <c r="AD417" s="213"/>
      <c r="AE417" s="213"/>
      <c r="AF417" s="213"/>
      <c r="AG417" s="213" t="s">
        <v>219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46">
        <v>233</v>
      </c>
      <c r="B418" s="247" t="s">
        <v>841</v>
      </c>
      <c r="C418" s="256" t="s">
        <v>842</v>
      </c>
      <c r="D418" s="248" t="s">
        <v>251</v>
      </c>
      <c r="E418" s="249">
        <v>6</v>
      </c>
      <c r="F418" s="250"/>
      <c r="G418" s="251">
        <f>ROUND(E418*F418,2)</f>
        <v>0</v>
      </c>
      <c r="H418" s="250"/>
      <c r="I418" s="251">
        <f>ROUND(E418*H418,2)</f>
        <v>0</v>
      </c>
      <c r="J418" s="250"/>
      <c r="K418" s="251">
        <f>ROUND(E418*J418,2)</f>
        <v>0</v>
      </c>
      <c r="L418" s="251">
        <v>21</v>
      </c>
      <c r="M418" s="251">
        <f>G418*(1+L418/100)</f>
        <v>0</v>
      </c>
      <c r="N418" s="249">
        <v>8.4000000000000003E-4</v>
      </c>
      <c r="O418" s="249">
        <f>ROUND(E418*N418,2)</f>
        <v>0.01</v>
      </c>
      <c r="P418" s="249">
        <v>0</v>
      </c>
      <c r="Q418" s="249">
        <f>ROUND(E418*P418,2)</f>
        <v>0</v>
      </c>
      <c r="R418" s="251" t="s">
        <v>337</v>
      </c>
      <c r="S418" s="251" t="s">
        <v>186</v>
      </c>
      <c r="T418" s="252" t="s">
        <v>186</v>
      </c>
      <c r="U418" s="224">
        <v>0.16500000000000001</v>
      </c>
      <c r="V418" s="224">
        <f>ROUND(E418*U418,2)</f>
        <v>0.99</v>
      </c>
      <c r="W418" s="224"/>
      <c r="X418" s="224" t="s">
        <v>218</v>
      </c>
      <c r="Y418" s="224" t="s">
        <v>206</v>
      </c>
      <c r="Z418" s="213"/>
      <c r="AA418" s="213"/>
      <c r="AB418" s="213"/>
      <c r="AC418" s="213"/>
      <c r="AD418" s="213"/>
      <c r="AE418" s="213"/>
      <c r="AF418" s="213"/>
      <c r="AG418" s="213" t="s">
        <v>219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46">
        <v>234</v>
      </c>
      <c r="B419" s="247" t="s">
        <v>843</v>
      </c>
      <c r="C419" s="256" t="s">
        <v>844</v>
      </c>
      <c r="D419" s="248" t="s">
        <v>328</v>
      </c>
      <c r="E419" s="249">
        <v>6</v>
      </c>
      <c r="F419" s="250"/>
      <c r="G419" s="251">
        <f>ROUND(E419*F419,2)</f>
        <v>0</v>
      </c>
      <c r="H419" s="250"/>
      <c r="I419" s="251">
        <f>ROUND(E419*H419,2)</f>
        <v>0</v>
      </c>
      <c r="J419" s="250"/>
      <c r="K419" s="251">
        <f>ROUND(E419*J419,2)</f>
        <v>0</v>
      </c>
      <c r="L419" s="251">
        <v>21</v>
      </c>
      <c r="M419" s="251">
        <f>G419*(1+L419/100)</f>
        <v>0</v>
      </c>
      <c r="N419" s="249">
        <v>4.5199999999999997E-3</v>
      </c>
      <c r="O419" s="249">
        <f>ROUND(E419*N419,2)</f>
        <v>0.03</v>
      </c>
      <c r="P419" s="249">
        <v>0</v>
      </c>
      <c r="Q419" s="249">
        <f>ROUND(E419*P419,2)</f>
        <v>0</v>
      </c>
      <c r="R419" s="251" t="s">
        <v>337</v>
      </c>
      <c r="S419" s="251" t="s">
        <v>186</v>
      </c>
      <c r="T419" s="252" t="s">
        <v>186</v>
      </c>
      <c r="U419" s="224">
        <v>0.78</v>
      </c>
      <c r="V419" s="224">
        <f>ROUND(E419*U419,2)</f>
        <v>4.68</v>
      </c>
      <c r="W419" s="224"/>
      <c r="X419" s="224" t="s">
        <v>218</v>
      </c>
      <c r="Y419" s="224" t="s">
        <v>189</v>
      </c>
      <c r="Z419" s="213"/>
      <c r="AA419" s="213"/>
      <c r="AB419" s="213"/>
      <c r="AC419" s="213"/>
      <c r="AD419" s="213"/>
      <c r="AE419" s="213"/>
      <c r="AF419" s="213"/>
      <c r="AG419" s="213" t="s">
        <v>219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46">
        <v>235</v>
      </c>
      <c r="B420" s="247" t="s">
        <v>845</v>
      </c>
      <c r="C420" s="256" t="s">
        <v>846</v>
      </c>
      <c r="D420" s="248" t="s">
        <v>251</v>
      </c>
      <c r="E420" s="249">
        <v>2</v>
      </c>
      <c r="F420" s="250"/>
      <c r="G420" s="251">
        <f>ROUND(E420*F420,2)</f>
        <v>0</v>
      </c>
      <c r="H420" s="250"/>
      <c r="I420" s="251">
        <f>ROUND(E420*H420,2)</f>
        <v>0</v>
      </c>
      <c r="J420" s="250"/>
      <c r="K420" s="251">
        <f>ROUND(E420*J420,2)</f>
        <v>0</v>
      </c>
      <c r="L420" s="251">
        <v>21</v>
      </c>
      <c r="M420" s="251">
        <f>G420*(1+L420/100)</f>
        <v>0</v>
      </c>
      <c r="N420" s="249">
        <v>2.7E-4</v>
      </c>
      <c r="O420" s="249">
        <f>ROUND(E420*N420,2)</f>
        <v>0</v>
      </c>
      <c r="P420" s="249">
        <v>0</v>
      </c>
      <c r="Q420" s="249">
        <f>ROUND(E420*P420,2)</f>
        <v>0</v>
      </c>
      <c r="R420" s="251" t="s">
        <v>337</v>
      </c>
      <c r="S420" s="251" t="s">
        <v>186</v>
      </c>
      <c r="T420" s="252" t="s">
        <v>186</v>
      </c>
      <c r="U420" s="224">
        <v>0.10299999999999999</v>
      </c>
      <c r="V420" s="224">
        <f>ROUND(E420*U420,2)</f>
        <v>0.21</v>
      </c>
      <c r="W420" s="224"/>
      <c r="X420" s="224" t="s">
        <v>218</v>
      </c>
      <c r="Y420" s="224" t="s">
        <v>206</v>
      </c>
      <c r="Z420" s="213"/>
      <c r="AA420" s="213"/>
      <c r="AB420" s="213"/>
      <c r="AC420" s="213"/>
      <c r="AD420" s="213"/>
      <c r="AE420" s="213"/>
      <c r="AF420" s="213"/>
      <c r="AG420" s="213" t="s">
        <v>219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46">
        <v>236</v>
      </c>
      <c r="B421" s="247" t="s">
        <v>847</v>
      </c>
      <c r="C421" s="256" t="s">
        <v>848</v>
      </c>
      <c r="D421" s="248" t="s">
        <v>251</v>
      </c>
      <c r="E421" s="249">
        <v>2</v>
      </c>
      <c r="F421" s="250"/>
      <c r="G421" s="251">
        <f>ROUND(E421*F421,2)</f>
        <v>0</v>
      </c>
      <c r="H421" s="250"/>
      <c r="I421" s="251">
        <f>ROUND(E421*H421,2)</f>
        <v>0</v>
      </c>
      <c r="J421" s="250"/>
      <c r="K421" s="251">
        <f>ROUND(E421*J421,2)</f>
        <v>0</v>
      </c>
      <c r="L421" s="251">
        <v>21</v>
      </c>
      <c r="M421" s="251">
        <f>G421*(1+L421/100)</f>
        <v>0</v>
      </c>
      <c r="N421" s="249">
        <v>1.1800000000000001E-3</v>
      </c>
      <c r="O421" s="249">
        <f>ROUND(E421*N421,2)</f>
        <v>0</v>
      </c>
      <c r="P421" s="249">
        <v>0</v>
      </c>
      <c r="Q421" s="249">
        <f>ROUND(E421*P421,2)</f>
        <v>0</v>
      </c>
      <c r="R421" s="251" t="s">
        <v>337</v>
      </c>
      <c r="S421" s="251" t="s">
        <v>186</v>
      </c>
      <c r="T421" s="252" t="s">
        <v>186</v>
      </c>
      <c r="U421" s="224">
        <v>0.21</v>
      </c>
      <c r="V421" s="224">
        <f>ROUND(E421*U421,2)</f>
        <v>0.42</v>
      </c>
      <c r="W421" s="224"/>
      <c r="X421" s="224" t="s">
        <v>218</v>
      </c>
      <c r="Y421" s="224" t="s">
        <v>206</v>
      </c>
      <c r="Z421" s="213"/>
      <c r="AA421" s="213"/>
      <c r="AB421" s="213"/>
      <c r="AC421" s="213"/>
      <c r="AD421" s="213"/>
      <c r="AE421" s="213"/>
      <c r="AF421" s="213"/>
      <c r="AG421" s="213" t="s">
        <v>219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ht="22.5" outlineLevel="1" x14ac:dyDescent="0.2">
      <c r="A422" s="246">
        <v>237</v>
      </c>
      <c r="B422" s="247" t="s">
        <v>849</v>
      </c>
      <c r="C422" s="256" t="s">
        <v>850</v>
      </c>
      <c r="D422" s="248" t="s">
        <v>251</v>
      </c>
      <c r="E422" s="249">
        <v>14</v>
      </c>
      <c r="F422" s="250"/>
      <c r="G422" s="251">
        <f>ROUND(E422*F422,2)</f>
        <v>0</v>
      </c>
      <c r="H422" s="250"/>
      <c r="I422" s="251">
        <f>ROUND(E422*H422,2)</f>
        <v>0</v>
      </c>
      <c r="J422" s="250"/>
      <c r="K422" s="251">
        <f>ROUND(E422*J422,2)</f>
        <v>0</v>
      </c>
      <c r="L422" s="251">
        <v>21</v>
      </c>
      <c r="M422" s="251">
        <f>G422*(1+L422/100)</f>
        <v>0</v>
      </c>
      <c r="N422" s="249">
        <v>1.3999999999999999E-4</v>
      </c>
      <c r="O422" s="249">
        <f>ROUND(E422*N422,2)</f>
        <v>0</v>
      </c>
      <c r="P422" s="249">
        <v>0</v>
      </c>
      <c r="Q422" s="249">
        <f>ROUND(E422*P422,2)</f>
        <v>0</v>
      </c>
      <c r="R422" s="251" t="s">
        <v>337</v>
      </c>
      <c r="S422" s="251" t="s">
        <v>186</v>
      </c>
      <c r="T422" s="252" t="s">
        <v>186</v>
      </c>
      <c r="U422" s="224">
        <v>8.2000000000000003E-2</v>
      </c>
      <c r="V422" s="224">
        <f>ROUND(E422*U422,2)</f>
        <v>1.1499999999999999</v>
      </c>
      <c r="W422" s="224"/>
      <c r="X422" s="224" t="s">
        <v>218</v>
      </c>
      <c r="Y422" s="224" t="s">
        <v>206</v>
      </c>
      <c r="Z422" s="213"/>
      <c r="AA422" s="213"/>
      <c r="AB422" s="213"/>
      <c r="AC422" s="213"/>
      <c r="AD422" s="213"/>
      <c r="AE422" s="213"/>
      <c r="AF422" s="213"/>
      <c r="AG422" s="213" t="s">
        <v>219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37">
        <v>238</v>
      </c>
      <c r="B423" s="238" t="s">
        <v>851</v>
      </c>
      <c r="C423" s="254" t="s">
        <v>852</v>
      </c>
      <c r="D423" s="239" t="s">
        <v>328</v>
      </c>
      <c r="E423" s="240">
        <v>4</v>
      </c>
      <c r="F423" s="241"/>
      <c r="G423" s="242">
        <f>ROUND(E423*F423,2)</f>
        <v>0</v>
      </c>
      <c r="H423" s="241"/>
      <c r="I423" s="242">
        <f>ROUND(E423*H423,2)</f>
        <v>0</v>
      </c>
      <c r="J423" s="241"/>
      <c r="K423" s="242">
        <f>ROUND(E423*J423,2)</f>
        <v>0</v>
      </c>
      <c r="L423" s="242">
        <v>21</v>
      </c>
      <c r="M423" s="242">
        <f>G423*(1+L423/100)</f>
        <v>0</v>
      </c>
      <c r="N423" s="240">
        <v>4.8500000000000001E-3</v>
      </c>
      <c r="O423" s="240">
        <f>ROUND(E423*N423,2)</f>
        <v>0.02</v>
      </c>
      <c r="P423" s="240">
        <v>0</v>
      </c>
      <c r="Q423" s="240">
        <f>ROUND(E423*P423,2)</f>
        <v>0</v>
      </c>
      <c r="R423" s="242" t="s">
        <v>337</v>
      </c>
      <c r="S423" s="242" t="s">
        <v>186</v>
      </c>
      <c r="T423" s="243" t="s">
        <v>186</v>
      </c>
      <c r="U423" s="224">
        <v>1.29</v>
      </c>
      <c r="V423" s="224">
        <f>ROUND(E423*U423,2)</f>
        <v>5.16</v>
      </c>
      <c r="W423" s="224"/>
      <c r="X423" s="224" t="s">
        <v>218</v>
      </c>
      <c r="Y423" s="224" t="s">
        <v>206</v>
      </c>
      <c r="Z423" s="213"/>
      <c r="AA423" s="213"/>
      <c r="AB423" s="213"/>
      <c r="AC423" s="213"/>
      <c r="AD423" s="213"/>
      <c r="AE423" s="213"/>
      <c r="AF423" s="213"/>
      <c r="AG423" s="213" t="s">
        <v>219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2" x14ac:dyDescent="0.2">
      <c r="A424" s="220"/>
      <c r="B424" s="221"/>
      <c r="C424" s="267" t="s">
        <v>853</v>
      </c>
      <c r="D424" s="260"/>
      <c r="E424" s="261">
        <v>4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24"/>
      <c r="Z424" s="213"/>
      <c r="AA424" s="213"/>
      <c r="AB424" s="213"/>
      <c r="AC424" s="213"/>
      <c r="AD424" s="213"/>
      <c r="AE424" s="213"/>
      <c r="AF424" s="213"/>
      <c r="AG424" s="213" t="s">
        <v>266</v>
      </c>
      <c r="AH424" s="213">
        <v>5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46">
        <v>239</v>
      </c>
      <c r="B425" s="247" t="s">
        <v>854</v>
      </c>
      <c r="C425" s="256" t="s">
        <v>855</v>
      </c>
      <c r="D425" s="248" t="s">
        <v>251</v>
      </c>
      <c r="E425" s="249">
        <v>1</v>
      </c>
      <c r="F425" s="250"/>
      <c r="G425" s="251">
        <f>ROUND(E425*F425,2)</f>
        <v>0</v>
      </c>
      <c r="H425" s="250"/>
      <c r="I425" s="251">
        <f>ROUND(E425*H425,2)</f>
        <v>0</v>
      </c>
      <c r="J425" s="250"/>
      <c r="K425" s="251">
        <f>ROUND(E425*J425,2)</f>
        <v>0</v>
      </c>
      <c r="L425" s="251">
        <v>21</v>
      </c>
      <c r="M425" s="251">
        <f>G425*(1+L425/100)</f>
        <v>0</v>
      </c>
      <c r="N425" s="249">
        <v>2.5000000000000001E-4</v>
      </c>
      <c r="O425" s="249">
        <f>ROUND(E425*N425,2)</f>
        <v>0</v>
      </c>
      <c r="P425" s="249">
        <v>0</v>
      </c>
      <c r="Q425" s="249">
        <f>ROUND(E425*P425,2)</f>
        <v>0</v>
      </c>
      <c r="R425" s="251" t="s">
        <v>337</v>
      </c>
      <c r="S425" s="251" t="s">
        <v>186</v>
      </c>
      <c r="T425" s="252" t="s">
        <v>186</v>
      </c>
      <c r="U425" s="224">
        <v>0.20699999999999999</v>
      </c>
      <c r="V425" s="224">
        <f>ROUND(E425*U425,2)</f>
        <v>0.21</v>
      </c>
      <c r="W425" s="224"/>
      <c r="X425" s="224" t="s">
        <v>218</v>
      </c>
      <c r="Y425" s="224" t="s">
        <v>206</v>
      </c>
      <c r="Z425" s="213"/>
      <c r="AA425" s="213"/>
      <c r="AB425" s="213"/>
      <c r="AC425" s="213"/>
      <c r="AD425" s="213"/>
      <c r="AE425" s="213"/>
      <c r="AF425" s="213"/>
      <c r="AG425" s="213" t="s">
        <v>219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46">
        <v>240</v>
      </c>
      <c r="B426" s="247" t="s">
        <v>856</v>
      </c>
      <c r="C426" s="256" t="s">
        <v>857</v>
      </c>
      <c r="D426" s="248" t="s">
        <v>251</v>
      </c>
      <c r="E426" s="249">
        <v>1</v>
      </c>
      <c r="F426" s="250"/>
      <c r="G426" s="251">
        <f>ROUND(E426*F426,2)</f>
        <v>0</v>
      </c>
      <c r="H426" s="250"/>
      <c r="I426" s="251">
        <f>ROUND(E426*H426,2)</f>
        <v>0</v>
      </c>
      <c r="J426" s="250"/>
      <c r="K426" s="251">
        <f>ROUND(E426*J426,2)</f>
        <v>0</v>
      </c>
      <c r="L426" s="251">
        <v>21</v>
      </c>
      <c r="M426" s="251">
        <f>G426*(1+L426/100)</f>
        <v>0</v>
      </c>
      <c r="N426" s="249">
        <v>4.6000000000000001E-4</v>
      </c>
      <c r="O426" s="249">
        <f>ROUND(E426*N426,2)</f>
        <v>0</v>
      </c>
      <c r="P426" s="249">
        <v>0</v>
      </c>
      <c r="Q426" s="249">
        <f>ROUND(E426*P426,2)</f>
        <v>0</v>
      </c>
      <c r="R426" s="251" t="s">
        <v>337</v>
      </c>
      <c r="S426" s="251" t="s">
        <v>186</v>
      </c>
      <c r="T426" s="252" t="s">
        <v>186</v>
      </c>
      <c r="U426" s="224">
        <v>0.22700000000000001</v>
      </c>
      <c r="V426" s="224">
        <f>ROUND(E426*U426,2)</f>
        <v>0.23</v>
      </c>
      <c r="W426" s="224"/>
      <c r="X426" s="224" t="s">
        <v>218</v>
      </c>
      <c r="Y426" s="224" t="s">
        <v>206</v>
      </c>
      <c r="Z426" s="213"/>
      <c r="AA426" s="213"/>
      <c r="AB426" s="213"/>
      <c r="AC426" s="213"/>
      <c r="AD426" s="213"/>
      <c r="AE426" s="213"/>
      <c r="AF426" s="213"/>
      <c r="AG426" s="213" t="s">
        <v>219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46">
        <v>241</v>
      </c>
      <c r="B427" s="247" t="s">
        <v>858</v>
      </c>
      <c r="C427" s="256" t="s">
        <v>859</v>
      </c>
      <c r="D427" s="248" t="s">
        <v>251</v>
      </c>
      <c r="E427" s="249">
        <v>1</v>
      </c>
      <c r="F427" s="250"/>
      <c r="G427" s="251">
        <f>ROUND(E427*F427,2)</f>
        <v>0</v>
      </c>
      <c r="H427" s="250"/>
      <c r="I427" s="251">
        <f>ROUND(E427*H427,2)</f>
        <v>0</v>
      </c>
      <c r="J427" s="250"/>
      <c r="K427" s="251">
        <f>ROUND(E427*J427,2)</f>
        <v>0</v>
      </c>
      <c r="L427" s="251">
        <v>21</v>
      </c>
      <c r="M427" s="251">
        <f>G427*(1+L427/100)</f>
        <v>0</v>
      </c>
      <c r="N427" s="249">
        <v>1.1800000000000001E-3</v>
      </c>
      <c r="O427" s="249">
        <f>ROUND(E427*N427,2)</f>
        <v>0</v>
      </c>
      <c r="P427" s="249">
        <v>0</v>
      </c>
      <c r="Q427" s="249">
        <f>ROUND(E427*P427,2)</f>
        <v>0</v>
      </c>
      <c r="R427" s="251" t="s">
        <v>337</v>
      </c>
      <c r="S427" s="251" t="s">
        <v>186</v>
      </c>
      <c r="T427" s="252" t="s">
        <v>186</v>
      </c>
      <c r="U427" s="224">
        <v>0.42399999999999999</v>
      </c>
      <c r="V427" s="224">
        <f>ROUND(E427*U427,2)</f>
        <v>0.42</v>
      </c>
      <c r="W427" s="224"/>
      <c r="X427" s="224" t="s">
        <v>218</v>
      </c>
      <c r="Y427" s="224" t="s">
        <v>206</v>
      </c>
      <c r="Z427" s="213"/>
      <c r="AA427" s="213"/>
      <c r="AB427" s="213"/>
      <c r="AC427" s="213"/>
      <c r="AD427" s="213"/>
      <c r="AE427" s="213"/>
      <c r="AF427" s="213"/>
      <c r="AG427" s="213" t="s">
        <v>219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46">
        <v>242</v>
      </c>
      <c r="B428" s="247" t="s">
        <v>860</v>
      </c>
      <c r="C428" s="256" t="s">
        <v>861</v>
      </c>
      <c r="D428" s="248" t="s">
        <v>251</v>
      </c>
      <c r="E428" s="249">
        <v>1</v>
      </c>
      <c r="F428" s="250"/>
      <c r="G428" s="251">
        <f>ROUND(E428*F428,2)</f>
        <v>0</v>
      </c>
      <c r="H428" s="250"/>
      <c r="I428" s="251">
        <f>ROUND(E428*H428,2)</f>
        <v>0</v>
      </c>
      <c r="J428" s="250"/>
      <c r="K428" s="251">
        <f>ROUND(E428*J428,2)</f>
        <v>0</v>
      </c>
      <c r="L428" s="251">
        <v>21</v>
      </c>
      <c r="M428" s="251">
        <f>G428*(1+L428/100)</f>
        <v>0</v>
      </c>
      <c r="N428" s="249">
        <v>8.4000000000000003E-4</v>
      </c>
      <c r="O428" s="249">
        <f>ROUND(E428*N428,2)</f>
        <v>0</v>
      </c>
      <c r="P428" s="249">
        <v>0</v>
      </c>
      <c r="Q428" s="249">
        <f>ROUND(E428*P428,2)</f>
        <v>0</v>
      </c>
      <c r="R428" s="251" t="s">
        <v>337</v>
      </c>
      <c r="S428" s="251" t="s">
        <v>862</v>
      </c>
      <c r="T428" s="252" t="s">
        <v>862</v>
      </c>
      <c r="U428" s="224">
        <v>0.35099999999999998</v>
      </c>
      <c r="V428" s="224">
        <f>ROUND(E428*U428,2)</f>
        <v>0.35</v>
      </c>
      <c r="W428" s="224"/>
      <c r="X428" s="224" t="s">
        <v>218</v>
      </c>
      <c r="Y428" s="224" t="s">
        <v>206</v>
      </c>
      <c r="Z428" s="213"/>
      <c r="AA428" s="213"/>
      <c r="AB428" s="213"/>
      <c r="AC428" s="213"/>
      <c r="AD428" s="213"/>
      <c r="AE428" s="213"/>
      <c r="AF428" s="213"/>
      <c r="AG428" s="213" t="s">
        <v>219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ht="22.5" outlineLevel="1" x14ac:dyDescent="0.2">
      <c r="A429" s="246">
        <v>243</v>
      </c>
      <c r="B429" s="247" t="s">
        <v>863</v>
      </c>
      <c r="C429" s="256" t="s">
        <v>864</v>
      </c>
      <c r="D429" s="248" t="s">
        <v>251</v>
      </c>
      <c r="E429" s="249">
        <v>12</v>
      </c>
      <c r="F429" s="250"/>
      <c r="G429" s="251">
        <f>ROUND(E429*F429,2)</f>
        <v>0</v>
      </c>
      <c r="H429" s="250"/>
      <c r="I429" s="251">
        <f>ROUND(E429*H429,2)</f>
        <v>0</v>
      </c>
      <c r="J429" s="250"/>
      <c r="K429" s="251">
        <f>ROUND(E429*J429,2)</f>
        <v>0</v>
      </c>
      <c r="L429" s="251">
        <v>21</v>
      </c>
      <c r="M429" s="251">
        <f>G429*(1+L429/100)</f>
        <v>0</v>
      </c>
      <c r="N429" s="249">
        <v>6.3000000000000003E-4</v>
      </c>
      <c r="O429" s="249">
        <f>ROUND(E429*N429,2)</f>
        <v>0.01</v>
      </c>
      <c r="P429" s="249">
        <v>0</v>
      </c>
      <c r="Q429" s="249">
        <f>ROUND(E429*P429,2)</f>
        <v>0</v>
      </c>
      <c r="R429" s="251" t="s">
        <v>337</v>
      </c>
      <c r="S429" s="251" t="s">
        <v>186</v>
      </c>
      <c r="T429" s="252" t="s">
        <v>186</v>
      </c>
      <c r="U429" s="224">
        <v>0.38100000000000001</v>
      </c>
      <c r="V429" s="224">
        <f>ROUND(E429*U429,2)</f>
        <v>4.57</v>
      </c>
      <c r="W429" s="224"/>
      <c r="X429" s="224" t="s">
        <v>218</v>
      </c>
      <c r="Y429" s="224" t="s">
        <v>206</v>
      </c>
      <c r="Z429" s="213"/>
      <c r="AA429" s="213"/>
      <c r="AB429" s="213"/>
      <c r="AC429" s="213"/>
      <c r="AD429" s="213"/>
      <c r="AE429" s="213"/>
      <c r="AF429" s="213"/>
      <c r="AG429" s="213" t="s">
        <v>219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46">
        <v>244</v>
      </c>
      <c r="B430" s="247" t="s">
        <v>865</v>
      </c>
      <c r="C430" s="256" t="s">
        <v>866</v>
      </c>
      <c r="D430" s="248" t="s">
        <v>251</v>
      </c>
      <c r="E430" s="249">
        <v>3</v>
      </c>
      <c r="F430" s="250"/>
      <c r="G430" s="251">
        <f>ROUND(E430*F430,2)</f>
        <v>0</v>
      </c>
      <c r="H430" s="250"/>
      <c r="I430" s="251">
        <f>ROUND(E430*H430,2)</f>
        <v>0</v>
      </c>
      <c r="J430" s="250"/>
      <c r="K430" s="251">
        <f>ROUND(E430*J430,2)</f>
        <v>0</v>
      </c>
      <c r="L430" s="251">
        <v>21</v>
      </c>
      <c r="M430" s="251">
        <f>G430*(1+L430/100)</f>
        <v>0</v>
      </c>
      <c r="N430" s="249">
        <v>2.5699999999999998E-3</v>
      </c>
      <c r="O430" s="249">
        <f>ROUND(E430*N430,2)</f>
        <v>0.01</v>
      </c>
      <c r="P430" s="249">
        <v>0</v>
      </c>
      <c r="Q430" s="249">
        <f>ROUND(E430*P430,2)</f>
        <v>0</v>
      </c>
      <c r="R430" s="251"/>
      <c r="S430" s="251" t="s">
        <v>212</v>
      </c>
      <c r="T430" s="252" t="s">
        <v>186</v>
      </c>
      <c r="U430" s="224">
        <v>0.433</v>
      </c>
      <c r="V430" s="224">
        <f>ROUND(E430*U430,2)</f>
        <v>1.3</v>
      </c>
      <c r="W430" s="224"/>
      <c r="X430" s="224" t="s">
        <v>218</v>
      </c>
      <c r="Y430" s="224" t="s">
        <v>206</v>
      </c>
      <c r="Z430" s="213"/>
      <c r="AA430" s="213"/>
      <c r="AB430" s="213"/>
      <c r="AC430" s="213"/>
      <c r="AD430" s="213"/>
      <c r="AE430" s="213"/>
      <c r="AF430" s="213"/>
      <c r="AG430" s="213" t="s">
        <v>219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x14ac:dyDescent="0.2">
      <c r="A431" s="227" t="s">
        <v>181</v>
      </c>
      <c r="B431" s="228" t="s">
        <v>116</v>
      </c>
      <c r="C431" s="253" t="s">
        <v>117</v>
      </c>
      <c r="D431" s="229"/>
      <c r="E431" s="230"/>
      <c r="F431" s="231"/>
      <c r="G431" s="231">
        <f>SUMIF(AG432:AG432,"&lt;&gt;NOR",G432:G432)</f>
        <v>0</v>
      </c>
      <c r="H431" s="231"/>
      <c r="I431" s="231">
        <f>SUM(I432:I432)</f>
        <v>0</v>
      </c>
      <c r="J431" s="231"/>
      <c r="K431" s="231">
        <f>SUM(K432:K432)</f>
        <v>0</v>
      </c>
      <c r="L431" s="231"/>
      <c r="M431" s="231">
        <f>SUM(M432:M432)</f>
        <v>0</v>
      </c>
      <c r="N431" s="230"/>
      <c r="O431" s="230">
        <f>SUM(O432:O432)</f>
        <v>0</v>
      </c>
      <c r="P431" s="230"/>
      <c r="Q431" s="230">
        <f>SUM(Q432:Q432)</f>
        <v>0</v>
      </c>
      <c r="R431" s="231"/>
      <c r="S431" s="231"/>
      <c r="T431" s="232"/>
      <c r="U431" s="226"/>
      <c r="V431" s="226">
        <f>SUM(V432:V432)</f>
        <v>2.5099999999999998</v>
      </c>
      <c r="W431" s="226"/>
      <c r="X431" s="226"/>
      <c r="Y431" s="226"/>
      <c r="AG431" t="s">
        <v>182</v>
      </c>
    </row>
    <row r="432" spans="1:60" outlineLevel="1" x14ac:dyDescent="0.2">
      <c r="A432" s="246">
        <v>245</v>
      </c>
      <c r="B432" s="247" t="s">
        <v>867</v>
      </c>
      <c r="C432" s="256" t="s">
        <v>868</v>
      </c>
      <c r="D432" s="248" t="s">
        <v>251</v>
      </c>
      <c r="E432" s="249">
        <v>6</v>
      </c>
      <c r="F432" s="250"/>
      <c r="G432" s="251">
        <f>ROUND(E432*F432,2)</f>
        <v>0</v>
      </c>
      <c r="H432" s="250"/>
      <c r="I432" s="251">
        <f>ROUND(E432*H432,2)</f>
        <v>0</v>
      </c>
      <c r="J432" s="250"/>
      <c r="K432" s="251">
        <f>ROUND(E432*J432,2)</f>
        <v>0</v>
      </c>
      <c r="L432" s="251">
        <v>21</v>
      </c>
      <c r="M432" s="251">
        <f>G432*(1+L432/100)</f>
        <v>0</v>
      </c>
      <c r="N432" s="249">
        <v>8.0999999999999996E-4</v>
      </c>
      <c r="O432" s="249">
        <f>ROUND(E432*N432,2)</f>
        <v>0</v>
      </c>
      <c r="P432" s="249">
        <v>0</v>
      </c>
      <c r="Q432" s="249">
        <f>ROUND(E432*P432,2)</f>
        <v>0</v>
      </c>
      <c r="R432" s="251" t="s">
        <v>337</v>
      </c>
      <c r="S432" s="251" t="s">
        <v>186</v>
      </c>
      <c r="T432" s="252" t="s">
        <v>186</v>
      </c>
      <c r="U432" s="224">
        <v>0.41760000000000003</v>
      </c>
      <c r="V432" s="224">
        <f>ROUND(E432*U432,2)</f>
        <v>2.5099999999999998</v>
      </c>
      <c r="W432" s="224"/>
      <c r="X432" s="224" t="s">
        <v>218</v>
      </c>
      <c r="Y432" s="224" t="s">
        <v>189</v>
      </c>
      <c r="Z432" s="213"/>
      <c r="AA432" s="213"/>
      <c r="AB432" s="213"/>
      <c r="AC432" s="213"/>
      <c r="AD432" s="213"/>
      <c r="AE432" s="213"/>
      <c r="AF432" s="213"/>
      <c r="AG432" s="213" t="s">
        <v>219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x14ac:dyDescent="0.2">
      <c r="A433" s="227" t="s">
        <v>181</v>
      </c>
      <c r="B433" s="228" t="s">
        <v>118</v>
      </c>
      <c r="C433" s="253" t="s">
        <v>119</v>
      </c>
      <c r="D433" s="229"/>
      <c r="E433" s="230"/>
      <c r="F433" s="231"/>
      <c r="G433" s="231">
        <f>SUMIF(AG434:AG442,"&lt;&gt;NOR",G434:G442)</f>
        <v>0</v>
      </c>
      <c r="H433" s="231"/>
      <c r="I433" s="231">
        <f>SUM(I434:I442)</f>
        <v>0</v>
      </c>
      <c r="J433" s="231"/>
      <c r="K433" s="231">
        <f>SUM(K434:K442)</f>
        <v>0</v>
      </c>
      <c r="L433" s="231"/>
      <c r="M433" s="231">
        <f>SUM(M434:M442)</f>
        <v>0</v>
      </c>
      <c r="N433" s="230"/>
      <c r="O433" s="230">
        <f>SUM(O434:O442)</f>
        <v>0.01</v>
      </c>
      <c r="P433" s="230"/>
      <c r="Q433" s="230">
        <f>SUM(Q434:Q442)</f>
        <v>0</v>
      </c>
      <c r="R433" s="231"/>
      <c r="S433" s="231"/>
      <c r="T433" s="232"/>
      <c r="U433" s="226"/>
      <c r="V433" s="226">
        <f>SUM(V434:V442)</f>
        <v>1.77</v>
      </c>
      <c r="W433" s="226"/>
      <c r="X433" s="226"/>
      <c r="Y433" s="226"/>
      <c r="AG433" t="s">
        <v>182</v>
      </c>
    </row>
    <row r="434" spans="1:60" outlineLevel="1" x14ac:dyDescent="0.2">
      <c r="A434" s="246">
        <v>246</v>
      </c>
      <c r="B434" s="247" t="s">
        <v>869</v>
      </c>
      <c r="C434" s="256" t="s">
        <v>870</v>
      </c>
      <c r="D434" s="248" t="s">
        <v>251</v>
      </c>
      <c r="E434" s="249">
        <v>6</v>
      </c>
      <c r="F434" s="250"/>
      <c r="G434" s="251">
        <f>ROUND(E434*F434,2)</f>
        <v>0</v>
      </c>
      <c r="H434" s="250"/>
      <c r="I434" s="251">
        <f>ROUND(E434*H434,2)</f>
        <v>0</v>
      </c>
      <c r="J434" s="250"/>
      <c r="K434" s="251">
        <f>ROUND(E434*J434,2)</f>
        <v>0</v>
      </c>
      <c r="L434" s="251">
        <v>21</v>
      </c>
      <c r="M434" s="251">
        <f>G434*(1+L434/100)</f>
        <v>0</v>
      </c>
      <c r="N434" s="249">
        <v>2.4000000000000001E-4</v>
      </c>
      <c r="O434" s="249">
        <f>ROUND(E434*N434,2)</f>
        <v>0</v>
      </c>
      <c r="P434" s="249">
        <v>0</v>
      </c>
      <c r="Q434" s="249">
        <f>ROUND(E434*P434,2)</f>
        <v>0</v>
      </c>
      <c r="R434" s="251" t="s">
        <v>337</v>
      </c>
      <c r="S434" s="251" t="s">
        <v>186</v>
      </c>
      <c r="T434" s="252" t="s">
        <v>186</v>
      </c>
      <c r="U434" s="224">
        <v>0.27800000000000002</v>
      </c>
      <c r="V434" s="224">
        <f>ROUND(E434*U434,2)</f>
        <v>1.67</v>
      </c>
      <c r="W434" s="224"/>
      <c r="X434" s="224" t="s">
        <v>218</v>
      </c>
      <c r="Y434" s="224" t="s">
        <v>206</v>
      </c>
      <c r="Z434" s="213"/>
      <c r="AA434" s="213"/>
      <c r="AB434" s="213"/>
      <c r="AC434" s="213"/>
      <c r="AD434" s="213"/>
      <c r="AE434" s="213"/>
      <c r="AF434" s="213"/>
      <c r="AG434" s="213" t="s">
        <v>620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46">
        <v>247</v>
      </c>
      <c r="B435" s="247" t="s">
        <v>871</v>
      </c>
      <c r="C435" s="256" t="s">
        <v>872</v>
      </c>
      <c r="D435" s="248" t="s">
        <v>340</v>
      </c>
      <c r="E435" s="249">
        <v>4.0570000000000002E-2</v>
      </c>
      <c r="F435" s="250"/>
      <c r="G435" s="251">
        <f>ROUND(E435*F435,2)</f>
        <v>0</v>
      </c>
      <c r="H435" s="250"/>
      <c r="I435" s="251">
        <f>ROUND(E435*H435,2)</f>
        <v>0</v>
      </c>
      <c r="J435" s="250"/>
      <c r="K435" s="251">
        <f>ROUND(E435*J435,2)</f>
        <v>0</v>
      </c>
      <c r="L435" s="251">
        <v>21</v>
      </c>
      <c r="M435" s="251">
        <f>G435*(1+L435/100)</f>
        <v>0</v>
      </c>
      <c r="N435" s="249">
        <v>0</v>
      </c>
      <c r="O435" s="249">
        <f>ROUND(E435*N435,2)</f>
        <v>0</v>
      </c>
      <c r="P435" s="249">
        <v>0</v>
      </c>
      <c r="Q435" s="249">
        <f>ROUND(E435*P435,2)</f>
        <v>0</v>
      </c>
      <c r="R435" s="251" t="s">
        <v>337</v>
      </c>
      <c r="S435" s="251" t="s">
        <v>186</v>
      </c>
      <c r="T435" s="252" t="s">
        <v>186</v>
      </c>
      <c r="U435" s="224">
        <v>2.5750000000000002</v>
      </c>
      <c r="V435" s="224">
        <f>ROUND(E435*U435,2)</f>
        <v>0.1</v>
      </c>
      <c r="W435" s="224"/>
      <c r="X435" s="224" t="s">
        <v>218</v>
      </c>
      <c r="Y435" s="224" t="s">
        <v>206</v>
      </c>
      <c r="Z435" s="213"/>
      <c r="AA435" s="213"/>
      <c r="AB435" s="213"/>
      <c r="AC435" s="213"/>
      <c r="AD435" s="213"/>
      <c r="AE435" s="213"/>
      <c r="AF435" s="213"/>
      <c r="AG435" s="213" t="s">
        <v>219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ht="33.75" outlineLevel="1" x14ac:dyDescent="0.2">
      <c r="A436" s="246">
        <v>248</v>
      </c>
      <c r="B436" s="247" t="s">
        <v>873</v>
      </c>
      <c r="C436" s="256" t="s">
        <v>874</v>
      </c>
      <c r="D436" s="248" t="s">
        <v>251</v>
      </c>
      <c r="E436" s="249">
        <v>4</v>
      </c>
      <c r="F436" s="250"/>
      <c r="G436" s="251">
        <f>ROUND(E436*F436,2)</f>
        <v>0</v>
      </c>
      <c r="H436" s="250"/>
      <c r="I436" s="251">
        <f>ROUND(E436*H436,2)</f>
        <v>0</v>
      </c>
      <c r="J436" s="250"/>
      <c r="K436" s="251">
        <f>ROUND(E436*J436,2)</f>
        <v>0</v>
      </c>
      <c r="L436" s="251">
        <v>21</v>
      </c>
      <c r="M436" s="251">
        <f>G436*(1+L436/100)</f>
        <v>0</v>
      </c>
      <c r="N436" s="249">
        <v>3.0999999999999999E-3</v>
      </c>
      <c r="O436" s="249">
        <f>ROUND(E436*N436,2)</f>
        <v>0.01</v>
      </c>
      <c r="P436" s="249">
        <v>0</v>
      </c>
      <c r="Q436" s="249">
        <f>ROUND(E436*P436,2)</f>
        <v>0</v>
      </c>
      <c r="R436" s="251" t="s">
        <v>306</v>
      </c>
      <c r="S436" s="251" t="s">
        <v>186</v>
      </c>
      <c r="T436" s="252" t="s">
        <v>186</v>
      </c>
      <c r="U436" s="224">
        <v>0</v>
      </c>
      <c r="V436" s="224">
        <f>ROUND(E436*U436,2)</f>
        <v>0</v>
      </c>
      <c r="W436" s="224"/>
      <c r="X436" s="224" t="s">
        <v>307</v>
      </c>
      <c r="Y436" s="224" t="s">
        <v>206</v>
      </c>
      <c r="Z436" s="213"/>
      <c r="AA436" s="213"/>
      <c r="AB436" s="213"/>
      <c r="AC436" s="213"/>
      <c r="AD436" s="213"/>
      <c r="AE436" s="213"/>
      <c r="AF436" s="213"/>
      <c r="AG436" s="213" t="s">
        <v>308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46">
        <v>249</v>
      </c>
      <c r="B437" s="247" t="s">
        <v>875</v>
      </c>
      <c r="C437" s="256" t="s">
        <v>876</v>
      </c>
      <c r="D437" s="248" t="s">
        <v>251</v>
      </c>
      <c r="E437" s="249">
        <v>1</v>
      </c>
      <c r="F437" s="250"/>
      <c r="G437" s="251">
        <f>ROUND(E437*F437,2)</f>
        <v>0</v>
      </c>
      <c r="H437" s="250"/>
      <c r="I437" s="251">
        <f>ROUND(E437*H437,2)</f>
        <v>0</v>
      </c>
      <c r="J437" s="250"/>
      <c r="K437" s="251">
        <f>ROUND(E437*J437,2)</f>
        <v>0</v>
      </c>
      <c r="L437" s="251">
        <v>21</v>
      </c>
      <c r="M437" s="251">
        <f>G437*(1+L437/100)</f>
        <v>0</v>
      </c>
      <c r="N437" s="249">
        <v>5.0000000000000001E-4</v>
      </c>
      <c r="O437" s="249">
        <f>ROUND(E437*N437,2)</f>
        <v>0</v>
      </c>
      <c r="P437" s="249">
        <v>0</v>
      </c>
      <c r="Q437" s="249">
        <f>ROUND(E437*P437,2)</f>
        <v>0</v>
      </c>
      <c r="R437" s="251"/>
      <c r="S437" s="251" t="s">
        <v>212</v>
      </c>
      <c r="T437" s="252" t="s">
        <v>187</v>
      </c>
      <c r="U437" s="224">
        <v>0</v>
      </c>
      <c r="V437" s="224">
        <f>ROUND(E437*U437,2)</f>
        <v>0</v>
      </c>
      <c r="W437" s="224"/>
      <c r="X437" s="224" t="s">
        <v>307</v>
      </c>
      <c r="Y437" s="224" t="s">
        <v>206</v>
      </c>
      <c r="Z437" s="213"/>
      <c r="AA437" s="213"/>
      <c r="AB437" s="213"/>
      <c r="AC437" s="213"/>
      <c r="AD437" s="213"/>
      <c r="AE437" s="213"/>
      <c r="AF437" s="213"/>
      <c r="AG437" s="213" t="s">
        <v>308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46">
        <v>250</v>
      </c>
      <c r="B438" s="247" t="s">
        <v>877</v>
      </c>
      <c r="C438" s="256" t="s">
        <v>878</v>
      </c>
      <c r="D438" s="248" t="s">
        <v>314</v>
      </c>
      <c r="E438" s="249">
        <v>3</v>
      </c>
      <c r="F438" s="250"/>
      <c r="G438" s="251">
        <f>ROUND(E438*F438,2)</f>
        <v>0</v>
      </c>
      <c r="H438" s="250"/>
      <c r="I438" s="251">
        <f>ROUND(E438*H438,2)</f>
        <v>0</v>
      </c>
      <c r="J438" s="250"/>
      <c r="K438" s="251">
        <f>ROUND(E438*J438,2)</f>
        <v>0</v>
      </c>
      <c r="L438" s="251">
        <v>21</v>
      </c>
      <c r="M438" s="251">
        <f>G438*(1+L438/100)</f>
        <v>0</v>
      </c>
      <c r="N438" s="249">
        <v>0</v>
      </c>
      <c r="O438" s="249">
        <f>ROUND(E438*N438,2)</f>
        <v>0</v>
      </c>
      <c r="P438" s="249">
        <v>0</v>
      </c>
      <c r="Q438" s="249">
        <f>ROUND(E438*P438,2)</f>
        <v>0</v>
      </c>
      <c r="R438" s="251"/>
      <c r="S438" s="251" t="s">
        <v>212</v>
      </c>
      <c r="T438" s="252" t="s">
        <v>187</v>
      </c>
      <c r="U438" s="224">
        <v>0</v>
      </c>
      <c r="V438" s="224">
        <f>ROUND(E438*U438,2)</f>
        <v>0</v>
      </c>
      <c r="W438" s="224"/>
      <c r="X438" s="224" t="s">
        <v>218</v>
      </c>
      <c r="Y438" s="224" t="s">
        <v>206</v>
      </c>
      <c r="Z438" s="213"/>
      <c r="AA438" s="213"/>
      <c r="AB438" s="213"/>
      <c r="AC438" s="213"/>
      <c r="AD438" s="213"/>
      <c r="AE438" s="213"/>
      <c r="AF438" s="213"/>
      <c r="AG438" s="213" t="s">
        <v>219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46">
        <v>251</v>
      </c>
      <c r="B439" s="247" t="s">
        <v>879</v>
      </c>
      <c r="C439" s="256" t="s">
        <v>880</v>
      </c>
      <c r="D439" s="248" t="s">
        <v>251</v>
      </c>
      <c r="E439" s="249">
        <v>1</v>
      </c>
      <c r="F439" s="250"/>
      <c r="G439" s="251">
        <f>ROUND(E439*F439,2)</f>
        <v>0</v>
      </c>
      <c r="H439" s="250"/>
      <c r="I439" s="251">
        <f>ROUND(E439*H439,2)</f>
        <v>0</v>
      </c>
      <c r="J439" s="250"/>
      <c r="K439" s="251">
        <f>ROUND(E439*J439,2)</f>
        <v>0</v>
      </c>
      <c r="L439" s="251">
        <v>21</v>
      </c>
      <c r="M439" s="251">
        <f>G439*(1+L439/100)</f>
        <v>0</v>
      </c>
      <c r="N439" s="249">
        <v>5.0000000000000001E-4</v>
      </c>
      <c r="O439" s="249">
        <f>ROUND(E439*N439,2)</f>
        <v>0</v>
      </c>
      <c r="P439" s="249">
        <v>0</v>
      </c>
      <c r="Q439" s="249">
        <f>ROUND(E439*P439,2)</f>
        <v>0</v>
      </c>
      <c r="R439" s="251"/>
      <c r="S439" s="251" t="s">
        <v>212</v>
      </c>
      <c r="T439" s="252" t="s">
        <v>187</v>
      </c>
      <c r="U439" s="224">
        <v>0</v>
      </c>
      <c r="V439" s="224">
        <f>ROUND(E439*U439,2)</f>
        <v>0</v>
      </c>
      <c r="W439" s="224"/>
      <c r="X439" s="224" t="s">
        <v>307</v>
      </c>
      <c r="Y439" s="224" t="s">
        <v>206</v>
      </c>
      <c r="Z439" s="213"/>
      <c r="AA439" s="213"/>
      <c r="AB439" s="213"/>
      <c r="AC439" s="213"/>
      <c r="AD439" s="213"/>
      <c r="AE439" s="213"/>
      <c r="AF439" s="213"/>
      <c r="AG439" s="213" t="s">
        <v>308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46">
        <v>252</v>
      </c>
      <c r="B440" s="247" t="s">
        <v>881</v>
      </c>
      <c r="C440" s="256" t="s">
        <v>882</v>
      </c>
      <c r="D440" s="248" t="s">
        <v>314</v>
      </c>
      <c r="E440" s="249">
        <v>1</v>
      </c>
      <c r="F440" s="250"/>
      <c r="G440" s="251">
        <f>ROUND(E440*F440,2)</f>
        <v>0</v>
      </c>
      <c r="H440" s="250"/>
      <c r="I440" s="251">
        <f>ROUND(E440*H440,2)</f>
        <v>0</v>
      </c>
      <c r="J440" s="250"/>
      <c r="K440" s="251">
        <f>ROUND(E440*J440,2)</f>
        <v>0</v>
      </c>
      <c r="L440" s="251">
        <v>21</v>
      </c>
      <c r="M440" s="251">
        <f>G440*(1+L440/100)</f>
        <v>0</v>
      </c>
      <c r="N440" s="249">
        <v>0</v>
      </c>
      <c r="O440" s="249">
        <f>ROUND(E440*N440,2)</f>
        <v>0</v>
      </c>
      <c r="P440" s="249">
        <v>0</v>
      </c>
      <c r="Q440" s="249">
        <f>ROUND(E440*P440,2)</f>
        <v>0</v>
      </c>
      <c r="R440" s="251"/>
      <c r="S440" s="251" t="s">
        <v>212</v>
      </c>
      <c r="T440" s="252" t="s">
        <v>187</v>
      </c>
      <c r="U440" s="224">
        <v>0</v>
      </c>
      <c r="V440" s="224">
        <f>ROUND(E440*U440,2)</f>
        <v>0</v>
      </c>
      <c r="W440" s="224"/>
      <c r="X440" s="224" t="s">
        <v>218</v>
      </c>
      <c r="Y440" s="224" t="s">
        <v>206</v>
      </c>
      <c r="Z440" s="213"/>
      <c r="AA440" s="213"/>
      <c r="AB440" s="213"/>
      <c r="AC440" s="213"/>
      <c r="AD440" s="213"/>
      <c r="AE440" s="213"/>
      <c r="AF440" s="213"/>
      <c r="AG440" s="213" t="s">
        <v>219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ht="22.5" outlineLevel="1" x14ac:dyDescent="0.2">
      <c r="A441" s="237">
        <v>253</v>
      </c>
      <c r="B441" s="238" t="s">
        <v>883</v>
      </c>
      <c r="C441" s="254" t="s">
        <v>884</v>
      </c>
      <c r="D441" s="239" t="s">
        <v>314</v>
      </c>
      <c r="E441" s="240">
        <v>1</v>
      </c>
      <c r="F441" s="241"/>
      <c r="G441" s="242">
        <f>ROUND(E441*F441,2)</f>
        <v>0</v>
      </c>
      <c r="H441" s="241"/>
      <c r="I441" s="242">
        <f>ROUND(E441*H441,2)</f>
        <v>0</v>
      </c>
      <c r="J441" s="241"/>
      <c r="K441" s="242">
        <f>ROUND(E441*J441,2)</f>
        <v>0</v>
      </c>
      <c r="L441" s="242">
        <v>21</v>
      </c>
      <c r="M441" s="242">
        <f>G441*(1+L441/100)</f>
        <v>0</v>
      </c>
      <c r="N441" s="240">
        <v>0</v>
      </c>
      <c r="O441" s="240">
        <f>ROUND(E441*N441,2)</f>
        <v>0</v>
      </c>
      <c r="P441" s="240">
        <v>0</v>
      </c>
      <c r="Q441" s="240">
        <f>ROUND(E441*P441,2)</f>
        <v>0</v>
      </c>
      <c r="R441" s="242"/>
      <c r="S441" s="242" t="s">
        <v>212</v>
      </c>
      <c r="T441" s="243" t="s">
        <v>187</v>
      </c>
      <c r="U441" s="224">
        <v>0</v>
      </c>
      <c r="V441" s="224">
        <f>ROUND(E441*U441,2)</f>
        <v>0</v>
      </c>
      <c r="W441" s="224"/>
      <c r="X441" s="224" t="s">
        <v>307</v>
      </c>
      <c r="Y441" s="224" t="s">
        <v>206</v>
      </c>
      <c r="Z441" s="213"/>
      <c r="AA441" s="213"/>
      <c r="AB441" s="213"/>
      <c r="AC441" s="213"/>
      <c r="AD441" s="213"/>
      <c r="AE441" s="213"/>
      <c r="AF441" s="213"/>
      <c r="AG441" s="213" t="s">
        <v>308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>
        <v>254</v>
      </c>
      <c r="B442" s="221" t="s">
        <v>885</v>
      </c>
      <c r="C442" s="268" t="s">
        <v>872</v>
      </c>
      <c r="D442" s="222" t="s">
        <v>0</v>
      </c>
      <c r="E442" s="263"/>
      <c r="F442" s="225"/>
      <c r="G442" s="224">
        <f>ROUND(E442*F442,2)</f>
        <v>0</v>
      </c>
      <c r="H442" s="225"/>
      <c r="I442" s="224">
        <f>ROUND(E442*H442,2)</f>
        <v>0</v>
      </c>
      <c r="J442" s="225"/>
      <c r="K442" s="224">
        <f>ROUND(E442*J442,2)</f>
        <v>0</v>
      </c>
      <c r="L442" s="224">
        <v>21</v>
      </c>
      <c r="M442" s="224">
        <f>G442*(1+L442/100)</f>
        <v>0</v>
      </c>
      <c r="N442" s="223">
        <v>0</v>
      </c>
      <c r="O442" s="223">
        <f>ROUND(E442*N442,2)</f>
        <v>0</v>
      </c>
      <c r="P442" s="223">
        <v>0</v>
      </c>
      <c r="Q442" s="223">
        <f>ROUND(E442*P442,2)</f>
        <v>0</v>
      </c>
      <c r="R442" s="224" t="s">
        <v>337</v>
      </c>
      <c r="S442" s="224" t="s">
        <v>186</v>
      </c>
      <c r="T442" s="224" t="s">
        <v>186</v>
      </c>
      <c r="U442" s="224">
        <v>0</v>
      </c>
      <c r="V442" s="224">
        <f>ROUND(E442*U442,2)</f>
        <v>0</v>
      </c>
      <c r="W442" s="224"/>
      <c r="X442" s="224" t="s">
        <v>341</v>
      </c>
      <c r="Y442" s="224" t="s">
        <v>206</v>
      </c>
      <c r="Z442" s="213"/>
      <c r="AA442" s="213"/>
      <c r="AB442" s="213"/>
      <c r="AC442" s="213"/>
      <c r="AD442" s="213"/>
      <c r="AE442" s="213"/>
      <c r="AF442" s="213"/>
      <c r="AG442" s="213" t="s">
        <v>342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x14ac:dyDescent="0.2">
      <c r="A443" s="227" t="s">
        <v>181</v>
      </c>
      <c r="B443" s="228" t="s">
        <v>124</v>
      </c>
      <c r="C443" s="253" t="s">
        <v>125</v>
      </c>
      <c r="D443" s="229"/>
      <c r="E443" s="230"/>
      <c r="F443" s="231"/>
      <c r="G443" s="231">
        <f>SUMIF(AG444:AG451,"&lt;&gt;NOR",G444:G451)</f>
        <v>0</v>
      </c>
      <c r="H443" s="231"/>
      <c r="I443" s="231">
        <f>SUM(I444:I451)</f>
        <v>0</v>
      </c>
      <c r="J443" s="231"/>
      <c r="K443" s="231">
        <f>SUM(K444:K451)</f>
        <v>0</v>
      </c>
      <c r="L443" s="231"/>
      <c r="M443" s="231">
        <f>SUM(M444:M451)</f>
        <v>0</v>
      </c>
      <c r="N443" s="230"/>
      <c r="O443" s="230">
        <f>SUM(O444:O451)</f>
        <v>0.08</v>
      </c>
      <c r="P443" s="230"/>
      <c r="Q443" s="230">
        <f>SUM(Q444:Q451)</f>
        <v>0</v>
      </c>
      <c r="R443" s="231"/>
      <c r="S443" s="231"/>
      <c r="T443" s="232"/>
      <c r="U443" s="226"/>
      <c r="V443" s="226">
        <f>SUM(V444:V451)</f>
        <v>25.55</v>
      </c>
      <c r="W443" s="226"/>
      <c r="X443" s="226"/>
      <c r="Y443" s="226"/>
      <c r="AG443" t="s">
        <v>182</v>
      </c>
    </row>
    <row r="444" spans="1:60" outlineLevel="1" x14ac:dyDescent="0.2">
      <c r="A444" s="246">
        <v>255</v>
      </c>
      <c r="B444" s="247" t="s">
        <v>886</v>
      </c>
      <c r="C444" s="256" t="s">
        <v>887</v>
      </c>
      <c r="D444" s="248" t="s">
        <v>380</v>
      </c>
      <c r="E444" s="249">
        <v>35</v>
      </c>
      <c r="F444" s="250"/>
      <c r="G444" s="251">
        <f>ROUND(E444*F444,2)</f>
        <v>0</v>
      </c>
      <c r="H444" s="250"/>
      <c r="I444" s="251">
        <f>ROUND(E444*H444,2)</f>
        <v>0</v>
      </c>
      <c r="J444" s="250"/>
      <c r="K444" s="251">
        <f>ROUND(E444*J444,2)</f>
        <v>0</v>
      </c>
      <c r="L444" s="251">
        <v>21</v>
      </c>
      <c r="M444" s="251">
        <f>G444*(1+L444/100)</f>
        <v>0</v>
      </c>
      <c r="N444" s="249">
        <v>6.0000000000000002E-5</v>
      </c>
      <c r="O444" s="249">
        <f>ROUND(E444*N444,2)</f>
        <v>0</v>
      </c>
      <c r="P444" s="249">
        <v>0</v>
      </c>
      <c r="Q444" s="249">
        <f>ROUND(E444*P444,2)</f>
        <v>0</v>
      </c>
      <c r="R444" s="251" t="s">
        <v>381</v>
      </c>
      <c r="S444" s="251" t="s">
        <v>186</v>
      </c>
      <c r="T444" s="252" t="s">
        <v>186</v>
      </c>
      <c r="U444" s="224">
        <v>0.42599999999999999</v>
      </c>
      <c r="V444" s="224">
        <f>ROUND(E444*U444,2)</f>
        <v>14.91</v>
      </c>
      <c r="W444" s="224"/>
      <c r="X444" s="224" t="s">
        <v>218</v>
      </c>
      <c r="Y444" s="224" t="s">
        <v>206</v>
      </c>
      <c r="Z444" s="213"/>
      <c r="AA444" s="213"/>
      <c r="AB444" s="213"/>
      <c r="AC444" s="213"/>
      <c r="AD444" s="213"/>
      <c r="AE444" s="213"/>
      <c r="AF444" s="213"/>
      <c r="AG444" s="213" t="s">
        <v>219</v>
      </c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37">
        <v>256</v>
      </c>
      <c r="B445" s="238" t="s">
        <v>751</v>
      </c>
      <c r="C445" s="254" t="s">
        <v>752</v>
      </c>
      <c r="D445" s="239" t="s">
        <v>0</v>
      </c>
      <c r="E445" s="240">
        <v>76.650000000000006</v>
      </c>
      <c r="F445" s="241"/>
      <c r="G445" s="242">
        <f>ROUND(E445*F445,2)</f>
        <v>0</v>
      </c>
      <c r="H445" s="241"/>
      <c r="I445" s="242">
        <f>ROUND(E445*H445,2)</f>
        <v>0</v>
      </c>
      <c r="J445" s="241"/>
      <c r="K445" s="242">
        <f>ROUND(E445*J445,2)</f>
        <v>0</v>
      </c>
      <c r="L445" s="242">
        <v>21</v>
      </c>
      <c r="M445" s="242">
        <f>G445*(1+L445/100)</f>
        <v>0</v>
      </c>
      <c r="N445" s="240">
        <v>0</v>
      </c>
      <c r="O445" s="240">
        <f>ROUND(E445*N445,2)</f>
        <v>0</v>
      </c>
      <c r="P445" s="240">
        <v>0</v>
      </c>
      <c r="Q445" s="240">
        <f>ROUND(E445*P445,2)</f>
        <v>0</v>
      </c>
      <c r="R445" s="242" t="s">
        <v>381</v>
      </c>
      <c r="S445" s="242" t="s">
        <v>186</v>
      </c>
      <c r="T445" s="243" t="s">
        <v>186</v>
      </c>
      <c r="U445" s="224">
        <v>0</v>
      </c>
      <c r="V445" s="224">
        <f>ROUND(E445*U445,2)</f>
        <v>0</v>
      </c>
      <c r="W445" s="224"/>
      <c r="X445" s="224" t="s">
        <v>218</v>
      </c>
      <c r="Y445" s="224" t="s">
        <v>206</v>
      </c>
      <c r="Z445" s="213"/>
      <c r="AA445" s="213"/>
      <c r="AB445" s="213"/>
      <c r="AC445" s="213"/>
      <c r="AD445" s="213"/>
      <c r="AE445" s="213"/>
      <c r="AF445" s="213"/>
      <c r="AG445" s="213" t="s">
        <v>219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2" x14ac:dyDescent="0.2">
      <c r="A446" s="220"/>
      <c r="B446" s="221"/>
      <c r="C446" s="266" t="s">
        <v>435</v>
      </c>
      <c r="D446" s="262"/>
      <c r="E446" s="262"/>
      <c r="F446" s="262"/>
      <c r="G446" s="262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3"/>
      <c r="AA446" s="213"/>
      <c r="AB446" s="213"/>
      <c r="AC446" s="213"/>
      <c r="AD446" s="213"/>
      <c r="AE446" s="213"/>
      <c r="AF446" s="213"/>
      <c r="AG446" s="213" t="s">
        <v>254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46">
        <v>257</v>
      </c>
      <c r="B447" s="247" t="s">
        <v>888</v>
      </c>
      <c r="C447" s="256" t="s">
        <v>889</v>
      </c>
      <c r="D447" s="248" t="s">
        <v>380</v>
      </c>
      <c r="E447" s="249">
        <v>35</v>
      </c>
      <c r="F447" s="250"/>
      <c r="G447" s="251">
        <f>ROUND(E447*F447,2)</f>
        <v>0</v>
      </c>
      <c r="H447" s="250"/>
      <c r="I447" s="251">
        <f>ROUND(E447*H447,2)</f>
        <v>0</v>
      </c>
      <c r="J447" s="250"/>
      <c r="K447" s="251">
        <f>ROUND(E447*J447,2)</f>
        <v>0</v>
      </c>
      <c r="L447" s="251">
        <v>21</v>
      </c>
      <c r="M447" s="251">
        <f>G447*(1+L447/100)</f>
        <v>0</v>
      </c>
      <c r="N447" s="249">
        <v>6.0000000000000002E-5</v>
      </c>
      <c r="O447" s="249">
        <f>ROUND(E447*N447,2)</f>
        <v>0</v>
      </c>
      <c r="P447" s="249">
        <v>0</v>
      </c>
      <c r="Q447" s="249">
        <f>ROUND(E447*P447,2)</f>
        <v>0</v>
      </c>
      <c r="R447" s="251" t="s">
        <v>381</v>
      </c>
      <c r="S447" s="251" t="s">
        <v>186</v>
      </c>
      <c r="T447" s="252" t="s">
        <v>186</v>
      </c>
      <c r="U447" s="224">
        <v>0.30399999999999999</v>
      </c>
      <c r="V447" s="224">
        <f>ROUND(E447*U447,2)</f>
        <v>10.64</v>
      </c>
      <c r="W447" s="224"/>
      <c r="X447" s="224" t="s">
        <v>218</v>
      </c>
      <c r="Y447" s="224" t="s">
        <v>189</v>
      </c>
      <c r="Z447" s="213"/>
      <c r="AA447" s="213"/>
      <c r="AB447" s="213"/>
      <c r="AC447" s="213"/>
      <c r="AD447" s="213"/>
      <c r="AE447" s="213"/>
      <c r="AF447" s="213"/>
      <c r="AG447" s="213" t="s">
        <v>219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37">
        <v>258</v>
      </c>
      <c r="B448" s="238" t="s">
        <v>890</v>
      </c>
      <c r="C448" s="254" t="s">
        <v>891</v>
      </c>
      <c r="D448" s="239" t="s">
        <v>380</v>
      </c>
      <c r="E448" s="240">
        <v>35</v>
      </c>
      <c r="F448" s="241"/>
      <c r="G448" s="242">
        <f>ROUND(E448*F448,2)</f>
        <v>0</v>
      </c>
      <c r="H448" s="241"/>
      <c r="I448" s="242">
        <f>ROUND(E448*H448,2)</f>
        <v>0</v>
      </c>
      <c r="J448" s="241"/>
      <c r="K448" s="242">
        <f>ROUND(E448*J448,2)</f>
        <v>0</v>
      </c>
      <c r="L448" s="242">
        <v>21</v>
      </c>
      <c r="M448" s="242">
        <f>G448*(1+L448/100)</f>
        <v>0</v>
      </c>
      <c r="N448" s="240">
        <v>1E-3</v>
      </c>
      <c r="O448" s="240">
        <f>ROUND(E448*N448,2)</f>
        <v>0.04</v>
      </c>
      <c r="P448" s="240">
        <v>0</v>
      </c>
      <c r="Q448" s="240">
        <f>ROUND(E448*P448,2)</f>
        <v>0</v>
      </c>
      <c r="R448" s="242" t="s">
        <v>306</v>
      </c>
      <c r="S448" s="242" t="s">
        <v>186</v>
      </c>
      <c r="T448" s="243" t="s">
        <v>186</v>
      </c>
      <c r="U448" s="224">
        <v>0</v>
      </c>
      <c r="V448" s="224">
        <f>ROUND(E448*U448,2)</f>
        <v>0</v>
      </c>
      <c r="W448" s="224"/>
      <c r="X448" s="224" t="s">
        <v>307</v>
      </c>
      <c r="Y448" s="224" t="s">
        <v>189</v>
      </c>
      <c r="Z448" s="213"/>
      <c r="AA448" s="213"/>
      <c r="AB448" s="213"/>
      <c r="AC448" s="213"/>
      <c r="AD448" s="213"/>
      <c r="AE448" s="213"/>
      <c r="AF448" s="213"/>
      <c r="AG448" s="213" t="s">
        <v>308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2" x14ac:dyDescent="0.2">
      <c r="A449" s="220"/>
      <c r="B449" s="221"/>
      <c r="C449" s="267" t="s">
        <v>892</v>
      </c>
      <c r="D449" s="260"/>
      <c r="E449" s="261">
        <v>35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3"/>
      <c r="AA449" s="213"/>
      <c r="AB449" s="213"/>
      <c r="AC449" s="213"/>
      <c r="AD449" s="213"/>
      <c r="AE449" s="213"/>
      <c r="AF449" s="213"/>
      <c r="AG449" s="213" t="s">
        <v>266</v>
      </c>
      <c r="AH449" s="213">
        <v>5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37">
        <v>259</v>
      </c>
      <c r="B450" s="238" t="s">
        <v>893</v>
      </c>
      <c r="C450" s="254" t="s">
        <v>891</v>
      </c>
      <c r="D450" s="239" t="s">
        <v>380</v>
      </c>
      <c r="E450" s="240">
        <v>35</v>
      </c>
      <c r="F450" s="241"/>
      <c r="G450" s="242">
        <f>ROUND(E450*F450,2)</f>
        <v>0</v>
      </c>
      <c r="H450" s="241"/>
      <c r="I450" s="242">
        <f>ROUND(E450*H450,2)</f>
        <v>0</v>
      </c>
      <c r="J450" s="241"/>
      <c r="K450" s="242">
        <f>ROUND(E450*J450,2)</f>
        <v>0</v>
      </c>
      <c r="L450" s="242">
        <v>21</v>
      </c>
      <c r="M450" s="242">
        <f>G450*(1+L450/100)</f>
        <v>0</v>
      </c>
      <c r="N450" s="240">
        <v>1E-3</v>
      </c>
      <c r="O450" s="240">
        <f>ROUND(E450*N450,2)</f>
        <v>0.04</v>
      </c>
      <c r="P450" s="240">
        <v>0</v>
      </c>
      <c r="Q450" s="240">
        <f>ROUND(E450*P450,2)</f>
        <v>0</v>
      </c>
      <c r="R450" s="242" t="s">
        <v>306</v>
      </c>
      <c r="S450" s="242" t="s">
        <v>186</v>
      </c>
      <c r="T450" s="243" t="s">
        <v>186</v>
      </c>
      <c r="U450" s="224">
        <v>0</v>
      </c>
      <c r="V450" s="224">
        <f>ROUND(E450*U450,2)</f>
        <v>0</v>
      </c>
      <c r="W450" s="224"/>
      <c r="X450" s="224" t="s">
        <v>307</v>
      </c>
      <c r="Y450" s="224" t="s">
        <v>206</v>
      </c>
      <c r="Z450" s="213"/>
      <c r="AA450" s="213"/>
      <c r="AB450" s="213"/>
      <c r="AC450" s="213"/>
      <c r="AD450" s="213"/>
      <c r="AE450" s="213"/>
      <c r="AF450" s="213"/>
      <c r="AG450" s="213" t="s">
        <v>308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2" x14ac:dyDescent="0.2">
      <c r="A451" s="220"/>
      <c r="B451" s="221"/>
      <c r="C451" s="267" t="s">
        <v>894</v>
      </c>
      <c r="D451" s="260"/>
      <c r="E451" s="261">
        <v>35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24"/>
      <c r="Z451" s="213"/>
      <c r="AA451" s="213"/>
      <c r="AB451" s="213"/>
      <c r="AC451" s="213"/>
      <c r="AD451" s="213"/>
      <c r="AE451" s="213"/>
      <c r="AF451" s="213"/>
      <c r="AG451" s="213" t="s">
        <v>266</v>
      </c>
      <c r="AH451" s="213">
        <v>5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x14ac:dyDescent="0.2">
      <c r="A452" s="227" t="s">
        <v>181</v>
      </c>
      <c r="B452" s="228" t="s">
        <v>148</v>
      </c>
      <c r="C452" s="253" t="s">
        <v>91</v>
      </c>
      <c r="D452" s="229"/>
      <c r="E452" s="230"/>
      <c r="F452" s="231"/>
      <c r="G452" s="231">
        <f>SUMIF(AG453:AG460,"&lt;&gt;NOR",G453:G460)</f>
        <v>0</v>
      </c>
      <c r="H452" s="231"/>
      <c r="I452" s="231">
        <f>SUM(I453:I460)</f>
        <v>0</v>
      </c>
      <c r="J452" s="231"/>
      <c r="K452" s="231">
        <f>SUM(K453:K460)</f>
        <v>0</v>
      </c>
      <c r="L452" s="231"/>
      <c r="M452" s="231">
        <f>SUM(M453:M460)</f>
        <v>0</v>
      </c>
      <c r="N452" s="230"/>
      <c r="O452" s="230">
        <f>SUM(O453:O460)</f>
        <v>0</v>
      </c>
      <c r="P452" s="230"/>
      <c r="Q452" s="230">
        <f>SUM(Q453:Q460)</f>
        <v>0</v>
      </c>
      <c r="R452" s="231"/>
      <c r="S452" s="231"/>
      <c r="T452" s="232"/>
      <c r="U452" s="226"/>
      <c r="V452" s="226">
        <f>SUM(V453:V460)</f>
        <v>10.039999999999999</v>
      </c>
      <c r="W452" s="226"/>
      <c r="X452" s="226"/>
      <c r="Y452" s="226"/>
      <c r="AG452" t="s">
        <v>182</v>
      </c>
    </row>
    <row r="453" spans="1:60" outlineLevel="1" x14ac:dyDescent="0.2">
      <c r="A453" s="237">
        <v>260</v>
      </c>
      <c r="B453" s="238" t="s">
        <v>895</v>
      </c>
      <c r="C453" s="254" t="s">
        <v>896</v>
      </c>
      <c r="D453" s="239" t="s">
        <v>340</v>
      </c>
      <c r="E453" s="240">
        <v>3.7168299999999999</v>
      </c>
      <c r="F453" s="241"/>
      <c r="G453" s="242">
        <f>ROUND(E453*F453,2)</f>
        <v>0</v>
      </c>
      <c r="H453" s="241"/>
      <c r="I453" s="242">
        <f>ROUND(E453*H453,2)</f>
        <v>0</v>
      </c>
      <c r="J453" s="241"/>
      <c r="K453" s="242">
        <f>ROUND(E453*J453,2)</f>
        <v>0</v>
      </c>
      <c r="L453" s="242">
        <v>21</v>
      </c>
      <c r="M453" s="242">
        <f>G453*(1+L453/100)</f>
        <v>0</v>
      </c>
      <c r="N453" s="240">
        <v>0</v>
      </c>
      <c r="O453" s="240">
        <f>ROUND(E453*N453,2)</f>
        <v>0</v>
      </c>
      <c r="P453" s="240">
        <v>0</v>
      </c>
      <c r="Q453" s="240">
        <f>ROUND(E453*P453,2)</f>
        <v>0</v>
      </c>
      <c r="R453" s="242" t="s">
        <v>365</v>
      </c>
      <c r="S453" s="242" t="s">
        <v>186</v>
      </c>
      <c r="T453" s="243" t="s">
        <v>186</v>
      </c>
      <c r="U453" s="224">
        <v>0.49</v>
      </c>
      <c r="V453" s="224">
        <f>ROUND(E453*U453,2)</f>
        <v>1.82</v>
      </c>
      <c r="W453" s="224"/>
      <c r="X453" s="224" t="s">
        <v>366</v>
      </c>
      <c r="Y453" s="224" t="s">
        <v>206</v>
      </c>
      <c r="Z453" s="213"/>
      <c r="AA453" s="213"/>
      <c r="AB453" s="213"/>
      <c r="AC453" s="213"/>
      <c r="AD453" s="213"/>
      <c r="AE453" s="213"/>
      <c r="AF453" s="213"/>
      <c r="AG453" s="213" t="s">
        <v>367</v>
      </c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2" x14ac:dyDescent="0.2">
      <c r="A454" s="220"/>
      <c r="B454" s="221"/>
      <c r="C454" s="255" t="s">
        <v>897</v>
      </c>
      <c r="D454" s="245"/>
      <c r="E454" s="245"/>
      <c r="F454" s="245"/>
      <c r="G454" s="245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3"/>
      <c r="AA454" s="213"/>
      <c r="AB454" s="213"/>
      <c r="AC454" s="213"/>
      <c r="AD454" s="213"/>
      <c r="AE454" s="213"/>
      <c r="AF454" s="213"/>
      <c r="AG454" s="213" t="s">
        <v>192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46">
        <v>261</v>
      </c>
      <c r="B455" s="247" t="s">
        <v>898</v>
      </c>
      <c r="C455" s="256" t="s">
        <v>899</v>
      </c>
      <c r="D455" s="248" t="s">
        <v>340</v>
      </c>
      <c r="E455" s="249">
        <v>55.752450000000003</v>
      </c>
      <c r="F455" s="250"/>
      <c r="G455" s="251">
        <f>ROUND(E455*F455,2)</f>
        <v>0</v>
      </c>
      <c r="H455" s="250"/>
      <c r="I455" s="251">
        <f>ROUND(E455*H455,2)</f>
        <v>0</v>
      </c>
      <c r="J455" s="250"/>
      <c r="K455" s="251">
        <f>ROUND(E455*J455,2)</f>
        <v>0</v>
      </c>
      <c r="L455" s="251">
        <v>21</v>
      </c>
      <c r="M455" s="251">
        <f>G455*(1+L455/100)</f>
        <v>0</v>
      </c>
      <c r="N455" s="249">
        <v>0</v>
      </c>
      <c r="O455" s="249">
        <f>ROUND(E455*N455,2)</f>
        <v>0</v>
      </c>
      <c r="P455" s="249">
        <v>0</v>
      </c>
      <c r="Q455" s="249">
        <f>ROUND(E455*P455,2)</f>
        <v>0</v>
      </c>
      <c r="R455" s="251" t="s">
        <v>365</v>
      </c>
      <c r="S455" s="251" t="s">
        <v>186</v>
      </c>
      <c r="T455" s="252" t="s">
        <v>186</v>
      </c>
      <c r="U455" s="224">
        <v>0</v>
      </c>
      <c r="V455" s="224">
        <f>ROUND(E455*U455,2)</f>
        <v>0</v>
      </c>
      <c r="W455" s="224"/>
      <c r="X455" s="224" t="s">
        <v>366</v>
      </c>
      <c r="Y455" s="224" t="s">
        <v>206</v>
      </c>
      <c r="Z455" s="213"/>
      <c r="AA455" s="213"/>
      <c r="AB455" s="213"/>
      <c r="AC455" s="213"/>
      <c r="AD455" s="213"/>
      <c r="AE455" s="213"/>
      <c r="AF455" s="213"/>
      <c r="AG455" s="213" t="s">
        <v>367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46">
        <v>262</v>
      </c>
      <c r="B456" s="247" t="s">
        <v>900</v>
      </c>
      <c r="C456" s="256" t="s">
        <v>901</v>
      </c>
      <c r="D456" s="248" t="s">
        <v>340</v>
      </c>
      <c r="E456" s="249">
        <v>3.7168299999999999</v>
      </c>
      <c r="F456" s="250"/>
      <c r="G456" s="251">
        <f>ROUND(E456*F456,2)</f>
        <v>0</v>
      </c>
      <c r="H456" s="250"/>
      <c r="I456" s="251">
        <f>ROUND(E456*H456,2)</f>
        <v>0</v>
      </c>
      <c r="J456" s="250"/>
      <c r="K456" s="251">
        <f>ROUND(E456*J456,2)</f>
        <v>0</v>
      </c>
      <c r="L456" s="251">
        <v>21</v>
      </c>
      <c r="M456" s="251">
        <f>G456*(1+L456/100)</f>
        <v>0</v>
      </c>
      <c r="N456" s="249">
        <v>0</v>
      </c>
      <c r="O456" s="249">
        <f>ROUND(E456*N456,2)</f>
        <v>0</v>
      </c>
      <c r="P456" s="249">
        <v>0</v>
      </c>
      <c r="Q456" s="249">
        <f>ROUND(E456*P456,2)</f>
        <v>0</v>
      </c>
      <c r="R456" s="251" t="s">
        <v>365</v>
      </c>
      <c r="S456" s="251" t="s">
        <v>186</v>
      </c>
      <c r="T456" s="252" t="s">
        <v>186</v>
      </c>
      <c r="U456" s="224">
        <v>0.94199999999999995</v>
      </c>
      <c r="V456" s="224">
        <f>ROUND(E456*U456,2)</f>
        <v>3.5</v>
      </c>
      <c r="W456" s="224"/>
      <c r="X456" s="224" t="s">
        <v>366</v>
      </c>
      <c r="Y456" s="224" t="s">
        <v>206</v>
      </c>
      <c r="Z456" s="213"/>
      <c r="AA456" s="213"/>
      <c r="AB456" s="213"/>
      <c r="AC456" s="213"/>
      <c r="AD456" s="213"/>
      <c r="AE456" s="213"/>
      <c r="AF456" s="213"/>
      <c r="AG456" s="213" t="s">
        <v>367</v>
      </c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ht="22.5" outlineLevel="1" x14ac:dyDescent="0.2">
      <c r="A457" s="246">
        <v>263</v>
      </c>
      <c r="B457" s="247" t="s">
        <v>902</v>
      </c>
      <c r="C457" s="256" t="s">
        <v>903</v>
      </c>
      <c r="D457" s="248" t="s">
        <v>340</v>
      </c>
      <c r="E457" s="249">
        <v>11.15049</v>
      </c>
      <c r="F457" s="250"/>
      <c r="G457" s="251">
        <f>ROUND(E457*F457,2)</f>
        <v>0</v>
      </c>
      <c r="H457" s="250"/>
      <c r="I457" s="251">
        <f>ROUND(E457*H457,2)</f>
        <v>0</v>
      </c>
      <c r="J457" s="250"/>
      <c r="K457" s="251">
        <f>ROUND(E457*J457,2)</f>
        <v>0</v>
      </c>
      <c r="L457" s="251">
        <v>21</v>
      </c>
      <c r="M457" s="251">
        <f>G457*(1+L457/100)</f>
        <v>0</v>
      </c>
      <c r="N457" s="249">
        <v>0</v>
      </c>
      <c r="O457" s="249">
        <f>ROUND(E457*N457,2)</f>
        <v>0</v>
      </c>
      <c r="P457" s="249">
        <v>0</v>
      </c>
      <c r="Q457" s="249">
        <f>ROUND(E457*P457,2)</f>
        <v>0</v>
      </c>
      <c r="R457" s="251" t="s">
        <v>365</v>
      </c>
      <c r="S457" s="251" t="s">
        <v>186</v>
      </c>
      <c r="T457" s="252" t="s">
        <v>186</v>
      </c>
      <c r="U457" s="224">
        <v>0.105</v>
      </c>
      <c r="V457" s="224">
        <f>ROUND(E457*U457,2)</f>
        <v>1.17</v>
      </c>
      <c r="W457" s="224"/>
      <c r="X457" s="224" t="s">
        <v>366</v>
      </c>
      <c r="Y457" s="224" t="s">
        <v>206</v>
      </c>
      <c r="Z457" s="213"/>
      <c r="AA457" s="213"/>
      <c r="AB457" s="213"/>
      <c r="AC457" s="213"/>
      <c r="AD457" s="213"/>
      <c r="AE457" s="213"/>
      <c r="AF457" s="213"/>
      <c r="AG457" s="213" t="s">
        <v>367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ht="22.5" outlineLevel="1" x14ac:dyDescent="0.2">
      <c r="A458" s="246">
        <v>264</v>
      </c>
      <c r="B458" s="247" t="s">
        <v>904</v>
      </c>
      <c r="C458" s="256" t="s">
        <v>905</v>
      </c>
      <c r="D458" s="248" t="s">
        <v>340</v>
      </c>
      <c r="E458" s="249">
        <v>3.7168299999999999</v>
      </c>
      <c r="F458" s="250"/>
      <c r="G458" s="251">
        <f>ROUND(E458*F458,2)</f>
        <v>0</v>
      </c>
      <c r="H458" s="250"/>
      <c r="I458" s="251">
        <f>ROUND(E458*H458,2)</f>
        <v>0</v>
      </c>
      <c r="J458" s="250"/>
      <c r="K458" s="251">
        <f>ROUND(E458*J458,2)</f>
        <v>0</v>
      </c>
      <c r="L458" s="251">
        <v>21</v>
      </c>
      <c r="M458" s="251">
        <f>G458*(1+L458/100)</f>
        <v>0</v>
      </c>
      <c r="N458" s="249">
        <v>0</v>
      </c>
      <c r="O458" s="249">
        <f>ROUND(E458*N458,2)</f>
        <v>0</v>
      </c>
      <c r="P458" s="249">
        <v>0</v>
      </c>
      <c r="Q458" s="249">
        <f>ROUND(E458*P458,2)</f>
        <v>0</v>
      </c>
      <c r="R458" s="251" t="s">
        <v>365</v>
      </c>
      <c r="S458" s="251" t="s">
        <v>186</v>
      </c>
      <c r="T458" s="252" t="s">
        <v>186</v>
      </c>
      <c r="U458" s="224">
        <v>0</v>
      </c>
      <c r="V458" s="224">
        <f>ROUND(E458*U458,2)</f>
        <v>0</v>
      </c>
      <c r="W458" s="224"/>
      <c r="X458" s="224" t="s">
        <v>366</v>
      </c>
      <c r="Y458" s="224" t="s">
        <v>206</v>
      </c>
      <c r="Z458" s="213"/>
      <c r="AA458" s="213"/>
      <c r="AB458" s="213"/>
      <c r="AC458" s="213"/>
      <c r="AD458" s="213"/>
      <c r="AE458" s="213"/>
      <c r="AF458" s="213"/>
      <c r="AG458" s="213" t="s">
        <v>367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46">
        <v>265</v>
      </c>
      <c r="B459" s="247" t="s">
        <v>906</v>
      </c>
      <c r="C459" s="256" t="s">
        <v>907</v>
      </c>
      <c r="D459" s="248" t="s">
        <v>340</v>
      </c>
      <c r="E459" s="249">
        <v>3.7168299999999999</v>
      </c>
      <c r="F459" s="250"/>
      <c r="G459" s="251">
        <f>ROUND(E459*F459,2)</f>
        <v>0</v>
      </c>
      <c r="H459" s="250"/>
      <c r="I459" s="251">
        <f>ROUND(E459*H459,2)</f>
        <v>0</v>
      </c>
      <c r="J459" s="250"/>
      <c r="K459" s="251">
        <f>ROUND(E459*J459,2)</f>
        <v>0</v>
      </c>
      <c r="L459" s="251">
        <v>21</v>
      </c>
      <c r="M459" s="251">
        <f>G459*(1+L459/100)</f>
        <v>0</v>
      </c>
      <c r="N459" s="249">
        <v>0</v>
      </c>
      <c r="O459" s="249">
        <f>ROUND(E459*N459,2)</f>
        <v>0</v>
      </c>
      <c r="P459" s="249">
        <v>0</v>
      </c>
      <c r="Q459" s="249">
        <f>ROUND(E459*P459,2)</f>
        <v>0</v>
      </c>
      <c r="R459" s="251"/>
      <c r="S459" s="251" t="s">
        <v>186</v>
      </c>
      <c r="T459" s="252" t="s">
        <v>186</v>
      </c>
      <c r="U459" s="224">
        <v>0.95599999999999996</v>
      </c>
      <c r="V459" s="224">
        <f>ROUND(E459*U459,2)</f>
        <v>3.55</v>
      </c>
      <c r="W459" s="224"/>
      <c r="X459" s="224" t="s">
        <v>366</v>
      </c>
      <c r="Y459" s="224" t="s">
        <v>206</v>
      </c>
      <c r="Z459" s="213"/>
      <c r="AA459" s="213"/>
      <c r="AB459" s="213"/>
      <c r="AC459" s="213"/>
      <c r="AD459" s="213"/>
      <c r="AE459" s="213"/>
      <c r="AF459" s="213"/>
      <c r="AG459" s="213" t="s">
        <v>367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46">
        <v>266</v>
      </c>
      <c r="B460" s="247" t="s">
        <v>908</v>
      </c>
      <c r="C460" s="256" t="s">
        <v>909</v>
      </c>
      <c r="D460" s="248" t="s">
        <v>340</v>
      </c>
      <c r="E460" s="249">
        <v>0.1</v>
      </c>
      <c r="F460" s="250"/>
      <c r="G460" s="251">
        <f>ROUND(E460*F460,2)</f>
        <v>0</v>
      </c>
      <c r="H460" s="250"/>
      <c r="I460" s="251">
        <f>ROUND(E460*H460,2)</f>
        <v>0</v>
      </c>
      <c r="J460" s="250"/>
      <c r="K460" s="251">
        <f>ROUND(E460*J460,2)</f>
        <v>0</v>
      </c>
      <c r="L460" s="251">
        <v>21</v>
      </c>
      <c r="M460" s="251">
        <f>G460*(1+L460/100)</f>
        <v>0</v>
      </c>
      <c r="N460" s="249">
        <v>0</v>
      </c>
      <c r="O460" s="249">
        <f>ROUND(E460*N460,2)</f>
        <v>0</v>
      </c>
      <c r="P460" s="249">
        <v>0</v>
      </c>
      <c r="Q460" s="249">
        <f>ROUND(E460*P460,2)</f>
        <v>0</v>
      </c>
      <c r="R460" s="251" t="s">
        <v>365</v>
      </c>
      <c r="S460" s="251" t="s">
        <v>186</v>
      </c>
      <c r="T460" s="252" t="s">
        <v>186</v>
      </c>
      <c r="U460" s="224">
        <v>0</v>
      </c>
      <c r="V460" s="224">
        <f>ROUND(E460*U460,2)</f>
        <v>0</v>
      </c>
      <c r="W460" s="224"/>
      <c r="X460" s="224" t="s">
        <v>218</v>
      </c>
      <c r="Y460" s="224" t="s">
        <v>189</v>
      </c>
      <c r="Z460" s="213"/>
      <c r="AA460" s="213"/>
      <c r="AB460" s="213"/>
      <c r="AC460" s="213"/>
      <c r="AD460" s="213"/>
      <c r="AE460" s="213"/>
      <c r="AF460" s="213"/>
      <c r="AG460" s="213" t="s">
        <v>219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x14ac:dyDescent="0.2">
      <c r="A461" s="227" t="s">
        <v>181</v>
      </c>
      <c r="B461" s="228" t="s">
        <v>116</v>
      </c>
      <c r="C461" s="253" t="s">
        <v>117</v>
      </c>
      <c r="D461" s="229"/>
      <c r="E461" s="230"/>
      <c r="F461" s="231"/>
      <c r="G461" s="231">
        <f>SUMIF(AG462:AG462,"&lt;&gt;NOR",G462:G462)</f>
        <v>0</v>
      </c>
      <c r="H461" s="231"/>
      <c r="I461" s="231">
        <f>SUM(I462:I462)</f>
        <v>0</v>
      </c>
      <c r="J461" s="231"/>
      <c r="K461" s="231">
        <f>SUM(K462:K462)</f>
        <v>0</v>
      </c>
      <c r="L461" s="231"/>
      <c r="M461" s="231">
        <f>SUM(M462:M462)</f>
        <v>0</v>
      </c>
      <c r="N461" s="230"/>
      <c r="O461" s="230">
        <f>SUM(O462:O462)</f>
        <v>0</v>
      </c>
      <c r="P461" s="230"/>
      <c r="Q461" s="230">
        <f>SUM(Q462:Q462)</f>
        <v>0</v>
      </c>
      <c r="R461" s="231"/>
      <c r="S461" s="231"/>
      <c r="T461" s="232"/>
      <c r="U461" s="226"/>
      <c r="V461" s="226">
        <f>SUM(V462:V462)</f>
        <v>2.0099999999999998</v>
      </c>
      <c r="W461" s="226"/>
      <c r="X461" s="226"/>
      <c r="Y461" s="226"/>
      <c r="AG461" t="s">
        <v>182</v>
      </c>
    </row>
    <row r="462" spans="1:60" outlineLevel="1" x14ac:dyDescent="0.2">
      <c r="A462" s="246">
        <v>267</v>
      </c>
      <c r="B462" s="247" t="s">
        <v>910</v>
      </c>
      <c r="C462" s="256" t="s">
        <v>911</v>
      </c>
      <c r="D462" s="248" t="s">
        <v>251</v>
      </c>
      <c r="E462" s="249">
        <v>2</v>
      </c>
      <c r="F462" s="250"/>
      <c r="G462" s="251">
        <f>ROUND(E462*F462,2)</f>
        <v>0</v>
      </c>
      <c r="H462" s="250"/>
      <c r="I462" s="251">
        <f>ROUND(E462*H462,2)</f>
        <v>0</v>
      </c>
      <c r="J462" s="250"/>
      <c r="K462" s="251">
        <f>ROUND(E462*J462,2)</f>
        <v>0</v>
      </c>
      <c r="L462" s="251">
        <v>21</v>
      </c>
      <c r="M462" s="251">
        <f>G462*(1+L462/100)</f>
        <v>0</v>
      </c>
      <c r="N462" s="249">
        <v>1.7799999999999999E-3</v>
      </c>
      <c r="O462" s="249">
        <f>ROUND(E462*N462,2)</f>
        <v>0</v>
      </c>
      <c r="P462" s="249">
        <v>0</v>
      </c>
      <c r="Q462" s="249">
        <f>ROUND(E462*P462,2)</f>
        <v>0</v>
      </c>
      <c r="R462" s="251" t="s">
        <v>323</v>
      </c>
      <c r="S462" s="251" t="s">
        <v>186</v>
      </c>
      <c r="T462" s="252" t="s">
        <v>186</v>
      </c>
      <c r="U462" s="224">
        <v>1.004</v>
      </c>
      <c r="V462" s="224">
        <f>ROUND(E462*U462,2)</f>
        <v>2.0099999999999998</v>
      </c>
      <c r="W462" s="224"/>
      <c r="X462" s="224" t="s">
        <v>218</v>
      </c>
      <c r="Y462" s="224" t="s">
        <v>206</v>
      </c>
      <c r="Z462" s="213"/>
      <c r="AA462" s="213"/>
      <c r="AB462" s="213"/>
      <c r="AC462" s="213"/>
      <c r="AD462" s="213"/>
      <c r="AE462" s="213"/>
      <c r="AF462" s="213"/>
      <c r="AG462" s="213" t="s">
        <v>219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x14ac:dyDescent="0.2">
      <c r="A463" s="227" t="s">
        <v>181</v>
      </c>
      <c r="B463" s="228" t="s">
        <v>114</v>
      </c>
      <c r="C463" s="253" t="s">
        <v>115</v>
      </c>
      <c r="D463" s="229"/>
      <c r="E463" s="230"/>
      <c r="F463" s="231"/>
      <c r="G463" s="231">
        <f>SUMIF(AG464:AG464,"&lt;&gt;NOR",G464:G464)</f>
        <v>0</v>
      </c>
      <c r="H463" s="231"/>
      <c r="I463" s="231">
        <f>SUM(I464:I464)</f>
        <v>0</v>
      </c>
      <c r="J463" s="231"/>
      <c r="K463" s="231">
        <f>SUM(K464:K464)</f>
        <v>0</v>
      </c>
      <c r="L463" s="231"/>
      <c r="M463" s="231">
        <f>SUM(M464:M464)</f>
        <v>0</v>
      </c>
      <c r="N463" s="230"/>
      <c r="O463" s="230">
        <f>SUM(O464:O464)</f>
        <v>0.01</v>
      </c>
      <c r="P463" s="230"/>
      <c r="Q463" s="230">
        <f>SUM(Q464:Q464)</f>
        <v>0</v>
      </c>
      <c r="R463" s="231"/>
      <c r="S463" s="231"/>
      <c r="T463" s="232"/>
      <c r="U463" s="226"/>
      <c r="V463" s="226">
        <f>SUM(V464:V464)</f>
        <v>1.1399999999999999</v>
      </c>
      <c r="W463" s="226"/>
      <c r="X463" s="226"/>
      <c r="Y463" s="226"/>
      <c r="AG463" t="s">
        <v>182</v>
      </c>
    </row>
    <row r="464" spans="1:60" outlineLevel="1" x14ac:dyDescent="0.2">
      <c r="A464" s="237">
        <v>268</v>
      </c>
      <c r="B464" s="238" t="s">
        <v>912</v>
      </c>
      <c r="C464" s="254" t="s">
        <v>913</v>
      </c>
      <c r="D464" s="239" t="s">
        <v>328</v>
      </c>
      <c r="E464" s="240">
        <v>10</v>
      </c>
      <c r="F464" s="241"/>
      <c r="G464" s="242">
        <f>ROUND(E464*F464,2)</f>
        <v>0</v>
      </c>
      <c r="H464" s="241"/>
      <c r="I464" s="242">
        <f>ROUND(E464*H464,2)</f>
        <v>0</v>
      </c>
      <c r="J464" s="241"/>
      <c r="K464" s="242">
        <f>ROUND(E464*J464,2)</f>
        <v>0</v>
      </c>
      <c r="L464" s="242">
        <v>21</v>
      </c>
      <c r="M464" s="242">
        <f>G464*(1+L464/100)</f>
        <v>0</v>
      </c>
      <c r="N464" s="240">
        <v>1.1299999999999999E-3</v>
      </c>
      <c r="O464" s="240">
        <f>ROUND(E464*N464,2)</f>
        <v>0.01</v>
      </c>
      <c r="P464" s="240">
        <v>0</v>
      </c>
      <c r="Q464" s="240">
        <f>ROUND(E464*P464,2)</f>
        <v>0</v>
      </c>
      <c r="R464" s="242" t="s">
        <v>337</v>
      </c>
      <c r="S464" s="242" t="s">
        <v>186</v>
      </c>
      <c r="T464" s="243" t="s">
        <v>186</v>
      </c>
      <c r="U464" s="224">
        <v>0.114</v>
      </c>
      <c r="V464" s="224">
        <f>ROUND(E464*U464,2)</f>
        <v>1.1399999999999999</v>
      </c>
      <c r="W464" s="224"/>
      <c r="X464" s="224" t="s">
        <v>218</v>
      </c>
      <c r="Y464" s="224" t="s">
        <v>189</v>
      </c>
      <c r="Z464" s="213"/>
      <c r="AA464" s="213"/>
      <c r="AB464" s="213"/>
      <c r="AC464" s="213"/>
      <c r="AD464" s="213"/>
      <c r="AE464" s="213"/>
      <c r="AF464" s="213"/>
      <c r="AG464" s="213" t="s">
        <v>219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33" x14ac:dyDescent="0.2">
      <c r="A465" s="3"/>
      <c r="B465" s="4"/>
      <c r="C465" s="257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AE465">
        <v>15</v>
      </c>
      <c r="AF465">
        <v>21</v>
      </c>
      <c r="AG465" t="s">
        <v>167</v>
      </c>
    </row>
    <row r="466" spans="1:33" x14ac:dyDescent="0.2">
      <c r="A466" s="216"/>
      <c r="B466" s="217" t="s">
        <v>29</v>
      </c>
      <c r="C466" s="258"/>
      <c r="D466" s="218"/>
      <c r="E466" s="219"/>
      <c r="F466" s="219"/>
      <c r="G466" s="236">
        <f>G8+G15+G25+G34+G39+G43+G51+G59+G62+G66+G82+G92+G102+G130+G143+G145+G147+G193+G236+G239+G241+G248+G259+G264+G273+G290+G297+G322+G341+G344+G347+G352+G369+G396+G404+G431+G433+G443+G452+G461+G463</f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AE466">
        <f>SUMIF(L7:L464,AE465,G7:G464)</f>
        <v>0</v>
      </c>
      <c r="AF466">
        <f>SUMIF(L7:L464,AF465,G7:G464)</f>
        <v>0</v>
      </c>
      <c r="AG466" t="s">
        <v>246</v>
      </c>
    </row>
    <row r="467" spans="1:33" x14ac:dyDescent="0.2">
      <c r="C467" s="259"/>
      <c r="D467" s="10"/>
      <c r="AG467" t="s">
        <v>247</v>
      </c>
    </row>
    <row r="468" spans="1:33" x14ac:dyDescent="0.2">
      <c r="D468" s="10"/>
    </row>
    <row r="469" spans="1:33" x14ac:dyDescent="0.2">
      <c r="D469" s="10"/>
    </row>
    <row r="470" spans="1:33" x14ac:dyDescent="0.2">
      <c r="D470" s="10"/>
    </row>
    <row r="471" spans="1:33" x14ac:dyDescent="0.2">
      <c r="D471" s="10"/>
    </row>
    <row r="472" spans="1:33" x14ac:dyDescent="0.2">
      <c r="D472" s="10"/>
    </row>
    <row r="473" spans="1:33" x14ac:dyDescent="0.2">
      <c r="D473" s="10"/>
    </row>
    <row r="474" spans="1:33" x14ac:dyDescent="0.2">
      <c r="D474" s="10"/>
    </row>
    <row r="475" spans="1:33" x14ac:dyDescent="0.2">
      <c r="D475" s="10"/>
    </row>
    <row r="476" spans="1:33" x14ac:dyDescent="0.2">
      <c r="D476" s="10"/>
    </row>
    <row r="477" spans="1:33" x14ac:dyDescent="0.2">
      <c r="D477" s="10"/>
    </row>
    <row r="478" spans="1:33" x14ac:dyDescent="0.2">
      <c r="D478" s="10"/>
    </row>
    <row r="479" spans="1:33" x14ac:dyDescent="0.2">
      <c r="D479" s="10"/>
    </row>
    <row r="480" spans="1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/5YU3E9h6gAxruQwnL18P0u4mFkbIWdyU7ZeHnxc9cZAJpqtoJRkOk7DmSV3gkt2C+ynRucPA8BEAQdvdKDig==" saltValue="/0PCJNCLcdSM7Nyp3Y7Hyw==" spinCount="100000" sheet="1" formatRows="0"/>
  <mergeCells count="78">
    <mergeCell ref="C398:G398"/>
    <mergeCell ref="C400:G400"/>
    <mergeCell ref="C401:G401"/>
    <mergeCell ref="C403:G403"/>
    <mergeCell ref="C446:G446"/>
    <mergeCell ref="C454:G454"/>
    <mergeCell ref="C343:G343"/>
    <mergeCell ref="C349:G349"/>
    <mergeCell ref="C355:G355"/>
    <mergeCell ref="C358:G358"/>
    <mergeCell ref="C360:G360"/>
    <mergeCell ref="C366:G366"/>
    <mergeCell ref="C329:G329"/>
    <mergeCell ref="C330:G330"/>
    <mergeCell ref="C333:G333"/>
    <mergeCell ref="C334:G334"/>
    <mergeCell ref="C337:G337"/>
    <mergeCell ref="C338:G338"/>
    <mergeCell ref="C253:G253"/>
    <mergeCell ref="C267:G267"/>
    <mergeCell ref="C283:G283"/>
    <mergeCell ref="C284:G284"/>
    <mergeCell ref="C324:G324"/>
    <mergeCell ref="C325:G325"/>
    <mergeCell ref="C207:G207"/>
    <mergeCell ref="C209:G209"/>
    <mergeCell ref="C210:G210"/>
    <mergeCell ref="C220:G220"/>
    <mergeCell ref="C238:G238"/>
    <mergeCell ref="C251:G251"/>
    <mergeCell ref="C196:G196"/>
    <mergeCell ref="C197:G197"/>
    <mergeCell ref="C199:G199"/>
    <mergeCell ref="C200:G200"/>
    <mergeCell ref="C201:G201"/>
    <mergeCell ref="C206:G206"/>
    <mergeCell ref="C164:G164"/>
    <mergeCell ref="C178:G178"/>
    <mergeCell ref="C180:G180"/>
    <mergeCell ref="C182:G182"/>
    <mergeCell ref="C186:G186"/>
    <mergeCell ref="C195:G195"/>
    <mergeCell ref="C156:G156"/>
    <mergeCell ref="C157:G157"/>
    <mergeCell ref="C158:G158"/>
    <mergeCell ref="C160:G160"/>
    <mergeCell ref="C161:G161"/>
    <mergeCell ref="C162:G162"/>
    <mergeCell ref="C135:G135"/>
    <mergeCell ref="C140:G140"/>
    <mergeCell ref="C142:G142"/>
    <mergeCell ref="C151:G151"/>
    <mergeCell ref="C152:G152"/>
    <mergeCell ref="C153:G153"/>
    <mergeCell ref="C84:G84"/>
    <mergeCell ref="C87:G87"/>
    <mergeCell ref="C91:G91"/>
    <mergeCell ref="C115:G115"/>
    <mergeCell ref="C132:G132"/>
    <mergeCell ref="C134:G134"/>
    <mergeCell ref="C38:G38"/>
    <mergeCell ref="C41:G41"/>
    <mergeCell ref="C56:G56"/>
    <mergeCell ref="C61:G61"/>
    <mergeCell ref="C65:G65"/>
    <mergeCell ref="C74:G74"/>
    <mergeCell ref="C14:G14"/>
    <mergeCell ref="C17:G17"/>
    <mergeCell ref="C23:G23"/>
    <mergeCell ref="C27:G27"/>
    <mergeCell ref="C32:G32"/>
    <mergeCell ref="C36:G3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28B9-0E4F-4006-9253-0E7408635F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248</v>
      </c>
      <c r="B1" s="198"/>
      <c r="C1" s="198"/>
      <c r="D1" s="198"/>
      <c r="E1" s="198"/>
      <c r="F1" s="198"/>
      <c r="G1" s="198"/>
      <c r="AG1" t="s">
        <v>153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154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7" t="s">
        <v>154</v>
      </c>
      <c r="AG3" t="s">
        <v>157</v>
      </c>
    </row>
    <row r="4" spans="1:60" ht="24.95" customHeight="1" x14ac:dyDescent="0.2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158</v>
      </c>
    </row>
    <row r="5" spans="1:60" x14ac:dyDescent="0.2">
      <c r="D5" s="10"/>
    </row>
    <row r="6" spans="1:60" ht="38.25" x14ac:dyDescent="0.2">
      <c r="A6" s="209" t="s">
        <v>159</v>
      </c>
      <c r="B6" s="211" t="s">
        <v>160</v>
      </c>
      <c r="C6" s="211" t="s">
        <v>161</v>
      </c>
      <c r="D6" s="210" t="s">
        <v>162</v>
      </c>
      <c r="E6" s="209" t="s">
        <v>163</v>
      </c>
      <c r="F6" s="208" t="s">
        <v>164</v>
      </c>
      <c r="G6" s="209" t="s">
        <v>29</v>
      </c>
      <c r="H6" s="212" t="s">
        <v>30</v>
      </c>
      <c r="I6" s="212" t="s">
        <v>165</v>
      </c>
      <c r="J6" s="212" t="s">
        <v>31</v>
      </c>
      <c r="K6" s="212" t="s">
        <v>166</v>
      </c>
      <c r="L6" s="212" t="s">
        <v>167</v>
      </c>
      <c r="M6" s="212" t="s">
        <v>168</v>
      </c>
      <c r="N6" s="212" t="s">
        <v>169</v>
      </c>
      <c r="O6" s="212" t="s">
        <v>170</v>
      </c>
      <c r="P6" s="212" t="s">
        <v>171</v>
      </c>
      <c r="Q6" s="212" t="s">
        <v>172</v>
      </c>
      <c r="R6" s="212" t="s">
        <v>173</v>
      </c>
      <c r="S6" s="212" t="s">
        <v>174</v>
      </c>
      <c r="T6" s="212" t="s">
        <v>175</v>
      </c>
      <c r="U6" s="212" t="s">
        <v>176</v>
      </c>
      <c r="V6" s="212" t="s">
        <v>177</v>
      </c>
      <c r="W6" s="212" t="s">
        <v>178</v>
      </c>
      <c r="X6" s="212" t="s">
        <v>179</v>
      </c>
      <c r="Y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181</v>
      </c>
      <c r="B8" s="228" t="s">
        <v>136</v>
      </c>
      <c r="C8" s="253" t="s">
        <v>137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0</v>
      </c>
      <c r="L8" s="231"/>
      <c r="M8" s="231">
        <f>SUM(M9:M22)</f>
        <v>0</v>
      </c>
      <c r="N8" s="230"/>
      <c r="O8" s="230">
        <f>SUM(O9:O22)</f>
        <v>0</v>
      </c>
      <c r="P8" s="230"/>
      <c r="Q8" s="230">
        <f>SUM(Q9:Q22)</f>
        <v>0</v>
      </c>
      <c r="R8" s="231"/>
      <c r="S8" s="231"/>
      <c r="T8" s="232"/>
      <c r="U8" s="226"/>
      <c r="V8" s="226">
        <f>SUM(V9:V22)</f>
        <v>0</v>
      </c>
      <c r="W8" s="226"/>
      <c r="X8" s="226"/>
      <c r="Y8" s="226"/>
      <c r="AG8" t="s">
        <v>182</v>
      </c>
    </row>
    <row r="9" spans="1:60" outlineLevel="1" x14ac:dyDescent="0.2">
      <c r="A9" s="246">
        <v>1</v>
      </c>
      <c r="B9" s="247" t="s">
        <v>914</v>
      </c>
      <c r="C9" s="256" t="s">
        <v>915</v>
      </c>
      <c r="D9" s="248" t="s">
        <v>314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212</v>
      </c>
      <c r="T9" s="252" t="s">
        <v>187</v>
      </c>
      <c r="U9" s="224">
        <v>0</v>
      </c>
      <c r="V9" s="224">
        <f>ROUND(E9*U9,2)</f>
        <v>0</v>
      </c>
      <c r="W9" s="224"/>
      <c r="X9" s="224" t="s">
        <v>307</v>
      </c>
      <c r="Y9" s="224" t="s">
        <v>206</v>
      </c>
      <c r="Z9" s="213"/>
      <c r="AA9" s="213"/>
      <c r="AB9" s="213"/>
      <c r="AC9" s="213"/>
      <c r="AD9" s="213"/>
      <c r="AE9" s="213"/>
      <c r="AF9" s="213"/>
      <c r="AG9" s="213" t="s">
        <v>916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6">
        <v>2</v>
      </c>
      <c r="B10" s="247" t="s">
        <v>917</v>
      </c>
      <c r="C10" s="256" t="s">
        <v>918</v>
      </c>
      <c r="D10" s="248" t="s">
        <v>314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51"/>
      <c r="S10" s="251" t="s">
        <v>212</v>
      </c>
      <c r="T10" s="252" t="s">
        <v>187</v>
      </c>
      <c r="U10" s="224">
        <v>0</v>
      </c>
      <c r="V10" s="224">
        <f>ROUND(E10*U10,2)</f>
        <v>0</v>
      </c>
      <c r="W10" s="224"/>
      <c r="X10" s="224" t="s">
        <v>218</v>
      </c>
      <c r="Y10" s="224" t="s">
        <v>206</v>
      </c>
      <c r="Z10" s="213"/>
      <c r="AA10" s="213"/>
      <c r="AB10" s="213"/>
      <c r="AC10" s="213"/>
      <c r="AD10" s="213"/>
      <c r="AE10" s="213"/>
      <c r="AF10" s="213"/>
      <c r="AG10" s="213" t="s">
        <v>919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6">
        <v>3</v>
      </c>
      <c r="B11" s="247" t="s">
        <v>920</v>
      </c>
      <c r="C11" s="256" t="s">
        <v>921</v>
      </c>
      <c r="D11" s="248" t="s">
        <v>314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51"/>
      <c r="S11" s="251" t="s">
        <v>212</v>
      </c>
      <c r="T11" s="252" t="s">
        <v>187</v>
      </c>
      <c r="U11" s="224">
        <v>0</v>
      </c>
      <c r="V11" s="224">
        <f>ROUND(E11*U11,2)</f>
        <v>0</v>
      </c>
      <c r="W11" s="224"/>
      <c r="X11" s="224" t="s">
        <v>307</v>
      </c>
      <c r="Y11" s="224" t="s">
        <v>206</v>
      </c>
      <c r="Z11" s="213"/>
      <c r="AA11" s="213"/>
      <c r="AB11" s="213"/>
      <c r="AC11" s="213"/>
      <c r="AD11" s="213"/>
      <c r="AE11" s="213"/>
      <c r="AF11" s="213"/>
      <c r="AG11" s="213" t="s">
        <v>916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6">
        <v>4</v>
      </c>
      <c r="B12" s="247" t="s">
        <v>922</v>
      </c>
      <c r="C12" s="256" t="s">
        <v>923</v>
      </c>
      <c r="D12" s="248" t="s">
        <v>314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212</v>
      </c>
      <c r="T12" s="252" t="s">
        <v>187</v>
      </c>
      <c r="U12" s="224">
        <v>0</v>
      </c>
      <c r="V12" s="224">
        <f>ROUND(E12*U12,2)</f>
        <v>0</v>
      </c>
      <c r="W12" s="224"/>
      <c r="X12" s="224" t="s">
        <v>218</v>
      </c>
      <c r="Y12" s="224" t="s">
        <v>206</v>
      </c>
      <c r="Z12" s="213"/>
      <c r="AA12" s="213"/>
      <c r="AB12" s="213"/>
      <c r="AC12" s="213"/>
      <c r="AD12" s="213"/>
      <c r="AE12" s="213"/>
      <c r="AF12" s="213"/>
      <c r="AG12" s="213" t="s">
        <v>919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6">
        <v>5</v>
      </c>
      <c r="B13" s="247" t="s">
        <v>924</v>
      </c>
      <c r="C13" s="256" t="s">
        <v>925</v>
      </c>
      <c r="D13" s="248" t="s">
        <v>314</v>
      </c>
      <c r="E13" s="249">
        <v>6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212</v>
      </c>
      <c r="T13" s="252" t="s">
        <v>187</v>
      </c>
      <c r="U13" s="224">
        <v>0</v>
      </c>
      <c r="V13" s="224">
        <f>ROUND(E13*U13,2)</f>
        <v>0</v>
      </c>
      <c r="W13" s="224"/>
      <c r="X13" s="224" t="s">
        <v>307</v>
      </c>
      <c r="Y13" s="224" t="s">
        <v>206</v>
      </c>
      <c r="Z13" s="213"/>
      <c r="AA13" s="213"/>
      <c r="AB13" s="213"/>
      <c r="AC13" s="213"/>
      <c r="AD13" s="213"/>
      <c r="AE13" s="213"/>
      <c r="AF13" s="213"/>
      <c r="AG13" s="213" t="s">
        <v>916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6">
        <v>6</v>
      </c>
      <c r="B14" s="247" t="s">
        <v>926</v>
      </c>
      <c r="C14" s="256" t="s">
        <v>927</v>
      </c>
      <c r="D14" s="248" t="s">
        <v>314</v>
      </c>
      <c r="E14" s="249">
        <v>6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212</v>
      </c>
      <c r="T14" s="252" t="s">
        <v>187</v>
      </c>
      <c r="U14" s="224">
        <v>0</v>
      </c>
      <c r="V14" s="224">
        <f>ROUND(E14*U14,2)</f>
        <v>0</v>
      </c>
      <c r="W14" s="224"/>
      <c r="X14" s="224" t="s">
        <v>218</v>
      </c>
      <c r="Y14" s="224" t="s">
        <v>206</v>
      </c>
      <c r="Z14" s="213"/>
      <c r="AA14" s="213"/>
      <c r="AB14" s="213"/>
      <c r="AC14" s="213"/>
      <c r="AD14" s="213"/>
      <c r="AE14" s="213"/>
      <c r="AF14" s="213"/>
      <c r="AG14" s="213" t="s">
        <v>919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6">
        <v>7</v>
      </c>
      <c r="B15" s="247" t="s">
        <v>928</v>
      </c>
      <c r="C15" s="256" t="s">
        <v>929</v>
      </c>
      <c r="D15" s="248" t="s">
        <v>314</v>
      </c>
      <c r="E15" s="249">
        <v>5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212</v>
      </c>
      <c r="T15" s="252" t="s">
        <v>187</v>
      </c>
      <c r="U15" s="224">
        <v>0</v>
      </c>
      <c r="V15" s="224">
        <f>ROUND(E15*U15,2)</f>
        <v>0</v>
      </c>
      <c r="W15" s="224"/>
      <c r="X15" s="224" t="s">
        <v>307</v>
      </c>
      <c r="Y15" s="224" t="s">
        <v>206</v>
      </c>
      <c r="Z15" s="213"/>
      <c r="AA15" s="213"/>
      <c r="AB15" s="213"/>
      <c r="AC15" s="213"/>
      <c r="AD15" s="213"/>
      <c r="AE15" s="213"/>
      <c r="AF15" s="213"/>
      <c r="AG15" s="213" t="s">
        <v>916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6">
        <v>8</v>
      </c>
      <c r="B16" s="247" t="s">
        <v>930</v>
      </c>
      <c r="C16" s="256" t="s">
        <v>931</v>
      </c>
      <c r="D16" s="248" t="s">
        <v>314</v>
      </c>
      <c r="E16" s="249">
        <v>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212</v>
      </c>
      <c r="T16" s="252" t="s">
        <v>187</v>
      </c>
      <c r="U16" s="224">
        <v>0</v>
      </c>
      <c r="V16" s="224">
        <f>ROUND(E16*U16,2)</f>
        <v>0</v>
      </c>
      <c r="W16" s="224"/>
      <c r="X16" s="224" t="s">
        <v>218</v>
      </c>
      <c r="Y16" s="224" t="s">
        <v>206</v>
      </c>
      <c r="Z16" s="213"/>
      <c r="AA16" s="213"/>
      <c r="AB16" s="213"/>
      <c r="AC16" s="213"/>
      <c r="AD16" s="213"/>
      <c r="AE16" s="213"/>
      <c r="AF16" s="213"/>
      <c r="AG16" s="213" t="s">
        <v>919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6">
        <v>9</v>
      </c>
      <c r="B17" s="247" t="s">
        <v>932</v>
      </c>
      <c r="C17" s="256" t="s">
        <v>933</v>
      </c>
      <c r="D17" s="248" t="s">
        <v>314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212</v>
      </c>
      <c r="T17" s="252" t="s">
        <v>187</v>
      </c>
      <c r="U17" s="224">
        <v>0</v>
      </c>
      <c r="V17" s="224">
        <f>ROUND(E17*U17,2)</f>
        <v>0</v>
      </c>
      <c r="W17" s="224"/>
      <c r="X17" s="224" t="s">
        <v>307</v>
      </c>
      <c r="Y17" s="224" t="s">
        <v>206</v>
      </c>
      <c r="Z17" s="213"/>
      <c r="AA17" s="213"/>
      <c r="AB17" s="213"/>
      <c r="AC17" s="213"/>
      <c r="AD17" s="213"/>
      <c r="AE17" s="213"/>
      <c r="AF17" s="213"/>
      <c r="AG17" s="213" t="s">
        <v>916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6">
        <v>10</v>
      </c>
      <c r="B18" s="247" t="s">
        <v>934</v>
      </c>
      <c r="C18" s="256" t="s">
        <v>935</v>
      </c>
      <c r="D18" s="248" t="s">
        <v>314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212</v>
      </c>
      <c r="T18" s="252" t="s">
        <v>187</v>
      </c>
      <c r="U18" s="224">
        <v>0</v>
      </c>
      <c r="V18" s="224">
        <f>ROUND(E18*U18,2)</f>
        <v>0</v>
      </c>
      <c r="W18" s="224"/>
      <c r="X18" s="224" t="s">
        <v>218</v>
      </c>
      <c r="Y18" s="224" t="s">
        <v>206</v>
      </c>
      <c r="Z18" s="213"/>
      <c r="AA18" s="213"/>
      <c r="AB18" s="213"/>
      <c r="AC18" s="213"/>
      <c r="AD18" s="213"/>
      <c r="AE18" s="213"/>
      <c r="AF18" s="213"/>
      <c r="AG18" s="213" t="s">
        <v>919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6">
        <v>11</v>
      </c>
      <c r="B19" s="247" t="s">
        <v>936</v>
      </c>
      <c r="C19" s="256" t="s">
        <v>937</v>
      </c>
      <c r="D19" s="248" t="s">
        <v>314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</v>
      </c>
      <c r="O19" s="249">
        <f>ROUND(E19*N19,2)</f>
        <v>0</v>
      </c>
      <c r="P19" s="249">
        <v>0</v>
      </c>
      <c r="Q19" s="249">
        <f>ROUND(E19*P19,2)</f>
        <v>0</v>
      </c>
      <c r="R19" s="251"/>
      <c r="S19" s="251" t="s">
        <v>212</v>
      </c>
      <c r="T19" s="252" t="s">
        <v>187</v>
      </c>
      <c r="U19" s="224">
        <v>0</v>
      </c>
      <c r="V19" s="224">
        <f>ROUND(E19*U19,2)</f>
        <v>0</v>
      </c>
      <c r="W19" s="224"/>
      <c r="X19" s="224" t="s">
        <v>307</v>
      </c>
      <c r="Y19" s="224" t="s">
        <v>206</v>
      </c>
      <c r="Z19" s="213"/>
      <c r="AA19" s="213"/>
      <c r="AB19" s="213"/>
      <c r="AC19" s="213"/>
      <c r="AD19" s="213"/>
      <c r="AE19" s="213"/>
      <c r="AF19" s="213"/>
      <c r="AG19" s="213" t="s">
        <v>916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6">
        <v>12</v>
      </c>
      <c r="B20" s="247" t="s">
        <v>938</v>
      </c>
      <c r="C20" s="256" t="s">
        <v>939</v>
      </c>
      <c r="D20" s="248" t="s">
        <v>314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49">
        <v>0</v>
      </c>
      <c r="O20" s="249">
        <f>ROUND(E20*N20,2)</f>
        <v>0</v>
      </c>
      <c r="P20" s="249">
        <v>0</v>
      </c>
      <c r="Q20" s="249">
        <f>ROUND(E20*P20,2)</f>
        <v>0</v>
      </c>
      <c r="R20" s="251"/>
      <c r="S20" s="251" t="s">
        <v>212</v>
      </c>
      <c r="T20" s="252" t="s">
        <v>187</v>
      </c>
      <c r="U20" s="224">
        <v>0</v>
      </c>
      <c r="V20" s="224">
        <f>ROUND(E20*U20,2)</f>
        <v>0</v>
      </c>
      <c r="W20" s="224"/>
      <c r="X20" s="224" t="s">
        <v>218</v>
      </c>
      <c r="Y20" s="224" t="s">
        <v>206</v>
      </c>
      <c r="Z20" s="213"/>
      <c r="AA20" s="213"/>
      <c r="AB20" s="213"/>
      <c r="AC20" s="213"/>
      <c r="AD20" s="213"/>
      <c r="AE20" s="213"/>
      <c r="AF20" s="213"/>
      <c r="AG20" s="213" t="s">
        <v>919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6">
        <v>13</v>
      </c>
      <c r="B21" s="247" t="s">
        <v>940</v>
      </c>
      <c r="C21" s="256" t="s">
        <v>941</v>
      </c>
      <c r="D21" s="248" t="s">
        <v>314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51"/>
      <c r="S21" s="251" t="s">
        <v>212</v>
      </c>
      <c r="T21" s="252" t="s">
        <v>187</v>
      </c>
      <c r="U21" s="224">
        <v>0</v>
      </c>
      <c r="V21" s="224">
        <f>ROUND(E21*U21,2)</f>
        <v>0</v>
      </c>
      <c r="W21" s="224"/>
      <c r="X21" s="224" t="s">
        <v>307</v>
      </c>
      <c r="Y21" s="224" t="s">
        <v>206</v>
      </c>
      <c r="Z21" s="213"/>
      <c r="AA21" s="213"/>
      <c r="AB21" s="213"/>
      <c r="AC21" s="213"/>
      <c r="AD21" s="213"/>
      <c r="AE21" s="213"/>
      <c r="AF21" s="213"/>
      <c r="AG21" s="213" t="s">
        <v>916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6">
        <v>14</v>
      </c>
      <c r="B22" s="247" t="s">
        <v>942</v>
      </c>
      <c r="C22" s="256" t="s">
        <v>943</v>
      </c>
      <c r="D22" s="248" t="s">
        <v>314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49">
        <v>0</v>
      </c>
      <c r="O22" s="249">
        <f>ROUND(E22*N22,2)</f>
        <v>0</v>
      </c>
      <c r="P22" s="249">
        <v>0</v>
      </c>
      <c r="Q22" s="249">
        <f>ROUND(E22*P22,2)</f>
        <v>0</v>
      </c>
      <c r="R22" s="251"/>
      <c r="S22" s="251" t="s">
        <v>212</v>
      </c>
      <c r="T22" s="252" t="s">
        <v>187</v>
      </c>
      <c r="U22" s="224">
        <v>0</v>
      </c>
      <c r="V22" s="224">
        <f>ROUND(E22*U22,2)</f>
        <v>0</v>
      </c>
      <c r="W22" s="224"/>
      <c r="X22" s="224" t="s">
        <v>218</v>
      </c>
      <c r="Y22" s="224" t="s">
        <v>206</v>
      </c>
      <c r="Z22" s="213"/>
      <c r="AA22" s="213"/>
      <c r="AB22" s="213"/>
      <c r="AC22" s="213"/>
      <c r="AD22" s="213"/>
      <c r="AE22" s="213"/>
      <c r="AF22" s="213"/>
      <c r="AG22" s="213" t="s">
        <v>919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7" t="s">
        <v>181</v>
      </c>
      <c r="B23" s="228" t="s">
        <v>146</v>
      </c>
      <c r="C23" s="253" t="s">
        <v>147</v>
      </c>
      <c r="D23" s="229"/>
      <c r="E23" s="230"/>
      <c r="F23" s="231"/>
      <c r="G23" s="231">
        <f>SUMIF(AG24:AG24,"&lt;&gt;NOR",G24:G24)</f>
        <v>0</v>
      </c>
      <c r="H23" s="231"/>
      <c r="I23" s="231">
        <f>SUM(I24:I24)</f>
        <v>0</v>
      </c>
      <c r="J23" s="231"/>
      <c r="K23" s="231">
        <f>SUM(K24:K24)</f>
        <v>0</v>
      </c>
      <c r="L23" s="231"/>
      <c r="M23" s="231">
        <f>SUM(M24:M24)</f>
        <v>0</v>
      </c>
      <c r="N23" s="230"/>
      <c r="O23" s="230">
        <f>SUM(O24:O24)</f>
        <v>0</v>
      </c>
      <c r="P23" s="230"/>
      <c r="Q23" s="230">
        <f>SUM(Q24:Q24)</f>
        <v>0</v>
      </c>
      <c r="R23" s="231"/>
      <c r="S23" s="231"/>
      <c r="T23" s="232"/>
      <c r="U23" s="226"/>
      <c r="V23" s="226">
        <f>SUM(V24:V24)</f>
        <v>0</v>
      </c>
      <c r="W23" s="226"/>
      <c r="X23" s="226"/>
      <c r="Y23" s="226"/>
      <c r="AG23" t="s">
        <v>182</v>
      </c>
    </row>
    <row r="24" spans="1:60" outlineLevel="1" x14ac:dyDescent="0.2">
      <c r="A24" s="246">
        <v>15</v>
      </c>
      <c r="B24" s="247" t="s">
        <v>944</v>
      </c>
      <c r="C24" s="256" t="s">
        <v>945</v>
      </c>
      <c r="D24" s="248" t="s">
        <v>314</v>
      </c>
      <c r="E24" s="249">
        <v>3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49">
        <v>0</v>
      </c>
      <c r="O24" s="249">
        <f>ROUND(E24*N24,2)</f>
        <v>0</v>
      </c>
      <c r="P24" s="249">
        <v>0</v>
      </c>
      <c r="Q24" s="249">
        <f>ROUND(E24*P24,2)</f>
        <v>0</v>
      </c>
      <c r="R24" s="251"/>
      <c r="S24" s="251" t="s">
        <v>212</v>
      </c>
      <c r="T24" s="252" t="s">
        <v>187</v>
      </c>
      <c r="U24" s="224">
        <v>0</v>
      </c>
      <c r="V24" s="224">
        <f>ROUND(E24*U24,2)</f>
        <v>0</v>
      </c>
      <c r="W24" s="224"/>
      <c r="X24" s="224" t="s">
        <v>307</v>
      </c>
      <c r="Y24" s="224" t="s">
        <v>206</v>
      </c>
      <c r="Z24" s="213"/>
      <c r="AA24" s="213"/>
      <c r="AB24" s="213"/>
      <c r="AC24" s="213"/>
      <c r="AD24" s="213"/>
      <c r="AE24" s="213"/>
      <c r="AF24" s="213"/>
      <c r="AG24" s="213" t="s">
        <v>916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7" t="s">
        <v>181</v>
      </c>
      <c r="B25" s="228" t="s">
        <v>138</v>
      </c>
      <c r="C25" s="253" t="s">
        <v>139</v>
      </c>
      <c r="D25" s="229"/>
      <c r="E25" s="230"/>
      <c r="F25" s="231"/>
      <c r="G25" s="231">
        <f>SUMIF(AG26:AG33,"&lt;&gt;NOR",G26:G33)</f>
        <v>0</v>
      </c>
      <c r="H25" s="231"/>
      <c r="I25" s="231">
        <f>SUM(I26:I33)</f>
        <v>0</v>
      </c>
      <c r="J25" s="231"/>
      <c r="K25" s="231">
        <f>SUM(K26:K33)</f>
        <v>0</v>
      </c>
      <c r="L25" s="231"/>
      <c r="M25" s="231">
        <f>SUM(M26:M33)</f>
        <v>0</v>
      </c>
      <c r="N25" s="230"/>
      <c r="O25" s="230">
        <f>SUM(O26:O33)</f>
        <v>0</v>
      </c>
      <c r="P25" s="230"/>
      <c r="Q25" s="230">
        <f>SUM(Q26:Q33)</f>
        <v>0</v>
      </c>
      <c r="R25" s="231"/>
      <c r="S25" s="231"/>
      <c r="T25" s="232"/>
      <c r="U25" s="226"/>
      <c r="V25" s="226">
        <f>SUM(V26:V33)</f>
        <v>0</v>
      </c>
      <c r="W25" s="226"/>
      <c r="X25" s="226"/>
      <c r="Y25" s="226"/>
      <c r="AG25" t="s">
        <v>182</v>
      </c>
    </row>
    <row r="26" spans="1:60" outlineLevel="1" x14ac:dyDescent="0.2">
      <c r="A26" s="246">
        <v>16</v>
      </c>
      <c r="B26" s="247" t="s">
        <v>946</v>
      </c>
      <c r="C26" s="256" t="s">
        <v>947</v>
      </c>
      <c r="D26" s="248" t="s">
        <v>314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49">
        <v>0</v>
      </c>
      <c r="O26" s="249">
        <f>ROUND(E26*N26,2)</f>
        <v>0</v>
      </c>
      <c r="P26" s="249">
        <v>0</v>
      </c>
      <c r="Q26" s="249">
        <f>ROUND(E26*P26,2)</f>
        <v>0</v>
      </c>
      <c r="R26" s="251"/>
      <c r="S26" s="251" t="s">
        <v>212</v>
      </c>
      <c r="T26" s="252" t="s">
        <v>187</v>
      </c>
      <c r="U26" s="224">
        <v>0</v>
      </c>
      <c r="V26" s="224">
        <f>ROUND(E26*U26,2)</f>
        <v>0</v>
      </c>
      <c r="W26" s="224"/>
      <c r="X26" s="224" t="s">
        <v>307</v>
      </c>
      <c r="Y26" s="224" t="s">
        <v>206</v>
      </c>
      <c r="Z26" s="213"/>
      <c r="AA26" s="213"/>
      <c r="AB26" s="213"/>
      <c r="AC26" s="213"/>
      <c r="AD26" s="213"/>
      <c r="AE26" s="213"/>
      <c r="AF26" s="213"/>
      <c r="AG26" s="213" t="s">
        <v>916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6">
        <v>17</v>
      </c>
      <c r="B27" s="247" t="s">
        <v>948</v>
      </c>
      <c r="C27" s="256" t="s">
        <v>949</v>
      </c>
      <c r="D27" s="248" t="s">
        <v>314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49">
        <v>0</v>
      </c>
      <c r="O27" s="249">
        <f>ROUND(E27*N27,2)</f>
        <v>0</v>
      </c>
      <c r="P27" s="249">
        <v>0</v>
      </c>
      <c r="Q27" s="249">
        <f>ROUND(E27*P27,2)</f>
        <v>0</v>
      </c>
      <c r="R27" s="251"/>
      <c r="S27" s="251" t="s">
        <v>212</v>
      </c>
      <c r="T27" s="252" t="s">
        <v>187</v>
      </c>
      <c r="U27" s="224">
        <v>0</v>
      </c>
      <c r="V27" s="224">
        <f>ROUND(E27*U27,2)</f>
        <v>0</v>
      </c>
      <c r="W27" s="224"/>
      <c r="X27" s="224" t="s">
        <v>218</v>
      </c>
      <c r="Y27" s="224" t="s">
        <v>206</v>
      </c>
      <c r="Z27" s="213"/>
      <c r="AA27" s="213"/>
      <c r="AB27" s="213"/>
      <c r="AC27" s="213"/>
      <c r="AD27" s="213"/>
      <c r="AE27" s="213"/>
      <c r="AF27" s="213"/>
      <c r="AG27" s="213" t="s">
        <v>919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6">
        <v>18</v>
      </c>
      <c r="B28" s="247" t="s">
        <v>950</v>
      </c>
      <c r="C28" s="256" t="s">
        <v>951</v>
      </c>
      <c r="D28" s="248" t="s">
        <v>314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49">
        <v>0</v>
      </c>
      <c r="O28" s="249">
        <f>ROUND(E28*N28,2)</f>
        <v>0</v>
      </c>
      <c r="P28" s="249">
        <v>0</v>
      </c>
      <c r="Q28" s="249">
        <f>ROUND(E28*P28,2)</f>
        <v>0</v>
      </c>
      <c r="R28" s="251"/>
      <c r="S28" s="251" t="s">
        <v>212</v>
      </c>
      <c r="T28" s="252" t="s">
        <v>187</v>
      </c>
      <c r="U28" s="224">
        <v>0</v>
      </c>
      <c r="V28" s="224">
        <f>ROUND(E28*U28,2)</f>
        <v>0</v>
      </c>
      <c r="W28" s="224"/>
      <c r="X28" s="224" t="s">
        <v>307</v>
      </c>
      <c r="Y28" s="224" t="s">
        <v>206</v>
      </c>
      <c r="Z28" s="213"/>
      <c r="AA28" s="213"/>
      <c r="AB28" s="213"/>
      <c r="AC28" s="213"/>
      <c r="AD28" s="213"/>
      <c r="AE28" s="213"/>
      <c r="AF28" s="213"/>
      <c r="AG28" s="213" t="s">
        <v>916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6">
        <v>19</v>
      </c>
      <c r="B29" s="247" t="s">
        <v>952</v>
      </c>
      <c r="C29" s="256" t="s">
        <v>953</v>
      </c>
      <c r="D29" s="248" t="s">
        <v>314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0</v>
      </c>
      <c r="O29" s="249">
        <f>ROUND(E29*N29,2)</f>
        <v>0</v>
      </c>
      <c r="P29" s="249">
        <v>0</v>
      </c>
      <c r="Q29" s="249">
        <f>ROUND(E29*P29,2)</f>
        <v>0</v>
      </c>
      <c r="R29" s="251"/>
      <c r="S29" s="251" t="s">
        <v>212</v>
      </c>
      <c r="T29" s="252" t="s">
        <v>187</v>
      </c>
      <c r="U29" s="224">
        <v>0</v>
      </c>
      <c r="V29" s="224">
        <f>ROUND(E29*U29,2)</f>
        <v>0</v>
      </c>
      <c r="W29" s="224"/>
      <c r="X29" s="224" t="s">
        <v>218</v>
      </c>
      <c r="Y29" s="224" t="s">
        <v>206</v>
      </c>
      <c r="Z29" s="213"/>
      <c r="AA29" s="213"/>
      <c r="AB29" s="213"/>
      <c r="AC29" s="213"/>
      <c r="AD29" s="213"/>
      <c r="AE29" s="213"/>
      <c r="AF29" s="213"/>
      <c r="AG29" s="213" t="s">
        <v>919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6">
        <v>20</v>
      </c>
      <c r="B30" s="247" t="s">
        <v>954</v>
      </c>
      <c r="C30" s="256" t="s">
        <v>955</v>
      </c>
      <c r="D30" s="248" t="s">
        <v>251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49">
        <v>0</v>
      </c>
      <c r="O30" s="249">
        <f>ROUND(E30*N30,2)</f>
        <v>0</v>
      </c>
      <c r="P30" s="249">
        <v>0</v>
      </c>
      <c r="Q30" s="249">
        <f>ROUND(E30*P30,2)</f>
        <v>0</v>
      </c>
      <c r="R30" s="251"/>
      <c r="S30" s="251" t="s">
        <v>212</v>
      </c>
      <c r="T30" s="252" t="s">
        <v>187</v>
      </c>
      <c r="U30" s="224">
        <v>0</v>
      </c>
      <c r="V30" s="224">
        <f>ROUND(E30*U30,2)</f>
        <v>0</v>
      </c>
      <c r="W30" s="224"/>
      <c r="X30" s="224" t="s">
        <v>307</v>
      </c>
      <c r="Y30" s="224" t="s">
        <v>206</v>
      </c>
      <c r="Z30" s="213"/>
      <c r="AA30" s="213"/>
      <c r="AB30" s="213"/>
      <c r="AC30" s="213"/>
      <c r="AD30" s="213"/>
      <c r="AE30" s="213"/>
      <c r="AF30" s="213"/>
      <c r="AG30" s="213" t="s">
        <v>916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6">
        <v>21</v>
      </c>
      <c r="B31" s="247" t="s">
        <v>956</v>
      </c>
      <c r="C31" s="256" t="s">
        <v>957</v>
      </c>
      <c r="D31" s="248" t="s">
        <v>251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49">
        <v>0</v>
      </c>
      <c r="O31" s="249">
        <f>ROUND(E31*N31,2)</f>
        <v>0</v>
      </c>
      <c r="P31" s="249">
        <v>0</v>
      </c>
      <c r="Q31" s="249">
        <f>ROUND(E31*P31,2)</f>
        <v>0</v>
      </c>
      <c r="R31" s="251"/>
      <c r="S31" s="251" t="s">
        <v>212</v>
      </c>
      <c r="T31" s="252" t="s">
        <v>187</v>
      </c>
      <c r="U31" s="224">
        <v>0</v>
      </c>
      <c r="V31" s="224">
        <f>ROUND(E31*U31,2)</f>
        <v>0</v>
      </c>
      <c r="W31" s="224"/>
      <c r="X31" s="224" t="s">
        <v>218</v>
      </c>
      <c r="Y31" s="224" t="s">
        <v>206</v>
      </c>
      <c r="Z31" s="213"/>
      <c r="AA31" s="213"/>
      <c r="AB31" s="213"/>
      <c r="AC31" s="213"/>
      <c r="AD31" s="213"/>
      <c r="AE31" s="213"/>
      <c r="AF31" s="213"/>
      <c r="AG31" s="213" t="s">
        <v>919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6">
        <v>22</v>
      </c>
      <c r="B32" s="247" t="s">
        <v>958</v>
      </c>
      <c r="C32" s="256" t="s">
        <v>959</v>
      </c>
      <c r="D32" s="248" t="s">
        <v>314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49">
        <v>0</v>
      </c>
      <c r="O32" s="249">
        <f>ROUND(E32*N32,2)</f>
        <v>0</v>
      </c>
      <c r="P32" s="249">
        <v>0</v>
      </c>
      <c r="Q32" s="249">
        <f>ROUND(E32*P32,2)</f>
        <v>0</v>
      </c>
      <c r="R32" s="251"/>
      <c r="S32" s="251" t="s">
        <v>212</v>
      </c>
      <c r="T32" s="252" t="s">
        <v>187</v>
      </c>
      <c r="U32" s="224">
        <v>0</v>
      </c>
      <c r="V32" s="224">
        <f>ROUND(E32*U32,2)</f>
        <v>0</v>
      </c>
      <c r="W32" s="224"/>
      <c r="X32" s="224" t="s">
        <v>218</v>
      </c>
      <c r="Y32" s="224" t="s">
        <v>206</v>
      </c>
      <c r="Z32" s="213"/>
      <c r="AA32" s="213"/>
      <c r="AB32" s="213"/>
      <c r="AC32" s="213"/>
      <c r="AD32" s="213"/>
      <c r="AE32" s="213"/>
      <c r="AF32" s="213"/>
      <c r="AG32" s="213" t="s">
        <v>219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46">
        <v>23</v>
      </c>
      <c r="B33" s="247" t="s">
        <v>960</v>
      </c>
      <c r="C33" s="256" t="s">
        <v>961</v>
      </c>
      <c r="D33" s="248" t="s">
        <v>314</v>
      </c>
      <c r="E33" s="249">
        <v>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0</v>
      </c>
      <c r="O33" s="249">
        <f>ROUND(E33*N33,2)</f>
        <v>0</v>
      </c>
      <c r="P33" s="249">
        <v>0</v>
      </c>
      <c r="Q33" s="249">
        <f>ROUND(E33*P33,2)</f>
        <v>0</v>
      </c>
      <c r="R33" s="251"/>
      <c r="S33" s="251" t="s">
        <v>212</v>
      </c>
      <c r="T33" s="252" t="s">
        <v>187</v>
      </c>
      <c r="U33" s="224">
        <v>0</v>
      </c>
      <c r="V33" s="224">
        <f>ROUND(E33*U33,2)</f>
        <v>0</v>
      </c>
      <c r="W33" s="224"/>
      <c r="X33" s="224" t="s">
        <v>218</v>
      </c>
      <c r="Y33" s="224" t="s">
        <v>206</v>
      </c>
      <c r="Z33" s="213"/>
      <c r="AA33" s="213"/>
      <c r="AB33" s="213"/>
      <c r="AC33" s="213"/>
      <c r="AD33" s="213"/>
      <c r="AE33" s="213"/>
      <c r="AF33" s="213"/>
      <c r="AG33" s="213" t="s">
        <v>219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27" t="s">
        <v>181</v>
      </c>
      <c r="B34" s="228" t="s">
        <v>140</v>
      </c>
      <c r="C34" s="253" t="s">
        <v>141</v>
      </c>
      <c r="D34" s="229"/>
      <c r="E34" s="230"/>
      <c r="F34" s="231"/>
      <c r="G34" s="231">
        <f>SUMIF(AG35:AG48,"&lt;&gt;NOR",G35:G48)</f>
        <v>0</v>
      </c>
      <c r="H34" s="231"/>
      <c r="I34" s="231">
        <f>SUM(I35:I48)</f>
        <v>0</v>
      </c>
      <c r="J34" s="231"/>
      <c r="K34" s="231">
        <f>SUM(K35:K48)</f>
        <v>0</v>
      </c>
      <c r="L34" s="231"/>
      <c r="M34" s="231">
        <f>SUM(M35:M48)</f>
        <v>0</v>
      </c>
      <c r="N34" s="230"/>
      <c r="O34" s="230">
        <f>SUM(O35:O48)</f>
        <v>0</v>
      </c>
      <c r="P34" s="230"/>
      <c r="Q34" s="230">
        <f>SUM(Q35:Q48)</f>
        <v>0</v>
      </c>
      <c r="R34" s="231"/>
      <c r="S34" s="231"/>
      <c r="T34" s="232"/>
      <c r="U34" s="226"/>
      <c r="V34" s="226">
        <f>SUM(V35:V48)</f>
        <v>0</v>
      </c>
      <c r="W34" s="226"/>
      <c r="X34" s="226"/>
      <c r="Y34" s="226"/>
      <c r="AG34" t="s">
        <v>182</v>
      </c>
    </row>
    <row r="35" spans="1:60" outlineLevel="1" x14ac:dyDescent="0.2">
      <c r="A35" s="246">
        <v>24</v>
      </c>
      <c r="B35" s="247" t="s">
        <v>962</v>
      </c>
      <c r="C35" s="256" t="s">
        <v>963</v>
      </c>
      <c r="D35" s="248" t="s">
        <v>264</v>
      </c>
      <c r="E35" s="249">
        <v>400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49">
        <v>0</v>
      </c>
      <c r="O35" s="249">
        <f>ROUND(E35*N35,2)</f>
        <v>0</v>
      </c>
      <c r="P35" s="249">
        <v>0</v>
      </c>
      <c r="Q35" s="249">
        <f>ROUND(E35*P35,2)</f>
        <v>0</v>
      </c>
      <c r="R35" s="251"/>
      <c r="S35" s="251" t="s">
        <v>212</v>
      </c>
      <c r="T35" s="252" t="s">
        <v>187</v>
      </c>
      <c r="U35" s="224">
        <v>0</v>
      </c>
      <c r="V35" s="224">
        <f>ROUND(E35*U35,2)</f>
        <v>0</v>
      </c>
      <c r="W35" s="224"/>
      <c r="X35" s="224" t="s">
        <v>307</v>
      </c>
      <c r="Y35" s="224" t="s">
        <v>206</v>
      </c>
      <c r="Z35" s="213"/>
      <c r="AA35" s="213"/>
      <c r="AB35" s="213"/>
      <c r="AC35" s="213"/>
      <c r="AD35" s="213"/>
      <c r="AE35" s="213"/>
      <c r="AF35" s="213"/>
      <c r="AG35" s="213" t="s">
        <v>916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6">
        <v>25</v>
      </c>
      <c r="B36" s="247" t="s">
        <v>964</v>
      </c>
      <c r="C36" s="256" t="s">
        <v>965</v>
      </c>
      <c r="D36" s="248" t="s">
        <v>264</v>
      </c>
      <c r="E36" s="249">
        <v>200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49">
        <v>0</v>
      </c>
      <c r="O36" s="249">
        <f>ROUND(E36*N36,2)</f>
        <v>0</v>
      </c>
      <c r="P36" s="249">
        <v>0</v>
      </c>
      <c r="Q36" s="249">
        <f>ROUND(E36*P36,2)</f>
        <v>0</v>
      </c>
      <c r="R36" s="251"/>
      <c r="S36" s="251" t="s">
        <v>212</v>
      </c>
      <c r="T36" s="252" t="s">
        <v>187</v>
      </c>
      <c r="U36" s="224">
        <v>0</v>
      </c>
      <c r="V36" s="224">
        <f>ROUND(E36*U36,2)</f>
        <v>0</v>
      </c>
      <c r="W36" s="224"/>
      <c r="X36" s="224" t="s">
        <v>307</v>
      </c>
      <c r="Y36" s="224" t="s">
        <v>206</v>
      </c>
      <c r="Z36" s="213"/>
      <c r="AA36" s="213"/>
      <c r="AB36" s="213"/>
      <c r="AC36" s="213"/>
      <c r="AD36" s="213"/>
      <c r="AE36" s="213"/>
      <c r="AF36" s="213"/>
      <c r="AG36" s="213" t="s">
        <v>916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6">
        <v>26</v>
      </c>
      <c r="B37" s="247" t="s">
        <v>966</v>
      </c>
      <c r="C37" s="256" t="s">
        <v>967</v>
      </c>
      <c r="D37" s="248" t="s">
        <v>264</v>
      </c>
      <c r="E37" s="249">
        <v>400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49">
        <v>0</v>
      </c>
      <c r="O37" s="249">
        <f>ROUND(E37*N37,2)</f>
        <v>0</v>
      </c>
      <c r="P37" s="249">
        <v>0</v>
      </c>
      <c r="Q37" s="249">
        <f>ROUND(E37*P37,2)</f>
        <v>0</v>
      </c>
      <c r="R37" s="251"/>
      <c r="S37" s="251" t="s">
        <v>212</v>
      </c>
      <c r="T37" s="252" t="s">
        <v>187</v>
      </c>
      <c r="U37" s="224">
        <v>0</v>
      </c>
      <c r="V37" s="224">
        <f>ROUND(E37*U37,2)</f>
        <v>0</v>
      </c>
      <c r="W37" s="224"/>
      <c r="X37" s="224" t="s">
        <v>307</v>
      </c>
      <c r="Y37" s="224" t="s">
        <v>206</v>
      </c>
      <c r="Z37" s="213"/>
      <c r="AA37" s="213"/>
      <c r="AB37" s="213"/>
      <c r="AC37" s="213"/>
      <c r="AD37" s="213"/>
      <c r="AE37" s="213"/>
      <c r="AF37" s="213"/>
      <c r="AG37" s="213" t="s">
        <v>916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6">
        <v>27</v>
      </c>
      <c r="B38" s="247" t="s">
        <v>968</v>
      </c>
      <c r="C38" s="256" t="s">
        <v>969</v>
      </c>
      <c r="D38" s="248" t="s">
        <v>264</v>
      </c>
      <c r="E38" s="249">
        <v>50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49">
        <v>0</v>
      </c>
      <c r="O38" s="249">
        <f>ROUND(E38*N38,2)</f>
        <v>0</v>
      </c>
      <c r="P38" s="249">
        <v>0</v>
      </c>
      <c r="Q38" s="249">
        <f>ROUND(E38*P38,2)</f>
        <v>0</v>
      </c>
      <c r="R38" s="251"/>
      <c r="S38" s="251" t="s">
        <v>212</v>
      </c>
      <c r="T38" s="252" t="s">
        <v>187</v>
      </c>
      <c r="U38" s="224">
        <v>0</v>
      </c>
      <c r="V38" s="224">
        <f>ROUND(E38*U38,2)</f>
        <v>0</v>
      </c>
      <c r="W38" s="224"/>
      <c r="X38" s="224" t="s">
        <v>218</v>
      </c>
      <c r="Y38" s="224" t="s">
        <v>206</v>
      </c>
      <c r="Z38" s="213"/>
      <c r="AA38" s="213"/>
      <c r="AB38" s="213"/>
      <c r="AC38" s="213"/>
      <c r="AD38" s="213"/>
      <c r="AE38" s="213"/>
      <c r="AF38" s="213"/>
      <c r="AG38" s="213" t="s">
        <v>919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6">
        <v>28</v>
      </c>
      <c r="B39" s="247" t="s">
        <v>970</v>
      </c>
      <c r="C39" s="256" t="s">
        <v>971</v>
      </c>
      <c r="D39" s="248" t="s">
        <v>264</v>
      </c>
      <c r="E39" s="249">
        <v>50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49">
        <v>0</v>
      </c>
      <c r="O39" s="249">
        <f>ROUND(E39*N39,2)</f>
        <v>0</v>
      </c>
      <c r="P39" s="249">
        <v>0</v>
      </c>
      <c r="Q39" s="249">
        <f>ROUND(E39*P39,2)</f>
        <v>0</v>
      </c>
      <c r="R39" s="251"/>
      <c r="S39" s="251" t="s">
        <v>212</v>
      </c>
      <c r="T39" s="252" t="s">
        <v>187</v>
      </c>
      <c r="U39" s="224">
        <v>0</v>
      </c>
      <c r="V39" s="224">
        <f>ROUND(E39*U39,2)</f>
        <v>0</v>
      </c>
      <c r="W39" s="224"/>
      <c r="X39" s="224" t="s">
        <v>307</v>
      </c>
      <c r="Y39" s="224" t="s">
        <v>206</v>
      </c>
      <c r="Z39" s="213"/>
      <c r="AA39" s="213"/>
      <c r="AB39" s="213"/>
      <c r="AC39" s="213"/>
      <c r="AD39" s="213"/>
      <c r="AE39" s="213"/>
      <c r="AF39" s="213"/>
      <c r="AG39" s="213" t="s">
        <v>916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6">
        <v>29</v>
      </c>
      <c r="B40" s="247" t="s">
        <v>972</v>
      </c>
      <c r="C40" s="256" t="s">
        <v>973</v>
      </c>
      <c r="D40" s="248" t="s">
        <v>264</v>
      </c>
      <c r="E40" s="249">
        <v>30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49">
        <v>0</v>
      </c>
      <c r="O40" s="249">
        <f>ROUND(E40*N40,2)</f>
        <v>0</v>
      </c>
      <c r="P40" s="249">
        <v>0</v>
      </c>
      <c r="Q40" s="249">
        <f>ROUND(E40*P40,2)</f>
        <v>0</v>
      </c>
      <c r="R40" s="251"/>
      <c r="S40" s="251" t="s">
        <v>212</v>
      </c>
      <c r="T40" s="252" t="s">
        <v>187</v>
      </c>
      <c r="U40" s="224">
        <v>0</v>
      </c>
      <c r="V40" s="224">
        <f>ROUND(E40*U40,2)</f>
        <v>0</v>
      </c>
      <c r="W40" s="224"/>
      <c r="X40" s="224" t="s">
        <v>218</v>
      </c>
      <c r="Y40" s="224" t="s">
        <v>206</v>
      </c>
      <c r="Z40" s="213"/>
      <c r="AA40" s="213"/>
      <c r="AB40" s="213"/>
      <c r="AC40" s="213"/>
      <c r="AD40" s="213"/>
      <c r="AE40" s="213"/>
      <c r="AF40" s="213"/>
      <c r="AG40" s="213" t="s">
        <v>919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6">
        <v>30</v>
      </c>
      <c r="B41" s="247" t="s">
        <v>974</v>
      </c>
      <c r="C41" s="256" t="s">
        <v>975</v>
      </c>
      <c r="D41" s="248" t="s">
        <v>264</v>
      </c>
      <c r="E41" s="249">
        <v>1100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49">
        <v>0</v>
      </c>
      <c r="O41" s="249">
        <f>ROUND(E41*N41,2)</f>
        <v>0</v>
      </c>
      <c r="P41" s="249">
        <v>0</v>
      </c>
      <c r="Q41" s="249">
        <f>ROUND(E41*P41,2)</f>
        <v>0</v>
      </c>
      <c r="R41" s="251"/>
      <c r="S41" s="251" t="s">
        <v>212</v>
      </c>
      <c r="T41" s="252" t="s">
        <v>187</v>
      </c>
      <c r="U41" s="224">
        <v>0</v>
      </c>
      <c r="V41" s="224">
        <f>ROUND(E41*U41,2)</f>
        <v>0</v>
      </c>
      <c r="W41" s="224"/>
      <c r="X41" s="224" t="s">
        <v>218</v>
      </c>
      <c r="Y41" s="224" t="s">
        <v>206</v>
      </c>
      <c r="Z41" s="213"/>
      <c r="AA41" s="213"/>
      <c r="AB41" s="213"/>
      <c r="AC41" s="213"/>
      <c r="AD41" s="213"/>
      <c r="AE41" s="213"/>
      <c r="AF41" s="213"/>
      <c r="AG41" s="213" t="s">
        <v>919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6">
        <v>31</v>
      </c>
      <c r="B42" s="247" t="s">
        <v>976</v>
      </c>
      <c r="C42" s="256" t="s">
        <v>977</v>
      </c>
      <c r="D42" s="248" t="s">
        <v>264</v>
      </c>
      <c r="E42" s="249">
        <v>25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49">
        <v>0</v>
      </c>
      <c r="O42" s="249">
        <f>ROUND(E42*N42,2)</f>
        <v>0</v>
      </c>
      <c r="P42" s="249">
        <v>0</v>
      </c>
      <c r="Q42" s="249">
        <f>ROUND(E42*P42,2)</f>
        <v>0</v>
      </c>
      <c r="R42" s="251"/>
      <c r="S42" s="251" t="s">
        <v>212</v>
      </c>
      <c r="T42" s="252" t="s">
        <v>187</v>
      </c>
      <c r="U42" s="224">
        <v>0</v>
      </c>
      <c r="V42" s="224">
        <f>ROUND(E42*U42,2)</f>
        <v>0</v>
      </c>
      <c r="W42" s="224"/>
      <c r="X42" s="224" t="s">
        <v>307</v>
      </c>
      <c r="Y42" s="224" t="s">
        <v>206</v>
      </c>
      <c r="Z42" s="213"/>
      <c r="AA42" s="213"/>
      <c r="AB42" s="213"/>
      <c r="AC42" s="213"/>
      <c r="AD42" s="213"/>
      <c r="AE42" s="213"/>
      <c r="AF42" s="213"/>
      <c r="AG42" s="213" t="s">
        <v>916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6">
        <v>32</v>
      </c>
      <c r="B43" s="247" t="s">
        <v>978</v>
      </c>
      <c r="C43" s="256" t="s">
        <v>979</v>
      </c>
      <c r="D43" s="248" t="s">
        <v>980</v>
      </c>
      <c r="E43" s="249">
        <v>25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49">
        <v>0</v>
      </c>
      <c r="O43" s="249">
        <f>ROUND(E43*N43,2)</f>
        <v>0</v>
      </c>
      <c r="P43" s="249">
        <v>0</v>
      </c>
      <c r="Q43" s="249">
        <f>ROUND(E43*P43,2)</f>
        <v>0</v>
      </c>
      <c r="R43" s="251"/>
      <c r="S43" s="251" t="s">
        <v>212</v>
      </c>
      <c r="T43" s="252" t="s">
        <v>187</v>
      </c>
      <c r="U43" s="224">
        <v>0</v>
      </c>
      <c r="V43" s="224">
        <f>ROUND(E43*U43,2)</f>
        <v>0</v>
      </c>
      <c r="W43" s="224"/>
      <c r="X43" s="224" t="s">
        <v>307</v>
      </c>
      <c r="Y43" s="224" t="s">
        <v>206</v>
      </c>
      <c r="Z43" s="213"/>
      <c r="AA43" s="213"/>
      <c r="AB43" s="213"/>
      <c r="AC43" s="213"/>
      <c r="AD43" s="213"/>
      <c r="AE43" s="213"/>
      <c r="AF43" s="213"/>
      <c r="AG43" s="213" t="s">
        <v>916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6">
        <v>33</v>
      </c>
      <c r="B44" s="247" t="s">
        <v>981</v>
      </c>
      <c r="C44" s="256" t="s">
        <v>982</v>
      </c>
      <c r="D44" s="248" t="s">
        <v>264</v>
      </c>
      <c r="E44" s="249">
        <v>25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49">
        <v>0</v>
      </c>
      <c r="O44" s="249">
        <f>ROUND(E44*N44,2)</f>
        <v>0</v>
      </c>
      <c r="P44" s="249">
        <v>0</v>
      </c>
      <c r="Q44" s="249">
        <f>ROUND(E44*P44,2)</f>
        <v>0</v>
      </c>
      <c r="R44" s="251"/>
      <c r="S44" s="251" t="s">
        <v>212</v>
      </c>
      <c r="T44" s="252" t="s">
        <v>187</v>
      </c>
      <c r="U44" s="224">
        <v>0</v>
      </c>
      <c r="V44" s="224">
        <f>ROUND(E44*U44,2)</f>
        <v>0</v>
      </c>
      <c r="W44" s="224"/>
      <c r="X44" s="224" t="s">
        <v>218</v>
      </c>
      <c r="Y44" s="224" t="s">
        <v>206</v>
      </c>
      <c r="Z44" s="213"/>
      <c r="AA44" s="213"/>
      <c r="AB44" s="213"/>
      <c r="AC44" s="213"/>
      <c r="AD44" s="213"/>
      <c r="AE44" s="213"/>
      <c r="AF44" s="213"/>
      <c r="AG44" s="213" t="s">
        <v>919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6">
        <v>34</v>
      </c>
      <c r="B45" s="247" t="s">
        <v>983</v>
      </c>
      <c r="C45" s="256" t="s">
        <v>984</v>
      </c>
      <c r="D45" s="248" t="s">
        <v>264</v>
      </c>
      <c r="E45" s="249">
        <v>50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49">
        <v>0</v>
      </c>
      <c r="O45" s="249">
        <f>ROUND(E45*N45,2)</f>
        <v>0</v>
      </c>
      <c r="P45" s="249">
        <v>0</v>
      </c>
      <c r="Q45" s="249">
        <f>ROUND(E45*P45,2)</f>
        <v>0</v>
      </c>
      <c r="R45" s="251"/>
      <c r="S45" s="251" t="s">
        <v>212</v>
      </c>
      <c r="T45" s="252" t="s">
        <v>187</v>
      </c>
      <c r="U45" s="224">
        <v>0</v>
      </c>
      <c r="V45" s="224">
        <f>ROUND(E45*U45,2)</f>
        <v>0</v>
      </c>
      <c r="W45" s="224"/>
      <c r="X45" s="224" t="s">
        <v>307</v>
      </c>
      <c r="Y45" s="224" t="s">
        <v>206</v>
      </c>
      <c r="Z45" s="213"/>
      <c r="AA45" s="213"/>
      <c r="AB45" s="213"/>
      <c r="AC45" s="213"/>
      <c r="AD45" s="213"/>
      <c r="AE45" s="213"/>
      <c r="AF45" s="213"/>
      <c r="AG45" s="213" t="s">
        <v>916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6">
        <v>35</v>
      </c>
      <c r="B46" s="247" t="s">
        <v>985</v>
      </c>
      <c r="C46" s="256" t="s">
        <v>986</v>
      </c>
      <c r="D46" s="248" t="s">
        <v>264</v>
      </c>
      <c r="E46" s="249">
        <v>50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49">
        <v>0</v>
      </c>
      <c r="O46" s="249">
        <f>ROUND(E46*N46,2)</f>
        <v>0</v>
      </c>
      <c r="P46" s="249">
        <v>0</v>
      </c>
      <c r="Q46" s="249">
        <f>ROUND(E46*P46,2)</f>
        <v>0</v>
      </c>
      <c r="R46" s="251"/>
      <c r="S46" s="251" t="s">
        <v>212</v>
      </c>
      <c r="T46" s="252" t="s">
        <v>187</v>
      </c>
      <c r="U46" s="224">
        <v>0</v>
      </c>
      <c r="V46" s="224">
        <f>ROUND(E46*U46,2)</f>
        <v>0</v>
      </c>
      <c r="W46" s="224"/>
      <c r="X46" s="224" t="s">
        <v>218</v>
      </c>
      <c r="Y46" s="224" t="s">
        <v>206</v>
      </c>
      <c r="Z46" s="213"/>
      <c r="AA46" s="213"/>
      <c r="AB46" s="213"/>
      <c r="AC46" s="213"/>
      <c r="AD46" s="213"/>
      <c r="AE46" s="213"/>
      <c r="AF46" s="213"/>
      <c r="AG46" s="213" t="s">
        <v>919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6">
        <v>36</v>
      </c>
      <c r="B47" s="247" t="s">
        <v>987</v>
      </c>
      <c r="C47" s="256" t="s">
        <v>988</v>
      </c>
      <c r="D47" s="248" t="s">
        <v>264</v>
      </c>
      <c r="E47" s="249">
        <v>30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49">
        <v>0</v>
      </c>
      <c r="O47" s="249">
        <f>ROUND(E47*N47,2)</f>
        <v>0</v>
      </c>
      <c r="P47" s="249">
        <v>0</v>
      </c>
      <c r="Q47" s="249">
        <f>ROUND(E47*P47,2)</f>
        <v>0</v>
      </c>
      <c r="R47" s="251"/>
      <c r="S47" s="251" t="s">
        <v>212</v>
      </c>
      <c r="T47" s="252" t="s">
        <v>187</v>
      </c>
      <c r="U47" s="224">
        <v>0</v>
      </c>
      <c r="V47" s="224">
        <f>ROUND(E47*U47,2)</f>
        <v>0</v>
      </c>
      <c r="W47" s="224"/>
      <c r="X47" s="224" t="s">
        <v>218</v>
      </c>
      <c r="Y47" s="224" t="s">
        <v>206</v>
      </c>
      <c r="Z47" s="213"/>
      <c r="AA47" s="213"/>
      <c r="AB47" s="213"/>
      <c r="AC47" s="213"/>
      <c r="AD47" s="213"/>
      <c r="AE47" s="213"/>
      <c r="AF47" s="213"/>
      <c r="AG47" s="213" t="s">
        <v>919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6">
        <v>37</v>
      </c>
      <c r="B48" s="247" t="s">
        <v>989</v>
      </c>
      <c r="C48" s="256" t="s">
        <v>990</v>
      </c>
      <c r="D48" s="248" t="s">
        <v>251</v>
      </c>
      <c r="E48" s="249">
        <v>80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49">
        <v>0</v>
      </c>
      <c r="O48" s="249">
        <f>ROUND(E48*N48,2)</f>
        <v>0</v>
      </c>
      <c r="P48" s="249">
        <v>0</v>
      </c>
      <c r="Q48" s="249">
        <f>ROUND(E48*P48,2)</f>
        <v>0</v>
      </c>
      <c r="R48" s="251"/>
      <c r="S48" s="251" t="s">
        <v>212</v>
      </c>
      <c r="T48" s="252" t="s">
        <v>187</v>
      </c>
      <c r="U48" s="224">
        <v>0</v>
      </c>
      <c r="V48" s="224">
        <f>ROUND(E48*U48,2)</f>
        <v>0</v>
      </c>
      <c r="W48" s="224"/>
      <c r="X48" s="224" t="s">
        <v>218</v>
      </c>
      <c r="Y48" s="224" t="s">
        <v>206</v>
      </c>
      <c r="Z48" s="213"/>
      <c r="AA48" s="213"/>
      <c r="AB48" s="213"/>
      <c r="AC48" s="213"/>
      <c r="AD48" s="213"/>
      <c r="AE48" s="213"/>
      <c r="AF48" s="213"/>
      <c r="AG48" s="213" t="s">
        <v>919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27" t="s">
        <v>181</v>
      </c>
      <c r="B49" s="228" t="s">
        <v>144</v>
      </c>
      <c r="C49" s="253" t="s">
        <v>145</v>
      </c>
      <c r="D49" s="229"/>
      <c r="E49" s="230"/>
      <c r="F49" s="231"/>
      <c r="G49" s="231">
        <f>SUMIF(AG50:AG52,"&lt;&gt;NOR",G50:G52)</f>
        <v>0</v>
      </c>
      <c r="H49" s="231"/>
      <c r="I49" s="231">
        <f>SUM(I50:I52)</f>
        <v>0</v>
      </c>
      <c r="J49" s="231"/>
      <c r="K49" s="231">
        <f>SUM(K50:K52)</f>
        <v>0</v>
      </c>
      <c r="L49" s="231"/>
      <c r="M49" s="231">
        <f>SUM(M50:M52)</f>
        <v>0</v>
      </c>
      <c r="N49" s="230"/>
      <c r="O49" s="230">
        <f>SUM(O50:O52)</f>
        <v>0</v>
      </c>
      <c r="P49" s="230"/>
      <c r="Q49" s="230">
        <f>SUM(Q50:Q52)</f>
        <v>0</v>
      </c>
      <c r="R49" s="231"/>
      <c r="S49" s="231"/>
      <c r="T49" s="232"/>
      <c r="U49" s="226"/>
      <c r="V49" s="226">
        <f>SUM(V50:V52)</f>
        <v>0</v>
      </c>
      <c r="W49" s="226"/>
      <c r="X49" s="226"/>
      <c r="Y49" s="226"/>
      <c r="AG49" t="s">
        <v>182</v>
      </c>
    </row>
    <row r="50" spans="1:60" outlineLevel="1" x14ac:dyDescent="0.2">
      <c r="A50" s="246">
        <v>38</v>
      </c>
      <c r="B50" s="247" t="s">
        <v>991</v>
      </c>
      <c r="C50" s="256" t="s">
        <v>992</v>
      </c>
      <c r="D50" s="248" t="s">
        <v>993</v>
      </c>
      <c r="E50" s="249">
        <v>36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49">
        <v>0</v>
      </c>
      <c r="O50" s="249">
        <f>ROUND(E50*N50,2)</f>
        <v>0</v>
      </c>
      <c r="P50" s="249">
        <v>0</v>
      </c>
      <c r="Q50" s="249">
        <f>ROUND(E50*P50,2)</f>
        <v>0</v>
      </c>
      <c r="R50" s="251"/>
      <c r="S50" s="251" t="s">
        <v>212</v>
      </c>
      <c r="T50" s="252" t="s">
        <v>187</v>
      </c>
      <c r="U50" s="224">
        <v>0</v>
      </c>
      <c r="V50" s="224">
        <f>ROUND(E50*U50,2)</f>
        <v>0</v>
      </c>
      <c r="W50" s="224"/>
      <c r="X50" s="224" t="s">
        <v>307</v>
      </c>
      <c r="Y50" s="224" t="s">
        <v>206</v>
      </c>
      <c r="Z50" s="213"/>
      <c r="AA50" s="213"/>
      <c r="AB50" s="213"/>
      <c r="AC50" s="213"/>
      <c r="AD50" s="213"/>
      <c r="AE50" s="213"/>
      <c r="AF50" s="213"/>
      <c r="AG50" s="213" t="s">
        <v>916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6">
        <v>39</v>
      </c>
      <c r="B51" s="247" t="s">
        <v>994</v>
      </c>
      <c r="C51" s="256" t="s">
        <v>995</v>
      </c>
      <c r="D51" s="248" t="s">
        <v>993</v>
      </c>
      <c r="E51" s="249">
        <v>36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49">
        <v>0</v>
      </c>
      <c r="O51" s="249">
        <f>ROUND(E51*N51,2)</f>
        <v>0</v>
      </c>
      <c r="P51" s="249">
        <v>0</v>
      </c>
      <c r="Q51" s="249">
        <f>ROUND(E51*P51,2)</f>
        <v>0</v>
      </c>
      <c r="R51" s="251"/>
      <c r="S51" s="251" t="s">
        <v>212</v>
      </c>
      <c r="T51" s="252" t="s">
        <v>187</v>
      </c>
      <c r="U51" s="224">
        <v>0</v>
      </c>
      <c r="V51" s="224">
        <f>ROUND(E51*U51,2)</f>
        <v>0</v>
      </c>
      <c r="W51" s="224"/>
      <c r="X51" s="224" t="s">
        <v>307</v>
      </c>
      <c r="Y51" s="224" t="s">
        <v>206</v>
      </c>
      <c r="Z51" s="213"/>
      <c r="AA51" s="213"/>
      <c r="AB51" s="213"/>
      <c r="AC51" s="213"/>
      <c r="AD51" s="213"/>
      <c r="AE51" s="213"/>
      <c r="AF51" s="213"/>
      <c r="AG51" s="213" t="s">
        <v>916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6">
        <v>40</v>
      </c>
      <c r="B52" s="247" t="s">
        <v>996</v>
      </c>
      <c r="C52" s="256" t="s">
        <v>997</v>
      </c>
      <c r="D52" s="248" t="s">
        <v>980</v>
      </c>
      <c r="E52" s="249">
        <v>1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49">
        <v>0</v>
      </c>
      <c r="O52" s="249">
        <f>ROUND(E52*N52,2)</f>
        <v>0</v>
      </c>
      <c r="P52" s="249">
        <v>0</v>
      </c>
      <c r="Q52" s="249">
        <f>ROUND(E52*P52,2)</f>
        <v>0</v>
      </c>
      <c r="R52" s="251"/>
      <c r="S52" s="251" t="s">
        <v>212</v>
      </c>
      <c r="T52" s="252" t="s">
        <v>187</v>
      </c>
      <c r="U52" s="224">
        <v>0</v>
      </c>
      <c r="V52" s="224">
        <f>ROUND(E52*U52,2)</f>
        <v>0</v>
      </c>
      <c r="W52" s="224"/>
      <c r="X52" s="224" t="s">
        <v>218</v>
      </c>
      <c r="Y52" s="224" t="s">
        <v>206</v>
      </c>
      <c r="Z52" s="213"/>
      <c r="AA52" s="213"/>
      <c r="AB52" s="213"/>
      <c r="AC52" s="213"/>
      <c r="AD52" s="213"/>
      <c r="AE52" s="213"/>
      <c r="AF52" s="213"/>
      <c r="AG52" s="213" t="s">
        <v>919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7" t="s">
        <v>181</v>
      </c>
      <c r="B53" s="228" t="s">
        <v>142</v>
      </c>
      <c r="C53" s="253" t="s">
        <v>143</v>
      </c>
      <c r="D53" s="229"/>
      <c r="E53" s="230"/>
      <c r="F53" s="231"/>
      <c r="G53" s="231">
        <f>SUMIF(AG54:AG73,"&lt;&gt;NOR",G54:G73)</f>
        <v>0</v>
      </c>
      <c r="H53" s="231"/>
      <c r="I53" s="231">
        <f>SUM(I54:I73)</f>
        <v>0</v>
      </c>
      <c r="J53" s="231"/>
      <c r="K53" s="231">
        <f>SUM(K54:K73)</f>
        <v>0</v>
      </c>
      <c r="L53" s="231"/>
      <c r="M53" s="231">
        <f>SUM(M54:M73)</f>
        <v>0</v>
      </c>
      <c r="N53" s="230"/>
      <c r="O53" s="230">
        <f>SUM(O54:O73)</f>
        <v>0</v>
      </c>
      <c r="P53" s="230"/>
      <c r="Q53" s="230">
        <f>SUM(Q54:Q73)</f>
        <v>0</v>
      </c>
      <c r="R53" s="231"/>
      <c r="S53" s="231"/>
      <c r="T53" s="232"/>
      <c r="U53" s="226"/>
      <c r="V53" s="226">
        <f>SUM(V54:V73)</f>
        <v>0</v>
      </c>
      <c r="W53" s="226"/>
      <c r="X53" s="226"/>
      <c r="Y53" s="226"/>
      <c r="AG53" t="s">
        <v>182</v>
      </c>
    </row>
    <row r="54" spans="1:60" outlineLevel="1" x14ac:dyDescent="0.2">
      <c r="A54" s="246">
        <v>41</v>
      </c>
      <c r="B54" s="247" t="s">
        <v>998</v>
      </c>
      <c r="C54" s="256" t="s">
        <v>999</v>
      </c>
      <c r="D54" s="248" t="s">
        <v>251</v>
      </c>
      <c r="E54" s="249">
        <v>2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49">
        <v>0</v>
      </c>
      <c r="O54" s="249">
        <f>ROUND(E54*N54,2)</f>
        <v>0</v>
      </c>
      <c r="P54" s="249">
        <v>0</v>
      </c>
      <c r="Q54" s="249">
        <f>ROUND(E54*P54,2)</f>
        <v>0</v>
      </c>
      <c r="R54" s="251"/>
      <c r="S54" s="251" t="s">
        <v>212</v>
      </c>
      <c r="T54" s="252" t="s">
        <v>187</v>
      </c>
      <c r="U54" s="224">
        <v>0</v>
      </c>
      <c r="V54" s="224">
        <f>ROUND(E54*U54,2)</f>
        <v>0</v>
      </c>
      <c r="W54" s="224"/>
      <c r="X54" s="224" t="s">
        <v>307</v>
      </c>
      <c r="Y54" s="224" t="s">
        <v>206</v>
      </c>
      <c r="Z54" s="213"/>
      <c r="AA54" s="213"/>
      <c r="AB54" s="213"/>
      <c r="AC54" s="213"/>
      <c r="AD54" s="213"/>
      <c r="AE54" s="213"/>
      <c r="AF54" s="213"/>
      <c r="AG54" s="213" t="s">
        <v>916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6">
        <v>42</v>
      </c>
      <c r="B55" s="247" t="s">
        <v>1000</v>
      </c>
      <c r="C55" s="256" t="s">
        <v>1001</v>
      </c>
      <c r="D55" s="248" t="s">
        <v>251</v>
      </c>
      <c r="E55" s="249">
        <v>2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49">
        <v>0</v>
      </c>
      <c r="O55" s="249">
        <f>ROUND(E55*N55,2)</f>
        <v>0</v>
      </c>
      <c r="P55" s="249">
        <v>0</v>
      </c>
      <c r="Q55" s="249">
        <f>ROUND(E55*P55,2)</f>
        <v>0</v>
      </c>
      <c r="R55" s="251"/>
      <c r="S55" s="251" t="s">
        <v>212</v>
      </c>
      <c r="T55" s="252" t="s">
        <v>187</v>
      </c>
      <c r="U55" s="224">
        <v>0</v>
      </c>
      <c r="V55" s="224">
        <f>ROUND(E55*U55,2)</f>
        <v>0</v>
      </c>
      <c r="W55" s="224"/>
      <c r="X55" s="224" t="s">
        <v>218</v>
      </c>
      <c r="Y55" s="224" t="s">
        <v>206</v>
      </c>
      <c r="Z55" s="213"/>
      <c r="AA55" s="213"/>
      <c r="AB55" s="213"/>
      <c r="AC55" s="213"/>
      <c r="AD55" s="213"/>
      <c r="AE55" s="213"/>
      <c r="AF55" s="213"/>
      <c r="AG55" s="213" t="s">
        <v>919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6">
        <v>43</v>
      </c>
      <c r="B56" s="247" t="s">
        <v>1002</v>
      </c>
      <c r="C56" s="256" t="s">
        <v>1003</v>
      </c>
      <c r="D56" s="248" t="s">
        <v>251</v>
      </c>
      <c r="E56" s="249">
        <v>2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49">
        <v>0</v>
      </c>
      <c r="O56" s="249">
        <f>ROUND(E56*N56,2)</f>
        <v>0</v>
      </c>
      <c r="P56" s="249">
        <v>0</v>
      </c>
      <c r="Q56" s="249">
        <f>ROUND(E56*P56,2)</f>
        <v>0</v>
      </c>
      <c r="R56" s="251"/>
      <c r="S56" s="251" t="s">
        <v>212</v>
      </c>
      <c r="T56" s="252" t="s">
        <v>187</v>
      </c>
      <c r="U56" s="224">
        <v>0</v>
      </c>
      <c r="V56" s="224">
        <f>ROUND(E56*U56,2)</f>
        <v>0</v>
      </c>
      <c r="W56" s="224"/>
      <c r="X56" s="224" t="s">
        <v>307</v>
      </c>
      <c r="Y56" s="224" t="s">
        <v>206</v>
      </c>
      <c r="Z56" s="213"/>
      <c r="AA56" s="213"/>
      <c r="AB56" s="213"/>
      <c r="AC56" s="213"/>
      <c r="AD56" s="213"/>
      <c r="AE56" s="213"/>
      <c r="AF56" s="213"/>
      <c r="AG56" s="213" t="s">
        <v>916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6">
        <v>44</v>
      </c>
      <c r="B57" s="247" t="s">
        <v>1004</v>
      </c>
      <c r="C57" s="256" t="s">
        <v>1005</v>
      </c>
      <c r="D57" s="248" t="s">
        <v>251</v>
      </c>
      <c r="E57" s="249">
        <v>2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49">
        <v>0</v>
      </c>
      <c r="O57" s="249">
        <f>ROUND(E57*N57,2)</f>
        <v>0</v>
      </c>
      <c r="P57" s="249">
        <v>0</v>
      </c>
      <c r="Q57" s="249">
        <f>ROUND(E57*P57,2)</f>
        <v>0</v>
      </c>
      <c r="R57" s="251"/>
      <c r="S57" s="251" t="s">
        <v>212</v>
      </c>
      <c r="T57" s="252" t="s">
        <v>187</v>
      </c>
      <c r="U57" s="224">
        <v>0</v>
      </c>
      <c r="V57" s="224">
        <f>ROUND(E57*U57,2)</f>
        <v>0</v>
      </c>
      <c r="W57" s="224"/>
      <c r="X57" s="224" t="s">
        <v>218</v>
      </c>
      <c r="Y57" s="224" t="s">
        <v>206</v>
      </c>
      <c r="Z57" s="213"/>
      <c r="AA57" s="213"/>
      <c r="AB57" s="213"/>
      <c r="AC57" s="213"/>
      <c r="AD57" s="213"/>
      <c r="AE57" s="213"/>
      <c r="AF57" s="213"/>
      <c r="AG57" s="213" t="s">
        <v>919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6">
        <v>45</v>
      </c>
      <c r="B58" s="247" t="s">
        <v>1006</v>
      </c>
      <c r="C58" s="256" t="s">
        <v>1007</v>
      </c>
      <c r="D58" s="248" t="s">
        <v>251</v>
      </c>
      <c r="E58" s="249">
        <v>3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49">
        <v>0</v>
      </c>
      <c r="O58" s="249">
        <f>ROUND(E58*N58,2)</f>
        <v>0</v>
      </c>
      <c r="P58" s="249">
        <v>0</v>
      </c>
      <c r="Q58" s="249">
        <f>ROUND(E58*P58,2)</f>
        <v>0</v>
      </c>
      <c r="R58" s="251"/>
      <c r="S58" s="251" t="s">
        <v>212</v>
      </c>
      <c r="T58" s="252" t="s">
        <v>187</v>
      </c>
      <c r="U58" s="224">
        <v>0</v>
      </c>
      <c r="V58" s="224">
        <f>ROUND(E58*U58,2)</f>
        <v>0</v>
      </c>
      <c r="W58" s="224"/>
      <c r="X58" s="224" t="s">
        <v>307</v>
      </c>
      <c r="Y58" s="224" t="s">
        <v>206</v>
      </c>
      <c r="Z58" s="213"/>
      <c r="AA58" s="213"/>
      <c r="AB58" s="213"/>
      <c r="AC58" s="213"/>
      <c r="AD58" s="213"/>
      <c r="AE58" s="213"/>
      <c r="AF58" s="213"/>
      <c r="AG58" s="213" t="s">
        <v>916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6">
        <v>46</v>
      </c>
      <c r="B59" s="247" t="s">
        <v>1008</v>
      </c>
      <c r="C59" s="256" t="s">
        <v>1009</v>
      </c>
      <c r="D59" s="248" t="s">
        <v>251</v>
      </c>
      <c r="E59" s="249">
        <v>3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49">
        <v>0</v>
      </c>
      <c r="O59" s="249">
        <f>ROUND(E59*N59,2)</f>
        <v>0</v>
      </c>
      <c r="P59" s="249">
        <v>0</v>
      </c>
      <c r="Q59" s="249">
        <f>ROUND(E59*P59,2)</f>
        <v>0</v>
      </c>
      <c r="R59" s="251"/>
      <c r="S59" s="251" t="s">
        <v>212</v>
      </c>
      <c r="T59" s="252" t="s">
        <v>187</v>
      </c>
      <c r="U59" s="224">
        <v>0</v>
      </c>
      <c r="V59" s="224">
        <f>ROUND(E59*U59,2)</f>
        <v>0</v>
      </c>
      <c r="W59" s="224"/>
      <c r="X59" s="224" t="s">
        <v>218</v>
      </c>
      <c r="Y59" s="224" t="s">
        <v>206</v>
      </c>
      <c r="Z59" s="213"/>
      <c r="AA59" s="213"/>
      <c r="AB59" s="213"/>
      <c r="AC59" s="213"/>
      <c r="AD59" s="213"/>
      <c r="AE59" s="213"/>
      <c r="AF59" s="213"/>
      <c r="AG59" s="213" t="s">
        <v>919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6">
        <v>47</v>
      </c>
      <c r="B60" s="247" t="s">
        <v>1010</v>
      </c>
      <c r="C60" s="256" t="s">
        <v>1011</v>
      </c>
      <c r="D60" s="248" t="s">
        <v>251</v>
      </c>
      <c r="E60" s="249">
        <v>1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49">
        <v>0</v>
      </c>
      <c r="O60" s="249">
        <f>ROUND(E60*N60,2)</f>
        <v>0</v>
      </c>
      <c r="P60" s="249">
        <v>0</v>
      </c>
      <c r="Q60" s="249">
        <f>ROUND(E60*P60,2)</f>
        <v>0</v>
      </c>
      <c r="R60" s="251"/>
      <c r="S60" s="251" t="s">
        <v>212</v>
      </c>
      <c r="T60" s="252" t="s">
        <v>187</v>
      </c>
      <c r="U60" s="224">
        <v>0</v>
      </c>
      <c r="V60" s="224">
        <f>ROUND(E60*U60,2)</f>
        <v>0</v>
      </c>
      <c r="W60" s="224"/>
      <c r="X60" s="224" t="s">
        <v>307</v>
      </c>
      <c r="Y60" s="224" t="s">
        <v>206</v>
      </c>
      <c r="Z60" s="213"/>
      <c r="AA60" s="213"/>
      <c r="AB60" s="213"/>
      <c r="AC60" s="213"/>
      <c r="AD60" s="213"/>
      <c r="AE60" s="213"/>
      <c r="AF60" s="213"/>
      <c r="AG60" s="213" t="s">
        <v>916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6">
        <v>48</v>
      </c>
      <c r="B61" s="247" t="s">
        <v>1012</v>
      </c>
      <c r="C61" s="256" t="s">
        <v>1013</v>
      </c>
      <c r="D61" s="248" t="s">
        <v>251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49">
        <v>0</v>
      </c>
      <c r="O61" s="249">
        <f>ROUND(E61*N61,2)</f>
        <v>0</v>
      </c>
      <c r="P61" s="249">
        <v>0</v>
      </c>
      <c r="Q61" s="249">
        <f>ROUND(E61*P61,2)</f>
        <v>0</v>
      </c>
      <c r="R61" s="251"/>
      <c r="S61" s="251" t="s">
        <v>212</v>
      </c>
      <c r="T61" s="252" t="s">
        <v>187</v>
      </c>
      <c r="U61" s="224">
        <v>0</v>
      </c>
      <c r="V61" s="224">
        <f>ROUND(E61*U61,2)</f>
        <v>0</v>
      </c>
      <c r="W61" s="224"/>
      <c r="X61" s="224" t="s">
        <v>218</v>
      </c>
      <c r="Y61" s="224" t="s">
        <v>206</v>
      </c>
      <c r="Z61" s="213"/>
      <c r="AA61" s="213"/>
      <c r="AB61" s="213"/>
      <c r="AC61" s="213"/>
      <c r="AD61" s="213"/>
      <c r="AE61" s="213"/>
      <c r="AF61" s="213"/>
      <c r="AG61" s="213" t="s">
        <v>919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46">
        <v>49</v>
      </c>
      <c r="B62" s="247" t="s">
        <v>1014</v>
      </c>
      <c r="C62" s="256" t="s">
        <v>1015</v>
      </c>
      <c r="D62" s="248" t="s">
        <v>251</v>
      </c>
      <c r="E62" s="249">
        <v>4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49">
        <v>0</v>
      </c>
      <c r="O62" s="249">
        <f>ROUND(E62*N62,2)</f>
        <v>0</v>
      </c>
      <c r="P62" s="249">
        <v>0</v>
      </c>
      <c r="Q62" s="249">
        <f>ROUND(E62*P62,2)</f>
        <v>0</v>
      </c>
      <c r="R62" s="251"/>
      <c r="S62" s="251" t="s">
        <v>212</v>
      </c>
      <c r="T62" s="252" t="s">
        <v>187</v>
      </c>
      <c r="U62" s="224">
        <v>0</v>
      </c>
      <c r="V62" s="224">
        <f>ROUND(E62*U62,2)</f>
        <v>0</v>
      </c>
      <c r="W62" s="224"/>
      <c r="X62" s="224" t="s">
        <v>307</v>
      </c>
      <c r="Y62" s="224" t="s">
        <v>206</v>
      </c>
      <c r="Z62" s="213"/>
      <c r="AA62" s="213"/>
      <c r="AB62" s="213"/>
      <c r="AC62" s="213"/>
      <c r="AD62" s="213"/>
      <c r="AE62" s="213"/>
      <c r="AF62" s="213"/>
      <c r="AG62" s="213" t="s">
        <v>916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46">
        <v>50</v>
      </c>
      <c r="B63" s="247" t="s">
        <v>1016</v>
      </c>
      <c r="C63" s="256" t="s">
        <v>1017</v>
      </c>
      <c r="D63" s="248" t="s">
        <v>251</v>
      </c>
      <c r="E63" s="249">
        <v>4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49">
        <v>0</v>
      </c>
      <c r="O63" s="249">
        <f>ROUND(E63*N63,2)</f>
        <v>0</v>
      </c>
      <c r="P63" s="249">
        <v>0</v>
      </c>
      <c r="Q63" s="249">
        <f>ROUND(E63*P63,2)</f>
        <v>0</v>
      </c>
      <c r="R63" s="251"/>
      <c r="S63" s="251" t="s">
        <v>212</v>
      </c>
      <c r="T63" s="252" t="s">
        <v>187</v>
      </c>
      <c r="U63" s="224">
        <v>0</v>
      </c>
      <c r="V63" s="224">
        <f>ROUND(E63*U63,2)</f>
        <v>0</v>
      </c>
      <c r="W63" s="224"/>
      <c r="X63" s="224" t="s">
        <v>218</v>
      </c>
      <c r="Y63" s="224" t="s">
        <v>206</v>
      </c>
      <c r="Z63" s="213"/>
      <c r="AA63" s="213"/>
      <c r="AB63" s="213"/>
      <c r="AC63" s="213"/>
      <c r="AD63" s="213"/>
      <c r="AE63" s="213"/>
      <c r="AF63" s="213"/>
      <c r="AG63" s="213" t="s">
        <v>919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6">
        <v>51</v>
      </c>
      <c r="B64" s="247" t="s">
        <v>1018</v>
      </c>
      <c r="C64" s="256" t="s">
        <v>1019</v>
      </c>
      <c r="D64" s="248" t="s">
        <v>980</v>
      </c>
      <c r="E64" s="249">
        <v>1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49">
        <v>0</v>
      </c>
      <c r="O64" s="249">
        <f>ROUND(E64*N64,2)</f>
        <v>0</v>
      </c>
      <c r="P64" s="249">
        <v>0</v>
      </c>
      <c r="Q64" s="249">
        <f>ROUND(E64*P64,2)</f>
        <v>0</v>
      </c>
      <c r="R64" s="251"/>
      <c r="S64" s="251" t="s">
        <v>212</v>
      </c>
      <c r="T64" s="252" t="s">
        <v>187</v>
      </c>
      <c r="U64" s="224">
        <v>0</v>
      </c>
      <c r="V64" s="224">
        <f>ROUND(E64*U64,2)</f>
        <v>0</v>
      </c>
      <c r="W64" s="224"/>
      <c r="X64" s="224" t="s">
        <v>307</v>
      </c>
      <c r="Y64" s="224" t="s">
        <v>206</v>
      </c>
      <c r="Z64" s="213"/>
      <c r="AA64" s="213"/>
      <c r="AB64" s="213"/>
      <c r="AC64" s="213"/>
      <c r="AD64" s="213"/>
      <c r="AE64" s="213"/>
      <c r="AF64" s="213"/>
      <c r="AG64" s="213" t="s">
        <v>916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6">
        <v>52</v>
      </c>
      <c r="B65" s="247" t="s">
        <v>1020</v>
      </c>
      <c r="C65" s="256" t="s">
        <v>1021</v>
      </c>
      <c r="D65" s="248" t="s">
        <v>980</v>
      </c>
      <c r="E65" s="249">
        <v>1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49">
        <v>0</v>
      </c>
      <c r="O65" s="249">
        <f>ROUND(E65*N65,2)</f>
        <v>0</v>
      </c>
      <c r="P65" s="249">
        <v>0</v>
      </c>
      <c r="Q65" s="249">
        <f>ROUND(E65*P65,2)</f>
        <v>0</v>
      </c>
      <c r="R65" s="251"/>
      <c r="S65" s="251" t="s">
        <v>212</v>
      </c>
      <c r="T65" s="252" t="s">
        <v>187</v>
      </c>
      <c r="U65" s="224">
        <v>0</v>
      </c>
      <c r="V65" s="224">
        <f>ROUND(E65*U65,2)</f>
        <v>0</v>
      </c>
      <c r="W65" s="224"/>
      <c r="X65" s="224" t="s">
        <v>307</v>
      </c>
      <c r="Y65" s="224" t="s">
        <v>206</v>
      </c>
      <c r="Z65" s="213"/>
      <c r="AA65" s="213"/>
      <c r="AB65" s="213"/>
      <c r="AC65" s="213"/>
      <c r="AD65" s="213"/>
      <c r="AE65" s="213"/>
      <c r="AF65" s="213"/>
      <c r="AG65" s="213" t="s">
        <v>916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6">
        <v>53</v>
      </c>
      <c r="B66" s="247" t="s">
        <v>1022</v>
      </c>
      <c r="C66" s="256" t="s">
        <v>1023</v>
      </c>
      <c r="D66" s="248" t="s">
        <v>980</v>
      </c>
      <c r="E66" s="249">
        <v>1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49">
        <v>0</v>
      </c>
      <c r="O66" s="249">
        <f>ROUND(E66*N66,2)</f>
        <v>0</v>
      </c>
      <c r="P66" s="249">
        <v>0</v>
      </c>
      <c r="Q66" s="249">
        <f>ROUND(E66*P66,2)</f>
        <v>0</v>
      </c>
      <c r="R66" s="251"/>
      <c r="S66" s="251" t="s">
        <v>212</v>
      </c>
      <c r="T66" s="252" t="s">
        <v>187</v>
      </c>
      <c r="U66" s="224">
        <v>0</v>
      </c>
      <c r="V66" s="224">
        <f>ROUND(E66*U66,2)</f>
        <v>0</v>
      </c>
      <c r="W66" s="224"/>
      <c r="X66" s="224" t="s">
        <v>218</v>
      </c>
      <c r="Y66" s="224" t="s">
        <v>206</v>
      </c>
      <c r="Z66" s="213"/>
      <c r="AA66" s="213"/>
      <c r="AB66" s="213"/>
      <c r="AC66" s="213"/>
      <c r="AD66" s="213"/>
      <c r="AE66" s="213"/>
      <c r="AF66" s="213"/>
      <c r="AG66" s="213" t="s">
        <v>919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6">
        <v>54</v>
      </c>
      <c r="B67" s="247" t="s">
        <v>1024</v>
      </c>
      <c r="C67" s="256" t="s">
        <v>1025</v>
      </c>
      <c r="D67" s="248" t="s">
        <v>980</v>
      </c>
      <c r="E67" s="249">
        <v>1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49">
        <v>0</v>
      </c>
      <c r="O67" s="249">
        <f>ROUND(E67*N67,2)</f>
        <v>0</v>
      </c>
      <c r="P67" s="249">
        <v>0</v>
      </c>
      <c r="Q67" s="249">
        <f>ROUND(E67*P67,2)</f>
        <v>0</v>
      </c>
      <c r="R67" s="251"/>
      <c r="S67" s="251" t="s">
        <v>212</v>
      </c>
      <c r="T67" s="252" t="s">
        <v>187</v>
      </c>
      <c r="U67" s="224">
        <v>0</v>
      </c>
      <c r="V67" s="224">
        <f>ROUND(E67*U67,2)</f>
        <v>0</v>
      </c>
      <c r="W67" s="224"/>
      <c r="X67" s="224" t="s">
        <v>218</v>
      </c>
      <c r="Y67" s="224" t="s">
        <v>206</v>
      </c>
      <c r="Z67" s="213"/>
      <c r="AA67" s="213"/>
      <c r="AB67" s="213"/>
      <c r="AC67" s="213"/>
      <c r="AD67" s="213"/>
      <c r="AE67" s="213"/>
      <c r="AF67" s="213"/>
      <c r="AG67" s="213" t="s">
        <v>919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6">
        <v>55</v>
      </c>
      <c r="B68" s="247" t="s">
        <v>1026</v>
      </c>
      <c r="C68" s="256" t="s">
        <v>1027</v>
      </c>
      <c r="D68" s="248" t="s">
        <v>251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49">
        <v>0</v>
      </c>
      <c r="O68" s="249">
        <f>ROUND(E68*N68,2)</f>
        <v>0</v>
      </c>
      <c r="P68" s="249">
        <v>0</v>
      </c>
      <c r="Q68" s="249">
        <f>ROUND(E68*P68,2)</f>
        <v>0</v>
      </c>
      <c r="R68" s="251"/>
      <c r="S68" s="251" t="s">
        <v>212</v>
      </c>
      <c r="T68" s="252" t="s">
        <v>187</v>
      </c>
      <c r="U68" s="224">
        <v>0</v>
      </c>
      <c r="V68" s="224">
        <f>ROUND(E68*U68,2)</f>
        <v>0</v>
      </c>
      <c r="W68" s="224"/>
      <c r="X68" s="224" t="s">
        <v>307</v>
      </c>
      <c r="Y68" s="224" t="s">
        <v>206</v>
      </c>
      <c r="Z68" s="213"/>
      <c r="AA68" s="213"/>
      <c r="AB68" s="213"/>
      <c r="AC68" s="213"/>
      <c r="AD68" s="213"/>
      <c r="AE68" s="213"/>
      <c r="AF68" s="213"/>
      <c r="AG68" s="213" t="s">
        <v>916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6">
        <v>56</v>
      </c>
      <c r="B69" s="247" t="s">
        <v>1028</v>
      </c>
      <c r="C69" s="256" t="s">
        <v>83</v>
      </c>
      <c r="D69" s="248" t="s">
        <v>1029</v>
      </c>
      <c r="E69" s="249">
        <v>16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49">
        <v>0</v>
      </c>
      <c r="O69" s="249">
        <f>ROUND(E69*N69,2)</f>
        <v>0</v>
      </c>
      <c r="P69" s="249">
        <v>0</v>
      </c>
      <c r="Q69" s="249">
        <f>ROUND(E69*P69,2)</f>
        <v>0</v>
      </c>
      <c r="R69" s="251"/>
      <c r="S69" s="251" t="s">
        <v>212</v>
      </c>
      <c r="T69" s="252" t="s">
        <v>187</v>
      </c>
      <c r="U69" s="224">
        <v>0</v>
      </c>
      <c r="V69" s="224">
        <f>ROUND(E69*U69,2)</f>
        <v>0</v>
      </c>
      <c r="W69" s="224"/>
      <c r="X69" s="224" t="s">
        <v>218</v>
      </c>
      <c r="Y69" s="224" t="s">
        <v>206</v>
      </c>
      <c r="Z69" s="213"/>
      <c r="AA69" s="213"/>
      <c r="AB69" s="213"/>
      <c r="AC69" s="213"/>
      <c r="AD69" s="213"/>
      <c r="AE69" s="213"/>
      <c r="AF69" s="213"/>
      <c r="AG69" s="213" t="s">
        <v>919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6">
        <v>57</v>
      </c>
      <c r="B70" s="247" t="s">
        <v>1030</v>
      </c>
      <c r="C70" s="256" t="s">
        <v>1031</v>
      </c>
      <c r="D70" s="248" t="s">
        <v>980</v>
      </c>
      <c r="E70" s="249">
        <v>1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49">
        <v>0</v>
      </c>
      <c r="O70" s="249">
        <f>ROUND(E70*N70,2)</f>
        <v>0</v>
      </c>
      <c r="P70" s="249">
        <v>0</v>
      </c>
      <c r="Q70" s="249">
        <f>ROUND(E70*P70,2)</f>
        <v>0</v>
      </c>
      <c r="R70" s="251"/>
      <c r="S70" s="251" t="s">
        <v>212</v>
      </c>
      <c r="T70" s="252" t="s">
        <v>187</v>
      </c>
      <c r="U70" s="224">
        <v>0</v>
      </c>
      <c r="V70" s="224">
        <f>ROUND(E70*U70,2)</f>
        <v>0</v>
      </c>
      <c r="W70" s="224"/>
      <c r="X70" s="224" t="s">
        <v>218</v>
      </c>
      <c r="Y70" s="224" t="s">
        <v>206</v>
      </c>
      <c r="Z70" s="213"/>
      <c r="AA70" s="213"/>
      <c r="AB70" s="213"/>
      <c r="AC70" s="213"/>
      <c r="AD70" s="213"/>
      <c r="AE70" s="213"/>
      <c r="AF70" s="213"/>
      <c r="AG70" s="213" t="s">
        <v>919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6">
        <v>58</v>
      </c>
      <c r="B71" s="247" t="s">
        <v>1032</v>
      </c>
      <c r="C71" s="256" t="s">
        <v>1033</v>
      </c>
      <c r="D71" s="248" t="s">
        <v>980</v>
      </c>
      <c r="E71" s="249">
        <v>1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49">
        <v>0</v>
      </c>
      <c r="O71" s="249">
        <f>ROUND(E71*N71,2)</f>
        <v>0</v>
      </c>
      <c r="P71" s="249">
        <v>0</v>
      </c>
      <c r="Q71" s="249">
        <f>ROUND(E71*P71,2)</f>
        <v>0</v>
      </c>
      <c r="R71" s="251"/>
      <c r="S71" s="251" t="s">
        <v>212</v>
      </c>
      <c r="T71" s="252" t="s">
        <v>187</v>
      </c>
      <c r="U71" s="224">
        <v>0</v>
      </c>
      <c r="V71" s="224">
        <f>ROUND(E71*U71,2)</f>
        <v>0</v>
      </c>
      <c r="W71" s="224"/>
      <c r="X71" s="224" t="s">
        <v>307</v>
      </c>
      <c r="Y71" s="224" t="s">
        <v>206</v>
      </c>
      <c r="Z71" s="213"/>
      <c r="AA71" s="213"/>
      <c r="AB71" s="213"/>
      <c r="AC71" s="213"/>
      <c r="AD71" s="213"/>
      <c r="AE71" s="213"/>
      <c r="AF71" s="213"/>
      <c r="AG71" s="213" t="s">
        <v>916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6">
        <v>59</v>
      </c>
      <c r="B72" s="247" t="s">
        <v>1034</v>
      </c>
      <c r="C72" s="256" t="s">
        <v>1035</v>
      </c>
      <c r="D72" s="248" t="s">
        <v>980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49">
        <v>0</v>
      </c>
      <c r="O72" s="249">
        <f>ROUND(E72*N72,2)</f>
        <v>0</v>
      </c>
      <c r="P72" s="249">
        <v>0</v>
      </c>
      <c r="Q72" s="249">
        <f>ROUND(E72*P72,2)</f>
        <v>0</v>
      </c>
      <c r="R72" s="251"/>
      <c r="S72" s="251" t="s">
        <v>212</v>
      </c>
      <c r="T72" s="252" t="s">
        <v>187</v>
      </c>
      <c r="U72" s="224">
        <v>0</v>
      </c>
      <c r="V72" s="224">
        <f>ROUND(E72*U72,2)</f>
        <v>0</v>
      </c>
      <c r="W72" s="224"/>
      <c r="X72" s="224" t="s">
        <v>307</v>
      </c>
      <c r="Y72" s="224" t="s">
        <v>206</v>
      </c>
      <c r="Z72" s="213"/>
      <c r="AA72" s="213"/>
      <c r="AB72" s="213"/>
      <c r="AC72" s="213"/>
      <c r="AD72" s="213"/>
      <c r="AE72" s="213"/>
      <c r="AF72" s="213"/>
      <c r="AG72" s="213" t="s">
        <v>916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7">
        <v>60</v>
      </c>
      <c r="B73" s="238" t="s">
        <v>1036</v>
      </c>
      <c r="C73" s="254" t="s">
        <v>1037</v>
      </c>
      <c r="D73" s="239" t="s">
        <v>980</v>
      </c>
      <c r="E73" s="240">
        <v>1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0">
        <v>0</v>
      </c>
      <c r="O73" s="240">
        <f>ROUND(E73*N73,2)</f>
        <v>0</v>
      </c>
      <c r="P73" s="240">
        <v>0</v>
      </c>
      <c r="Q73" s="240">
        <f>ROUND(E73*P73,2)</f>
        <v>0</v>
      </c>
      <c r="R73" s="242"/>
      <c r="S73" s="242" t="s">
        <v>212</v>
      </c>
      <c r="T73" s="243" t="s">
        <v>187</v>
      </c>
      <c r="U73" s="224">
        <v>0</v>
      </c>
      <c r="V73" s="224">
        <f>ROUND(E73*U73,2)</f>
        <v>0</v>
      </c>
      <c r="W73" s="224"/>
      <c r="X73" s="224" t="s">
        <v>307</v>
      </c>
      <c r="Y73" s="224" t="s">
        <v>206</v>
      </c>
      <c r="Z73" s="213"/>
      <c r="AA73" s="213"/>
      <c r="AB73" s="213"/>
      <c r="AC73" s="213"/>
      <c r="AD73" s="213"/>
      <c r="AE73" s="213"/>
      <c r="AF73" s="213"/>
      <c r="AG73" s="213" t="s">
        <v>916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3"/>
      <c r="B74" s="4"/>
      <c r="C74" s="25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167</v>
      </c>
    </row>
    <row r="75" spans="1:60" x14ac:dyDescent="0.2">
      <c r="A75" s="216"/>
      <c r="B75" s="217" t="s">
        <v>29</v>
      </c>
      <c r="C75" s="258"/>
      <c r="D75" s="218"/>
      <c r="E75" s="219"/>
      <c r="F75" s="219"/>
      <c r="G75" s="236">
        <f>G8+G23+G25+G34+G49+G53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246</v>
      </c>
    </row>
    <row r="76" spans="1:60" x14ac:dyDescent="0.2">
      <c r="C76" s="259"/>
      <c r="D76" s="10"/>
      <c r="AG76" t="s">
        <v>247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8EdFrhdI3742KkkwZU9J0b3LZEko0Wse5SXogf92jIuyyj6bSIPDtz2T4sHfGH9BNDm7rZVAGpH8bp9BQujqA==" saltValue="uSRDCzvk/0VQ9c9Almgei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FB40-AE8B-4165-8371-3DFDCD1A2E2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248</v>
      </c>
      <c r="B1" s="198"/>
      <c r="C1" s="198"/>
      <c r="D1" s="198"/>
      <c r="E1" s="198"/>
      <c r="F1" s="198"/>
      <c r="G1" s="198"/>
      <c r="AG1" t="s">
        <v>153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154</v>
      </c>
    </row>
    <row r="3" spans="1:60" ht="24.95" customHeight="1" x14ac:dyDescent="0.2">
      <c r="A3" s="199" t="s">
        <v>8</v>
      </c>
      <c r="B3" s="49" t="s">
        <v>54</v>
      </c>
      <c r="C3" s="202" t="s">
        <v>55</v>
      </c>
      <c r="D3" s="200"/>
      <c r="E3" s="200"/>
      <c r="F3" s="200"/>
      <c r="G3" s="201"/>
      <c r="AC3" s="177" t="s">
        <v>154</v>
      </c>
      <c r="AG3" t="s">
        <v>157</v>
      </c>
    </row>
    <row r="4" spans="1:60" ht="24.95" customHeight="1" x14ac:dyDescent="0.2">
      <c r="A4" s="203" t="s">
        <v>9</v>
      </c>
      <c r="B4" s="204" t="s">
        <v>56</v>
      </c>
      <c r="C4" s="205" t="s">
        <v>55</v>
      </c>
      <c r="D4" s="206"/>
      <c r="E4" s="206"/>
      <c r="F4" s="206"/>
      <c r="G4" s="207"/>
      <c r="AG4" t="s">
        <v>158</v>
      </c>
    </row>
    <row r="5" spans="1:60" x14ac:dyDescent="0.2">
      <c r="D5" s="10"/>
    </row>
    <row r="6" spans="1:60" ht="38.25" x14ac:dyDescent="0.2">
      <c r="A6" s="209" t="s">
        <v>159</v>
      </c>
      <c r="B6" s="211" t="s">
        <v>160</v>
      </c>
      <c r="C6" s="211" t="s">
        <v>161</v>
      </c>
      <c r="D6" s="210" t="s">
        <v>162</v>
      </c>
      <c r="E6" s="209" t="s">
        <v>163</v>
      </c>
      <c r="F6" s="208" t="s">
        <v>164</v>
      </c>
      <c r="G6" s="209" t="s">
        <v>29</v>
      </c>
      <c r="H6" s="212" t="s">
        <v>30</v>
      </c>
      <c r="I6" s="212" t="s">
        <v>165</v>
      </c>
      <c r="J6" s="212" t="s">
        <v>31</v>
      </c>
      <c r="K6" s="212" t="s">
        <v>166</v>
      </c>
      <c r="L6" s="212" t="s">
        <v>167</v>
      </c>
      <c r="M6" s="212" t="s">
        <v>168</v>
      </c>
      <c r="N6" s="212" t="s">
        <v>169</v>
      </c>
      <c r="O6" s="212" t="s">
        <v>170</v>
      </c>
      <c r="P6" s="212" t="s">
        <v>171</v>
      </c>
      <c r="Q6" s="212" t="s">
        <v>172</v>
      </c>
      <c r="R6" s="212" t="s">
        <v>173</v>
      </c>
      <c r="S6" s="212" t="s">
        <v>174</v>
      </c>
      <c r="T6" s="212" t="s">
        <v>175</v>
      </c>
      <c r="U6" s="212" t="s">
        <v>176</v>
      </c>
      <c r="V6" s="212" t="s">
        <v>177</v>
      </c>
      <c r="W6" s="212" t="s">
        <v>178</v>
      </c>
      <c r="X6" s="212" t="s">
        <v>179</v>
      </c>
      <c r="Y6" s="212" t="s">
        <v>180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181</v>
      </c>
      <c r="B8" s="228" t="s">
        <v>74</v>
      </c>
      <c r="C8" s="253" t="s">
        <v>75</v>
      </c>
      <c r="D8" s="229"/>
      <c r="E8" s="230"/>
      <c r="F8" s="231"/>
      <c r="G8" s="231">
        <f>SUMIF(AG9:AG17,"&lt;&gt;NOR",G9:G17)</f>
        <v>0</v>
      </c>
      <c r="H8" s="231"/>
      <c r="I8" s="231">
        <f>SUM(I9:I17)</f>
        <v>0</v>
      </c>
      <c r="J8" s="231"/>
      <c r="K8" s="231">
        <f>SUM(K9:K17)</f>
        <v>0</v>
      </c>
      <c r="L8" s="231"/>
      <c r="M8" s="231">
        <f>SUM(M9:M17)</f>
        <v>0</v>
      </c>
      <c r="N8" s="230"/>
      <c r="O8" s="230">
        <f>SUM(O9:O17)</f>
        <v>2</v>
      </c>
      <c r="P8" s="230"/>
      <c r="Q8" s="230">
        <f>SUM(Q9:Q17)</f>
        <v>0</v>
      </c>
      <c r="R8" s="231"/>
      <c r="S8" s="231"/>
      <c r="T8" s="232"/>
      <c r="U8" s="226"/>
      <c r="V8" s="226">
        <f>SUM(V9:V17)</f>
        <v>182.79</v>
      </c>
      <c r="W8" s="226"/>
      <c r="X8" s="226"/>
      <c r="Y8" s="226"/>
      <c r="AG8" t="s">
        <v>182</v>
      </c>
    </row>
    <row r="9" spans="1:60" ht="22.5" outlineLevel="1" x14ac:dyDescent="0.2">
      <c r="A9" s="237">
        <v>1</v>
      </c>
      <c r="B9" s="238" t="s">
        <v>1038</v>
      </c>
      <c r="C9" s="254" t="s">
        <v>1039</v>
      </c>
      <c r="D9" s="239" t="s">
        <v>251</v>
      </c>
      <c r="E9" s="240">
        <v>33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5.0200000000000002E-2</v>
      </c>
      <c r="O9" s="240">
        <f>ROUND(E9*N9,2)</f>
        <v>1.66</v>
      </c>
      <c r="P9" s="240">
        <v>0</v>
      </c>
      <c r="Q9" s="240">
        <f>ROUND(E9*P9,2)</f>
        <v>0</v>
      </c>
      <c r="R9" s="242" t="s">
        <v>252</v>
      </c>
      <c r="S9" s="242" t="s">
        <v>186</v>
      </c>
      <c r="T9" s="243" t="s">
        <v>186</v>
      </c>
      <c r="U9" s="224">
        <v>1.006</v>
      </c>
      <c r="V9" s="224">
        <f>ROUND(E9*U9,2)</f>
        <v>33.200000000000003</v>
      </c>
      <c r="W9" s="224"/>
      <c r="X9" s="224" t="s">
        <v>218</v>
      </c>
      <c r="Y9" s="224" t="s">
        <v>582</v>
      </c>
      <c r="Z9" s="213"/>
      <c r="AA9" s="213"/>
      <c r="AB9" s="213"/>
      <c r="AC9" s="213"/>
      <c r="AD9" s="213"/>
      <c r="AE9" s="213"/>
      <c r="AF9" s="213"/>
      <c r="AG9" s="213" t="s">
        <v>219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66" t="s">
        <v>1040</v>
      </c>
      <c r="D10" s="262"/>
      <c r="E10" s="262"/>
      <c r="F10" s="262"/>
      <c r="G10" s="262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254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7">
        <v>2</v>
      </c>
      <c r="B11" s="238" t="s">
        <v>1041</v>
      </c>
      <c r="C11" s="254" t="s">
        <v>1042</v>
      </c>
      <c r="D11" s="239" t="s">
        <v>269</v>
      </c>
      <c r="E11" s="240">
        <v>20.76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1.3729999999999999E-2</v>
      </c>
      <c r="O11" s="240">
        <f>ROUND(E11*N11,2)</f>
        <v>0.28999999999999998</v>
      </c>
      <c r="P11" s="240">
        <v>0</v>
      </c>
      <c r="Q11" s="240">
        <f>ROUND(E11*P11,2)</f>
        <v>0</v>
      </c>
      <c r="R11" s="242" t="s">
        <v>288</v>
      </c>
      <c r="S11" s="242" t="s">
        <v>186</v>
      </c>
      <c r="T11" s="243" t="s">
        <v>228</v>
      </c>
      <c r="U11" s="224">
        <v>1.0109999999999999</v>
      </c>
      <c r="V11" s="224">
        <f>ROUND(E11*U11,2)</f>
        <v>20.99</v>
      </c>
      <c r="W11" s="224"/>
      <c r="X11" s="224" t="s">
        <v>218</v>
      </c>
      <c r="Y11" s="224" t="s">
        <v>206</v>
      </c>
      <c r="Z11" s="213"/>
      <c r="AA11" s="213"/>
      <c r="AB11" s="213"/>
      <c r="AC11" s="213"/>
      <c r="AD11" s="213"/>
      <c r="AE11" s="213"/>
      <c r="AF11" s="213"/>
      <c r="AG11" s="213" t="s">
        <v>219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67" t="s">
        <v>1043</v>
      </c>
      <c r="D12" s="260"/>
      <c r="E12" s="261">
        <v>20.76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266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33.75" outlineLevel="1" x14ac:dyDescent="0.2">
      <c r="A13" s="237">
        <v>3</v>
      </c>
      <c r="B13" s="238" t="s">
        <v>1044</v>
      </c>
      <c r="C13" s="254" t="s">
        <v>1045</v>
      </c>
      <c r="D13" s="239" t="s">
        <v>269</v>
      </c>
      <c r="E13" s="240">
        <v>3.36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1.5959999999999998E-2</v>
      </c>
      <c r="O13" s="240">
        <f>ROUND(E13*N13,2)</f>
        <v>0.05</v>
      </c>
      <c r="P13" s="240">
        <v>0</v>
      </c>
      <c r="Q13" s="240">
        <f>ROUND(E13*P13,2)</f>
        <v>0</v>
      </c>
      <c r="R13" s="242" t="s">
        <v>252</v>
      </c>
      <c r="S13" s="242" t="s">
        <v>186</v>
      </c>
      <c r="T13" s="243" t="s">
        <v>186</v>
      </c>
      <c r="U13" s="224">
        <v>0.4</v>
      </c>
      <c r="V13" s="224">
        <f>ROUND(E13*U13,2)</f>
        <v>1.34</v>
      </c>
      <c r="W13" s="224"/>
      <c r="X13" s="224" t="s">
        <v>218</v>
      </c>
      <c r="Y13" s="224" t="s">
        <v>206</v>
      </c>
      <c r="Z13" s="213"/>
      <c r="AA13" s="213"/>
      <c r="AB13" s="213"/>
      <c r="AC13" s="213"/>
      <c r="AD13" s="213"/>
      <c r="AE13" s="213"/>
      <c r="AF13" s="213"/>
      <c r="AG13" s="213" t="s">
        <v>219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67" t="s">
        <v>1046</v>
      </c>
      <c r="D14" s="260"/>
      <c r="E14" s="261">
        <v>3.36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266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6">
        <v>4</v>
      </c>
      <c r="B15" s="247" t="s">
        <v>1047</v>
      </c>
      <c r="C15" s="256" t="s">
        <v>1048</v>
      </c>
      <c r="D15" s="248" t="s">
        <v>314</v>
      </c>
      <c r="E15" s="249">
        <v>33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212</v>
      </c>
      <c r="T15" s="252" t="s">
        <v>1049</v>
      </c>
      <c r="U15" s="224">
        <v>0.22</v>
      </c>
      <c r="V15" s="224">
        <f>ROUND(E15*U15,2)</f>
        <v>7.26</v>
      </c>
      <c r="W15" s="224"/>
      <c r="X15" s="224" t="s">
        <v>271</v>
      </c>
      <c r="Y15" s="224" t="s">
        <v>206</v>
      </c>
      <c r="Z15" s="213"/>
      <c r="AA15" s="213"/>
      <c r="AB15" s="213"/>
      <c r="AC15" s="213"/>
      <c r="AD15" s="213"/>
      <c r="AE15" s="213"/>
      <c r="AF15" s="213"/>
      <c r="AG15" s="213" t="s">
        <v>272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6">
        <v>5</v>
      </c>
      <c r="B16" s="247" t="s">
        <v>1050</v>
      </c>
      <c r="C16" s="256" t="s">
        <v>1051</v>
      </c>
      <c r="D16" s="248" t="s">
        <v>227</v>
      </c>
      <c r="E16" s="249">
        <v>120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212</v>
      </c>
      <c r="T16" s="252" t="s">
        <v>1049</v>
      </c>
      <c r="U16" s="224">
        <v>1</v>
      </c>
      <c r="V16" s="224">
        <f>ROUND(E16*U16,2)</f>
        <v>120</v>
      </c>
      <c r="W16" s="224"/>
      <c r="X16" s="224" t="s">
        <v>271</v>
      </c>
      <c r="Y16" s="224" t="s">
        <v>206</v>
      </c>
      <c r="Z16" s="213"/>
      <c r="AA16" s="213"/>
      <c r="AB16" s="213"/>
      <c r="AC16" s="213"/>
      <c r="AD16" s="213"/>
      <c r="AE16" s="213"/>
      <c r="AF16" s="213"/>
      <c r="AG16" s="213" t="s">
        <v>272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6">
        <v>6</v>
      </c>
      <c r="B17" s="247" t="s">
        <v>1052</v>
      </c>
      <c r="C17" s="256" t="s">
        <v>1053</v>
      </c>
      <c r="D17" s="248" t="s">
        <v>314</v>
      </c>
      <c r="E17" s="249">
        <v>90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212</v>
      </c>
      <c r="T17" s="252" t="s">
        <v>187</v>
      </c>
      <c r="U17" s="224">
        <v>0</v>
      </c>
      <c r="V17" s="224">
        <f>ROUND(E17*U17,2)</f>
        <v>0</v>
      </c>
      <c r="W17" s="224"/>
      <c r="X17" s="224" t="s">
        <v>307</v>
      </c>
      <c r="Y17" s="224" t="s">
        <v>206</v>
      </c>
      <c r="Z17" s="213"/>
      <c r="AA17" s="213"/>
      <c r="AB17" s="213"/>
      <c r="AC17" s="213"/>
      <c r="AD17" s="213"/>
      <c r="AE17" s="213"/>
      <c r="AF17" s="213"/>
      <c r="AG17" s="213" t="s">
        <v>308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27" t="s">
        <v>181</v>
      </c>
      <c r="B18" s="228" t="s">
        <v>82</v>
      </c>
      <c r="C18" s="253" t="s">
        <v>83</v>
      </c>
      <c r="D18" s="229"/>
      <c r="E18" s="230"/>
      <c r="F18" s="231"/>
      <c r="G18" s="231">
        <f>SUMIF(AG19:AG42,"&lt;&gt;NOR",G19:G42)</f>
        <v>0</v>
      </c>
      <c r="H18" s="231"/>
      <c r="I18" s="231">
        <f>SUM(I19:I42)</f>
        <v>0</v>
      </c>
      <c r="J18" s="231"/>
      <c r="K18" s="231">
        <f>SUM(K19:K42)</f>
        <v>0</v>
      </c>
      <c r="L18" s="231"/>
      <c r="M18" s="231">
        <f>SUM(M19:M42)</f>
        <v>0</v>
      </c>
      <c r="N18" s="230"/>
      <c r="O18" s="230">
        <f>SUM(O19:O42)</f>
        <v>0.03</v>
      </c>
      <c r="P18" s="230"/>
      <c r="Q18" s="230">
        <f>SUM(Q19:Q42)</f>
        <v>13.83</v>
      </c>
      <c r="R18" s="231"/>
      <c r="S18" s="231"/>
      <c r="T18" s="232"/>
      <c r="U18" s="226"/>
      <c r="V18" s="226">
        <f>SUM(V19:V42)</f>
        <v>187.39000000000001</v>
      </c>
      <c r="W18" s="226"/>
      <c r="X18" s="226"/>
      <c r="Y18" s="226"/>
      <c r="AG18" t="s">
        <v>182</v>
      </c>
    </row>
    <row r="19" spans="1:60" outlineLevel="1" x14ac:dyDescent="0.2">
      <c r="A19" s="246">
        <v>7</v>
      </c>
      <c r="B19" s="247" t="s">
        <v>1054</v>
      </c>
      <c r="C19" s="256" t="s">
        <v>1055</v>
      </c>
      <c r="D19" s="248" t="s">
        <v>251</v>
      </c>
      <c r="E19" s="249">
        <v>84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</v>
      </c>
      <c r="O19" s="249">
        <f>ROUND(E19*N19,2)</f>
        <v>0</v>
      </c>
      <c r="P19" s="249">
        <v>0</v>
      </c>
      <c r="Q19" s="249">
        <f>ROUND(E19*P19,2)</f>
        <v>0</v>
      </c>
      <c r="R19" s="251" t="s">
        <v>323</v>
      </c>
      <c r="S19" s="251" t="s">
        <v>186</v>
      </c>
      <c r="T19" s="252" t="s">
        <v>186</v>
      </c>
      <c r="U19" s="224">
        <v>5.8000000000000003E-2</v>
      </c>
      <c r="V19" s="224">
        <f>ROUND(E19*U19,2)</f>
        <v>4.87</v>
      </c>
      <c r="W19" s="224"/>
      <c r="X19" s="224" t="s">
        <v>218</v>
      </c>
      <c r="Y19" s="224" t="s">
        <v>206</v>
      </c>
      <c r="Z19" s="213"/>
      <c r="AA19" s="213"/>
      <c r="AB19" s="213"/>
      <c r="AC19" s="213"/>
      <c r="AD19" s="213"/>
      <c r="AE19" s="213"/>
      <c r="AF19" s="213"/>
      <c r="AG19" s="213" t="s">
        <v>219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7">
        <v>8</v>
      </c>
      <c r="B20" s="238" t="s">
        <v>1056</v>
      </c>
      <c r="C20" s="254" t="s">
        <v>1057</v>
      </c>
      <c r="D20" s="239" t="s">
        <v>264</v>
      </c>
      <c r="E20" s="240">
        <v>832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2.0000000000000002E-5</v>
      </c>
      <c r="O20" s="240">
        <f>ROUND(E20*N20,2)</f>
        <v>0.02</v>
      </c>
      <c r="P20" s="240">
        <v>3.2000000000000002E-3</v>
      </c>
      <c r="Q20" s="240">
        <f>ROUND(E20*P20,2)</f>
        <v>2.66</v>
      </c>
      <c r="R20" s="242" t="s">
        <v>337</v>
      </c>
      <c r="S20" s="242" t="s">
        <v>186</v>
      </c>
      <c r="T20" s="243" t="s">
        <v>186</v>
      </c>
      <c r="U20" s="224">
        <v>0.05</v>
      </c>
      <c r="V20" s="224">
        <f>ROUND(E20*U20,2)</f>
        <v>41.6</v>
      </c>
      <c r="W20" s="224"/>
      <c r="X20" s="224" t="s">
        <v>218</v>
      </c>
      <c r="Y20" s="224" t="s">
        <v>582</v>
      </c>
      <c r="Z20" s="213"/>
      <c r="AA20" s="213"/>
      <c r="AB20" s="213"/>
      <c r="AC20" s="213"/>
      <c r="AD20" s="213"/>
      <c r="AE20" s="213"/>
      <c r="AF20" s="213"/>
      <c r="AG20" s="213" t="s">
        <v>219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67" t="s">
        <v>1058</v>
      </c>
      <c r="D21" s="260"/>
      <c r="E21" s="261">
        <v>590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266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67" t="s">
        <v>1059</v>
      </c>
      <c r="D22" s="260"/>
      <c r="E22" s="261">
        <v>44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266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67" t="s">
        <v>1060</v>
      </c>
      <c r="D23" s="260"/>
      <c r="E23" s="261">
        <v>86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266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67" t="s">
        <v>1061</v>
      </c>
      <c r="D24" s="260"/>
      <c r="E24" s="261">
        <v>112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266</v>
      </c>
      <c r="AH24" s="213">
        <v>5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46">
        <v>9</v>
      </c>
      <c r="B25" s="247" t="s">
        <v>1062</v>
      </c>
      <c r="C25" s="256" t="s">
        <v>1063</v>
      </c>
      <c r="D25" s="248" t="s">
        <v>251</v>
      </c>
      <c r="E25" s="249">
        <v>300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49">
        <v>0</v>
      </c>
      <c r="O25" s="249">
        <f>ROUND(E25*N25,2)</f>
        <v>0</v>
      </c>
      <c r="P25" s="249">
        <v>1.3999999999999999E-4</v>
      </c>
      <c r="Q25" s="249">
        <f>ROUND(E25*P25,2)</f>
        <v>0.04</v>
      </c>
      <c r="R25" s="251" t="s">
        <v>337</v>
      </c>
      <c r="S25" s="251" t="s">
        <v>186</v>
      </c>
      <c r="T25" s="252" t="s">
        <v>186</v>
      </c>
      <c r="U25" s="224">
        <v>0.01</v>
      </c>
      <c r="V25" s="224">
        <f>ROUND(E25*U25,2)</f>
        <v>3</v>
      </c>
      <c r="W25" s="224"/>
      <c r="X25" s="224" t="s">
        <v>218</v>
      </c>
      <c r="Y25" s="224" t="s">
        <v>189</v>
      </c>
      <c r="Z25" s="213"/>
      <c r="AA25" s="213"/>
      <c r="AB25" s="213"/>
      <c r="AC25" s="213"/>
      <c r="AD25" s="213"/>
      <c r="AE25" s="213"/>
      <c r="AF25" s="213"/>
      <c r="AG25" s="213" t="s">
        <v>219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6">
        <v>10</v>
      </c>
      <c r="B26" s="247" t="s">
        <v>1064</v>
      </c>
      <c r="C26" s="256" t="s">
        <v>1065</v>
      </c>
      <c r="D26" s="248" t="s">
        <v>340</v>
      </c>
      <c r="E26" s="249">
        <v>2.4540000000000002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49">
        <v>0</v>
      </c>
      <c r="O26" s="249">
        <f>ROUND(E26*N26,2)</f>
        <v>0</v>
      </c>
      <c r="P26" s="249">
        <v>0</v>
      </c>
      <c r="Q26" s="249">
        <f>ROUND(E26*P26,2)</f>
        <v>0</v>
      </c>
      <c r="R26" s="251" t="s">
        <v>337</v>
      </c>
      <c r="S26" s="251" t="s">
        <v>186</v>
      </c>
      <c r="T26" s="252" t="s">
        <v>186</v>
      </c>
      <c r="U26" s="224">
        <v>3.5630000000000002</v>
      </c>
      <c r="V26" s="224">
        <f>ROUND(E26*U26,2)</f>
        <v>8.74</v>
      </c>
      <c r="W26" s="224"/>
      <c r="X26" s="224" t="s">
        <v>218</v>
      </c>
      <c r="Y26" s="224" t="s">
        <v>206</v>
      </c>
      <c r="Z26" s="213"/>
      <c r="AA26" s="213"/>
      <c r="AB26" s="213"/>
      <c r="AC26" s="213"/>
      <c r="AD26" s="213"/>
      <c r="AE26" s="213"/>
      <c r="AF26" s="213"/>
      <c r="AG26" s="213" t="s">
        <v>219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6">
        <v>11</v>
      </c>
      <c r="B27" s="247" t="s">
        <v>1066</v>
      </c>
      <c r="C27" s="256" t="s">
        <v>1067</v>
      </c>
      <c r="D27" s="248" t="s">
        <v>251</v>
      </c>
      <c r="E27" s="249">
        <v>111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49">
        <v>1.2999999999999999E-4</v>
      </c>
      <c r="O27" s="249">
        <f>ROUND(E27*N27,2)</f>
        <v>0.01</v>
      </c>
      <c r="P27" s="249">
        <v>1.1000000000000001E-3</v>
      </c>
      <c r="Q27" s="249">
        <f>ROUND(E27*P27,2)</f>
        <v>0.12</v>
      </c>
      <c r="R27" s="251" t="s">
        <v>337</v>
      </c>
      <c r="S27" s="251" t="s">
        <v>186</v>
      </c>
      <c r="T27" s="252" t="s">
        <v>186</v>
      </c>
      <c r="U27" s="224">
        <v>0.23</v>
      </c>
      <c r="V27" s="224">
        <f>ROUND(E27*U27,2)</f>
        <v>25.53</v>
      </c>
      <c r="W27" s="224"/>
      <c r="X27" s="224" t="s">
        <v>218</v>
      </c>
      <c r="Y27" s="224" t="s">
        <v>189</v>
      </c>
      <c r="Z27" s="213"/>
      <c r="AA27" s="213"/>
      <c r="AB27" s="213"/>
      <c r="AC27" s="213"/>
      <c r="AD27" s="213"/>
      <c r="AE27" s="213"/>
      <c r="AF27" s="213"/>
      <c r="AG27" s="213" t="s">
        <v>219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7">
        <v>12</v>
      </c>
      <c r="B28" s="238" t="s">
        <v>1068</v>
      </c>
      <c r="C28" s="254" t="s">
        <v>1069</v>
      </c>
      <c r="D28" s="239" t="s">
        <v>269</v>
      </c>
      <c r="E28" s="240">
        <v>432.4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0</v>
      </c>
      <c r="O28" s="240">
        <f>ROUND(E28*N28,2)</f>
        <v>0</v>
      </c>
      <c r="P28" s="240">
        <v>2.3800000000000002E-2</v>
      </c>
      <c r="Q28" s="240">
        <f>ROUND(E28*P28,2)</f>
        <v>10.29</v>
      </c>
      <c r="R28" s="242" t="s">
        <v>337</v>
      </c>
      <c r="S28" s="242" t="s">
        <v>186</v>
      </c>
      <c r="T28" s="243" t="s">
        <v>186</v>
      </c>
      <c r="U28" s="224">
        <v>8.2000000000000003E-2</v>
      </c>
      <c r="V28" s="224">
        <f>ROUND(E28*U28,2)</f>
        <v>35.46</v>
      </c>
      <c r="W28" s="224"/>
      <c r="X28" s="224" t="s">
        <v>218</v>
      </c>
      <c r="Y28" s="224" t="s">
        <v>206</v>
      </c>
      <c r="Z28" s="213"/>
      <c r="AA28" s="213"/>
      <c r="AB28" s="213"/>
      <c r="AC28" s="213"/>
      <c r="AD28" s="213"/>
      <c r="AE28" s="213"/>
      <c r="AF28" s="213"/>
      <c r="AG28" s="213" t="s">
        <v>219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67" t="s">
        <v>1070</v>
      </c>
      <c r="D29" s="260"/>
      <c r="E29" s="261">
        <v>432.4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266</v>
      </c>
      <c r="AH29" s="213">
        <v>5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46">
        <v>13</v>
      </c>
      <c r="B30" s="247" t="s">
        <v>1071</v>
      </c>
      <c r="C30" s="256" t="s">
        <v>1072</v>
      </c>
      <c r="D30" s="248" t="s">
        <v>251</v>
      </c>
      <c r="E30" s="249">
        <v>2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49">
        <v>5.0000000000000002E-5</v>
      </c>
      <c r="O30" s="249">
        <f>ROUND(E30*N30,2)</f>
        <v>0</v>
      </c>
      <c r="P30" s="249">
        <v>2.3259999999999999E-2</v>
      </c>
      <c r="Q30" s="249">
        <f>ROUND(E30*P30,2)</f>
        <v>0.05</v>
      </c>
      <c r="R30" s="251" t="s">
        <v>337</v>
      </c>
      <c r="S30" s="251" t="s">
        <v>186</v>
      </c>
      <c r="T30" s="252" t="s">
        <v>186</v>
      </c>
      <c r="U30" s="224">
        <v>0.27800000000000002</v>
      </c>
      <c r="V30" s="224">
        <f>ROUND(E30*U30,2)</f>
        <v>0.56000000000000005</v>
      </c>
      <c r="W30" s="224"/>
      <c r="X30" s="224" t="s">
        <v>218</v>
      </c>
      <c r="Y30" s="224" t="s">
        <v>189</v>
      </c>
      <c r="Z30" s="213"/>
      <c r="AA30" s="213"/>
      <c r="AB30" s="213"/>
      <c r="AC30" s="213"/>
      <c r="AD30" s="213"/>
      <c r="AE30" s="213"/>
      <c r="AF30" s="213"/>
      <c r="AG30" s="213" t="s">
        <v>219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6">
        <v>14</v>
      </c>
      <c r="B31" s="247" t="s">
        <v>1073</v>
      </c>
      <c r="C31" s="256" t="s">
        <v>1074</v>
      </c>
      <c r="D31" s="248" t="s">
        <v>251</v>
      </c>
      <c r="E31" s="249">
        <v>4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49">
        <v>8.0000000000000007E-5</v>
      </c>
      <c r="O31" s="249">
        <f>ROUND(E31*N31,2)</f>
        <v>0</v>
      </c>
      <c r="P31" s="249">
        <v>4.675E-2</v>
      </c>
      <c r="Q31" s="249">
        <f>ROUND(E31*P31,2)</f>
        <v>0.19</v>
      </c>
      <c r="R31" s="251" t="s">
        <v>337</v>
      </c>
      <c r="S31" s="251" t="s">
        <v>186</v>
      </c>
      <c r="T31" s="252" t="s">
        <v>186</v>
      </c>
      <c r="U31" s="224">
        <v>0.36099999999999999</v>
      </c>
      <c r="V31" s="224">
        <f>ROUND(E31*U31,2)</f>
        <v>1.44</v>
      </c>
      <c r="W31" s="224"/>
      <c r="X31" s="224" t="s">
        <v>218</v>
      </c>
      <c r="Y31" s="224" t="s">
        <v>189</v>
      </c>
      <c r="Z31" s="213"/>
      <c r="AA31" s="213"/>
      <c r="AB31" s="213"/>
      <c r="AC31" s="213"/>
      <c r="AD31" s="213"/>
      <c r="AE31" s="213"/>
      <c r="AF31" s="213"/>
      <c r="AG31" s="213" t="s">
        <v>219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6">
        <v>15</v>
      </c>
      <c r="B32" s="247" t="s">
        <v>1075</v>
      </c>
      <c r="C32" s="256" t="s">
        <v>1076</v>
      </c>
      <c r="D32" s="248" t="s">
        <v>251</v>
      </c>
      <c r="E32" s="249">
        <v>3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49">
        <v>1E-4</v>
      </c>
      <c r="O32" s="249">
        <f>ROUND(E32*N32,2)</f>
        <v>0</v>
      </c>
      <c r="P32" s="249">
        <v>7.0029999999999995E-2</v>
      </c>
      <c r="Q32" s="249">
        <f>ROUND(E32*P32,2)</f>
        <v>0.21</v>
      </c>
      <c r="R32" s="251" t="s">
        <v>337</v>
      </c>
      <c r="S32" s="251" t="s">
        <v>186</v>
      </c>
      <c r="T32" s="252" t="s">
        <v>186</v>
      </c>
      <c r="U32" s="224">
        <v>0.41199999999999998</v>
      </c>
      <c r="V32" s="224">
        <f>ROUND(E32*U32,2)</f>
        <v>1.24</v>
      </c>
      <c r="W32" s="224"/>
      <c r="X32" s="224" t="s">
        <v>218</v>
      </c>
      <c r="Y32" s="224" t="s">
        <v>189</v>
      </c>
      <c r="Z32" s="213"/>
      <c r="AA32" s="213"/>
      <c r="AB32" s="213"/>
      <c r="AC32" s="213"/>
      <c r="AD32" s="213"/>
      <c r="AE32" s="213"/>
      <c r="AF32" s="213"/>
      <c r="AG32" s="213" t="s">
        <v>219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7">
        <v>16</v>
      </c>
      <c r="B33" s="238" t="s">
        <v>1077</v>
      </c>
      <c r="C33" s="254" t="s">
        <v>1078</v>
      </c>
      <c r="D33" s="239" t="s">
        <v>251</v>
      </c>
      <c r="E33" s="240">
        <v>356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1.0000000000000001E-5</v>
      </c>
      <c r="O33" s="240">
        <f>ROUND(E33*N33,2)</f>
        <v>0</v>
      </c>
      <c r="P33" s="240">
        <v>7.5000000000000002E-4</v>
      </c>
      <c r="Q33" s="240">
        <f>ROUND(E33*P33,2)</f>
        <v>0.27</v>
      </c>
      <c r="R33" s="242" t="s">
        <v>337</v>
      </c>
      <c r="S33" s="242" t="s">
        <v>186</v>
      </c>
      <c r="T33" s="243" t="s">
        <v>186</v>
      </c>
      <c r="U33" s="224">
        <v>2.9000000000000001E-2</v>
      </c>
      <c r="V33" s="224">
        <f>ROUND(E33*U33,2)</f>
        <v>10.32</v>
      </c>
      <c r="W33" s="224"/>
      <c r="X33" s="224" t="s">
        <v>218</v>
      </c>
      <c r="Y33" s="224" t="s">
        <v>206</v>
      </c>
      <c r="Z33" s="213"/>
      <c r="AA33" s="213"/>
      <c r="AB33" s="213"/>
      <c r="AC33" s="213"/>
      <c r="AD33" s="213"/>
      <c r="AE33" s="213"/>
      <c r="AF33" s="213"/>
      <c r="AG33" s="213" t="s">
        <v>219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66" t="s">
        <v>1079</v>
      </c>
      <c r="D34" s="262"/>
      <c r="E34" s="262"/>
      <c r="F34" s="262"/>
      <c r="G34" s="262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254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7">
        <v>17</v>
      </c>
      <c r="B35" s="238" t="s">
        <v>1080</v>
      </c>
      <c r="C35" s="254" t="s">
        <v>1081</v>
      </c>
      <c r="D35" s="239" t="s">
        <v>269</v>
      </c>
      <c r="E35" s="240">
        <v>432.4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 t="s">
        <v>337</v>
      </c>
      <c r="S35" s="242" t="s">
        <v>186</v>
      </c>
      <c r="T35" s="243" t="s">
        <v>186</v>
      </c>
      <c r="U35" s="224">
        <v>0.05</v>
      </c>
      <c r="V35" s="224">
        <f>ROUND(E35*U35,2)</f>
        <v>21.62</v>
      </c>
      <c r="W35" s="224"/>
      <c r="X35" s="224" t="s">
        <v>218</v>
      </c>
      <c r="Y35" s="224" t="s">
        <v>206</v>
      </c>
      <c r="Z35" s="213"/>
      <c r="AA35" s="213"/>
      <c r="AB35" s="213"/>
      <c r="AC35" s="213"/>
      <c r="AD35" s="213"/>
      <c r="AE35" s="213"/>
      <c r="AF35" s="213"/>
      <c r="AG35" s="213" t="s">
        <v>219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66" t="s">
        <v>1082</v>
      </c>
      <c r="D36" s="262"/>
      <c r="E36" s="262"/>
      <c r="F36" s="262"/>
      <c r="G36" s="262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254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67" t="s">
        <v>1083</v>
      </c>
      <c r="D37" s="260"/>
      <c r="E37" s="261">
        <v>191.88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266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20"/>
      <c r="B38" s="221"/>
      <c r="C38" s="267" t="s">
        <v>1084</v>
      </c>
      <c r="D38" s="260"/>
      <c r="E38" s="261">
        <v>240.52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266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46">
        <v>18</v>
      </c>
      <c r="B39" s="247" t="s">
        <v>1085</v>
      </c>
      <c r="C39" s="256" t="s">
        <v>1086</v>
      </c>
      <c r="D39" s="248" t="s">
        <v>340</v>
      </c>
      <c r="E39" s="249">
        <v>10.74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49">
        <v>0</v>
      </c>
      <c r="O39" s="249">
        <f>ROUND(E39*N39,2)</f>
        <v>0</v>
      </c>
      <c r="P39" s="249">
        <v>0</v>
      </c>
      <c r="Q39" s="249">
        <f>ROUND(E39*P39,2)</f>
        <v>0</v>
      </c>
      <c r="R39" s="251" t="s">
        <v>337</v>
      </c>
      <c r="S39" s="251" t="s">
        <v>186</v>
      </c>
      <c r="T39" s="252" t="s">
        <v>186</v>
      </c>
      <c r="U39" s="224">
        <v>3.0739999999999998</v>
      </c>
      <c r="V39" s="224">
        <f>ROUND(E39*U39,2)</f>
        <v>33.01</v>
      </c>
      <c r="W39" s="224"/>
      <c r="X39" s="224" t="s">
        <v>218</v>
      </c>
      <c r="Y39" s="224" t="s">
        <v>206</v>
      </c>
      <c r="Z39" s="213"/>
      <c r="AA39" s="213"/>
      <c r="AB39" s="213"/>
      <c r="AC39" s="213"/>
      <c r="AD39" s="213"/>
      <c r="AE39" s="213"/>
      <c r="AF39" s="213"/>
      <c r="AG39" s="213" t="s">
        <v>219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7">
        <v>19</v>
      </c>
      <c r="B40" s="238" t="s">
        <v>363</v>
      </c>
      <c r="C40" s="254" t="s">
        <v>364</v>
      </c>
      <c r="D40" s="239" t="s">
        <v>340</v>
      </c>
      <c r="E40" s="240">
        <v>13.82823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 t="s">
        <v>365</v>
      </c>
      <c r="S40" s="242" t="s">
        <v>186</v>
      </c>
      <c r="T40" s="243" t="s">
        <v>186</v>
      </c>
      <c r="U40" s="224">
        <v>0</v>
      </c>
      <c r="V40" s="224">
        <f>ROUND(E40*U40,2)</f>
        <v>0</v>
      </c>
      <c r="W40" s="224"/>
      <c r="X40" s="224" t="s">
        <v>366</v>
      </c>
      <c r="Y40" s="224" t="s">
        <v>206</v>
      </c>
      <c r="Z40" s="213"/>
      <c r="AA40" s="213"/>
      <c r="AB40" s="213"/>
      <c r="AC40" s="213"/>
      <c r="AD40" s="213"/>
      <c r="AE40" s="213"/>
      <c r="AF40" s="213"/>
      <c r="AG40" s="213" t="s">
        <v>367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2" x14ac:dyDescent="0.2">
      <c r="A41" s="220"/>
      <c r="B41" s="221"/>
      <c r="C41" s="255" t="s">
        <v>368</v>
      </c>
      <c r="D41" s="245"/>
      <c r="E41" s="245"/>
      <c r="F41" s="245"/>
      <c r="G41" s="245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192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44" t="str">
        <f>C41</f>
        <v>Pro vyjádření výnosu ve prospěch zhotovitele je nutné jednotkovou cenu uvést se záporným znaménkem. (Získaná částka ponižuje náklad stavby.)</v>
      </c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6">
        <v>20</v>
      </c>
      <c r="B42" s="247" t="s">
        <v>369</v>
      </c>
      <c r="C42" s="256" t="s">
        <v>370</v>
      </c>
      <c r="D42" s="248" t="s">
        <v>340</v>
      </c>
      <c r="E42" s="249">
        <v>13.82823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49">
        <v>0</v>
      </c>
      <c r="O42" s="249">
        <f>ROUND(E42*N42,2)</f>
        <v>0</v>
      </c>
      <c r="P42" s="249">
        <v>0</v>
      </c>
      <c r="Q42" s="249">
        <f>ROUND(E42*P42,2)</f>
        <v>0</v>
      </c>
      <c r="R42" s="251" t="s">
        <v>365</v>
      </c>
      <c r="S42" s="251" t="s">
        <v>186</v>
      </c>
      <c r="T42" s="252" t="s">
        <v>186</v>
      </c>
      <c r="U42" s="224">
        <v>0</v>
      </c>
      <c r="V42" s="224">
        <f>ROUND(E42*U42,2)</f>
        <v>0</v>
      </c>
      <c r="W42" s="224"/>
      <c r="X42" s="224" t="s">
        <v>366</v>
      </c>
      <c r="Y42" s="224" t="s">
        <v>206</v>
      </c>
      <c r="Z42" s="213"/>
      <c r="AA42" s="213"/>
      <c r="AB42" s="213"/>
      <c r="AC42" s="213"/>
      <c r="AD42" s="213"/>
      <c r="AE42" s="213"/>
      <c r="AF42" s="213"/>
      <c r="AG42" s="213" t="s">
        <v>367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227" t="s">
        <v>181</v>
      </c>
      <c r="B43" s="228" t="s">
        <v>84</v>
      </c>
      <c r="C43" s="253" t="s">
        <v>85</v>
      </c>
      <c r="D43" s="229"/>
      <c r="E43" s="230"/>
      <c r="F43" s="231"/>
      <c r="G43" s="231">
        <f>SUMIF(AG44:AG46,"&lt;&gt;NOR",G44:G46)</f>
        <v>0</v>
      </c>
      <c r="H43" s="231"/>
      <c r="I43" s="231">
        <f>SUM(I44:I46)</f>
        <v>0</v>
      </c>
      <c r="J43" s="231"/>
      <c r="K43" s="231">
        <f>SUM(K44:K46)</f>
        <v>0</v>
      </c>
      <c r="L43" s="231"/>
      <c r="M43" s="231">
        <f>SUM(M44:M46)</f>
        <v>0</v>
      </c>
      <c r="N43" s="230"/>
      <c r="O43" s="230">
        <f>SUM(O44:O46)</f>
        <v>0.24</v>
      </c>
      <c r="P43" s="230"/>
      <c r="Q43" s="230">
        <f>SUM(Q44:Q46)</f>
        <v>0</v>
      </c>
      <c r="R43" s="231"/>
      <c r="S43" s="231"/>
      <c r="T43" s="232"/>
      <c r="U43" s="226"/>
      <c r="V43" s="226">
        <f>SUM(V44:V46)</f>
        <v>32.1</v>
      </c>
      <c r="W43" s="226"/>
      <c r="X43" s="226"/>
      <c r="Y43" s="226"/>
      <c r="AG43" t="s">
        <v>182</v>
      </c>
    </row>
    <row r="44" spans="1:60" outlineLevel="1" x14ac:dyDescent="0.2">
      <c r="A44" s="246">
        <v>21</v>
      </c>
      <c r="B44" s="247" t="s">
        <v>344</v>
      </c>
      <c r="C44" s="256" t="s">
        <v>345</v>
      </c>
      <c r="D44" s="248" t="s">
        <v>269</v>
      </c>
      <c r="E44" s="249">
        <v>150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49">
        <v>1.58E-3</v>
      </c>
      <c r="O44" s="249">
        <f>ROUND(E44*N44,2)</f>
        <v>0.24</v>
      </c>
      <c r="P44" s="249">
        <v>0</v>
      </c>
      <c r="Q44" s="249">
        <f>ROUND(E44*P44,2)</f>
        <v>0</v>
      </c>
      <c r="R44" s="251" t="s">
        <v>346</v>
      </c>
      <c r="S44" s="251" t="s">
        <v>186</v>
      </c>
      <c r="T44" s="252" t="s">
        <v>186</v>
      </c>
      <c r="U44" s="224">
        <v>0.214</v>
      </c>
      <c r="V44" s="224">
        <f>ROUND(E44*U44,2)</f>
        <v>32.1</v>
      </c>
      <c r="W44" s="224"/>
      <c r="X44" s="224" t="s">
        <v>218</v>
      </c>
      <c r="Y44" s="224" t="s">
        <v>206</v>
      </c>
      <c r="Z44" s="213"/>
      <c r="AA44" s="213"/>
      <c r="AB44" s="213"/>
      <c r="AC44" s="213"/>
      <c r="AD44" s="213"/>
      <c r="AE44" s="213"/>
      <c r="AF44" s="213"/>
      <c r="AG44" s="213" t="s">
        <v>219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7">
        <v>22</v>
      </c>
      <c r="B45" s="238" t="s">
        <v>347</v>
      </c>
      <c r="C45" s="254" t="s">
        <v>348</v>
      </c>
      <c r="D45" s="239" t="s">
        <v>349</v>
      </c>
      <c r="E45" s="240">
        <v>2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2" t="s">
        <v>346</v>
      </c>
      <c r="S45" s="242" t="s">
        <v>186</v>
      </c>
      <c r="T45" s="243" t="s">
        <v>186</v>
      </c>
      <c r="U45" s="224">
        <v>0</v>
      </c>
      <c r="V45" s="224">
        <f>ROUND(E45*U45,2)</f>
        <v>0</v>
      </c>
      <c r="W45" s="224"/>
      <c r="X45" s="224" t="s">
        <v>218</v>
      </c>
      <c r="Y45" s="224" t="s">
        <v>206</v>
      </c>
      <c r="Z45" s="213"/>
      <c r="AA45" s="213"/>
      <c r="AB45" s="213"/>
      <c r="AC45" s="213"/>
      <c r="AD45" s="213"/>
      <c r="AE45" s="213"/>
      <c r="AF45" s="213"/>
      <c r="AG45" s="213" t="s">
        <v>219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66" t="s">
        <v>350</v>
      </c>
      <c r="D46" s="262"/>
      <c r="E46" s="262"/>
      <c r="F46" s="262"/>
      <c r="G46" s="262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254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7" t="s">
        <v>181</v>
      </c>
      <c r="B47" s="228" t="s">
        <v>86</v>
      </c>
      <c r="C47" s="253" t="s">
        <v>87</v>
      </c>
      <c r="D47" s="229"/>
      <c r="E47" s="230"/>
      <c r="F47" s="231"/>
      <c r="G47" s="231">
        <f>SUMIF(AG48:AG52,"&lt;&gt;NOR",G48:G52)</f>
        <v>0</v>
      </c>
      <c r="H47" s="231"/>
      <c r="I47" s="231">
        <f>SUM(I48:I52)</f>
        <v>0</v>
      </c>
      <c r="J47" s="231"/>
      <c r="K47" s="231">
        <f>SUM(K48:K52)</f>
        <v>0</v>
      </c>
      <c r="L47" s="231"/>
      <c r="M47" s="231">
        <f>SUM(M48:M52)</f>
        <v>0</v>
      </c>
      <c r="N47" s="230"/>
      <c r="O47" s="230">
        <f>SUM(O48:O52)</f>
        <v>0</v>
      </c>
      <c r="P47" s="230"/>
      <c r="Q47" s="230">
        <f>SUM(Q48:Q52)</f>
        <v>0</v>
      </c>
      <c r="R47" s="231"/>
      <c r="S47" s="231"/>
      <c r="T47" s="232"/>
      <c r="U47" s="226"/>
      <c r="V47" s="226">
        <f>SUM(V48:V52)</f>
        <v>112.64</v>
      </c>
      <c r="W47" s="226"/>
      <c r="X47" s="226"/>
      <c r="Y47" s="226"/>
      <c r="AG47" t="s">
        <v>182</v>
      </c>
    </row>
    <row r="48" spans="1:60" ht="56.25" outlineLevel="1" x14ac:dyDescent="0.2">
      <c r="A48" s="237">
        <v>23</v>
      </c>
      <c r="B48" s="238" t="s">
        <v>1087</v>
      </c>
      <c r="C48" s="254" t="s">
        <v>1088</v>
      </c>
      <c r="D48" s="239" t="s">
        <v>269</v>
      </c>
      <c r="E48" s="240">
        <v>80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4.0000000000000003E-5</v>
      </c>
      <c r="O48" s="240">
        <f>ROUND(E48*N48,2)</f>
        <v>0</v>
      </c>
      <c r="P48" s="240">
        <v>0</v>
      </c>
      <c r="Q48" s="240">
        <f>ROUND(E48*P48,2)</f>
        <v>0</v>
      </c>
      <c r="R48" s="242" t="s">
        <v>288</v>
      </c>
      <c r="S48" s="242" t="s">
        <v>186</v>
      </c>
      <c r="T48" s="243" t="s">
        <v>186</v>
      </c>
      <c r="U48" s="224">
        <v>0.308</v>
      </c>
      <c r="V48" s="224">
        <f>ROUND(E48*U48,2)</f>
        <v>24.64</v>
      </c>
      <c r="W48" s="224"/>
      <c r="X48" s="224" t="s">
        <v>218</v>
      </c>
      <c r="Y48" s="224" t="s">
        <v>206</v>
      </c>
      <c r="Z48" s="213"/>
      <c r="AA48" s="213"/>
      <c r="AB48" s="213"/>
      <c r="AC48" s="213"/>
      <c r="AD48" s="213"/>
      <c r="AE48" s="213"/>
      <c r="AF48" s="213"/>
      <c r="AG48" s="213" t="s">
        <v>219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67" t="s">
        <v>1089</v>
      </c>
      <c r="D49" s="260"/>
      <c r="E49" s="261">
        <v>80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266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7">
        <v>24</v>
      </c>
      <c r="B50" s="238" t="s">
        <v>1090</v>
      </c>
      <c r="C50" s="254" t="s">
        <v>1091</v>
      </c>
      <c r="D50" s="239" t="s">
        <v>269</v>
      </c>
      <c r="E50" s="240">
        <v>3200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 t="s">
        <v>252</v>
      </c>
      <c r="S50" s="242" t="s">
        <v>186</v>
      </c>
      <c r="T50" s="243" t="s">
        <v>186</v>
      </c>
      <c r="U50" s="224">
        <v>1.4999999999999999E-2</v>
      </c>
      <c r="V50" s="224">
        <f>ROUND(E50*U50,2)</f>
        <v>48</v>
      </c>
      <c r="W50" s="224"/>
      <c r="X50" s="224" t="s">
        <v>218</v>
      </c>
      <c r="Y50" s="224" t="s">
        <v>206</v>
      </c>
      <c r="Z50" s="213"/>
      <c r="AA50" s="213"/>
      <c r="AB50" s="213"/>
      <c r="AC50" s="213"/>
      <c r="AD50" s="213"/>
      <c r="AE50" s="213"/>
      <c r="AF50" s="213"/>
      <c r="AG50" s="213" t="s">
        <v>219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67" t="s">
        <v>1092</v>
      </c>
      <c r="D51" s="260"/>
      <c r="E51" s="261">
        <v>3200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266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6">
        <v>25</v>
      </c>
      <c r="B52" s="247" t="s">
        <v>1093</v>
      </c>
      <c r="C52" s="256" t="s">
        <v>1094</v>
      </c>
      <c r="D52" s="248" t="s">
        <v>224</v>
      </c>
      <c r="E52" s="249">
        <v>40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49">
        <v>0</v>
      </c>
      <c r="O52" s="249">
        <f>ROUND(E52*N52,2)</f>
        <v>0</v>
      </c>
      <c r="P52" s="249">
        <v>0</v>
      </c>
      <c r="Q52" s="249">
        <f>ROUND(E52*P52,2)</f>
        <v>0</v>
      </c>
      <c r="R52" s="251"/>
      <c r="S52" s="251" t="s">
        <v>212</v>
      </c>
      <c r="T52" s="252" t="s">
        <v>1049</v>
      </c>
      <c r="U52" s="224">
        <v>1</v>
      </c>
      <c r="V52" s="224">
        <f>ROUND(E52*U52,2)</f>
        <v>40</v>
      </c>
      <c r="W52" s="224"/>
      <c r="X52" s="224" t="s">
        <v>271</v>
      </c>
      <c r="Y52" s="224" t="s">
        <v>206</v>
      </c>
      <c r="Z52" s="213"/>
      <c r="AA52" s="213"/>
      <c r="AB52" s="213"/>
      <c r="AC52" s="213"/>
      <c r="AD52" s="213"/>
      <c r="AE52" s="213"/>
      <c r="AF52" s="213"/>
      <c r="AG52" s="213" t="s">
        <v>272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7" t="s">
        <v>181</v>
      </c>
      <c r="B53" s="228" t="s">
        <v>88</v>
      </c>
      <c r="C53" s="253" t="s">
        <v>89</v>
      </c>
      <c r="D53" s="229"/>
      <c r="E53" s="230"/>
      <c r="F53" s="231"/>
      <c r="G53" s="231">
        <f>SUMIF(AG54:AG56,"&lt;&gt;NOR",G54:G56)</f>
        <v>0</v>
      </c>
      <c r="H53" s="231"/>
      <c r="I53" s="231">
        <f>SUM(I54:I56)</f>
        <v>0</v>
      </c>
      <c r="J53" s="231"/>
      <c r="K53" s="231">
        <f>SUM(K54:K56)</f>
        <v>0</v>
      </c>
      <c r="L53" s="231"/>
      <c r="M53" s="231">
        <f>SUM(M54:M56)</f>
        <v>0</v>
      </c>
      <c r="N53" s="230"/>
      <c r="O53" s="230">
        <f>SUM(O54:O56)</f>
        <v>0.01</v>
      </c>
      <c r="P53" s="230"/>
      <c r="Q53" s="230">
        <f>SUM(Q54:Q56)</f>
        <v>0.25</v>
      </c>
      <c r="R53" s="231"/>
      <c r="S53" s="231"/>
      <c r="T53" s="232"/>
      <c r="U53" s="226"/>
      <c r="V53" s="226">
        <f>SUM(V54:V56)</f>
        <v>67.180000000000007</v>
      </c>
      <c r="W53" s="226"/>
      <c r="X53" s="226"/>
      <c r="Y53" s="226"/>
      <c r="AG53" t="s">
        <v>182</v>
      </c>
    </row>
    <row r="54" spans="1:60" ht="22.5" outlineLevel="1" x14ac:dyDescent="0.2">
      <c r="A54" s="237">
        <v>26</v>
      </c>
      <c r="B54" s="238" t="s">
        <v>1095</v>
      </c>
      <c r="C54" s="254" t="s">
        <v>1096</v>
      </c>
      <c r="D54" s="239" t="s">
        <v>269</v>
      </c>
      <c r="E54" s="240">
        <v>20.76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3.3E-4</v>
      </c>
      <c r="O54" s="240">
        <f>ROUND(E54*N54,2)</f>
        <v>0.01</v>
      </c>
      <c r="P54" s="240">
        <v>1.183E-2</v>
      </c>
      <c r="Q54" s="240">
        <f>ROUND(E54*P54,2)</f>
        <v>0.25</v>
      </c>
      <c r="R54" s="242" t="s">
        <v>365</v>
      </c>
      <c r="S54" s="242" t="s">
        <v>186</v>
      </c>
      <c r="T54" s="243" t="s">
        <v>186</v>
      </c>
      <c r="U54" s="224">
        <v>0.34599999999999997</v>
      </c>
      <c r="V54" s="224">
        <f>ROUND(E54*U54,2)</f>
        <v>7.18</v>
      </c>
      <c r="W54" s="224"/>
      <c r="X54" s="224" t="s">
        <v>218</v>
      </c>
      <c r="Y54" s="224" t="s">
        <v>206</v>
      </c>
      <c r="Z54" s="213"/>
      <c r="AA54" s="213"/>
      <c r="AB54" s="213"/>
      <c r="AC54" s="213"/>
      <c r="AD54" s="213"/>
      <c r="AE54" s="213"/>
      <c r="AF54" s="213"/>
      <c r="AG54" s="213" t="s">
        <v>219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67" t="s">
        <v>1097</v>
      </c>
      <c r="D55" s="260"/>
      <c r="E55" s="261">
        <v>20.76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266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46">
        <v>27</v>
      </c>
      <c r="B56" s="247" t="s">
        <v>1098</v>
      </c>
      <c r="C56" s="256" t="s">
        <v>1099</v>
      </c>
      <c r="D56" s="248" t="s">
        <v>224</v>
      </c>
      <c r="E56" s="249">
        <v>60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49">
        <v>0</v>
      </c>
      <c r="O56" s="249">
        <f>ROUND(E56*N56,2)</f>
        <v>0</v>
      </c>
      <c r="P56" s="249">
        <v>5.0000000000000002E-5</v>
      </c>
      <c r="Q56" s="249">
        <f>ROUND(E56*P56,2)</f>
        <v>0</v>
      </c>
      <c r="R56" s="251" t="s">
        <v>365</v>
      </c>
      <c r="S56" s="251" t="s">
        <v>212</v>
      </c>
      <c r="T56" s="252" t="s">
        <v>1049</v>
      </c>
      <c r="U56" s="224">
        <v>1</v>
      </c>
      <c r="V56" s="224">
        <f>ROUND(E56*U56,2)</f>
        <v>60</v>
      </c>
      <c r="W56" s="224"/>
      <c r="X56" s="224" t="s">
        <v>271</v>
      </c>
      <c r="Y56" s="224" t="s">
        <v>206</v>
      </c>
      <c r="Z56" s="213"/>
      <c r="AA56" s="213"/>
      <c r="AB56" s="213"/>
      <c r="AC56" s="213"/>
      <c r="AD56" s="213"/>
      <c r="AE56" s="213"/>
      <c r="AF56" s="213"/>
      <c r="AG56" s="213" t="s">
        <v>272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27" t="s">
        <v>181</v>
      </c>
      <c r="B57" s="228" t="s">
        <v>90</v>
      </c>
      <c r="C57" s="253" t="s">
        <v>91</v>
      </c>
      <c r="D57" s="229"/>
      <c r="E57" s="230"/>
      <c r="F57" s="231"/>
      <c r="G57" s="231">
        <f>SUMIF(AG58:AG59,"&lt;&gt;NOR",G58:G59)</f>
        <v>0</v>
      </c>
      <c r="H57" s="231"/>
      <c r="I57" s="231">
        <f>SUM(I58:I59)</f>
        <v>0</v>
      </c>
      <c r="J57" s="231"/>
      <c r="K57" s="231">
        <f>SUM(K58:K59)</f>
        <v>0</v>
      </c>
      <c r="L57" s="231"/>
      <c r="M57" s="231">
        <f>SUM(M58:M59)</f>
        <v>0</v>
      </c>
      <c r="N57" s="230"/>
      <c r="O57" s="230">
        <f>SUM(O58:O59)</f>
        <v>0</v>
      </c>
      <c r="P57" s="230"/>
      <c r="Q57" s="230">
        <f>SUM(Q58:Q59)</f>
        <v>0</v>
      </c>
      <c r="R57" s="231"/>
      <c r="S57" s="231"/>
      <c r="T57" s="232"/>
      <c r="U57" s="226"/>
      <c r="V57" s="226">
        <f>SUM(V58:V59)</f>
        <v>0</v>
      </c>
      <c r="W57" s="226"/>
      <c r="X57" s="226"/>
      <c r="Y57" s="226"/>
      <c r="AG57" t="s">
        <v>182</v>
      </c>
    </row>
    <row r="58" spans="1:60" outlineLevel="1" x14ac:dyDescent="0.2">
      <c r="A58" s="237">
        <v>28</v>
      </c>
      <c r="B58" s="238" t="s">
        <v>1100</v>
      </c>
      <c r="C58" s="254" t="s">
        <v>1101</v>
      </c>
      <c r="D58" s="239" t="s">
        <v>340</v>
      </c>
      <c r="E58" s="240">
        <v>0.32363999999999998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0">
        <v>0</v>
      </c>
      <c r="O58" s="240">
        <f>ROUND(E58*N58,2)</f>
        <v>0</v>
      </c>
      <c r="P58" s="240">
        <v>0</v>
      </c>
      <c r="Q58" s="240">
        <f>ROUND(E58*P58,2)</f>
        <v>0</v>
      </c>
      <c r="R58" s="242" t="s">
        <v>1102</v>
      </c>
      <c r="S58" s="242" t="s">
        <v>186</v>
      </c>
      <c r="T58" s="243" t="s">
        <v>186</v>
      </c>
      <c r="U58" s="224">
        <v>6.0000000000000001E-3</v>
      </c>
      <c r="V58" s="224">
        <f>ROUND(E58*U58,2)</f>
        <v>0</v>
      </c>
      <c r="W58" s="224"/>
      <c r="X58" s="224" t="s">
        <v>218</v>
      </c>
      <c r="Y58" s="224" t="s">
        <v>206</v>
      </c>
      <c r="Z58" s="213"/>
      <c r="AA58" s="213"/>
      <c r="AB58" s="213"/>
      <c r="AC58" s="213"/>
      <c r="AD58" s="213"/>
      <c r="AE58" s="213"/>
      <c r="AF58" s="213"/>
      <c r="AG58" s="213" t="s">
        <v>219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66" t="s">
        <v>1103</v>
      </c>
      <c r="D59" s="262"/>
      <c r="E59" s="262"/>
      <c r="F59" s="262"/>
      <c r="G59" s="262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254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7" t="s">
        <v>181</v>
      </c>
      <c r="B60" s="228" t="s">
        <v>92</v>
      </c>
      <c r="C60" s="253" t="s">
        <v>93</v>
      </c>
      <c r="D60" s="229"/>
      <c r="E60" s="230"/>
      <c r="F60" s="231"/>
      <c r="G60" s="231">
        <f>SUMIF(AG61:AG62,"&lt;&gt;NOR",G61:G62)</f>
        <v>0</v>
      </c>
      <c r="H60" s="231"/>
      <c r="I60" s="231">
        <f>SUM(I61:I62)</f>
        <v>0</v>
      </c>
      <c r="J60" s="231"/>
      <c r="K60" s="231">
        <f>SUM(K61:K62)</f>
        <v>0</v>
      </c>
      <c r="L60" s="231"/>
      <c r="M60" s="231">
        <f>SUM(M61:M62)</f>
        <v>0</v>
      </c>
      <c r="N60" s="230"/>
      <c r="O60" s="230">
        <f>SUM(O61:O62)</f>
        <v>0</v>
      </c>
      <c r="P60" s="230"/>
      <c r="Q60" s="230">
        <f>SUM(Q61:Q62)</f>
        <v>0</v>
      </c>
      <c r="R60" s="231"/>
      <c r="S60" s="231"/>
      <c r="T60" s="232"/>
      <c r="U60" s="226"/>
      <c r="V60" s="226">
        <f>SUM(V61:V62)</f>
        <v>4.78</v>
      </c>
      <c r="W60" s="226"/>
      <c r="X60" s="226"/>
      <c r="Y60" s="226"/>
      <c r="AG60" t="s">
        <v>182</v>
      </c>
    </row>
    <row r="61" spans="1:60" ht="22.5" outlineLevel="1" x14ac:dyDescent="0.2">
      <c r="A61" s="237">
        <v>29</v>
      </c>
      <c r="B61" s="238" t="s">
        <v>338</v>
      </c>
      <c r="C61" s="254" t="s">
        <v>339</v>
      </c>
      <c r="D61" s="239" t="s">
        <v>340</v>
      </c>
      <c r="E61" s="240">
        <v>2.27766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0">
        <v>0</v>
      </c>
      <c r="O61" s="240">
        <f>ROUND(E61*N61,2)</f>
        <v>0</v>
      </c>
      <c r="P61" s="240">
        <v>0</v>
      </c>
      <c r="Q61" s="240">
        <f>ROUND(E61*P61,2)</f>
        <v>0</v>
      </c>
      <c r="R61" s="242" t="s">
        <v>252</v>
      </c>
      <c r="S61" s="242" t="s">
        <v>186</v>
      </c>
      <c r="T61" s="243" t="s">
        <v>186</v>
      </c>
      <c r="U61" s="224">
        <v>2.1</v>
      </c>
      <c r="V61" s="224">
        <f>ROUND(E61*U61,2)</f>
        <v>4.78</v>
      </c>
      <c r="W61" s="224"/>
      <c r="X61" s="224" t="s">
        <v>341</v>
      </c>
      <c r="Y61" s="224" t="s">
        <v>206</v>
      </c>
      <c r="Z61" s="213"/>
      <c r="AA61" s="213"/>
      <c r="AB61" s="213"/>
      <c r="AC61" s="213"/>
      <c r="AD61" s="213"/>
      <c r="AE61" s="213"/>
      <c r="AF61" s="213"/>
      <c r="AG61" s="213" t="s">
        <v>342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66" t="s">
        <v>343</v>
      </c>
      <c r="D62" s="262"/>
      <c r="E62" s="262"/>
      <c r="F62" s="262"/>
      <c r="G62" s="262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254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27" t="s">
        <v>181</v>
      </c>
      <c r="B63" s="228" t="s">
        <v>94</v>
      </c>
      <c r="C63" s="253" t="s">
        <v>95</v>
      </c>
      <c r="D63" s="229"/>
      <c r="E63" s="230"/>
      <c r="F63" s="231"/>
      <c r="G63" s="231">
        <f>SUMIF(AG64:AG68,"&lt;&gt;NOR",G64:G68)</f>
        <v>0</v>
      </c>
      <c r="H63" s="231"/>
      <c r="I63" s="231">
        <f>SUM(I64:I68)</f>
        <v>0</v>
      </c>
      <c r="J63" s="231"/>
      <c r="K63" s="231">
        <f>SUM(K64:K68)</f>
        <v>0</v>
      </c>
      <c r="L63" s="231"/>
      <c r="M63" s="231">
        <f>SUM(M64:M68)</f>
        <v>0</v>
      </c>
      <c r="N63" s="230"/>
      <c r="O63" s="230">
        <f>SUM(O64:O68)</f>
        <v>0</v>
      </c>
      <c r="P63" s="230"/>
      <c r="Q63" s="230">
        <f>SUM(Q64:Q68)</f>
        <v>0</v>
      </c>
      <c r="R63" s="231"/>
      <c r="S63" s="231"/>
      <c r="T63" s="232"/>
      <c r="U63" s="226"/>
      <c r="V63" s="226">
        <f>SUM(V64:V68)</f>
        <v>164</v>
      </c>
      <c r="W63" s="226"/>
      <c r="X63" s="226"/>
      <c r="Y63" s="226"/>
      <c r="AG63" t="s">
        <v>182</v>
      </c>
    </row>
    <row r="64" spans="1:60" outlineLevel="1" x14ac:dyDescent="0.2">
      <c r="A64" s="246">
        <v>30</v>
      </c>
      <c r="B64" s="247" t="s">
        <v>1104</v>
      </c>
      <c r="C64" s="256" t="s">
        <v>1105</v>
      </c>
      <c r="D64" s="248" t="s">
        <v>227</v>
      </c>
      <c r="E64" s="249">
        <v>24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49">
        <v>0</v>
      </c>
      <c r="O64" s="249">
        <f>ROUND(E64*N64,2)</f>
        <v>0</v>
      </c>
      <c r="P64" s="249">
        <v>0</v>
      </c>
      <c r="Q64" s="249">
        <f>ROUND(E64*P64,2)</f>
        <v>0</v>
      </c>
      <c r="R64" s="251" t="s">
        <v>410</v>
      </c>
      <c r="S64" s="251" t="s">
        <v>186</v>
      </c>
      <c r="T64" s="252" t="s">
        <v>186</v>
      </c>
      <c r="U64" s="224">
        <v>1</v>
      </c>
      <c r="V64" s="224">
        <f>ROUND(E64*U64,2)</f>
        <v>24</v>
      </c>
      <c r="W64" s="224"/>
      <c r="X64" s="224" t="s">
        <v>229</v>
      </c>
      <c r="Y64" s="224" t="s">
        <v>206</v>
      </c>
      <c r="Z64" s="213"/>
      <c r="AA64" s="213"/>
      <c r="AB64" s="213"/>
      <c r="AC64" s="213"/>
      <c r="AD64" s="213"/>
      <c r="AE64" s="213"/>
      <c r="AF64" s="213"/>
      <c r="AG64" s="213" t="s">
        <v>230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6">
        <v>31</v>
      </c>
      <c r="B65" s="247" t="s">
        <v>408</v>
      </c>
      <c r="C65" s="256" t="s">
        <v>409</v>
      </c>
      <c r="D65" s="248" t="s">
        <v>227</v>
      </c>
      <c r="E65" s="249">
        <v>24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49">
        <v>0</v>
      </c>
      <c r="O65" s="249">
        <f>ROUND(E65*N65,2)</f>
        <v>0</v>
      </c>
      <c r="P65" s="249">
        <v>0</v>
      </c>
      <c r="Q65" s="249">
        <f>ROUND(E65*P65,2)</f>
        <v>0</v>
      </c>
      <c r="R65" s="251" t="s">
        <v>410</v>
      </c>
      <c r="S65" s="251" t="s">
        <v>186</v>
      </c>
      <c r="T65" s="252" t="s">
        <v>186</v>
      </c>
      <c r="U65" s="224">
        <v>1</v>
      </c>
      <c r="V65" s="224">
        <f>ROUND(E65*U65,2)</f>
        <v>24</v>
      </c>
      <c r="W65" s="224"/>
      <c r="X65" s="224" t="s">
        <v>229</v>
      </c>
      <c r="Y65" s="224" t="s">
        <v>206</v>
      </c>
      <c r="Z65" s="213"/>
      <c r="AA65" s="213"/>
      <c r="AB65" s="213"/>
      <c r="AC65" s="213"/>
      <c r="AD65" s="213"/>
      <c r="AE65" s="213"/>
      <c r="AF65" s="213"/>
      <c r="AG65" s="213" t="s">
        <v>230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6">
        <v>32</v>
      </c>
      <c r="B66" s="247" t="s">
        <v>411</v>
      </c>
      <c r="C66" s="256" t="s">
        <v>412</v>
      </c>
      <c r="D66" s="248" t="s">
        <v>227</v>
      </c>
      <c r="E66" s="249">
        <v>36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49">
        <v>0</v>
      </c>
      <c r="O66" s="249">
        <f>ROUND(E66*N66,2)</f>
        <v>0</v>
      </c>
      <c r="P66" s="249">
        <v>0</v>
      </c>
      <c r="Q66" s="249">
        <f>ROUND(E66*P66,2)</f>
        <v>0</v>
      </c>
      <c r="R66" s="251" t="s">
        <v>410</v>
      </c>
      <c r="S66" s="251" t="s">
        <v>186</v>
      </c>
      <c r="T66" s="252" t="s">
        <v>186</v>
      </c>
      <c r="U66" s="224">
        <v>1</v>
      </c>
      <c r="V66" s="224">
        <f>ROUND(E66*U66,2)</f>
        <v>36</v>
      </c>
      <c r="W66" s="224"/>
      <c r="X66" s="224" t="s">
        <v>229</v>
      </c>
      <c r="Y66" s="224" t="s">
        <v>206</v>
      </c>
      <c r="Z66" s="213"/>
      <c r="AA66" s="213"/>
      <c r="AB66" s="213"/>
      <c r="AC66" s="213"/>
      <c r="AD66" s="213"/>
      <c r="AE66" s="213"/>
      <c r="AF66" s="213"/>
      <c r="AG66" s="213" t="s">
        <v>230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7">
        <v>33</v>
      </c>
      <c r="B67" s="238" t="s">
        <v>1106</v>
      </c>
      <c r="C67" s="254" t="s">
        <v>1107</v>
      </c>
      <c r="D67" s="239" t="s">
        <v>227</v>
      </c>
      <c r="E67" s="240">
        <v>80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2"/>
      <c r="S67" s="242" t="s">
        <v>212</v>
      </c>
      <c r="T67" s="243" t="s">
        <v>186</v>
      </c>
      <c r="U67" s="224">
        <v>1</v>
      </c>
      <c r="V67" s="224">
        <f>ROUND(E67*U67,2)</f>
        <v>80</v>
      </c>
      <c r="W67" s="224"/>
      <c r="X67" s="224" t="s">
        <v>229</v>
      </c>
      <c r="Y67" s="224" t="s">
        <v>206</v>
      </c>
      <c r="Z67" s="213"/>
      <c r="AA67" s="213"/>
      <c r="AB67" s="213"/>
      <c r="AC67" s="213"/>
      <c r="AD67" s="213"/>
      <c r="AE67" s="213"/>
      <c r="AF67" s="213"/>
      <c r="AG67" s="213" t="s">
        <v>230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5" t="s">
        <v>1108</v>
      </c>
      <c r="D68" s="245"/>
      <c r="E68" s="245"/>
      <c r="F68" s="245"/>
      <c r="G68" s="245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192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44" t="str">
        <f>C68</f>
        <v>Zahrnuje ztížené práce související s instalací potrubí ve stávajícím podhledu, úpravy stávající kabeláže atd.</v>
      </c>
      <c r="BB68" s="213"/>
      <c r="BC68" s="213"/>
      <c r="BD68" s="213"/>
      <c r="BE68" s="213"/>
      <c r="BF68" s="213"/>
      <c r="BG68" s="213"/>
      <c r="BH68" s="213"/>
    </row>
    <row r="69" spans="1:60" x14ac:dyDescent="0.2">
      <c r="A69" s="227" t="s">
        <v>181</v>
      </c>
      <c r="B69" s="228" t="s">
        <v>96</v>
      </c>
      <c r="C69" s="253" t="s">
        <v>97</v>
      </c>
      <c r="D69" s="229"/>
      <c r="E69" s="230"/>
      <c r="F69" s="231"/>
      <c r="G69" s="231">
        <f>SUMIF(AG70:AG92,"&lt;&gt;NOR",G70:G92)</f>
        <v>0</v>
      </c>
      <c r="H69" s="231"/>
      <c r="I69" s="231">
        <f>SUM(I70:I92)</f>
        <v>0</v>
      </c>
      <c r="J69" s="231"/>
      <c r="K69" s="231">
        <f>SUM(K70:K92)</f>
        <v>0</v>
      </c>
      <c r="L69" s="231"/>
      <c r="M69" s="231">
        <f>SUM(M70:M92)</f>
        <v>0</v>
      </c>
      <c r="N69" s="230"/>
      <c r="O69" s="230">
        <f>SUM(O70:O92)</f>
        <v>1.4900000000000002</v>
      </c>
      <c r="P69" s="230"/>
      <c r="Q69" s="230">
        <f>SUM(Q70:Q92)</f>
        <v>0</v>
      </c>
      <c r="R69" s="231"/>
      <c r="S69" s="231"/>
      <c r="T69" s="232"/>
      <c r="U69" s="226"/>
      <c r="V69" s="226">
        <f>SUM(V70:V92)</f>
        <v>1756.93</v>
      </c>
      <c r="W69" s="226"/>
      <c r="X69" s="226"/>
      <c r="Y69" s="226"/>
      <c r="AG69" t="s">
        <v>182</v>
      </c>
    </row>
    <row r="70" spans="1:60" outlineLevel="1" x14ac:dyDescent="0.2">
      <c r="A70" s="237">
        <v>34</v>
      </c>
      <c r="B70" s="238" t="s">
        <v>1109</v>
      </c>
      <c r="C70" s="254" t="s">
        <v>1110</v>
      </c>
      <c r="D70" s="239" t="s">
        <v>264</v>
      </c>
      <c r="E70" s="240">
        <v>143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0</v>
      </c>
      <c r="O70" s="240">
        <f>ROUND(E70*N70,2)</f>
        <v>0</v>
      </c>
      <c r="P70" s="240">
        <v>0</v>
      </c>
      <c r="Q70" s="240">
        <f>ROUND(E70*P70,2)</f>
        <v>0</v>
      </c>
      <c r="R70" s="242" t="s">
        <v>323</v>
      </c>
      <c r="S70" s="242" t="s">
        <v>186</v>
      </c>
      <c r="T70" s="243" t="s">
        <v>186</v>
      </c>
      <c r="U70" s="224">
        <v>0.105</v>
      </c>
      <c r="V70" s="224">
        <f>ROUND(E70*U70,2)</f>
        <v>15.02</v>
      </c>
      <c r="W70" s="224"/>
      <c r="X70" s="224" t="s">
        <v>218</v>
      </c>
      <c r="Y70" s="224" t="s">
        <v>206</v>
      </c>
      <c r="Z70" s="213"/>
      <c r="AA70" s="213"/>
      <c r="AB70" s="213"/>
      <c r="AC70" s="213"/>
      <c r="AD70" s="213"/>
      <c r="AE70" s="213"/>
      <c r="AF70" s="213"/>
      <c r="AG70" s="213" t="s">
        <v>219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67" t="s">
        <v>1111</v>
      </c>
      <c r="D71" s="260"/>
      <c r="E71" s="261">
        <v>66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266</v>
      </c>
      <c r="AH71" s="213">
        <v>5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20"/>
      <c r="B72" s="221"/>
      <c r="C72" s="267" t="s">
        <v>1112</v>
      </c>
      <c r="D72" s="260"/>
      <c r="E72" s="261">
        <v>12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266</v>
      </c>
      <c r="AH72" s="213">
        <v>5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67" t="s">
        <v>1113</v>
      </c>
      <c r="D73" s="260"/>
      <c r="E73" s="261">
        <v>65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266</v>
      </c>
      <c r="AH73" s="213">
        <v>5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7">
        <v>35</v>
      </c>
      <c r="B74" s="238" t="s">
        <v>419</v>
      </c>
      <c r="C74" s="254" t="s">
        <v>420</v>
      </c>
      <c r="D74" s="239" t="s">
        <v>264</v>
      </c>
      <c r="E74" s="240">
        <v>192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 t="s">
        <v>323</v>
      </c>
      <c r="S74" s="242" t="s">
        <v>186</v>
      </c>
      <c r="T74" s="243" t="s">
        <v>186</v>
      </c>
      <c r="U74" s="224">
        <v>0.13500000000000001</v>
      </c>
      <c r="V74" s="224">
        <f>ROUND(E74*U74,2)</f>
        <v>25.92</v>
      </c>
      <c r="W74" s="224"/>
      <c r="X74" s="224" t="s">
        <v>218</v>
      </c>
      <c r="Y74" s="224" t="s">
        <v>206</v>
      </c>
      <c r="Z74" s="213"/>
      <c r="AA74" s="213"/>
      <c r="AB74" s="213"/>
      <c r="AC74" s="213"/>
      <c r="AD74" s="213"/>
      <c r="AE74" s="213"/>
      <c r="AF74" s="213"/>
      <c r="AG74" s="213" t="s">
        <v>219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67" t="s">
        <v>1114</v>
      </c>
      <c r="D75" s="260"/>
      <c r="E75" s="261">
        <v>52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266</v>
      </c>
      <c r="AH75" s="213">
        <v>5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">
      <c r="A76" s="220"/>
      <c r="B76" s="221"/>
      <c r="C76" s="267" t="s">
        <v>1115</v>
      </c>
      <c r="D76" s="260"/>
      <c r="E76" s="261">
        <v>140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266</v>
      </c>
      <c r="AH76" s="213">
        <v>5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46">
        <v>36</v>
      </c>
      <c r="B77" s="247" t="s">
        <v>1116</v>
      </c>
      <c r="C77" s="256" t="s">
        <v>1117</v>
      </c>
      <c r="D77" s="248" t="s">
        <v>650</v>
      </c>
      <c r="E77" s="249">
        <v>30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49">
        <v>0</v>
      </c>
      <c r="O77" s="249">
        <f>ROUND(E77*N77,2)</f>
        <v>0</v>
      </c>
      <c r="P77" s="249">
        <v>0</v>
      </c>
      <c r="Q77" s="249">
        <f>ROUND(E77*P77,2)</f>
        <v>0</v>
      </c>
      <c r="R77" s="251" t="s">
        <v>323</v>
      </c>
      <c r="S77" s="251" t="s">
        <v>186</v>
      </c>
      <c r="T77" s="252" t="s">
        <v>186</v>
      </c>
      <c r="U77" s="224">
        <v>0.14000000000000001</v>
      </c>
      <c r="V77" s="224">
        <f>ROUND(E77*U77,2)</f>
        <v>4.2</v>
      </c>
      <c r="W77" s="224"/>
      <c r="X77" s="224" t="s">
        <v>218</v>
      </c>
      <c r="Y77" s="224" t="s">
        <v>206</v>
      </c>
      <c r="Z77" s="213"/>
      <c r="AA77" s="213"/>
      <c r="AB77" s="213"/>
      <c r="AC77" s="213"/>
      <c r="AD77" s="213"/>
      <c r="AE77" s="213"/>
      <c r="AF77" s="213"/>
      <c r="AG77" s="213" t="s">
        <v>219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7">
        <v>37</v>
      </c>
      <c r="B78" s="238" t="s">
        <v>433</v>
      </c>
      <c r="C78" s="254" t="s">
        <v>434</v>
      </c>
      <c r="D78" s="239" t="s">
        <v>0</v>
      </c>
      <c r="E78" s="240">
        <v>282.14600000000002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2" t="s">
        <v>375</v>
      </c>
      <c r="S78" s="242" t="s">
        <v>186</v>
      </c>
      <c r="T78" s="243" t="s">
        <v>186</v>
      </c>
      <c r="U78" s="224">
        <v>0</v>
      </c>
      <c r="V78" s="224">
        <f>ROUND(E78*U78,2)</f>
        <v>0</v>
      </c>
      <c r="W78" s="224"/>
      <c r="X78" s="224" t="s">
        <v>218</v>
      </c>
      <c r="Y78" s="224" t="s">
        <v>206</v>
      </c>
      <c r="Z78" s="213"/>
      <c r="AA78" s="213"/>
      <c r="AB78" s="213"/>
      <c r="AC78" s="213"/>
      <c r="AD78" s="213"/>
      <c r="AE78" s="213"/>
      <c r="AF78" s="213"/>
      <c r="AG78" s="213" t="s">
        <v>219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66" t="s">
        <v>435</v>
      </c>
      <c r="D79" s="262"/>
      <c r="E79" s="262"/>
      <c r="F79" s="262"/>
      <c r="G79" s="262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254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7">
        <v>38</v>
      </c>
      <c r="B80" s="238" t="s">
        <v>1118</v>
      </c>
      <c r="C80" s="254" t="s">
        <v>1119</v>
      </c>
      <c r="D80" s="239" t="s">
        <v>251</v>
      </c>
      <c r="E80" s="240">
        <v>10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4.1599999999999996E-3</v>
      </c>
      <c r="O80" s="240">
        <f>ROUND(E80*N80,2)</f>
        <v>0.04</v>
      </c>
      <c r="P80" s="240">
        <v>0</v>
      </c>
      <c r="Q80" s="240">
        <f>ROUND(E80*P80,2)</f>
        <v>0</v>
      </c>
      <c r="R80" s="242"/>
      <c r="S80" s="242" t="s">
        <v>212</v>
      </c>
      <c r="T80" s="243" t="s">
        <v>187</v>
      </c>
      <c r="U80" s="224">
        <v>5.383</v>
      </c>
      <c r="V80" s="224">
        <f>ROUND(E80*U80,2)</f>
        <v>53.83</v>
      </c>
      <c r="W80" s="224"/>
      <c r="X80" s="224" t="s">
        <v>218</v>
      </c>
      <c r="Y80" s="224" t="s">
        <v>206</v>
      </c>
      <c r="Z80" s="213"/>
      <c r="AA80" s="213"/>
      <c r="AB80" s="213"/>
      <c r="AC80" s="213"/>
      <c r="AD80" s="213"/>
      <c r="AE80" s="213"/>
      <c r="AF80" s="213"/>
      <c r="AG80" s="213" t="s">
        <v>219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5" t="s">
        <v>461</v>
      </c>
      <c r="D81" s="245"/>
      <c r="E81" s="245"/>
      <c r="F81" s="245"/>
      <c r="G81" s="245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192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2.5" outlineLevel="1" x14ac:dyDescent="0.2">
      <c r="A82" s="237">
        <v>39</v>
      </c>
      <c r="B82" s="238" t="s">
        <v>1120</v>
      </c>
      <c r="C82" s="254" t="s">
        <v>1121</v>
      </c>
      <c r="D82" s="239" t="s">
        <v>251</v>
      </c>
      <c r="E82" s="240">
        <v>308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4.1599999999999996E-3</v>
      </c>
      <c r="O82" s="240">
        <f>ROUND(E82*N82,2)</f>
        <v>1.28</v>
      </c>
      <c r="P82" s="240">
        <v>0</v>
      </c>
      <c r="Q82" s="240">
        <f>ROUND(E82*P82,2)</f>
        <v>0</v>
      </c>
      <c r="R82" s="242"/>
      <c r="S82" s="242" t="s">
        <v>212</v>
      </c>
      <c r="T82" s="243" t="s">
        <v>187</v>
      </c>
      <c r="U82" s="224">
        <v>5.383</v>
      </c>
      <c r="V82" s="224">
        <f>ROUND(E82*U82,2)</f>
        <v>1657.96</v>
      </c>
      <c r="W82" s="224"/>
      <c r="X82" s="224" t="s">
        <v>218</v>
      </c>
      <c r="Y82" s="224" t="s">
        <v>206</v>
      </c>
      <c r="Z82" s="213"/>
      <c r="AA82" s="213"/>
      <c r="AB82" s="213"/>
      <c r="AC82" s="213"/>
      <c r="AD82" s="213"/>
      <c r="AE82" s="213"/>
      <c r="AF82" s="213"/>
      <c r="AG82" s="213" t="s">
        <v>219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5" t="s">
        <v>461</v>
      </c>
      <c r="D83" s="245"/>
      <c r="E83" s="245"/>
      <c r="F83" s="245"/>
      <c r="G83" s="245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192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67" t="s">
        <v>1122</v>
      </c>
      <c r="D84" s="260"/>
      <c r="E84" s="261">
        <v>308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266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 x14ac:dyDescent="0.2">
      <c r="A85" s="246">
        <v>40</v>
      </c>
      <c r="B85" s="247" t="s">
        <v>436</v>
      </c>
      <c r="C85" s="256" t="s">
        <v>437</v>
      </c>
      <c r="D85" s="248" t="s">
        <v>251</v>
      </c>
      <c r="E85" s="249">
        <v>8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49">
        <v>0</v>
      </c>
      <c r="O85" s="249">
        <f>ROUND(E85*N85,2)</f>
        <v>0</v>
      </c>
      <c r="P85" s="249">
        <v>0</v>
      </c>
      <c r="Q85" s="249">
        <f>ROUND(E85*P85,2)</f>
        <v>0</v>
      </c>
      <c r="R85" s="251" t="s">
        <v>306</v>
      </c>
      <c r="S85" s="251" t="s">
        <v>186</v>
      </c>
      <c r="T85" s="252" t="s">
        <v>186</v>
      </c>
      <c r="U85" s="224">
        <v>0</v>
      </c>
      <c r="V85" s="224">
        <f>ROUND(E85*U85,2)</f>
        <v>0</v>
      </c>
      <c r="W85" s="224"/>
      <c r="X85" s="224" t="s">
        <v>307</v>
      </c>
      <c r="Y85" s="224" t="s">
        <v>206</v>
      </c>
      <c r="Z85" s="213"/>
      <c r="AA85" s="213"/>
      <c r="AB85" s="213"/>
      <c r="AC85" s="213"/>
      <c r="AD85" s="213"/>
      <c r="AE85" s="213"/>
      <c r="AF85" s="213"/>
      <c r="AG85" s="213" t="s">
        <v>308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37">
        <v>41</v>
      </c>
      <c r="B86" s="238" t="s">
        <v>1123</v>
      </c>
      <c r="C86" s="254" t="s">
        <v>1124</v>
      </c>
      <c r="D86" s="239" t="s">
        <v>264</v>
      </c>
      <c r="E86" s="240">
        <v>65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2.5000000000000001E-4</v>
      </c>
      <c r="O86" s="240">
        <f>ROUND(E86*N86,2)</f>
        <v>0.02</v>
      </c>
      <c r="P86" s="240">
        <v>0</v>
      </c>
      <c r="Q86" s="240">
        <f>ROUND(E86*P86,2)</f>
        <v>0</v>
      </c>
      <c r="R86" s="242" t="s">
        <v>306</v>
      </c>
      <c r="S86" s="242" t="s">
        <v>186</v>
      </c>
      <c r="T86" s="243" t="s">
        <v>186</v>
      </c>
      <c r="U86" s="224">
        <v>0</v>
      </c>
      <c r="V86" s="224">
        <f>ROUND(E86*U86,2)</f>
        <v>0</v>
      </c>
      <c r="W86" s="224"/>
      <c r="X86" s="224" t="s">
        <v>307</v>
      </c>
      <c r="Y86" s="224" t="s">
        <v>206</v>
      </c>
      <c r="Z86" s="213"/>
      <c r="AA86" s="213"/>
      <c r="AB86" s="213"/>
      <c r="AC86" s="213"/>
      <c r="AD86" s="213"/>
      <c r="AE86" s="213"/>
      <c r="AF86" s="213"/>
      <c r="AG86" s="213" t="s">
        <v>308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67" t="s">
        <v>1125</v>
      </c>
      <c r="D87" s="260"/>
      <c r="E87" s="261">
        <v>59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266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 x14ac:dyDescent="0.2">
      <c r="A88" s="220"/>
      <c r="B88" s="221"/>
      <c r="C88" s="267" t="s">
        <v>1126</v>
      </c>
      <c r="D88" s="260"/>
      <c r="E88" s="261">
        <v>6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3"/>
      <c r="AA88" s="213"/>
      <c r="AB88" s="213"/>
      <c r="AC88" s="213"/>
      <c r="AD88" s="213"/>
      <c r="AE88" s="213"/>
      <c r="AF88" s="213"/>
      <c r="AG88" s="213" t="s">
        <v>266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33.75" outlineLevel="1" x14ac:dyDescent="0.2">
      <c r="A89" s="246">
        <v>42</v>
      </c>
      <c r="B89" s="247" t="s">
        <v>440</v>
      </c>
      <c r="C89" s="256" t="s">
        <v>441</v>
      </c>
      <c r="D89" s="248" t="s">
        <v>264</v>
      </c>
      <c r="E89" s="249">
        <v>12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49">
        <v>2.7E-4</v>
      </c>
      <c r="O89" s="249">
        <f>ROUND(E89*N89,2)</f>
        <v>0</v>
      </c>
      <c r="P89" s="249">
        <v>0</v>
      </c>
      <c r="Q89" s="249">
        <f>ROUND(E89*P89,2)</f>
        <v>0</v>
      </c>
      <c r="R89" s="251" t="s">
        <v>306</v>
      </c>
      <c r="S89" s="251" t="s">
        <v>186</v>
      </c>
      <c r="T89" s="252" t="s">
        <v>186</v>
      </c>
      <c r="U89" s="224">
        <v>0</v>
      </c>
      <c r="V89" s="224">
        <f>ROUND(E89*U89,2)</f>
        <v>0</v>
      </c>
      <c r="W89" s="224"/>
      <c r="X89" s="224" t="s">
        <v>307</v>
      </c>
      <c r="Y89" s="224" t="s">
        <v>206</v>
      </c>
      <c r="Z89" s="213"/>
      <c r="AA89" s="213"/>
      <c r="AB89" s="213"/>
      <c r="AC89" s="213"/>
      <c r="AD89" s="213"/>
      <c r="AE89" s="213"/>
      <c r="AF89" s="213"/>
      <c r="AG89" s="213" t="s">
        <v>308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33.75" outlineLevel="1" x14ac:dyDescent="0.2">
      <c r="A90" s="246">
        <v>43</v>
      </c>
      <c r="B90" s="247" t="s">
        <v>445</v>
      </c>
      <c r="C90" s="256" t="s">
        <v>446</v>
      </c>
      <c r="D90" s="248" t="s">
        <v>264</v>
      </c>
      <c r="E90" s="249">
        <v>66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49">
        <v>3.1E-4</v>
      </c>
      <c r="O90" s="249">
        <f>ROUND(E90*N90,2)</f>
        <v>0.02</v>
      </c>
      <c r="P90" s="249">
        <v>0</v>
      </c>
      <c r="Q90" s="249">
        <f>ROUND(E90*P90,2)</f>
        <v>0</v>
      </c>
      <c r="R90" s="251" t="s">
        <v>306</v>
      </c>
      <c r="S90" s="251" t="s">
        <v>186</v>
      </c>
      <c r="T90" s="252" t="s">
        <v>186</v>
      </c>
      <c r="U90" s="224">
        <v>0</v>
      </c>
      <c r="V90" s="224">
        <f>ROUND(E90*U90,2)</f>
        <v>0</v>
      </c>
      <c r="W90" s="224"/>
      <c r="X90" s="224" t="s">
        <v>307</v>
      </c>
      <c r="Y90" s="224" t="s">
        <v>582</v>
      </c>
      <c r="Z90" s="213"/>
      <c r="AA90" s="213"/>
      <c r="AB90" s="213"/>
      <c r="AC90" s="213"/>
      <c r="AD90" s="213"/>
      <c r="AE90" s="213"/>
      <c r="AF90" s="213"/>
      <c r="AG90" s="213" t="s">
        <v>308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33.75" outlineLevel="1" x14ac:dyDescent="0.2">
      <c r="A91" s="246">
        <v>44</v>
      </c>
      <c r="B91" s="247" t="s">
        <v>1127</v>
      </c>
      <c r="C91" s="256" t="s">
        <v>1128</v>
      </c>
      <c r="D91" s="248" t="s">
        <v>264</v>
      </c>
      <c r="E91" s="249">
        <v>52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49">
        <v>6.7000000000000002E-4</v>
      </c>
      <c r="O91" s="249">
        <f>ROUND(E91*N91,2)</f>
        <v>0.03</v>
      </c>
      <c r="P91" s="249">
        <v>0</v>
      </c>
      <c r="Q91" s="249">
        <f>ROUND(E91*P91,2)</f>
        <v>0</v>
      </c>
      <c r="R91" s="251" t="s">
        <v>306</v>
      </c>
      <c r="S91" s="251" t="s">
        <v>186</v>
      </c>
      <c r="T91" s="252" t="s">
        <v>186</v>
      </c>
      <c r="U91" s="224">
        <v>0</v>
      </c>
      <c r="V91" s="224">
        <f>ROUND(E91*U91,2)</f>
        <v>0</v>
      </c>
      <c r="W91" s="224"/>
      <c r="X91" s="224" t="s">
        <v>307</v>
      </c>
      <c r="Y91" s="224" t="s">
        <v>582</v>
      </c>
      <c r="Z91" s="213"/>
      <c r="AA91" s="213"/>
      <c r="AB91" s="213"/>
      <c r="AC91" s="213"/>
      <c r="AD91" s="213"/>
      <c r="AE91" s="213"/>
      <c r="AF91" s="213"/>
      <c r="AG91" s="213" t="s">
        <v>308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33.75" outlineLevel="1" x14ac:dyDescent="0.2">
      <c r="A92" s="246">
        <v>45</v>
      </c>
      <c r="B92" s="247" t="s">
        <v>451</v>
      </c>
      <c r="C92" s="256" t="s">
        <v>452</v>
      </c>
      <c r="D92" s="248" t="s">
        <v>264</v>
      </c>
      <c r="E92" s="249">
        <v>140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49">
        <v>7.3999999999999999E-4</v>
      </c>
      <c r="O92" s="249">
        <f>ROUND(E92*N92,2)</f>
        <v>0.1</v>
      </c>
      <c r="P92" s="249">
        <v>0</v>
      </c>
      <c r="Q92" s="249">
        <f>ROUND(E92*P92,2)</f>
        <v>0</v>
      </c>
      <c r="R92" s="251" t="s">
        <v>306</v>
      </c>
      <c r="S92" s="251" t="s">
        <v>186</v>
      </c>
      <c r="T92" s="252" t="s">
        <v>186</v>
      </c>
      <c r="U92" s="224">
        <v>0</v>
      </c>
      <c r="V92" s="224">
        <f>ROUND(E92*U92,2)</f>
        <v>0</v>
      </c>
      <c r="W92" s="224"/>
      <c r="X92" s="224" t="s">
        <v>307</v>
      </c>
      <c r="Y92" s="224" t="s">
        <v>582</v>
      </c>
      <c r="Z92" s="213"/>
      <c r="AA92" s="213"/>
      <c r="AB92" s="213"/>
      <c r="AC92" s="213"/>
      <c r="AD92" s="213"/>
      <c r="AE92" s="213"/>
      <c r="AF92" s="213"/>
      <c r="AG92" s="213" t="s">
        <v>308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7" t="s">
        <v>181</v>
      </c>
      <c r="B93" s="228" t="s">
        <v>116</v>
      </c>
      <c r="C93" s="253" t="s">
        <v>117</v>
      </c>
      <c r="D93" s="229"/>
      <c r="E93" s="230"/>
      <c r="F93" s="231"/>
      <c r="G93" s="231">
        <f>SUMIF(AG94:AG127,"&lt;&gt;NOR",G94:G127)</f>
        <v>0</v>
      </c>
      <c r="H93" s="231"/>
      <c r="I93" s="231">
        <f>SUM(I94:I127)</f>
        <v>0</v>
      </c>
      <c r="J93" s="231"/>
      <c r="K93" s="231">
        <f>SUM(K94:K127)</f>
        <v>0</v>
      </c>
      <c r="L93" s="231"/>
      <c r="M93" s="231">
        <f>SUM(M94:M127)</f>
        <v>0</v>
      </c>
      <c r="N93" s="230"/>
      <c r="O93" s="230">
        <f>SUM(O94:O127)</f>
        <v>1.07</v>
      </c>
      <c r="P93" s="230"/>
      <c r="Q93" s="230">
        <f>SUM(Q94:Q127)</f>
        <v>0</v>
      </c>
      <c r="R93" s="231"/>
      <c r="S93" s="231"/>
      <c r="T93" s="232"/>
      <c r="U93" s="226"/>
      <c r="V93" s="226">
        <f>SUM(V94:V127)</f>
        <v>324.06000000000006</v>
      </c>
      <c r="W93" s="226"/>
      <c r="X93" s="226"/>
      <c r="Y93" s="226"/>
      <c r="AG93" t="s">
        <v>182</v>
      </c>
    </row>
    <row r="94" spans="1:60" ht="22.5" outlineLevel="1" x14ac:dyDescent="0.2">
      <c r="A94" s="237">
        <v>46</v>
      </c>
      <c r="B94" s="238" t="s">
        <v>1129</v>
      </c>
      <c r="C94" s="254" t="s">
        <v>1130</v>
      </c>
      <c r="D94" s="239" t="s">
        <v>251</v>
      </c>
      <c r="E94" s="240">
        <v>194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2" t="s">
        <v>337</v>
      </c>
      <c r="S94" s="242" t="s">
        <v>186</v>
      </c>
      <c r="T94" s="243" t="s">
        <v>186</v>
      </c>
      <c r="U94" s="224">
        <v>0.24</v>
      </c>
      <c r="V94" s="224">
        <f>ROUND(E94*U94,2)</f>
        <v>46.56</v>
      </c>
      <c r="W94" s="224"/>
      <c r="X94" s="224" t="s">
        <v>218</v>
      </c>
      <c r="Y94" s="224" t="s">
        <v>189</v>
      </c>
      <c r="Z94" s="213"/>
      <c r="AA94" s="213"/>
      <c r="AB94" s="213"/>
      <c r="AC94" s="213"/>
      <c r="AD94" s="213"/>
      <c r="AE94" s="213"/>
      <c r="AF94" s="213"/>
      <c r="AG94" s="213" t="s">
        <v>219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67" t="s">
        <v>1131</v>
      </c>
      <c r="D95" s="260"/>
      <c r="E95" s="261">
        <v>142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266</v>
      </c>
      <c r="AH95" s="213">
        <v>5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20"/>
      <c r="B96" s="221"/>
      <c r="C96" s="267" t="s">
        <v>1132</v>
      </c>
      <c r="D96" s="260"/>
      <c r="E96" s="261">
        <v>52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266</v>
      </c>
      <c r="AH96" s="213">
        <v>5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1" x14ac:dyDescent="0.2">
      <c r="A97" s="237">
        <v>47</v>
      </c>
      <c r="B97" s="238" t="s">
        <v>1133</v>
      </c>
      <c r="C97" s="254" t="s">
        <v>1134</v>
      </c>
      <c r="D97" s="239" t="s">
        <v>264</v>
      </c>
      <c r="E97" s="240">
        <v>590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6.8000000000000005E-4</v>
      </c>
      <c r="O97" s="240">
        <f>ROUND(E97*N97,2)</f>
        <v>0.4</v>
      </c>
      <c r="P97" s="240">
        <v>0</v>
      </c>
      <c r="Q97" s="240">
        <f>ROUND(E97*P97,2)</f>
        <v>0</v>
      </c>
      <c r="R97" s="242" t="s">
        <v>337</v>
      </c>
      <c r="S97" s="242" t="s">
        <v>186</v>
      </c>
      <c r="T97" s="243" t="s">
        <v>186</v>
      </c>
      <c r="U97" s="224">
        <v>0.24</v>
      </c>
      <c r="V97" s="224">
        <f>ROUND(E97*U97,2)</f>
        <v>141.6</v>
      </c>
      <c r="W97" s="224"/>
      <c r="X97" s="224" t="s">
        <v>218</v>
      </c>
      <c r="Y97" s="224" t="s">
        <v>582</v>
      </c>
      <c r="Z97" s="213"/>
      <c r="AA97" s="213"/>
      <c r="AB97" s="213"/>
      <c r="AC97" s="213"/>
      <c r="AD97" s="213"/>
      <c r="AE97" s="213"/>
      <c r="AF97" s="213"/>
      <c r="AG97" s="213" t="s">
        <v>219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66" t="s">
        <v>488</v>
      </c>
      <c r="D98" s="262"/>
      <c r="E98" s="262"/>
      <c r="F98" s="262"/>
      <c r="G98" s="262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254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70" t="s">
        <v>461</v>
      </c>
      <c r="D99" s="265"/>
      <c r="E99" s="265"/>
      <c r="F99" s="265"/>
      <c r="G99" s="265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192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37">
        <v>48</v>
      </c>
      <c r="B100" s="238" t="s">
        <v>1135</v>
      </c>
      <c r="C100" s="254" t="s">
        <v>1136</v>
      </c>
      <c r="D100" s="239" t="s">
        <v>264</v>
      </c>
      <c r="E100" s="240">
        <v>44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7.9000000000000001E-4</v>
      </c>
      <c r="O100" s="240">
        <f>ROUND(E100*N100,2)</f>
        <v>0.03</v>
      </c>
      <c r="P100" s="240">
        <v>0</v>
      </c>
      <c r="Q100" s="240">
        <f>ROUND(E100*P100,2)</f>
        <v>0</v>
      </c>
      <c r="R100" s="242" t="s">
        <v>337</v>
      </c>
      <c r="S100" s="242" t="s">
        <v>186</v>
      </c>
      <c r="T100" s="243" t="s">
        <v>186</v>
      </c>
      <c r="U100" s="224">
        <v>0.24</v>
      </c>
      <c r="V100" s="224">
        <f>ROUND(E100*U100,2)</f>
        <v>10.56</v>
      </c>
      <c r="W100" s="224"/>
      <c r="X100" s="224" t="s">
        <v>218</v>
      </c>
      <c r="Y100" s="224" t="s">
        <v>582</v>
      </c>
      <c r="Z100" s="213"/>
      <c r="AA100" s="213"/>
      <c r="AB100" s="213"/>
      <c r="AC100" s="213"/>
      <c r="AD100" s="213"/>
      <c r="AE100" s="213"/>
      <c r="AF100" s="213"/>
      <c r="AG100" s="213" t="s">
        <v>219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66" t="s">
        <v>488</v>
      </c>
      <c r="D101" s="262"/>
      <c r="E101" s="262"/>
      <c r="F101" s="262"/>
      <c r="G101" s="262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254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70" t="s">
        <v>461</v>
      </c>
      <c r="D102" s="265"/>
      <c r="E102" s="265"/>
      <c r="F102" s="265"/>
      <c r="G102" s="265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192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37">
        <v>49</v>
      </c>
      <c r="B103" s="238" t="s">
        <v>736</v>
      </c>
      <c r="C103" s="254" t="s">
        <v>737</v>
      </c>
      <c r="D103" s="239" t="s">
        <v>264</v>
      </c>
      <c r="E103" s="240">
        <v>86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1.06E-3</v>
      </c>
      <c r="O103" s="240">
        <f>ROUND(E103*N103,2)</f>
        <v>0.09</v>
      </c>
      <c r="P103" s="240">
        <v>0</v>
      </c>
      <c r="Q103" s="240">
        <f>ROUND(E103*P103,2)</f>
        <v>0</v>
      </c>
      <c r="R103" s="242" t="s">
        <v>337</v>
      </c>
      <c r="S103" s="242" t="s">
        <v>186</v>
      </c>
      <c r="T103" s="243" t="s">
        <v>186</v>
      </c>
      <c r="U103" s="224">
        <v>0.24</v>
      </c>
      <c r="V103" s="224">
        <f>ROUND(E103*U103,2)</f>
        <v>20.64</v>
      </c>
      <c r="W103" s="224"/>
      <c r="X103" s="224" t="s">
        <v>218</v>
      </c>
      <c r="Y103" s="224" t="s">
        <v>582</v>
      </c>
      <c r="Z103" s="213"/>
      <c r="AA103" s="213"/>
      <c r="AB103" s="213"/>
      <c r="AC103" s="213"/>
      <c r="AD103" s="213"/>
      <c r="AE103" s="213"/>
      <c r="AF103" s="213"/>
      <c r="AG103" s="213" t="s">
        <v>219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66" t="s">
        <v>488</v>
      </c>
      <c r="D104" s="262"/>
      <c r="E104" s="262"/>
      <c r="F104" s="262"/>
      <c r="G104" s="262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254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70" t="s">
        <v>461</v>
      </c>
      <c r="D105" s="265"/>
      <c r="E105" s="265"/>
      <c r="F105" s="265"/>
      <c r="G105" s="265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192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1" x14ac:dyDescent="0.2">
      <c r="A106" s="237">
        <v>50</v>
      </c>
      <c r="B106" s="238" t="s">
        <v>740</v>
      </c>
      <c r="C106" s="254" t="s">
        <v>741</v>
      </c>
      <c r="D106" s="239" t="s">
        <v>264</v>
      </c>
      <c r="E106" s="240">
        <v>112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0">
        <v>1.5900000000000001E-3</v>
      </c>
      <c r="O106" s="240">
        <f>ROUND(E106*N106,2)</f>
        <v>0.18</v>
      </c>
      <c r="P106" s="240">
        <v>0</v>
      </c>
      <c r="Q106" s="240">
        <f>ROUND(E106*P106,2)</f>
        <v>0</v>
      </c>
      <c r="R106" s="242" t="s">
        <v>337</v>
      </c>
      <c r="S106" s="242" t="s">
        <v>186</v>
      </c>
      <c r="T106" s="243" t="s">
        <v>186</v>
      </c>
      <c r="U106" s="224">
        <v>0.24</v>
      </c>
      <c r="V106" s="224">
        <f>ROUND(E106*U106,2)</f>
        <v>26.88</v>
      </c>
      <c r="W106" s="224"/>
      <c r="X106" s="224" t="s">
        <v>218</v>
      </c>
      <c r="Y106" s="224" t="s">
        <v>582</v>
      </c>
      <c r="Z106" s="213"/>
      <c r="AA106" s="213"/>
      <c r="AB106" s="213"/>
      <c r="AC106" s="213"/>
      <c r="AD106" s="213"/>
      <c r="AE106" s="213"/>
      <c r="AF106" s="213"/>
      <c r="AG106" s="213" t="s">
        <v>219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66" t="s">
        <v>488</v>
      </c>
      <c r="D107" s="262"/>
      <c r="E107" s="262"/>
      <c r="F107" s="262"/>
      <c r="G107" s="262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254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70" t="s">
        <v>461</v>
      </c>
      <c r="D108" s="265"/>
      <c r="E108" s="265"/>
      <c r="F108" s="265"/>
      <c r="G108" s="265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192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7">
        <v>51</v>
      </c>
      <c r="B109" s="238" t="s">
        <v>1137</v>
      </c>
      <c r="C109" s="254" t="s">
        <v>1138</v>
      </c>
      <c r="D109" s="239" t="s">
        <v>264</v>
      </c>
      <c r="E109" s="240">
        <v>52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1.5900000000000001E-3</v>
      </c>
      <c r="O109" s="240">
        <f>ROUND(E109*N109,2)</f>
        <v>0.08</v>
      </c>
      <c r="P109" s="240">
        <v>0</v>
      </c>
      <c r="Q109" s="240">
        <f>ROUND(E109*P109,2)</f>
        <v>0</v>
      </c>
      <c r="R109" s="242" t="s">
        <v>337</v>
      </c>
      <c r="S109" s="242" t="s">
        <v>186</v>
      </c>
      <c r="T109" s="243" t="s">
        <v>186</v>
      </c>
      <c r="U109" s="224">
        <v>0.24</v>
      </c>
      <c r="V109" s="224">
        <f>ROUND(E109*U109,2)</f>
        <v>12.48</v>
      </c>
      <c r="W109" s="224"/>
      <c r="X109" s="224" t="s">
        <v>218</v>
      </c>
      <c r="Y109" s="224" t="s">
        <v>582</v>
      </c>
      <c r="Z109" s="213"/>
      <c r="AA109" s="213"/>
      <c r="AB109" s="213"/>
      <c r="AC109" s="213"/>
      <c r="AD109" s="213"/>
      <c r="AE109" s="213"/>
      <c r="AF109" s="213"/>
      <c r="AG109" s="213" t="s">
        <v>219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66" t="s">
        <v>488</v>
      </c>
      <c r="D110" s="262"/>
      <c r="E110" s="262"/>
      <c r="F110" s="262"/>
      <c r="G110" s="262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254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70" t="s">
        <v>461</v>
      </c>
      <c r="D111" s="265"/>
      <c r="E111" s="265"/>
      <c r="F111" s="265"/>
      <c r="G111" s="265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3"/>
      <c r="AA111" s="213"/>
      <c r="AB111" s="213"/>
      <c r="AC111" s="213"/>
      <c r="AD111" s="213"/>
      <c r="AE111" s="213"/>
      <c r="AF111" s="213"/>
      <c r="AG111" s="213" t="s">
        <v>192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2.5" outlineLevel="1" x14ac:dyDescent="0.2">
      <c r="A112" s="237">
        <v>52</v>
      </c>
      <c r="B112" s="238" t="s">
        <v>746</v>
      </c>
      <c r="C112" s="254" t="s">
        <v>747</v>
      </c>
      <c r="D112" s="239" t="s">
        <v>264</v>
      </c>
      <c r="E112" s="240">
        <v>140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1.8600000000000001E-3</v>
      </c>
      <c r="O112" s="240">
        <f>ROUND(E112*N112,2)</f>
        <v>0.26</v>
      </c>
      <c r="P112" s="240">
        <v>0</v>
      </c>
      <c r="Q112" s="240">
        <f>ROUND(E112*P112,2)</f>
        <v>0</v>
      </c>
      <c r="R112" s="242" t="s">
        <v>337</v>
      </c>
      <c r="S112" s="242" t="s">
        <v>186</v>
      </c>
      <c r="T112" s="243" t="s">
        <v>186</v>
      </c>
      <c r="U112" s="224">
        <v>0.24</v>
      </c>
      <c r="V112" s="224">
        <f>ROUND(E112*U112,2)</f>
        <v>33.6</v>
      </c>
      <c r="W112" s="224"/>
      <c r="X112" s="224" t="s">
        <v>218</v>
      </c>
      <c r="Y112" s="224" t="s">
        <v>582</v>
      </c>
      <c r="Z112" s="213"/>
      <c r="AA112" s="213"/>
      <c r="AB112" s="213"/>
      <c r="AC112" s="213"/>
      <c r="AD112" s="213"/>
      <c r="AE112" s="213"/>
      <c r="AF112" s="213"/>
      <c r="AG112" s="213" t="s">
        <v>219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66" t="s">
        <v>488</v>
      </c>
      <c r="D113" s="262"/>
      <c r="E113" s="262"/>
      <c r="F113" s="262"/>
      <c r="G113" s="262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254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">
      <c r="A114" s="220"/>
      <c r="B114" s="221"/>
      <c r="C114" s="270" t="s">
        <v>461</v>
      </c>
      <c r="D114" s="265"/>
      <c r="E114" s="265"/>
      <c r="F114" s="265"/>
      <c r="G114" s="265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3"/>
      <c r="AA114" s="213"/>
      <c r="AB114" s="213"/>
      <c r="AC114" s="213"/>
      <c r="AD114" s="213"/>
      <c r="AE114" s="213"/>
      <c r="AF114" s="213"/>
      <c r="AG114" s="213" t="s">
        <v>192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37">
        <v>53</v>
      </c>
      <c r="B115" s="238" t="s">
        <v>1139</v>
      </c>
      <c r="C115" s="254" t="s">
        <v>1140</v>
      </c>
      <c r="D115" s="239" t="s">
        <v>264</v>
      </c>
      <c r="E115" s="240">
        <v>884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0">
        <v>0</v>
      </c>
      <c r="O115" s="240">
        <f>ROUND(E115*N115,2)</f>
        <v>0</v>
      </c>
      <c r="P115" s="240">
        <v>0</v>
      </c>
      <c r="Q115" s="240">
        <f>ROUND(E115*P115,2)</f>
        <v>0</v>
      </c>
      <c r="R115" s="242" t="s">
        <v>337</v>
      </c>
      <c r="S115" s="242" t="s">
        <v>186</v>
      </c>
      <c r="T115" s="243" t="s">
        <v>186</v>
      </c>
      <c r="U115" s="224">
        <v>0.02</v>
      </c>
      <c r="V115" s="224">
        <f>ROUND(E115*U115,2)</f>
        <v>17.68</v>
      </c>
      <c r="W115" s="224"/>
      <c r="X115" s="224" t="s">
        <v>218</v>
      </c>
      <c r="Y115" s="224" t="s">
        <v>206</v>
      </c>
      <c r="Z115" s="213"/>
      <c r="AA115" s="213"/>
      <c r="AB115" s="213"/>
      <c r="AC115" s="213"/>
      <c r="AD115" s="213"/>
      <c r="AE115" s="213"/>
      <c r="AF115" s="213"/>
      <c r="AG115" s="213" t="s">
        <v>219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5" t="s">
        <v>521</v>
      </c>
      <c r="D116" s="245"/>
      <c r="E116" s="245"/>
      <c r="F116" s="245"/>
      <c r="G116" s="245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3"/>
      <c r="AA116" s="213"/>
      <c r="AB116" s="213"/>
      <c r="AC116" s="213"/>
      <c r="AD116" s="213"/>
      <c r="AE116" s="213"/>
      <c r="AF116" s="213"/>
      <c r="AG116" s="213" t="s">
        <v>192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67" t="s">
        <v>1058</v>
      </c>
      <c r="D117" s="260"/>
      <c r="E117" s="261">
        <v>590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3"/>
      <c r="AA117" s="213"/>
      <c r="AB117" s="213"/>
      <c r="AC117" s="213"/>
      <c r="AD117" s="213"/>
      <c r="AE117" s="213"/>
      <c r="AF117" s="213"/>
      <c r="AG117" s="213" t="s">
        <v>266</v>
      </c>
      <c r="AH117" s="213">
        <v>5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2">
      <c r="A118" s="220"/>
      <c r="B118" s="221"/>
      <c r="C118" s="267" t="s">
        <v>1059</v>
      </c>
      <c r="D118" s="260"/>
      <c r="E118" s="261">
        <v>44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266</v>
      </c>
      <c r="AH118" s="213">
        <v>5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 x14ac:dyDescent="0.2">
      <c r="A119" s="220"/>
      <c r="B119" s="221"/>
      <c r="C119" s="267" t="s">
        <v>1060</v>
      </c>
      <c r="D119" s="260"/>
      <c r="E119" s="261">
        <v>86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266</v>
      </c>
      <c r="AH119" s="213">
        <v>5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 x14ac:dyDescent="0.2">
      <c r="A120" s="220"/>
      <c r="B120" s="221"/>
      <c r="C120" s="267" t="s">
        <v>1061</v>
      </c>
      <c r="D120" s="260"/>
      <c r="E120" s="261">
        <v>112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266</v>
      </c>
      <c r="AH120" s="213">
        <v>5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20"/>
      <c r="B121" s="221"/>
      <c r="C121" s="267" t="s">
        <v>1141</v>
      </c>
      <c r="D121" s="260"/>
      <c r="E121" s="261">
        <v>52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266</v>
      </c>
      <c r="AH121" s="213">
        <v>5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37">
        <v>54</v>
      </c>
      <c r="B122" s="238" t="s">
        <v>1142</v>
      </c>
      <c r="C122" s="254" t="s">
        <v>1143</v>
      </c>
      <c r="D122" s="239" t="s">
        <v>264</v>
      </c>
      <c r="E122" s="240">
        <v>140</v>
      </c>
      <c r="F122" s="241"/>
      <c r="G122" s="242">
        <f>ROUND(E122*F122,2)</f>
        <v>0</v>
      </c>
      <c r="H122" s="241"/>
      <c r="I122" s="242">
        <f>ROUND(E122*H122,2)</f>
        <v>0</v>
      </c>
      <c r="J122" s="241"/>
      <c r="K122" s="242">
        <f>ROUND(E122*J122,2)</f>
        <v>0</v>
      </c>
      <c r="L122" s="242">
        <v>21</v>
      </c>
      <c r="M122" s="242">
        <f>G122*(1+L122/100)</f>
        <v>0</v>
      </c>
      <c r="N122" s="240">
        <v>0</v>
      </c>
      <c r="O122" s="240">
        <f>ROUND(E122*N122,2)</f>
        <v>0</v>
      </c>
      <c r="P122" s="240">
        <v>0</v>
      </c>
      <c r="Q122" s="240">
        <f>ROUND(E122*P122,2)</f>
        <v>0</v>
      </c>
      <c r="R122" s="242" t="s">
        <v>337</v>
      </c>
      <c r="S122" s="242" t="s">
        <v>186</v>
      </c>
      <c r="T122" s="243" t="s">
        <v>186</v>
      </c>
      <c r="U122" s="224">
        <v>0.02</v>
      </c>
      <c r="V122" s="224">
        <f>ROUND(E122*U122,2)</f>
        <v>2.8</v>
      </c>
      <c r="W122" s="224"/>
      <c r="X122" s="224" t="s">
        <v>218</v>
      </c>
      <c r="Y122" s="224" t="s">
        <v>206</v>
      </c>
      <c r="Z122" s="213"/>
      <c r="AA122" s="213"/>
      <c r="AB122" s="213"/>
      <c r="AC122" s="213"/>
      <c r="AD122" s="213"/>
      <c r="AE122" s="213"/>
      <c r="AF122" s="213"/>
      <c r="AG122" s="213" t="s">
        <v>219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55" t="s">
        <v>521</v>
      </c>
      <c r="D123" s="245"/>
      <c r="E123" s="245"/>
      <c r="F123" s="245"/>
      <c r="G123" s="245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3"/>
      <c r="AA123" s="213"/>
      <c r="AB123" s="213"/>
      <c r="AC123" s="213"/>
      <c r="AD123" s="213"/>
      <c r="AE123" s="213"/>
      <c r="AF123" s="213"/>
      <c r="AG123" s="213" t="s">
        <v>192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">
      <c r="A124" s="220"/>
      <c r="B124" s="221"/>
      <c r="C124" s="267" t="s">
        <v>1144</v>
      </c>
      <c r="D124" s="260"/>
      <c r="E124" s="261">
        <v>140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3"/>
      <c r="AA124" s="213"/>
      <c r="AB124" s="213"/>
      <c r="AC124" s="213"/>
      <c r="AD124" s="213"/>
      <c r="AE124" s="213"/>
      <c r="AF124" s="213"/>
      <c r="AG124" s="213" t="s">
        <v>266</v>
      </c>
      <c r="AH124" s="213">
        <v>5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1" x14ac:dyDescent="0.2">
      <c r="A125" s="237">
        <v>55</v>
      </c>
      <c r="B125" s="238" t="s">
        <v>1145</v>
      </c>
      <c r="C125" s="254" t="s">
        <v>1146</v>
      </c>
      <c r="D125" s="239" t="s">
        <v>251</v>
      </c>
      <c r="E125" s="240">
        <v>84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0">
        <v>2.9999999999999997E-4</v>
      </c>
      <c r="O125" s="240">
        <f>ROUND(E125*N125,2)</f>
        <v>0.03</v>
      </c>
      <c r="P125" s="240">
        <v>0</v>
      </c>
      <c r="Q125" s="240">
        <f>ROUND(E125*P125,2)</f>
        <v>0</v>
      </c>
      <c r="R125" s="242" t="s">
        <v>337</v>
      </c>
      <c r="S125" s="242" t="s">
        <v>186</v>
      </c>
      <c r="T125" s="243" t="s">
        <v>186</v>
      </c>
      <c r="U125" s="224">
        <v>0.13400000000000001</v>
      </c>
      <c r="V125" s="224">
        <f>ROUND(E125*U125,2)</f>
        <v>11.26</v>
      </c>
      <c r="W125" s="224"/>
      <c r="X125" s="224" t="s">
        <v>218</v>
      </c>
      <c r="Y125" s="224" t="s">
        <v>206</v>
      </c>
      <c r="Z125" s="213"/>
      <c r="AA125" s="213"/>
      <c r="AB125" s="213"/>
      <c r="AC125" s="213"/>
      <c r="AD125" s="213"/>
      <c r="AE125" s="213"/>
      <c r="AF125" s="213"/>
      <c r="AG125" s="213" t="s">
        <v>219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67" t="s">
        <v>1147</v>
      </c>
      <c r="D126" s="260"/>
      <c r="E126" s="261">
        <v>84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266</v>
      </c>
      <c r="AH126" s="213">
        <v>5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6">
        <v>56</v>
      </c>
      <c r="B127" s="247" t="s">
        <v>773</v>
      </c>
      <c r="C127" s="256" t="s">
        <v>774</v>
      </c>
      <c r="D127" s="248" t="s">
        <v>0</v>
      </c>
      <c r="E127" s="249">
        <v>2293.808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49">
        <v>0</v>
      </c>
      <c r="O127" s="249">
        <f>ROUND(E127*N127,2)</f>
        <v>0</v>
      </c>
      <c r="P127" s="249">
        <v>0</v>
      </c>
      <c r="Q127" s="249">
        <f>ROUND(E127*P127,2)</f>
        <v>0</v>
      </c>
      <c r="R127" s="251" t="s">
        <v>337</v>
      </c>
      <c r="S127" s="251" t="s">
        <v>186</v>
      </c>
      <c r="T127" s="252" t="s">
        <v>186</v>
      </c>
      <c r="U127" s="224">
        <v>0</v>
      </c>
      <c r="V127" s="224">
        <f>ROUND(E127*U127,2)</f>
        <v>0</v>
      </c>
      <c r="W127" s="224"/>
      <c r="X127" s="224" t="s">
        <v>218</v>
      </c>
      <c r="Y127" s="224" t="s">
        <v>206</v>
      </c>
      <c r="Z127" s="213"/>
      <c r="AA127" s="213"/>
      <c r="AB127" s="213"/>
      <c r="AC127" s="213"/>
      <c r="AD127" s="213"/>
      <c r="AE127" s="213"/>
      <c r="AF127" s="213"/>
      <c r="AG127" s="213" t="s">
        <v>219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x14ac:dyDescent="0.2">
      <c r="A128" s="227" t="s">
        <v>181</v>
      </c>
      <c r="B128" s="228" t="s">
        <v>118</v>
      </c>
      <c r="C128" s="253" t="s">
        <v>119</v>
      </c>
      <c r="D128" s="229"/>
      <c r="E128" s="230"/>
      <c r="F128" s="231"/>
      <c r="G128" s="231">
        <f>SUMIF(AG129:AG159,"&lt;&gt;NOR",G129:G159)</f>
        <v>0</v>
      </c>
      <c r="H128" s="231"/>
      <c r="I128" s="231">
        <f>SUM(I129:I159)</f>
        <v>0</v>
      </c>
      <c r="J128" s="231"/>
      <c r="K128" s="231">
        <f>SUM(K129:K159)</f>
        <v>0</v>
      </c>
      <c r="L128" s="231"/>
      <c r="M128" s="231">
        <f>SUM(M129:M159)</f>
        <v>0</v>
      </c>
      <c r="N128" s="230"/>
      <c r="O128" s="230">
        <f>SUM(O129:O159)</f>
        <v>0.09</v>
      </c>
      <c r="P128" s="230"/>
      <c r="Q128" s="230">
        <f>SUM(Q129:Q159)</f>
        <v>0</v>
      </c>
      <c r="R128" s="231"/>
      <c r="S128" s="231"/>
      <c r="T128" s="232"/>
      <c r="U128" s="226"/>
      <c r="V128" s="226">
        <f>SUM(V129:V159)</f>
        <v>76.92</v>
      </c>
      <c r="W128" s="226"/>
      <c r="X128" s="226"/>
      <c r="Y128" s="226"/>
      <c r="AG128" t="s">
        <v>182</v>
      </c>
    </row>
    <row r="129" spans="1:60" outlineLevel="1" x14ac:dyDescent="0.2">
      <c r="A129" s="237">
        <v>57</v>
      </c>
      <c r="B129" s="238" t="s">
        <v>779</v>
      </c>
      <c r="C129" s="254" t="s">
        <v>780</v>
      </c>
      <c r="D129" s="239" t="s">
        <v>251</v>
      </c>
      <c r="E129" s="240">
        <v>122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0">
        <v>0</v>
      </c>
      <c r="O129" s="240">
        <f>ROUND(E129*N129,2)</f>
        <v>0</v>
      </c>
      <c r="P129" s="240">
        <v>0</v>
      </c>
      <c r="Q129" s="240">
        <f>ROUND(E129*P129,2)</f>
        <v>0</v>
      </c>
      <c r="R129" s="242" t="s">
        <v>337</v>
      </c>
      <c r="S129" s="242" t="s">
        <v>186</v>
      </c>
      <c r="T129" s="243" t="s">
        <v>186</v>
      </c>
      <c r="U129" s="224">
        <v>0.17</v>
      </c>
      <c r="V129" s="224">
        <f>ROUND(E129*U129,2)</f>
        <v>20.74</v>
      </c>
      <c r="W129" s="224"/>
      <c r="X129" s="224" t="s">
        <v>218</v>
      </c>
      <c r="Y129" s="224" t="s">
        <v>189</v>
      </c>
      <c r="Z129" s="213"/>
      <c r="AA129" s="213"/>
      <c r="AB129" s="213"/>
      <c r="AC129" s="213"/>
      <c r="AD129" s="213"/>
      <c r="AE129" s="213"/>
      <c r="AF129" s="213"/>
      <c r="AG129" s="213" t="s">
        <v>219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67" t="s">
        <v>424</v>
      </c>
      <c r="D130" s="260"/>
      <c r="E130" s="261">
        <v>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266</v>
      </c>
      <c r="AH130" s="213">
        <v>5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2">
      <c r="A131" s="220"/>
      <c r="B131" s="221"/>
      <c r="C131" s="267" t="s">
        <v>1148</v>
      </c>
      <c r="D131" s="260"/>
      <c r="E131" s="261">
        <v>92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266</v>
      </c>
      <c r="AH131" s="213">
        <v>5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2">
      <c r="A132" s="220"/>
      <c r="B132" s="221"/>
      <c r="C132" s="267" t="s">
        <v>1149</v>
      </c>
      <c r="D132" s="260"/>
      <c r="E132" s="261">
        <v>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266</v>
      </c>
      <c r="AH132" s="213">
        <v>5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2">
      <c r="A133" s="220"/>
      <c r="B133" s="221"/>
      <c r="C133" s="267" t="s">
        <v>1150</v>
      </c>
      <c r="D133" s="260"/>
      <c r="E133" s="261">
        <v>6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266</v>
      </c>
      <c r="AH133" s="213">
        <v>5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2">
      <c r="A134" s="220"/>
      <c r="B134" s="221"/>
      <c r="C134" s="267" t="s">
        <v>1151</v>
      </c>
      <c r="D134" s="260"/>
      <c r="E134" s="261">
        <v>14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266</v>
      </c>
      <c r="AH134" s="213">
        <v>5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7">
        <v>58</v>
      </c>
      <c r="B135" s="238" t="s">
        <v>783</v>
      </c>
      <c r="C135" s="254" t="s">
        <v>784</v>
      </c>
      <c r="D135" s="239" t="s">
        <v>251</v>
      </c>
      <c r="E135" s="240">
        <v>4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0">
        <v>0</v>
      </c>
      <c r="O135" s="240">
        <f>ROUND(E135*N135,2)</f>
        <v>0</v>
      </c>
      <c r="P135" s="240">
        <v>0</v>
      </c>
      <c r="Q135" s="240">
        <f>ROUND(E135*P135,2)</f>
        <v>0</v>
      </c>
      <c r="R135" s="242" t="s">
        <v>337</v>
      </c>
      <c r="S135" s="242" t="s">
        <v>186</v>
      </c>
      <c r="T135" s="243" t="s">
        <v>186</v>
      </c>
      <c r="U135" s="224">
        <v>0.20599999999999999</v>
      </c>
      <c r="V135" s="224">
        <f>ROUND(E135*U135,2)</f>
        <v>0.82</v>
      </c>
      <c r="W135" s="224"/>
      <c r="X135" s="224" t="s">
        <v>218</v>
      </c>
      <c r="Y135" s="224" t="s">
        <v>189</v>
      </c>
      <c r="Z135" s="213"/>
      <c r="AA135" s="213"/>
      <c r="AB135" s="213"/>
      <c r="AC135" s="213"/>
      <c r="AD135" s="213"/>
      <c r="AE135" s="213"/>
      <c r="AF135" s="213"/>
      <c r="AG135" s="213" t="s">
        <v>219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67" t="s">
        <v>1152</v>
      </c>
      <c r="D136" s="260"/>
      <c r="E136" s="261">
        <v>4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266</v>
      </c>
      <c r="AH136" s="213">
        <v>5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7">
        <v>59</v>
      </c>
      <c r="B137" s="238" t="s">
        <v>788</v>
      </c>
      <c r="C137" s="254" t="s">
        <v>789</v>
      </c>
      <c r="D137" s="239" t="s">
        <v>251</v>
      </c>
      <c r="E137" s="240">
        <v>1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0">
        <v>0</v>
      </c>
      <c r="O137" s="240">
        <f>ROUND(E137*N137,2)</f>
        <v>0</v>
      </c>
      <c r="P137" s="240">
        <v>0</v>
      </c>
      <c r="Q137" s="240">
        <f>ROUND(E137*P137,2)</f>
        <v>0</v>
      </c>
      <c r="R137" s="242" t="s">
        <v>337</v>
      </c>
      <c r="S137" s="242" t="s">
        <v>186</v>
      </c>
      <c r="T137" s="243" t="s">
        <v>186</v>
      </c>
      <c r="U137" s="224">
        <v>0.22700000000000001</v>
      </c>
      <c r="V137" s="224">
        <f>ROUND(E137*U137,2)</f>
        <v>0.23</v>
      </c>
      <c r="W137" s="224"/>
      <c r="X137" s="224" t="s">
        <v>218</v>
      </c>
      <c r="Y137" s="224" t="s">
        <v>189</v>
      </c>
      <c r="Z137" s="213"/>
      <c r="AA137" s="213"/>
      <c r="AB137" s="213"/>
      <c r="AC137" s="213"/>
      <c r="AD137" s="213"/>
      <c r="AE137" s="213"/>
      <c r="AF137" s="213"/>
      <c r="AG137" s="213" t="s">
        <v>219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67" t="s">
        <v>1153</v>
      </c>
      <c r="D138" s="260"/>
      <c r="E138" s="261">
        <v>1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266</v>
      </c>
      <c r="AH138" s="213">
        <v>5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37">
        <v>60</v>
      </c>
      <c r="B139" s="238" t="s">
        <v>1154</v>
      </c>
      <c r="C139" s="254" t="s">
        <v>1155</v>
      </c>
      <c r="D139" s="239" t="s">
        <v>251</v>
      </c>
      <c r="E139" s="240">
        <v>3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0">
        <v>0</v>
      </c>
      <c r="O139" s="240">
        <f>ROUND(E139*N139,2)</f>
        <v>0</v>
      </c>
      <c r="P139" s="240">
        <v>0</v>
      </c>
      <c r="Q139" s="240">
        <f>ROUND(E139*P139,2)</f>
        <v>0</v>
      </c>
      <c r="R139" s="242" t="s">
        <v>337</v>
      </c>
      <c r="S139" s="242" t="s">
        <v>186</v>
      </c>
      <c r="T139" s="243" t="s">
        <v>186</v>
      </c>
      <c r="U139" s="224">
        <v>0.26800000000000002</v>
      </c>
      <c r="V139" s="224">
        <f>ROUND(E139*U139,2)</f>
        <v>0.8</v>
      </c>
      <c r="W139" s="224"/>
      <c r="X139" s="224" t="s">
        <v>218</v>
      </c>
      <c r="Y139" s="224" t="s">
        <v>189</v>
      </c>
      <c r="Z139" s="213"/>
      <c r="AA139" s="213"/>
      <c r="AB139" s="213"/>
      <c r="AC139" s="213"/>
      <c r="AD139" s="213"/>
      <c r="AE139" s="213"/>
      <c r="AF139" s="213"/>
      <c r="AG139" s="213" t="s">
        <v>219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67" t="s">
        <v>1156</v>
      </c>
      <c r="D140" s="260"/>
      <c r="E140" s="261">
        <v>3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266</v>
      </c>
      <c r="AH140" s="213">
        <v>5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6">
        <v>61</v>
      </c>
      <c r="B141" s="247" t="s">
        <v>1157</v>
      </c>
      <c r="C141" s="256" t="s">
        <v>1158</v>
      </c>
      <c r="D141" s="248" t="s">
        <v>251</v>
      </c>
      <c r="E141" s="249">
        <v>6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49">
        <v>1E-4</v>
      </c>
      <c r="O141" s="249">
        <f>ROUND(E141*N141,2)</f>
        <v>0</v>
      </c>
      <c r="P141" s="249">
        <v>0</v>
      </c>
      <c r="Q141" s="249">
        <f>ROUND(E141*P141,2)</f>
        <v>0</v>
      </c>
      <c r="R141" s="251" t="s">
        <v>337</v>
      </c>
      <c r="S141" s="251" t="s">
        <v>186</v>
      </c>
      <c r="T141" s="252" t="s">
        <v>186</v>
      </c>
      <c r="U141" s="224">
        <v>6.2E-2</v>
      </c>
      <c r="V141" s="224">
        <f>ROUND(E141*U141,2)</f>
        <v>0.37</v>
      </c>
      <c r="W141" s="224"/>
      <c r="X141" s="224" t="s">
        <v>218</v>
      </c>
      <c r="Y141" s="224" t="s">
        <v>189</v>
      </c>
      <c r="Z141" s="213"/>
      <c r="AA141" s="213"/>
      <c r="AB141" s="213"/>
      <c r="AC141" s="213"/>
      <c r="AD141" s="213"/>
      <c r="AE141" s="213"/>
      <c r="AF141" s="213"/>
      <c r="AG141" s="213" t="s">
        <v>219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2.5" outlineLevel="1" x14ac:dyDescent="0.2">
      <c r="A142" s="246">
        <v>62</v>
      </c>
      <c r="B142" s="247" t="s">
        <v>1159</v>
      </c>
      <c r="C142" s="256" t="s">
        <v>1160</v>
      </c>
      <c r="D142" s="248" t="s">
        <v>251</v>
      </c>
      <c r="E142" s="249">
        <v>4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49">
        <v>5.6999999999999998E-4</v>
      </c>
      <c r="O142" s="249">
        <f>ROUND(E142*N142,2)</f>
        <v>0</v>
      </c>
      <c r="P142" s="249">
        <v>0</v>
      </c>
      <c r="Q142" s="249">
        <f>ROUND(E142*P142,2)</f>
        <v>0</v>
      </c>
      <c r="R142" s="251" t="s">
        <v>337</v>
      </c>
      <c r="S142" s="251" t="s">
        <v>186</v>
      </c>
      <c r="T142" s="252" t="s">
        <v>186</v>
      </c>
      <c r="U142" s="224">
        <v>0.20699999999999999</v>
      </c>
      <c r="V142" s="224">
        <f>ROUND(E142*U142,2)</f>
        <v>0.83</v>
      </c>
      <c r="W142" s="224"/>
      <c r="X142" s="224" t="s">
        <v>218</v>
      </c>
      <c r="Y142" s="224" t="s">
        <v>206</v>
      </c>
      <c r="Z142" s="213"/>
      <c r="AA142" s="213"/>
      <c r="AB142" s="213"/>
      <c r="AC142" s="213"/>
      <c r="AD142" s="213"/>
      <c r="AE142" s="213"/>
      <c r="AF142" s="213"/>
      <c r="AG142" s="213" t="s">
        <v>219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6">
        <v>63</v>
      </c>
      <c r="B143" s="247" t="s">
        <v>821</v>
      </c>
      <c r="C143" s="256" t="s">
        <v>822</v>
      </c>
      <c r="D143" s="248" t="s">
        <v>251</v>
      </c>
      <c r="E143" s="249">
        <v>14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49">
        <v>1.8000000000000001E-4</v>
      </c>
      <c r="O143" s="249">
        <f>ROUND(E143*N143,2)</f>
        <v>0</v>
      </c>
      <c r="P143" s="249">
        <v>0</v>
      </c>
      <c r="Q143" s="249">
        <f>ROUND(E143*P143,2)</f>
        <v>0</v>
      </c>
      <c r="R143" s="251" t="s">
        <v>337</v>
      </c>
      <c r="S143" s="251" t="s">
        <v>186</v>
      </c>
      <c r="T143" s="252" t="s">
        <v>186</v>
      </c>
      <c r="U143" s="224">
        <v>0.16500000000000001</v>
      </c>
      <c r="V143" s="224">
        <f>ROUND(E143*U143,2)</f>
        <v>2.31</v>
      </c>
      <c r="W143" s="224"/>
      <c r="X143" s="224" t="s">
        <v>218</v>
      </c>
      <c r="Y143" s="224" t="s">
        <v>582</v>
      </c>
      <c r="Z143" s="213"/>
      <c r="AA143" s="213"/>
      <c r="AB143" s="213"/>
      <c r="AC143" s="213"/>
      <c r="AD143" s="213"/>
      <c r="AE143" s="213"/>
      <c r="AF143" s="213"/>
      <c r="AG143" s="213" t="s">
        <v>219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6">
        <v>64</v>
      </c>
      <c r="B144" s="247" t="s">
        <v>823</v>
      </c>
      <c r="C144" s="256" t="s">
        <v>824</v>
      </c>
      <c r="D144" s="248" t="s">
        <v>251</v>
      </c>
      <c r="E144" s="249">
        <v>1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49">
        <v>4.8000000000000001E-4</v>
      </c>
      <c r="O144" s="249">
        <f>ROUND(E144*N144,2)</f>
        <v>0</v>
      </c>
      <c r="P144" s="249">
        <v>0</v>
      </c>
      <c r="Q144" s="249">
        <f>ROUND(E144*P144,2)</f>
        <v>0</v>
      </c>
      <c r="R144" s="251" t="s">
        <v>337</v>
      </c>
      <c r="S144" s="251" t="s">
        <v>186</v>
      </c>
      <c r="T144" s="252" t="s">
        <v>186</v>
      </c>
      <c r="U144" s="224">
        <v>0.22700000000000001</v>
      </c>
      <c r="V144" s="224">
        <f>ROUND(E144*U144,2)</f>
        <v>0.23</v>
      </c>
      <c r="W144" s="224"/>
      <c r="X144" s="224" t="s">
        <v>218</v>
      </c>
      <c r="Y144" s="224" t="s">
        <v>206</v>
      </c>
      <c r="Z144" s="213"/>
      <c r="AA144" s="213"/>
      <c r="AB144" s="213"/>
      <c r="AC144" s="213"/>
      <c r="AD144" s="213"/>
      <c r="AE144" s="213"/>
      <c r="AF144" s="213"/>
      <c r="AG144" s="213" t="s">
        <v>219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6">
        <v>65</v>
      </c>
      <c r="B145" s="247" t="s">
        <v>1161</v>
      </c>
      <c r="C145" s="256" t="s">
        <v>1162</v>
      </c>
      <c r="D145" s="248" t="s">
        <v>251</v>
      </c>
      <c r="E145" s="249">
        <v>3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49">
        <v>6.8000000000000005E-4</v>
      </c>
      <c r="O145" s="249">
        <f>ROUND(E145*N145,2)</f>
        <v>0</v>
      </c>
      <c r="P145" s="249">
        <v>0</v>
      </c>
      <c r="Q145" s="249">
        <f>ROUND(E145*P145,2)</f>
        <v>0</v>
      </c>
      <c r="R145" s="251" t="s">
        <v>337</v>
      </c>
      <c r="S145" s="251" t="s">
        <v>186</v>
      </c>
      <c r="T145" s="252" t="s">
        <v>186</v>
      </c>
      <c r="U145" s="224">
        <v>0.26900000000000002</v>
      </c>
      <c r="V145" s="224">
        <f>ROUND(E145*U145,2)</f>
        <v>0.81</v>
      </c>
      <c r="W145" s="224"/>
      <c r="X145" s="224" t="s">
        <v>218</v>
      </c>
      <c r="Y145" s="224" t="s">
        <v>206</v>
      </c>
      <c r="Z145" s="213"/>
      <c r="AA145" s="213"/>
      <c r="AB145" s="213"/>
      <c r="AC145" s="213"/>
      <c r="AD145" s="213"/>
      <c r="AE145" s="213"/>
      <c r="AF145" s="213"/>
      <c r="AG145" s="213" t="s">
        <v>219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 x14ac:dyDescent="0.2">
      <c r="A146" s="246">
        <v>66</v>
      </c>
      <c r="B146" s="247" t="s">
        <v>1163</v>
      </c>
      <c r="C146" s="256" t="s">
        <v>1164</v>
      </c>
      <c r="D146" s="248" t="s">
        <v>251</v>
      </c>
      <c r="E146" s="249">
        <v>5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49">
        <v>2.3000000000000001E-4</v>
      </c>
      <c r="O146" s="249">
        <f>ROUND(E146*N146,2)</f>
        <v>0</v>
      </c>
      <c r="P146" s="249">
        <v>0</v>
      </c>
      <c r="Q146" s="249">
        <f>ROUND(E146*P146,2)</f>
        <v>0</v>
      </c>
      <c r="R146" s="251" t="s">
        <v>337</v>
      </c>
      <c r="S146" s="251" t="s">
        <v>186</v>
      </c>
      <c r="T146" s="252" t="s">
        <v>186</v>
      </c>
      <c r="U146" s="224">
        <v>0.08</v>
      </c>
      <c r="V146" s="224">
        <f>ROUND(E146*U146,2)</f>
        <v>0.4</v>
      </c>
      <c r="W146" s="224"/>
      <c r="X146" s="224" t="s">
        <v>218</v>
      </c>
      <c r="Y146" s="224" t="s">
        <v>206</v>
      </c>
      <c r="Z146" s="213"/>
      <c r="AA146" s="213"/>
      <c r="AB146" s="213"/>
      <c r="AC146" s="213"/>
      <c r="AD146" s="213"/>
      <c r="AE146" s="213"/>
      <c r="AF146" s="213"/>
      <c r="AG146" s="213" t="s">
        <v>219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ht="22.5" outlineLevel="1" x14ac:dyDescent="0.2">
      <c r="A147" s="246">
        <v>67</v>
      </c>
      <c r="B147" s="247" t="s">
        <v>1165</v>
      </c>
      <c r="C147" s="256" t="s">
        <v>1166</v>
      </c>
      <c r="D147" s="248" t="s">
        <v>251</v>
      </c>
      <c r="E147" s="249">
        <v>92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49">
        <v>4.4000000000000002E-4</v>
      </c>
      <c r="O147" s="249">
        <f>ROUND(E147*N147,2)</f>
        <v>0.04</v>
      </c>
      <c r="P147" s="249">
        <v>0</v>
      </c>
      <c r="Q147" s="249">
        <f>ROUND(E147*P147,2)</f>
        <v>0</v>
      </c>
      <c r="R147" s="251" t="s">
        <v>337</v>
      </c>
      <c r="S147" s="251" t="s">
        <v>186</v>
      </c>
      <c r="T147" s="252" t="s">
        <v>186</v>
      </c>
      <c r="U147" s="224">
        <v>0.16</v>
      </c>
      <c r="V147" s="224">
        <f>ROUND(E147*U147,2)</f>
        <v>14.72</v>
      </c>
      <c r="W147" s="224"/>
      <c r="X147" s="224" t="s">
        <v>218</v>
      </c>
      <c r="Y147" s="224" t="s">
        <v>206</v>
      </c>
      <c r="Z147" s="213"/>
      <c r="AA147" s="213"/>
      <c r="AB147" s="213"/>
      <c r="AC147" s="213"/>
      <c r="AD147" s="213"/>
      <c r="AE147" s="213"/>
      <c r="AF147" s="213"/>
      <c r="AG147" s="213" t="s">
        <v>219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22.5" outlineLevel="1" x14ac:dyDescent="0.2">
      <c r="A148" s="237">
        <v>68</v>
      </c>
      <c r="B148" s="238" t="s">
        <v>1167</v>
      </c>
      <c r="C148" s="254" t="s">
        <v>1168</v>
      </c>
      <c r="D148" s="239" t="s">
        <v>251</v>
      </c>
      <c r="E148" s="240">
        <v>184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1.4999999999999999E-4</v>
      </c>
      <c r="O148" s="240">
        <f>ROUND(E148*N148,2)</f>
        <v>0.03</v>
      </c>
      <c r="P148" s="240">
        <v>0</v>
      </c>
      <c r="Q148" s="240">
        <f>ROUND(E148*P148,2)</f>
        <v>0</v>
      </c>
      <c r="R148" s="242" t="s">
        <v>337</v>
      </c>
      <c r="S148" s="242" t="s">
        <v>186</v>
      </c>
      <c r="T148" s="243" t="s">
        <v>186</v>
      </c>
      <c r="U148" s="224">
        <v>7.0000000000000007E-2</v>
      </c>
      <c r="V148" s="224">
        <f>ROUND(E148*U148,2)</f>
        <v>12.88</v>
      </c>
      <c r="W148" s="224"/>
      <c r="X148" s="224" t="s">
        <v>218</v>
      </c>
      <c r="Y148" s="224" t="s">
        <v>206</v>
      </c>
      <c r="Z148" s="213"/>
      <c r="AA148" s="213"/>
      <c r="AB148" s="213"/>
      <c r="AC148" s="213"/>
      <c r="AD148" s="213"/>
      <c r="AE148" s="213"/>
      <c r="AF148" s="213"/>
      <c r="AG148" s="213" t="s">
        <v>219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67" t="s">
        <v>1169</v>
      </c>
      <c r="D149" s="260"/>
      <c r="E149" s="261">
        <v>184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266</v>
      </c>
      <c r="AH149" s="213">
        <v>5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2.5" outlineLevel="1" x14ac:dyDescent="0.2">
      <c r="A150" s="246">
        <v>69</v>
      </c>
      <c r="B150" s="247" t="s">
        <v>849</v>
      </c>
      <c r="C150" s="256" t="s">
        <v>850</v>
      </c>
      <c r="D150" s="248" t="s">
        <v>251</v>
      </c>
      <c r="E150" s="249">
        <v>38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49">
        <v>1.3999999999999999E-4</v>
      </c>
      <c r="O150" s="249">
        <f>ROUND(E150*N150,2)</f>
        <v>0.01</v>
      </c>
      <c r="P150" s="249">
        <v>0</v>
      </c>
      <c r="Q150" s="249">
        <f>ROUND(E150*P150,2)</f>
        <v>0</v>
      </c>
      <c r="R150" s="251" t="s">
        <v>337</v>
      </c>
      <c r="S150" s="251" t="s">
        <v>186</v>
      </c>
      <c r="T150" s="252" t="s">
        <v>186</v>
      </c>
      <c r="U150" s="224">
        <v>8.2000000000000003E-2</v>
      </c>
      <c r="V150" s="224">
        <f>ROUND(E150*U150,2)</f>
        <v>3.12</v>
      </c>
      <c r="W150" s="224"/>
      <c r="X150" s="224" t="s">
        <v>218</v>
      </c>
      <c r="Y150" s="224" t="s">
        <v>206</v>
      </c>
      <c r="Z150" s="213"/>
      <c r="AA150" s="213"/>
      <c r="AB150" s="213"/>
      <c r="AC150" s="213"/>
      <c r="AD150" s="213"/>
      <c r="AE150" s="213"/>
      <c r="AF150" s="213"/>
      <c r="AG150" s="213" t="s">
        <v>219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7">
        <v>70</v>
      </c>
      <c r="B151" s="238" t="s">
        <v>1170</v>
      </c>
      <c r="C151" s="254" t="s">
        <v>1171</v>
      </c>
      <c r="D151" s="239" t="s">
        <v>251</v>
      </c>
      <c r="E151" s="240">
        <v>97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0</v>
      </c>
      <c r="O151" s="240">
        <f>ROUND(E151*N151,2)</f>
        <v>0</v>
      </c>
      <c r="P151" s="240">
        <v>0</v>
      </c>
      <c r="Q151" s="240">
        <f>ROUND(E151*P151,2)</f>
        <v>0</v>
      </c>
      <c r="R151" s="242" t="s">
        <v>337</v>
      </c>
      <c r="S151" s="242" t="s">
        <v>186</v>
      </c>
      <c r="T151" s="243" t="s">
        <v>186</v>
      </c>
      <c r="U151" s="224">
        <v>0.14399999999999999</v>
      </c>
      <c r="V151" s="224">
        <f>ROUND(E151*U151,2)</f>
        <v>13.97</v>
      </c>
      <c r="W151" s="224"/>
      <c r="X151" s="224" t="s">
        <v>218</v>
      </c>
      <c r="Y151" s="224" t="s">
        <v>206</v>
      </c>
      <c r="Z151" s="213"/>
      <c r="AA151" s="213"/>
      <c r="AB151" s="213"/>
      <c r="AC151" s="213"/>
      <c r="AD151" s="213"/>
      <c r="AE151" s="213"/>
      <c r="AF151" s="213"/>
      <c r="AG151" s="213" t="s">
        <v>219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67" t="s">
        <v>1148</v>
      </c>
      <c r="D152" s="260"/>
      <c r="E152" s="261">
        <v>92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3"/>
      <c r="AA152" s="213"/>
      <c r="AB152" s="213"/>
      <c r="AC152" s="213"/>
      <c r="AD152" s="213"/>
      <c r="AE152" s="213"/>
      <c r="AF152" s="213"/>
      <c r="AG152" s="213" t="s">
        <v>266</v>
      </c>
      <c r="AH152" s="213">
        <v>5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2">
      <c r="A153" s="220"/>
      <c r="B153" s="221"/>
      <c r="C153" s="267" t="s">
        <v>424</v>
      </c>
      <c r="D153" s="260"/>
      <c r="E153" s="261">
        <v>5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266</v>
      </c>
      <c r="AH153" s="213">
        <v>5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46">
        <v>71</v>
      </c>
      <c r="B154" s="247" t="s">
        <v>885</v>
      </c>
      <c r="C154" s="256" t="s">
        <v>872</v>
      </c>
      <c r="D154" s="248" t="s">
        <v>0</v>
      </c>
      <c r="E154" s="249">
        <v>2055.6590000000001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49">
        <v>0</v>
      </c>
      <c r="O154" s="249">
        <f>ROUND(E154*N154,2)</f>
        <v>0</v>
      </c>
      <c r="P154" s="249">
        <v>0</v>
      </c>
      <c r="Q154" s="249">
        <f>ROUND(E154*P154,2)</f>
        <v>0</v>
      </c>
      <c r="R154" s="251" t="s">
        <v>337</v>
      </c>
      <c r="S154" s="251" t="s">
        <v>186</v>
      </c>
      <c r="T154" s="252" t="s">
        <v>186</v>
      </c>
      <c r="U154" s="224">
        <v>0</v>
      </c>
      <c r="V154" s="224">
        <f>ROUND(E154*U154,2)</f>
        <v>0</v>
      </c>
      <c r="W154" s="224"/>
      <c r="X154" s="224" t="s">
        <v>218</v>
      </c>
      <c r="Y154" s="224" t="s">
        <v>206</v>
      </c>
      <c r="Z154" s="213"/>
      <c r="AA154" s="213"/>
      <c r="AB154" s="213"/>
      <c r="AC154" s="213"/>
      <c r="AD154" s="213"/>
      <c r="AE154" s="213"/>
      <c r="AF154" s="213"/>
      <c r="AG154" s="213" t="s">
        <v>219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7">
        <v>72</v>
      </c>
      <c r="B155" s="238" t="s">
        <v>1172</v>
      </c>
      <c r="C155" s="254" t="s">
        <v>1173</v>
      </c>
      <c r="D155" s="239" t="s">
        <v>251</v>
      </c>
      <c r="E155" s="240">
        <v>92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0">
        <v>0</v>
      </c>
      <c r="O155" s="240">
        <f>ROUND(E155*N155,2)</f>
        <v>0</v>
      </c>
      <c r="P155" s="240">
        <v>0</v>
      </c>
      <c r="Q155" s="240">
        <f>ROUND(E155*P155,2)</f>
        <v>0</v>
      </c>
      <c r="R155" s="242"/>
      <c r="S155" s="242" t="s">
        <v>212</v>
      </c>
      <c r="T155" s="243" t="s">
        <v>1049</v>
      </c>
      <c r="U155" s="224">
        <v>5.0999999999999997E-2</v>
      </c>
      <c r="V155" s="224">
        <f>ROUND(E155*U155,2)</f>
        <v>4.6900000000000004</v>
      </c>
      <c r="W155" s="224"/>
      <c r="X155" s="224" t="s">
        <v>271</v>
      </c>
      <c r="Y155" s="224" t="s">
        <v>206</v>
      </c>
      <c r="Z155" s="213"/>
      <c r="AA155" s="213"/>
      <c r="AB155" s="213"/>
      <c r="AC155" s="213"/>
      <c r="AD155" s="213"/>
      <c r="AE155" s="213"/>
      <c r="AF155" s="213"/>
      <c r="AG155" s="213" t="s">
        <v>272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67" t="s">
        <v>1148</v>
      </c>
      <c r="D156" s="260"/>
      <c r="E156" s="261">
        <v>92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266</v>
      </c>
      <c r="AH156" s="213">
        <v>5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6">
        <v>73</v>
      </c>
      <c r="B157" s="247" t="s">
        <v>1174</v>
      </c>
      <c r="C157" s="256" t="s">
        <v>1175</v>
      </c>
      <c r="D157" s="248" t="s">
        <v>251</v>
      </c>
      <c r="E157" s="249">
        <v>5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49">
        <v>4.0000000000000002E-4</v>
      </c>
      <c r="O157" s="249">
        <f>ROUND(E157*N157,2)</f>
        <v>0</v>
      </c>
      <c r="P157" s="249">
        <v>0</v>
      </c>
      <c r="Q157" s="249">
        <f>ROUND(E157*P157,2)</f>
        <v>0</v>
      </c>
      <c r="R157" s="251"/>
      <c r="S157" s="251" t="s">
        <v>212</v>
      </c>
      <c r="T157" s="252" t="s">
        <v>187</v>
      </c>
      <c r="U157" s="224">
        <v>0</v>
      </c>
      <c r="V157" s="224">
        <f>ROUND(E157*U157,2)</f>
        <v>0</v>
      </c>
      <c r="W157" s="224"/>
      <c r="X157" s="224" t="s">
        <v>307</v>
      </c>
      <c r="Y157" s="224" t="s">
        <v>206</v>
      </c>
      <c r="Z157" s="213"/>
      <c r="AA157" s="213"/>
      <c r="AB157" s="213"/>
      <c r="AC157" s="213"/>
      <c r="AD157" s="213"/>
      <c r="AE157" s="213"/>
      <c r="AF157" s="213"/>
      <c r="AG157" s="213" t="s">
        <v>308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6">
        <v>74</v>
      </c>
      <c r="B158" s="247" t="s">
        <v>1176</v>
      </c>
      <c r="C158" s="256" t="s">
        <v>1177</v>
      </c>
      <c r="D158" s="248" t="s">
        <v>251</v>
      </c>
      <c r="E158" s="249">
        <v>92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49">
        <v>1.3999999999999999E-4</v>
      </c>
      <c r="O158" s="249">
        <f>ROUND(E158*N158,2)</f>
        <v>0.01</v>
      </c>
      <c r="P158" s="249">
        <v>0</v>
      </c>
      <c r="Q158" s="249">
        <f>ROUND(E158*P158,2)</f>
        <v>0</v>
      </c>
      <c r="R158" s="251" t="s">
        <v>306</v>
      </c>
      <c r="S158" s="251" t="s">
        <v>186</v>
      </c>
      <c r="T158" s="252" t="s">
        <v>186</v>
      </c>
      <c r="U158" s="224">
        <v>0</v>
      </c>
      <c r="V158" s="224">
        <f>ROUND(E158*U158,2)</f>
        <v>0</v>
      </c>
      <c r="W158" s="224"/>
      <c r="X158" s="224" t="s">
        <v>307</v>
      </c>
      <c r="Y158" s="224" t="s">
        <v>206</v>
      </c>
      <c r="Z158" s="213"/>
      <c r="AA158" s="213"/>
      <c r="AB158" s="213"/>
      <c r="AC158" s="213"/>
      <c r="AD158" s="213"/>
      <c r="AE158" s="213"/>
      <c r="AF158" s="213"/>
      <c r="AG158" s="213" t="s">
        <v>308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2.5" outlineLevel="1" x14ac:dyDescent="0.2">
      <c r="A159" s="246">
        <v>75</v>
      </c>
      <c r="B159" s="247" t="s">
        <v>1178</v>
      </c>
      <c r="C159" s="256" t="s">
        <v>1179</v>
      </c>
      <c r="D159" s="248" t="s">
        <v>251</v>
      </c>
      <c r="E159" s="249">
        <v>5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49">
        <v>2.3000000000000001E-4</v>
      </c>
      <c r="O159" s="249">
        <f>ROUND(E159*N159,2)</f>
        <v>0</v>
      </c>
      <c r="P159" s="249">
        <v>0</v>
      </c>
      <c r="Q159" s="249">
        <f>ROUND(E159*P159,2)</f>
        <v>0</v>
      </c>
      <c r="R159" s="251" t="s">
        <v>306</v>
      </c>
      <c r="S159" s="251" t="s">
        <v>186</v>
      </c>
      <c r="T159" s="252" t="s">
        <v>186</v>
      </c>
      <c r="U159" s="224">
        <v>0</v>
      </c>
      <c r="V159" s="224">
        <f>ROUND(E159*U159,2)</f>
        <v>0</v>
      </c>
      <c r="W159" s="224"/>
      <c r="X159" s="224" t="s">
        <v>307</v>
      </c>
      <c r="Y159" s="224" t="s">
        <v>206</v>
      </c>
      <c r="Z159" s="213"/>
      <c r="AA159" s="213"/>
      <c r="AB159" s="213"/>
      <c r="AC159" s="213"/>
      <c r="AD159" s="213"/>
      <c r="AE159" s="213"/>
      <c r="AF159" s="213"/>
      <c r="AG159" s="213" t="s">
        <v>308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x14ac:dyDescent="0.2">
      <c r="A160" s="227" t="s">
        <v>181</v>
      </c>
      <c r="B160" s="228" t="s">
        <v>120</v>
      </c>
      <c r="C160" s="253" t="s">
        <v>121</v>
      </c>
      <c r="D160" s="229"/>
      <c r="E160" s="230"/>
      <c r="F160" s="231"/>
      <c r="G160" s="231">
        <f>SUMIF(AG161:AG311,"&lt;&gt;NOR",G161:G311)</f>
        <v>0</v>
      </c>
      <c r="H160" s="231"/>
      <c r="I160" s="231">
        <f>SUM(I161:I311)</f>
        <v>0</v>
      </c>
      <c r="J160" s="231"/>
      <c r="K160" s="231">
        <f>SUM(K161:K311)</f>
        <v>0</v>
      </c>
      <c r="L160" s="231"/>
      <c r="M160" s="231">
        <f>SUM(M161:M311)</f>
        <v>0</v>
      </c>
      <c r="N160" s="230"/>
      <c r="O160" s="230">
        <f>SUM(O161:O311)</f>
        <v>2.8200000000000012</v>
      </c>
      <c r="P160" s="230"/>
      <c r="Q160" s="230">
        <f>SUM(Q161:Q311)</f>
        <v>0</v>
      </c>
      <c r="R160" s="231"/>
      <c r="S160" s="231"/>
      <c r="T160" s="232"/>
      <c r="U160" s="226"/>
      <c r="V160" s="226">
        <f>SUM(V161:V311)</f>
        <v>165.71</v>
      </c>
      <c r="W160" s="226"/>
      <c r="X160" s="226"/>
      <c r="Y160" s="226"/>
      <c r="AG160" t="s">
        <v>182</v>
      </c>
    </row>
    <row r="161" spans="1:60" ht="22.5" outlineLevel="1" x14ac:dyDescent="0.2">
      <c r="A161" s="246">
        <v>76</v>
      </c>
      <c r="B161" s="247" t="s">
        <v>1180</v>
      </c>
      <c r="C161" s="256" t="s">
        <v>1181</v>
      </c>
      <c r="D161" s="248" t="s">
        <v>251</v>
      </c>
      <c r="E161" s="249">
        <v>111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49">
        <v>0</v>
      </c>
      <c r="O161" s="249">
        <f>ROUND(E161*N161,2)</f>
        <v>0</v>
      </c>
      <c r="P161" s="249">
        <v>0</v>
      </c>
      <c r="Q161" s="249">
        <f>ROUND(E161*P161,2)</f>
        <v>0</v>
      </c>
      <c r="R161" s="251" t="s">
        <v>337</v>
      </c>
      <c r="S161" s="251" t="s">
        <v>186</v>
      </c>
      <c r="T161" s="252" t="s">
        <v>186</v>
      </c>
      <c r="U161" s="224">
        <v>0.26800000000000002</v>
      </c>
      <c r="V161" s="224">
        <f>ROUND(E161*U161,2)</f>
        <v>29.75</v>
      </c>
      <c r="W161" s="224"/>
      <c r="X161" s="224" t="s">
        <v>218</v>
      </c>
      <c r="Y161" s="224" t="s">
        <v>206</v>
      </c>
      <c r="Z161" s="213"/>
      <c r="AA161" s="213"/>
      <c r="AB161" s="213"/>
      <c r="AC161" s="213"/>
      <c r="AD161" s="213"/>
      <c r="AE161" s="213"/>
      <c r="AF161" s="213"/>
      <c r="AG161" s="213" t="s">
        <v>219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7">
        <v>77</v>
      </c>
      <c r="B162" s="238" t="s">
        <v>1182</v>
      </c>
      <c r="C162" s="254" t="s">
        <v>1183</v>
      </c>
      <c r="D162" s="239" t="s">
        <v>251</v>
      </c>
      <c r="E162" s="240">
        <v>41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0">
        <v>0</v>
      </c>
      <c r="O162" s="240">
        <f>ROUND(E162*N162,2)</f>
        <v>0</v>
      </c>
      <c r="P162" s="240">
        <v>0</v>
      </c>
      <c r="Q162" s="240">
        <f>ROUND(E162*P162,2)</f>
        <v>0</v>
      </c>
      <c r="R162" s="242" t="s">
        <v>337</v>
      </c>
      <c r="S162" s="242" t="s">
        <v>186</v>
      </c>
      <c r="T162" s="243" t="s">
        <v>186</v>
      </c>
      <c r="U162" s="224">
        <v>0.33500000000000002</v>
      </c>
      <c r="V162" s="224">
        <f>ROUND(E162*U162,2)</f>
        <v>13.74</v>
      </c>
      <c r="W162" s="224"/>
      <c r="X162" s="224" t="s">
        <v>218</v>
      </c>
      <c r="Y162" s="224" t="s">
        <v>206</v>
      </c>
      <c r="Z162" s="213"/>
      <c r="AA162" s="213"/>
      <c r="AB162" s="213"/>
      <c r="AC162" s="213"/>
      <c r="AD162" s="213"/>
      <c r="AE162" s="213"/>
      <c r="AF162" s="213"/>
      <c r="AG162" s="213" t="s">
        <v>219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67" t="s">
        <v>1184</v>
      </c>
      <c r="D163" s="260"/>
      <c r="E163" s="261">
        <v>1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3"/>
      <c r="AA163" s="213"/>
      <c r="AB163" s="213"/>
      <c r="AC163" s="213"/>
      <c r="AD163" s="213"/>
      <c r="AE163" s="213"/>
      <c r="AF163" s="213"/>
      <c r="AG163" s="213" t="s">
        <v>266</v>
      </c>
      <c r="AH163" s="213">
        <v>5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2">
      <c r="A164" s="220"/>
      <c r="B164" s="221"/>
      <c r="C164" s="267" t="s">
        <v>1185</v>
      </c>
      <c r="D164" s="260"/>
      <c r="E164" s="261">
        <v>2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266</v>
      </c>
      <c r="AH164" s="213">
        <v>5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">
      <c r="A165" s="220"/>
      <c r="B165" s="221"/>
      <c r="C165" s="267" t="s">
        <v>1186</v>
      </c>
      <c r="D165" s="260"/>
      <c r="E165" s="261">
        <v>2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3"/>
      <c r="AA165" s="213"/>
      <c r="AB165" s="213"/>
      <c r="AC165" s="213"/>
      <c r="AD165" s="213"/>
      <c r="AE165" s="213"/>
      <c r="AF165" s="213"/>
      <c r="AG165" s="213" t="s">
        <v>266</v>
      </c>
      <c r="AH165" s="213">
        <v>5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3" x14ac:dyDescent="0.2">
      <c r="A166" s="220"/>
      <c r="B166" s="221"/>
      <c r="C166" s="267" t="s">
        <v>1187</v>
      </c>
      <c r="D166" s="260"/>
      <c r="E166" s="261">
        <v>1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3"/>
      <c r="AA166" s="213"/>
      <c r="AB166" s="213"/>
      <c r="AC166" s="213"/>
      <c r="AD166" s="213"/>
      <c r="AE166" s="213"/>
      <c r="AF166" s="213"/>
      <c r="AG166" s="213" t="s">
        <v>266</v>
      </c>
      <c r="AH166" s="213">
        <v>5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3" x14ac:dyDescent="0.2">
      <c r="A167" s="220"/>
      <c r="B167" s="221"/>
      <c r="C167" s="267" t="s">
        <v>1188</v>
      </c>
      <c r="D167" s="260"/>
      <c r="E167" s="261">
        <v>3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3"/>
      <c r="AA167" s="213"/>
      <c r="AB167" s="213"/>
      <c r="AC167" s="213"/>
      <c r="AD167" s="213"/>
      <c r="AE167" s="213"/>
      <c r="AF167" s="213"/>
      <c r="AG167" s="213" t="s">
        <v>266</v>
      </c>
      <c r="AH167" s="213">
        <v>5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3" x14ac:dyDescent="0.2">
      <c r="A168" s="220"/>
      <c r="B168" s="221"/>
      <c r="C168" s="267" t="s">
        <v>1189</v>
      </c>
      <c r="D168" s="260"/>
      <c r="E168" s="261">
        <v>5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3"/>
      <c r="AA168" s="213"/>
      <c r="AB168" s="213"/>
      <c r="AC168" s="213"/>
      <c r="AD168" s="213"/>
      <c r="AE168" s="213"/>
      <c r="AF168" s="213"/>
      <c r="AG168" s="213" t="s">
        <v>266</v>
      </c>
      <c r="AH168" s="213">
        <v>5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3" x14ac:dyDescent="0.2">
      <c r="A169" s="220"/>
      <c r="B169" s="221"/>
      <c r="C169" s="267" t="s">
        <v>1190</v>
      </c>
      <c r="D169" s="260"/>
      <c r="E169" s="261">
        <v>5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3"/>
      <c r="AA169" s="213"/>
      <c r="AB169" s="213"/>
      <c r="AC169" s="213"/>
      <c r="AD169" s="213"/>
      <c r="AE169" s="213"/>
      <c r="AF169" s="213"/>
      <c r="AG169" s="213" t="s">
        <v>266</v>
      </c>
      <c r="AH169" s="213">
        <v>5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3" x14ac:dyDescent="0.2">
      <c r="A170" s="220"/>
      <c r="B170" s="221"/>
      <c r="C170" s="267" t="s">
        <v>1191</v>
      </c>
      <c r="D170" s="260"/>
      <c r="E170" s="261">
        <v>3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3"/>
      <c r="AA170" s="213"/>
      <c r="AB170" s="213"/>
      <c r="AC170" s="213"/>
      <c r="AD170" s="213"/>
      <c r="AE170" s="213"/>
      <c r="AF170" s="213"/>
      <c r="AG170" s="213" t="s">
        <v>266</v>
      </c>
      <c r="AH170" s="213">
        <v>5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 x14ac:dyDescent="0.2">
      <c r="A171" s="220"/>
      <c r="B171" s="221"/>
      <c r="C171" s="267" t="s">
        <v>1192</v>
      </c>
      <c r="D171" s="260"/>
      <c r="E171" s="261">
        <v>4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266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2">
      <c r="A172" s="220"/>
      <c r="B172" s="221"/>
      <c r="C172" s="267" t="s">
        <v>1193</v>
      </c>
      <c r="D172" s="260"/>
      <c r="E172" s="261">
        <v>7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3"/>
      <c r="AA172" s="213"/>
      <c r="AB172" s="213"/>
      <c r="AC172" s="213"/>
      <c r="AD172" s="213"/>
      <c r="AE172" s="213"/>
      <c r="AF172" s="213"/>
      <c r="AG172" s="213" t="s">
        <v>266</v>
      </c>
      <c r="AH172" s="213">
        <v>5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 x14ac:dyDescent="0.2">
      <c r="A173" s="220"/>
      <c r="B173" s="221"/>
      <c r="C173" s="267" t="s">
        <v>1194</v>
      </c>
      <c r="D173" s="260"/>
      <c r="E173" s="261">
        <v>2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3"/>
      <c r="AA173" s="213"/>
      <c r="AB173" s="213"/>
      <c r="AC173" s="213"/>
      <c r="AD173" s="213"/>
      <c r="AE173" s="213"/>
      <c r="AF173" s="213"/>
      <c r="AG173" s="213" t="s">
        <v>266</v>
      </c>
      <c r="AH173" s="213">
        <v>5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 x14ac:dyDescent="0.2">
      <c r="A174" s="220"/>
      <c r="B174" s="221"/>
      <c r="C174" s="267" t="s">
        <v>1195</v>
      </c>
      <c r="D174" s="260"/>
      <c r="E174" s="261">
        <v>1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3"/>
      <c r="AA174" s="213"/>
      <c r="AB174" s="213"/>
      <c r="AC174" s="213"/>
      <c r="AD174" s="213"/>
      <c r="AE174" s="213"/>
      <c r="AF174" s="213"/>
      <c r="AG174" s="213" t="s">
        <v>266</v>
      </c>
      <c r="AH174" s="213">
        <v>5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3" x14ac:dyDescent="0.2">
      <c r="A175" s="220"/>
      <c r="B175" s="221"/>
      <c r="C175" s="267" t="s">
        <v>1196</v>
      </c>
      <c r="D175" s="260"/>
      <c r="E175" s="261">
        <v>2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3"/>
      <c r="AA175" s="213"/>
      <c r="AB175" s="213"/>
      <c r="AC175" s="213"/>
      <c r="AD175" s="213"/>
      <c r="AE175" s="213"/>
      <c r="AF175" s="213"/>
      <c r="AG175" s="213" t="s">
        <v>266</v>
      </c>
      <c r="AH175" s="213">
        <v>5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3" x14ac:dyDescent="0.2">
      <c r="A176" s="220"/>
      <c r="B176" s="221"/>
      <c r="C176" s="267" t="s">
        <v>1197</v>
      </c>
      <c r="D176" s="260"/>
      <c r="E176" s="261">
        <v>3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3"/>
      <c r="AA176" s="213"/>
      <c r="AB176" s="213"/>
      <c r="AC176" s="213"/>
      <c r="AD176" s="213"/>
      <c r="AE176" s="213"/>
      <c r="AF176" s="213"/>
      <c r="AG176" s="213" t="s">
        <v>266</v>
      </c>
      <c r="AH176" s="213">
        <v>5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37">
        <v>78</v>
      </c>
      <c r="B177" s="238" t="s">
        <v>1198</v>
      </c>
      <c r="C177" s="254" t="s">
        <v>1199</v>
      </c>
      <c r="D177" s="239" t="s">
        <v>251</v>
      </c>
      <c r="E177" s="240">
        <v>53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0">
        <v>0</v>
      </c>
      <c r="O177" s="240">
        <f>ROUND(E177*N177,2)</f>
        <v>0</v>
      </c>
      <c r="P177" s="240">
        <v>0</v>
      </c>
      <c r="Q177" s="240">
        <f>ROUND(E177*P177,2)</f>
        <v>0</v>
      </c>
      <c r="R177" s="242" t="s">
        <v>337</v>
      </c>
      <c r="S177" s="242" t="s">
        <v>186</v>
      </c>
      <c r="T177" s="243" t="s">
        <v>186</v>
      </c>
      <c r="U177" s="224">
        <v>0.61699999999999999</v>
      </c>
      <c r="V177" s="224">
        <f>ROUND(E177*U177,2)</f>
        <v>32.700000000000003</v>
      </c>
      <c r="W177" s="224"/>
      <c r="X177" s="224" t="s">
        <v>218</v>
      </c>
      <c r="Y177" s="224" t="s">
        <v>206</v>
      </c>
      <c r="Z177" s="213"/>
      <c r="AA177" s="213"/>
      <c r="AB177" s="213"/>
      <c r="AC177" s="213"/>
      <c r="AD177" s="213"/>
      <c r="AE177" s="213"/>
      <c r="AF177" s="213"/>
      <c r="AG177" s="213" t="s">
        <v>219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 x14ac:dyDescent="0.2">
      <c r="A178" s="220"/>
      <c r="B178" s="221"/>
      <c r="C178" s="267" t="s">
        <v>1200</v>
      </c>
      <c r="D178" s="260"/>
      <c r="E178" s="261">
        <v>1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3"/>
      <c r="AA178" s="213"/>
      <c r="AB178" s="213"/>
      <c r="AC178" s="213"/>
      <c r="AD178" s="213"/>
      <c r="AE178" s="213"/>
      <c r="AF178" s="213"/>
      <c r="AG178" s="213" t="s">
        <v>266</v>
      </c>
      <c r="AH178" s="213">
        <v>5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3" x14ac:dyDescent="0.2">
      <c r="A179" s="220"/>
      <c r="B179" s="221"/>
      <c r="C179" s="267" t="s">
        <v>1201</v>
      </c>
      <c r="D179" s="260"/>
      <c r="E179" s="261">
        <v>1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3"/>
      <c r="AA179" s="213"/>
      <c r="AB179" s="213"/>
      <c r="AC179" s="213"/>
      <c r="AD179" s="213"/>
      <c r="AE179" s="213"/>
      <c r="AF179" s="213"/>
      <c r="AG179" s="213" t="s">
        <v>266</v>
      </c>
      <c r="AH179" s="213">
        <v>5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 x14ac:dyDescent="0.2">
      <c r="A180" s="220"/>
      <c r="B180" s="221"/>
      <c r="C180" s="267" t="s">
        <v>1202</v>
      </c>
      <c r="D180" s="260"/>
      <c r="E180" s="261">
        <v>2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3"/>
      <c r="AA180" s="213"/>
      <c r="AB180" s="213"/>
      <c r="AC180" s="213"/>
      <c r="AD180" s="213"/>
      <c r="AE180" s="213"/>
      <c r="AF180" s="213"/>
      <c r="AG180" s="213" t="s">
        <v>266</v>
      </c>
      <c r="AH180" s="213">
        <v>5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2">
      <c r="A181" s="220"/>
      <c r="B181" s="221"/>
      <c r="C181" s="267" t="s">
        <v>1203</v>
      </c>
      <c r="D181" s="260"/>
      <c r="E181" s="261">
        <v>1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3"/>
      <c r="AA181" s="213"/>
      <c r="AB181" s="213"/>
      <c r="AC181" s="213"/>
      <c r="AD181" s="213"/>
      <c r="AE181" s="213"/>
      <c r="AF181" s="213"/>
      <c r="AG181" s="213" t="s">
        <v>266</v>
      </c>
      <c r="AH181" s="213">
        <v>5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2">
      <c r="A182" s="220"/>
      <c r="B182" s="221"/>
      <c r="C182" s="267" t="s">
        <v>1204</v>
      </c>
      <c r="D182" s="260"/>
      <c r="E182" s="261">
        <v>3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3"/>
      <c r="AA182" s="213"/>
      <c r="AB182" s="213"/>
      <c r="AC182" s="213"/>
      <c r="AD182" s="213"/>
      <c r="AE182" s="213"/>
      <c r="AF182" s="213"/>
      <c r="AG182" s="213" t="s">
        <v>266</v>
      </c>
      <c r="AH182" s="213">
        <v>5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 x14ac:dyDescent="0.2">
      <c r="A183" s="220"/>
      <c r="B183" s="221"/>
      <c r="C183" s="267" t="s">
        <v>1205</v>
      </c>
      <c r="D183" s="260"/>
      <c r="E183" s="261">
        <v>1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3"/>
      <c r="AA183" s="213"/>
      <c r="AB183" s="213"/>
      <c r="AC183" s="213"/>
      <c r="AD183" s="213"/>
      <c r="AE183" s="213"/>
      <c r="AF183" s="213"/>
      <c r="AG183" s="213" t="s">
        <v>266</v>
      </c>
      <c r="AH183" s="213">
        <v>5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 x14ac:dyDescent="0.2">
      <c r="A184" s="220"/>
      <c r="B184" s="221"/>
      <c r="C184" s="267" t="s">
        <v>1206</v>
      </c>
      <c r="D184" s="260"/>
      <c r="E184" s="261">
        <v>4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3"/>
      <c r="AA184" s="213"/>
      <c r="AB184" s="213"/>
      <c r="AC184" s="213"/>
      <c r="AD184" s="213"/>
      <c r="AE184" s="213"/>
      <c r="AF184" s="213"/>
      <c r="AG184" s="213" t="s">
        <v>266</v>
      </c>
      <c r="AH184" s="213">
        <v>5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2">
      <c r="A185" s="220"/>
      <c r="B185" s="221"/>
      <c r="C185" s="267" t="s">
        <v>1207</v>
      </c>
      <c r="D185" s="260"/>
      <c r="E185" s="261">
        <v>2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3"/>
      <c r="AA185" s="213"/>
      <c r="AB185" s="213"/>
      <c r="AC185" s="213"/>
      <c r="AD185" s="213"/>
      <c r="AE185" s="213"/>
      <c r="AF185" s="213"/>
      <c r="AG185" s="213" t="s">
        <v>266</v>
      </c>
      <c r="AH185" s="213">
        <v>5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3" x14ac:dyDescent="0.2">
      <c r="A186" s="220"/>
      <c r="B186" s="221"/>
      <c r="C186" s="267" t="s">
        <v>1208</v>
      </c>
      <c r="D186" s="260"/>
      <c r="E186" s="261">
        <v>1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3"/>
      <c r="AA186" s="213"/>
      <c r="AB186" s="213"/>
      <c r="AC186" s="213"/>
      <c r="AD186" s="213"/>
      <c r="AE186" s="213"/>
      <c r="AF186" s="213"/>
      <c r="AG186" s="213" t="s">
        <v>266</v>
      </c>
      <c r="AH186" s="213">
        <v>5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3" x14ac:dyDescent="0.2">
      <c r="A187" s="220"/>
      <c r="B187" s="221"/>
      <c r="C187" s="267" t="s">
        <v>1209</v>
      </c>
      <c r="D187" s="260"/>
      <c r="E187" s="261">
        <v>1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3"/>
      <c r="AA187" s="213"/>
      <c r="AB187" s="213"/>
      <c r="AC187" s="213"/>
      <c r="AD187" s="213"/>
      <c r="AE187" s="213"/>
      <c r="AF187" s="213"/>
      <c r="AG187" s="213" t="s">
        <v>266</v>
      </c>
      <c r="AH187" s="213">
        <v>5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2">
      <c r="A188" s="220"/>
      <c r="B188" s="221"/>
      <c r="C188" s="267" t="s">
        <v>1210</v>
      </c>
      <c r="D188" s="260"/>
      <c r="E188" s="261">
        <v>5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3"/>
      <c r="AA188" s="213"/>
      <c r="AB188" s="213"/>
      <c r="AC188" s="213"/>
      <c r="AD188" s="213"/>
      <c r="AE188" s="213"/>
      <c r="AF188" s="213"/>
      <c r="AG188" s="213" t="s">
        <v>266</v>
      </c>
      <c r="AH188" s="213">
        <v>5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2">
      <c r="A189" s="220"/>
      <c r="B189" s="221"/>
      <c r="C189" s="267" t="s">
        <v>1211</v>
      </c>
      <c r="D189" s="260"/>
      <c r="E189" s="261">
        <v>1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3"/>
      <c r="AA189" s="213"/>
      <c r="AB189" s="213"/>
      <c r="AC189" s="213"/>
      <c r="AD189" s="213"/>
      <c r="AE189" s="213"/>
      <c r="AF189" s="213"/>
      <c r="AG189" s="213" t="s">
        <v>266</v>
      </c>
      <c r="AH189" s="213">
        <v>5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2">
      <c r="A190" s="220"/>
      <c r="B190" s="221"/>
      <c r="C190" s="267" t="s">
        <v>1212</v>
      </c>
      <c r="D190" s="260"/>
      <c r="E190" s="261">
        <v>2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3"/>
      <c r="AA190" s="213"/>
      <c r="AB190" s="213"/>
      <c r="AC190" s="213"/>
      <c r="AD190" s="213"/>
      <c r="AE190" s="213"/>
      <c r="AF190" s="213"/>
      <c r="AG190" s="213" t="s">
        <v>266</v>
      </c>
      <c r="AH190" s="213">
        <v>5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">
      <c r="A191" s="220"/>
      <c r="B191" s="221"/>
      <c r="C191" s="267" t="s">
        <v>1213</v>
      </c>
      <c r="D191" s="260"/>
      <c r="E191" s="261">
        <v>1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3"/>
      <c r="AA191" s="213"/>
      <c r="AB191" s="213"/>
      <c r="AC191" s="213"/>
      <c r="AD191" s="213"/>
      <c r="AE191" s="213"/>
      <c r="AF191" s="213"/>
      <c r="AG191" s="213" t="s">
        <v>266</v>
      </c>
      <c r="AH191" s="213">
        <v>5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2">
      <c r="A192" s="220"/>
      <c r="B192" s="221"/>
      <c r="C192" s="267" t="s">
        <v>1214</v>
      </c>
      <c r="D192" s="260"/>
      <c r="E192" s="261">
        <v>1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3"/>
      <c r="AA192" s="213"/>
      <c r="AB192" s="213"/>
      <c r="AC192" s="213"/>
      <c r="AD192" s="213"/>
      <c r="AE192" s="213"/>
      <c r="AF192" s="213"/>
      <c r="AG192" s="213" t="s">
        <v>266</v>
      </c>
      <c r="AH192" s="213">
        <v>5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2">
      <c r="A193" s="220"/>
      <c r="B193" s="221"/>
      <c r="C193" s="267" t="s">
        <v>587</v>
      </c>
      <c r="D193" s="260"/>
      <c r="E193" s="261">
        <v>3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3"/>
      <c r="AA193" s="213"/>
      <c r="AB193" s="213"/>
      <c r="AC193" s="213"/>
      <c r="AD193" s="213"/>
      <c r="AE193" s="213"/>
      <c r="AF193" s="213"/>
      <c r="AG193" s="213" t="s">
        <v>266</v>
      </c>
      <c r="AH193" s="213">
        <v>5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">
      <c r="A194" s="220"/>
      <c r="B194" s="221"/>
      <c r="C194" s="267" t="s">
        <v>1215</v>
      </c>
      <c r="D194" s="260"/>
      <c r="E194" s="261">
        <v>2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3"/>
      <c r="AA194" s="213"/>
      <c r="AB194" s="213"/>
      <c r="AC194" s="213"/>
      <c r="AD194" s="213"/>
      <c r="AE194" s="213"/>
      <c r="AF194" s="213"/>
      <c r="AG194" s="213" t="s">
        <v>266</v>
      </c>
      <c r="AH194" s="213">
        <v>5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 x14ac:dyDescent="0.2">
      <c r="A195" s="220"/>
      <c r="B195" s="221"/>
      <c r="C195" s="267" t="s">
        <v>1216</v>
      </c>
      <c r="D195" s="260"/>
      <c r="E195" s="261">
        <v>1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3"/>
      <c r="AA195" s="213"/>
      <c r="AB195" s="213"/>
      <c r="AC195" s="213"/>
      <c r="AD195" s="213"/>
      <c r="AE195" s="213"/>
      <c r="AF195" s="213"/>
      <c r="AG195" s="213" t="s">
        <v>266</v>
      </c>
      <c r="AH195" s="213">
        <v>5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 x14ac:dyDescent="0.2">
      <c r="A196" s="220"/>
      <c r="B196" s="221"/>
      <c r="C196" s="267" t="s">
        <v>1217</v>
      </c>
      <c r="D196" s="260"/>
      <c r="E196" s="261">
        <v>1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3"/>
      <c r="AA196" s="213"/>
      <c r="AB196" s="213"/>
      <c r="AC196" s="213"/>
      <c r="AD196" s="213"/>
      <c r="AE196" s="213"/>
      <c r="AF196" s="213"/>
      <c r="AG196" s="213" t="s">
        <v>266</v>
      </c>
      <c r="AH196" s="213">
        <v>5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">
      <c r="A197" s="220"/>
      <c r="B197" s="221"/>
      <c r="C197" s="267" t="s">
        <v>1218</v>
      </c>
      <c r="D197" s="260"/>
      <c r="E197" s="261">
        <v>1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3"/>
      <c r="AA197" s="213"/>
      <c r="AB197" s="213"/>
      <c r="AC197" s="213"/>
      <c r="AD197" s="213"/>
      <c r="AE197" s="213"/>
      <c r="AF197" s="213"/>
      <c r="AG197" s="213" t="s">
        <v>266</v>
      </c>
      <c r="AH197" s="213">
        <v>5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">
      <c r="A198" s="220"/>
      <c r="B198" s="221"/>
      <c r="C198" s="267" t="s">
        <v>1219</v>
      </c>
      <c r="D198" s="260"/>
      <c r="E198" s="261">
        <v>11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3"/>
      <c r="AA198" s="213"/>
      <c r="AB198" s="213"/>
      <c r="AC198" s="213"/>
      <c r="AD198" s="213"/>
      <c r="AE198" s="213"/>
      <c r="AF198" s="213"/>
      <c r="AG198" s="213" t="s">
        <v>266</v>
      </c>
      <c r="AH198" s="213">
        <v>5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20"/>
      <c r="B199" s="221"/>
      <c r="C199" s="267" t="s">
        <v>1220</v>
      </c>
      <c r="D199" s="260"/>
      <c r="E199" s="261">
        <v>7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3"/>
      <c r="AA199" s="213"/>
      <c r="AB199" s="213"/>
      <c r="AC199" s="213"/>
      <c r="AD199" s="213"/>
      <c r="AE199" s="213"/>
      <c r="AF199" s="213"/>
      <c r="AG199" s="213" t="s">
        <v>266</v>
      </c>
      <c r="AH199" s="213">
        <v>5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37">
        <v>79</v>
      </c>
      <c r="B200" s="238" t="s">
        <v>1221</v>
      </c>
      <c r="C200" s="254" t="s">
        <v>1222</v>
      </c>
      <c r="D200" s="239" t="s">
        <v>251</v>
      </c>
      <c r="E200" s="240">
        <v>2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0">
        <v>0</v>
      </c>
      <c r="O200" s="240">
        <f>ROUND(E200*N200,2)</f>
        <v>0</v>
      </c>
      <c r="P200" s="240">
        <v>0</v>
      </c>
      <c r="Q200" s="240">
        <f>ROUND(E200*P200,2)</f>
        <v>0</v>
      </c>
      <c r="R200" s="242" t="s">
        <v>337</v>
      </c>
      <c r="S200" s="242" t="s">
        <v>186</v>
      </c>
      <c r="T200" s="243" t="s">
        <v>186</v>
      </c>
      <c r="U200" s="224">
        <v>0.92900000000000005</v>
      </c>
      <c r="V200" s="224">
        <f>ROUND(E200*U200,2)</f>
        <v>1.86</v>
      </c>
      <c r="W200" s="224"/>
      <c r="X200" s="224" t="s">
        <v>218</v>
      </c>
      <c r="Y200" s="224" t="s">
        <v>206</v>
      </c>
      <c r="Z200" s="213"/>
      <c r="AA200" s="213"/>
      <c r="AB200" s="213"/>
      <c r="AC200" s="213"/>
      <c r="AD200" s="213"/>
      <c r="AE200" s="213"/>
      <c r="AF200" s="213"/>
      <c r="AG200" s="213" t="s">
        <v>219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 x14ac:dyDescent="0.2">
      <c r="A201" s="220"/>
      <c r="B201" s="221"/>
      <c r="C201" s="267" t="s">
        <v>1223</v>
      </c>
      <c r="D201" s="260"/>
      <c r="E201" s="261">
        <v>1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3"/>
      <c r="AA201" s="213"/>
      <c r="AB201" s="213"/>
      <c r="AC201" s="213"/>
      <c r="AD201" s="213"/>
      <c r="AE201" s="213"/>
      <c r="AF201" s="213"/>
      <c r="AG201" s="213" t="s">
        <v>266</v>
      </c>
      <c r="AH201" s="213">
        <v>5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 x14ac:dyDescent="0.2">
      <c r="A202" s="220"/>
      <c r="B202" s="221"/>
      <c r="C202" s="267" t="s">
        <v>514</v>
      </c>
      <c r="D202" s="260"/>
      <c r="E202" s="261">
        <v>1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3"/>
      <c r="AA202" s="213"/>
      <c r="AB202" s="213"/>
      <c r="AC202" s="213"/>
      <c r="AD202" s="213"/>
      <c r="AE202" s="213"/>
      <c r="AF202" s="213"/>
      <c r="AG202" s="213" t="s">
        <v>266</v>
      </c>
      <c r="AH202" s="213">
        <v>5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22.5" outlineLevel="1" x14ac:dyDescent="0.2">
      <c r="A203" s="237">
        <v>80</v>
      </c>
      <c r="B203" s="238" t="s">
        <v>1224</v>
      </c>
      <c r="C203" s="254" t="s">
        <v>1225</v>
      </c>
      <c r="D203" s="239" t="s">
        <v>251</v>
      </c>
      <c r="E203" s="240">
        <v>71</v>
      </c>
      <c r="F203" s="241"/>
      <c r="G203" s="242">
        <f>ROUND(E203*F203,2)</f>
        <v>0</v>
      </c>
      <c r="H203" s="241"/>
      <c r="I203" s="242">
        <f>ROUND(E203*H203,2)</f>
        <v>0</v>
      </c>
      <c r="J203" s="241"/>
      <c r="K203" s="242">
        <f>ROUND(E203*J203,2)</f>
        <v>0</v>
      </c>
      <c r="L203" s="242">
        <v>21</v>
      </c>
      <c r="M203" s="242">
        <f>G203*(1+L203/100)</f>
        <v>0</v>
      </c>
      <c r="N203" s="240">
        <v>0</v>
      </c>
      <c r="O203" s="240">
        <f>ROUND(E203*N203,2)</f>
        <v>0</v>
      </c>
      <c r="P203" s="240">
        <v>0</v>
      </c>
      <c r="Q203" s="240">
        <f>ROUND(E203*P203,2)</f>
        <v>0</v>
      </c>
      <c r="R203" s="242" t="s">
        <v>337</v>
      </c>
      <c r="S203" s="242" t="s">
        <v>186</v>
      </c>
      <c r="T203" s="243" t="s">
        <v>186</v>
      </c>
      <c r="U203" s="224">
        <v>0.86799999999999999</v>
      </c>
      <c r="V203" s="224">
        <f>ROUND(E203*U203,2)</f>
        <v>61.63</v>
      </c>
      <c r="W203" s="224"/>
      <c r="X203" s="224" t="s">
        <v>218</v>
      </c>
      <c r="Y203" s="224" t="s">
        <v>206</v>
      </c>
      <c r="Z203" s="213"/>
      <c r="AA203" s="213"/>
      <c r="AB203" s="213"/>
      <c r="AC203" s="213"/>
      <c r="AD203" s="213"/>
      <c r="AE203" s="213"/>
      <c r="AF203" s="213"/>
      <c r="AG203" s="213" t="s">
        <v>219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 x14ac:dyDescent="0.2">
      <c r="A204" s="220"/>
      <c r="B204" s="221"/>
      <c r="C204" s="267" t="s">
        <v>1184</v>
      </c>
      <c r="D204" s="260"/>
      <c r="E204" s="261">
        <v>1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3"/>
      <c r="AA204" s="213"/>
      <c r="AB204" s="213"/>
      <c r="AC204" s="213"/>
      <c r="AD204" s="213"/>
      <c r="AE204" s="213"/>
      <c r="AF204" s="213"/>
      <c r="AG204" s="213" t="s">
        <v>266</v>
      </c>
      <c r="AH204" s="213">
        <v>5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3" x14ac:dyDescent="0.2">
      <c r="A205" s="220"/>
      <c r="B205" s="221"/>
      <c r="C205" s="267" t="s">
        <v>1200</v>
      </c>
      <c r="D205" s="260"/>
      <c r="E205" s="261">
        <v>1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3"/>
      <c r="AA205" s="213"/>
      <c r="AB205" s="213"/>
      <c r="AC205" s="213"/>
      <c r="AD205" s="213"/>
      <c r="AE205" s="213"/>
      <c r="AF205" s="213"/>
      <c r="AG205" s="213" t="s">
        <v>266</v>
      </c>
      <c r="AH205" s="213">
        <v>5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3" x14ac:dyDescent="0.2">
      <c r="A206" s="220"/>
      <c r="B206" s="221"/>
      <c r="C206" s="267" t="s">
        <v>1201</v>
      </c>
      <c r="D206" s="260"/>
      <c r="E206" s="261">
        <v>1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3"/>
      <c r="AA206" s="213"/>
      <c r="AB206" s="213"/>
      <c r="AC206" s="213"/>
      <c r="AD206" s="213"/>
      <c r="AE206" s="213"/>
      <c r="AF206" s="213"/>
      <c r="AG206" s="213" t="s">
        <v>266</v>
      </c>
      <c r="AH206" s="213">
        <v>5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67" t="s">
        <v>1223</v>
      </c>
      <c r="D207" s="260"/>
      <c r="E207" s="261">
        <v>1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3"/>
      <c r="AA207" s="213"/>
      <c r="AB207" s="213"/>
      <c r="AC207" s="213"/>
      <c r="AD207" s="213"/>
      <c r="AE207" s="213"/>
      <c r="AF207" s="213"/>
      <c r="AG207" s="213" t="s">
        <v>266</v>
      </c>
      <c r="AH207" s="213">
        <v>5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 x14ac:dyDescent="0.2">
      <c r="A208" s="220"/>
      <c r="B208" s="221"/>
      <c r="C208" s="267" t="s">
        <v>1185</v>
      </c>
      <c r="D208" s="260"/>
      <c r="E208" s="261">
        <v>2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3"/>
      <c r="AA208" s="213"/>
      <c r="AB208" s="213"/>
      <c r="AC208" s="213"/>
      <c r="AD208" s="213"/>
      <c r="AE208" s="213"/>
      <c r="AF208" s="213"/>
      <c r="AG208" s="213" t="s">
        <v>266</v>
      </c>
      <c r="AH208" s="213">
        <v>5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20"/>
      <c r="B209" s="221"/>
      <c r="C209" s="267" t="s">
        <v>1186</v>
      </c>
      <c r="D209" s="260"/>
      <c r="E209" s="261">
        <v>2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3"/>
      <c r="AA209" s="213"/>
      <c r="AB209" s="213"/>
      <c r="AC209" s="213"/>
      <c r="AD209" s="213"/>
      <c r="AE209" s="213"/>
      <c r="AF209" s="213"/>
      <c r="AG209" s="213" t="s">
        <v>266</v>
      </c>
      <c r="AH209" s="213">
        <v>5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">
      <c r="A210" s="220"/>
      <c r="B210" s="221"/>
      <c r="C210" s="267" t="s">
        <v>1188</v>
      </c>
      <c r="D210" s="260"/>
      <c r="E210" s="261">
        <v>3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3"/>
      <c r="AA210" s="213"/>
      <c r="AB210" s="213"/>
      <c r="AC210" s="213"/>
      <c r="AD210" s="213"/>
      <c r="AE210" s="213"/>
      <c r="AF210" s="213"/>
      <c r="AG210" s="213" t="s">
        <v>266</v>
      </c>
      <c r="AH210" s="213">
        <v>5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">
      <c r="A211" s="220"/>
      <c r="B211" s="221"/>
      <c r="C211" s="267" t="s">
        <v>1189</v>
      </c>
      <c r="D211" s="260"/>
      <c r="E211" s="261">
        <v>5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3"/>
      <c r="AA211" s="213"/>
      <c r="AB211" s="213"/>
      <c r="AC211" s="213"/>
      <c r="AD211" s="213"/>
      <c r="AE211" s="213"/>
      <c r="AF211" s="213"/>
      <c r="AG211" s="213" t="s">
        <v>266</v>
      </c>
      <c r="AH211" s="213">
        <v>5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">
      <c r="A212" s="220"/>
      <c r="B212" s="221"/>
      <c r="C212" s="267" t="s">
        <v>1211</v>
      </c>
      <c r="D212" s="260"/>
      <c r="E212" s="261">
        <v>1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3"/>
      <c r="AA212" s="213"/>
      <c r="AB212" s="213"/>
      <c r="AC212" s="213"/>
      <c r="AD212" s="213"/>
      <c r="AE212" s="213"/>
      <c r="AF212" s="213"/>
      <c r="AG212" s="213" t="s">
        <v>266</v>
      </c>
      <c r="AH212" s="213">
        <v>5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67" t="s">
        <v>1212</v>
      </c>
      <c r="D213" s="260"/>
      <c r="E213" s="261">
        <v>2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3"/>
      <c r="AA213" s="213"/>
      <c r="AB213" s="213"/>
      <c r="AC213" s="213"/>
      <c r="AD213" s="213"/>
      <c r="AE213" s="213"/>
      <c r="AF213" s="213"/>
      <c r="AG213" s="213" t="s">
        <v>266</v>
      </c>
      <c r="AH213" s="213">
        <v>5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">
      <c r="A214" s="220"/>
      <c r="B214" s="221"/>
      <c r="C214" s="267" t="s">
        <v>1213</v>
      </c>
      <c r="D214" s="260"/>
      <c r="E214" s="261">
        <v>1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3"/>
      <c r="AA214" s="213"/>
      <c r="AB214" s="213"/>
      <c r="AC214" s="213"/>
      <c r="AD214" s="213"/>
      <c r="AE214" s="213"/>
      <c r="AF214" s="213"/>
      <c r="AG214" s="213" t="s">
        <v>266</v>
      </c>
      <c r="AH214" s="213">
        <v>5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">
      <c r="A215" s="220"/>
      <c r="B215" s="221"/>
      <c r="C215" s="267" t="s">
        <v>1214</v>
      </c>
      <c r="D215" s="260"/>
      <c r="E215" s="261">
        <v>1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3"/>
      <c r="AA215" s="213"/>
      <c r="AB215" s="213"/>
      <c r="AC215" s="213"/>
      <c r="AD215" s="213"/>
      <c r="AE215" s="213"/>
      <c r="AF215" s="213"/>
      <c r="AG215" s="213" t="s">
        <v>266</v>
      </c>
      <c r="AH215" s="213">
        <v>5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3" x14ac:dyDescent="0.2">
      <c r="A216" s="220"/>
      <c r="B216" s="221"/>
      <c r="C216" s="267" t="s">
        <v>587</v>
      </c>
      <c r="D216" s="260"/>
      <c r="E216" s="261">
        <v>3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3"/>
      <c r="AA216" s="213"/>
      <c r="AB216" s="213"/>
      <c r="AC216" s="213"/>
      <c r="AD216" s="213"/>
      <c r="AE216" s="213"/>
      <c r="AF216" s="213"/>
      <c r="AG216" s="213" t="s">
        <v>266</v>
      </c>
      <c r="AH216" s="213">
        <v>5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3" x14ac:dyDescent="0.2">
      <c r="A217" s="220"/>
      <c r="B217" s="221"/>
      <c r="C217" s="267" t="s">
        <v>1215</v>
      </c>
      <c r="D217" s="260"/>
      <c r="E217" s="261">
        <v>2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3"/>
      <c r="AA217" s="213"/>
      <c r="AB217" s="213"/>
      <c r="AC217" s="213"/>
      <c r="AD217" s="213"/>
      <c r="AE217" s="213"/>
      <c r="AF217" s="213"/>
      <c r="AG217" s="213" t="s">
        <v>266</v>
      </c>
      <c r="AH217" s="213">
        <v>5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3" x14ac:dyDescent="0.2">
      <c r="A218" s="220"/>
      <c r="B218" s="221"/>
      <c r="C218" s="267" t="s">
        <v>1216</v>
      </c>
      <c r="D218" s="260"/>
      <c r="E218" s="261">
        <v>1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3"/>
      <c r="AA218" s="213"/>
      <c r="AB218" s="213"/>
      <c r="AC218" s="213"/>
      <c r="AD218" s="213"/>
      <c r="AE218" s="213"/>
      <c r="AF218" s="213"/>
      <c r="AG218" s="213" t="s">
        <v>266</v>
      </c>
      <c r="AH218" s="213">
        <v>5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 x14ac:dyDescent="0.2">
      <c r="A219" s="220"/>
      <c r="B219" s="221"/>
      <c r="C219" s="267" t="s">
        <v>1217</v>
      </c>
      <c r="D219" s="260"/>
      <c r="E219" s="261">
        <v>1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3"/>
      <c r="AA219" s="213"/>
      <c r="AB219" s="213"/>
      <c r="AC219" s="213"/>
      <c r="AD219" s="213"/>
      <c r="AE219" s="213"/>
      <c r="AF219" s="213"/>
      <c r="AG219" s="213" t="s">
        <v>266</v>
      </c>
      <c r="AH219" s="213">
        <v>5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3" x14ac:dyDescent="0.2">
      <c r="A220" s="220"/>
      <c r="B220" s="221"/>
      <c r="C220" s="267" t="s">
        <v>1218</v>
      </c>
      <c r="D220" s="260"/>
      <c r="E220" s="261">
        <v>1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3"/>
      <c r="AA220" s="213"/>
      <c r="AB220" s="213"/>
      <c r="AC220" s="213"/>
      <c r="AD220" s="213"/>
      <c r="AE220" s="213"/>
      <c r="AF220" s="213"/>
      <c r="AG220" s="213" t="s">
        <v>266</v>
      </c>
      <c r="AH220" s="213">
        <v>5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 x14ac:dyDescent="0.2">
      <c r="A221" s="220"/>
      <c r="B221" s="221"/>
      <c r="C221" s="267" t="s">
        <v>1206</v>
      </c>
      <c r="D221" s="260"/>
      <c r="E221" s="261">
        <v>4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3"/>
      <c r="AA221" s="213"/>
      <c r="AB221" s="213"/>
      <c r="AC221" s="213"/>
      <c r="AD221" s="213"/>
      <c r="AE221" s="213"/>
      <c r="AF221" s="213"/>
      <c r="AG221" s="213" t="s">
        <v>266</v>
      </c>
      <c r="AH221" s="213">
        <v>5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">
      <c r="A222" s="220"/>
      <c r="B222" s="221"/>
      <c r="C222" s="267" t="s">
        <v>1207</v>
      </c>
      <c r="D222" s="260"/>
      <c r="E222" s="261">
        <v>2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3"/>
      <c r="AA222" s="213"/>
      <c r="AB222" s="213"/>
      <c r="AC222" s="213"/>
      <c r="AD222" s="213"/>
      <c r="AE222" s="213"/>
      <c r="AF222" s="213"/>
      <c r="AG222" s="213" t="s">
        <v>266</v>
      </c>
      <c r="AH222" s="213">
        <v>5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">
      <c r="A223" s="220"/>
      <c r="B223" s="221"/>
      <c r="C223" s="267" t="s">
        <v>1208</v>
      </c>
      <c r="D223" s="260"/>
      <c r="E223" s="261">
        <v>1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3"/>
      <c r="AA223" s="213"/>
      <c r="AB223" s="213"/>
      <c r="AC223" s="213"/>
      <c r="AD223" s="213"/>
      <c r="AE223" s="213"/>
      <c r="AF223" s="213"/>
      <c r="AG223" s="213" t="s">
        <v>266</v>
      </c>
      <c r="AH223" s="213">
        <v>5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2">
      <c r="A224" s="220"/>
      <c r="B224" s="221"/>
      <c r="C224" s="267" t="s">
        <v>1209</v>
      </c>
      <c r="D224" s="260"/>
      <c r="E224" s="261">
        <v>1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3"/>
      <c r="AA224" s="213"/>
      <c r="AB224" s="213"/>
      <c r="AC224" s="213"/>
      <c r="AD224" s="213"/>
      <c r="AE224" s="213"/>
      <c r="AF224" s="213"/>
      <c r="AG224" s="213" t="s">
        <v>266</v>
      </c>
      <c r="AH224" s="213">
        <v>5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 x14ac:dyDescent="0.2">
      <c r="A225" s="220"/>
      <c r="B225" s="221"/>
      <c r="C225" s="267" t="s">
        <v>1190</v>
      </c>
      <c r="D225" s="260"/>
      <c r="E225" s="261">
        <v>5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3"/>
      <c r="AA225" s="213"/>
      <c r="AB225" s="213"/>
      <c r="AC225" s="213"/>
      <c r="AD225" s="213"/>
      <c r="AE225" s="213"/>
      <c r="AF225" s="213"/>
      <c r="AG225" s="213" t="s">
        <v>266</v>
      </c>
      <c r="AH225" s="213">
        <v>5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 x14ac:dyDescent="0.2">
      <c r="A226" s="220"/>
      <c r="B226" s="221"/>
      <c r="C226" s="267" t="s">
        <v>1191</v>
      </c>
      <c r="D226" s="260"/>
      <c r="E226" s="261">
        <v>3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3"/>
      <c r="AA226" s="213"/>
      <c r="AB226" s="213"/>
      <c r="AC226" s="213"/>
      <c r="AD226" s="213"/>
      <c r="AE226" s="213"/>
      <c r="AF226" s="213"/>
      <c r="AG226" s="213" t="s">
        <v>266</v>
      </c>
      <c r="AH226" s="213">
        <v>5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20"/>
      <c r="B227" s="221"/>
      <c r="C227" s="267" t="s">
        <v>1192</v>
      </c>
      <c r="D227" s="260"/>
      <c r="E227" s="261">
        <v>4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3"/>
      <c r="AA227" s="213"/>
      <c r="AB227" s="213"/>
      <c r="AC227" s="213"/>
      <c r="AD227" s="213"/>
      <c r="AE227" s="213"/>
      <c r="AF227" s="213"/>
      <c r="AG227" s="213" t="s">
        <v>266</v>
      </c>
      <c r="AH227" s="213">
        <v>5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3" x14ac:dyDescent="0.2">
      <c r="A228" s="220"/>
      <c r="B228" s="221"/>
      <c r="C228" s="267" t="s">
        <v>1193</v>
      </c>
      <c r="D228" s="260"/>
      <c r="E228" s="261">
        <v>7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3"/>
      <c r="AA228" s="213"/>
      <c r="AB228" s="213"/>
      <c r="AC228" s="213"/>
      <c r="AD228" s="213"/>
      <c r="AE228" s="213"/>
      <c r="AF228" s="213"/>
      <c r="AG228" s="213" t="s">
        <v>266</v>
      </c>
      <c r="AH228" s="213">
        <v>5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 x14ac:dyDescent="0.2">
      <c r="A229" s="220"/>
      <c r="B229" s="221"/>
      <c r="C229" s="267" t="s">
        <v>1194</v>
      </c>
      <c r="D229" s="260"/>
      <c r="E229" s="261">
        <v>2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3"/>
      <c r="AA229" s="213"/>
      <c r="AB229" s="213"/>
      <c r="AC229" s="213"/>
      <c r="AD229" s="213"/>
      <c r="AE229" s="213"/>
      <c r="AF229" s="213"/>
      <c r="AG229" s="213" t="s">
        <v>266</v>
      </c>
      <c r="AH229" s="213">
        <v>5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 x14ac:dyDescent="0.2">
      <c r="A230" s="220"/>
      <c r="B230" s="221"/>
      <c r="C230" s="267" t="s">
        <v>1195</v>
      </c>
      <c r="D230" s="260"/>
      <c r="E230" s="261">
        <v>1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3"/>
      <c r="AA230" s="213"/>
      <c r="AB230" s="213"/>
      <c r="AC230" s="213"/>
      <c r="AD230" s="213"/>
      <c r="AE230" s="213"/>
      <c r="AF230" s="213"/>
      <c r="AG230" s="213" t="s">
        <v>266</v>
      </c>
      <c r="AH230" s="213">
        <v>5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 x14ac:dyDescent="0.2">
      <c r="A231" s="220"/>
      <c r="B231" s="221"/>
      <c r="C231" s="267" t="s">
        <v>1196</v>
      </c>
      <c r="D231" s="260"/>
      <c r="E231" s="261">
        <v>2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3"/>
      <c r="AA231" s="213"/>
      <c r="AB231" s="213"/>
      <c r="AC231" s="213"/>
      <c r="AD231" s="213"/>
      <c r="AE231" s="213"/>
      <c r="AF231" s="213"/>
      <c r="AG231" s="213" t="s">
        <v>266</v>
      </c>
      <c r="AH231" s="213">
        <v>5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 x14ac:dyDescent="0.2">
      <c r="A232" s="220"/>
      <c r="B232" s="221"/>
      <c r="C232" s="267" t="s">
        <v>1197</v>
      </c>
      <c r="D232" s="260"/>
      <c r="E232" s="261">
        <v>3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3"/>
      <c r="AA232" s="213"/>
      <c r="AB232" s="213"/>
      <c r="AC232" s="213"/>
      <c r="AD232" s="213"/>
      <c r="AE232" s="213"/>
      <c r="AF232" s="213"/>
      <c r="AG232" s="213" t="s">
        <v>266</v>
      </c>
      <c r="AH232" s="213">
        <v>5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3" x14ac:dyDescent="0.2">
      <c r="A233" s="220"/>
      <c r="B233" s="221"/>
      <c r="C233" s="267" t="s">
        <v>1202</v>
      </c>
      <c r="D233" s="260"/>
      <c r="E233" s="261">
        <v>2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3"/>
      <c r="AA233" s="213"/>
      <c r="AB233" s="213"/>
      <c r="AC233" s="213"/>
      <c r="AD233" s="213"/>
      <c r="AE233" s="213"/>
      <c r="AF233" s="213"/>
      <c r="AG233" s="213" t="s">
        <v>266</v>
      </c>
      <c r="AH233" s="213">
        <v>5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2">
      <c r="A234" s="220"/>
      <c r="B234" s="221"/>
      <c r="C234" s="267" t="s">
        <v>1203</v>
      </c>
      <c r="D234" s="260"/>
      <c r="E234" s="261">
        <v>1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3"/>
      <c r="AA234" s="213"/>
      <c r="AB234" s="213"/>
      <c r="AC234" s="213"/>
      <c r="AD234" s="213"/>
      <c r="AE234" s="213"/>
      <c r="AF234" s="213"/>
      <c r="AG234" s="213" t="s">
        <v>266</v>
      </c>
      <c r="AH234" s="213">
        <v>5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3" x14ac:dyDescent="0.2">
      <c r="A235" s="220"/>
      <c r="B235" s="221"/>
      <c r="C235" s="267" t="s">
        <v>1204</v>
      </c>
      <c r="D235" s="260"/>
      <c r="E235" s="261">
        <v>3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3"/>
      <c r="AA235" s="213"/>
      <c r="AB235" s="213"/>
      <c r="AC235" s="213"/>
      <c r="AD235" s="213"/>
      <c r="AE235" s="213"/>
      <c r="AF235" s="213"/>
      <c r="AG235" s="213" t="s">
        <v>266</v>
      </c>
      <c r="AH235" s="213">
        <v>5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">
      <c r="A236" s="220"/>
      <c r="B236" s="221"/>
      <c r="C236" s="267" t="s">
        <v>1226</v>
      </c>
      <c r="D236" s="260"/>
      <c r="E236" s="261">
        <v>1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3"/>
      <c r="AA236" s="213"/>
      <c r="AB236" s="213"/>
      <c r="AC236" s="213"/>
      <c r="AD236" s="213"/>
      <c r="AE236" s="213"/>
      <c r="AF236" s="213"/>
      <c r="AG236" s="213" t="s">
        <v>266</v>
      </c>
      <c r="AH236" s="213">
        <v>5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2.5" outlineLevel="1" x14ac:dyDescent="0.2">
      <c r="A237" s="237">
        <v>81</v>
      </c>
      <c r="B237" s="238" t="s">
        <v>1227</v>
      </c>
      <c r="C237" s="254" t="s">
        <v>1228</v>
      </c>
      <c r="D237" s="239" t="s">
        <v>251</v>
      </c>
      <c r="E237" s="240">
        <v>26</v>
      </c>
      <c r="F237" s="241"/>
      <c r="G237" s="242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0">
        <v>0</v>
      </c>
      <c r="O237" s="240">
        <f>ROUND(E237*N237,2)</f>
        <v>0</v>
      </c>
      <c r="P237" s="240">
        <v>0</v>
      </c>
      <c r="Q237" s="240">
        <f>ROUND(E237*P237,2)</f>
        <v>0</v>
      </c>
      <c r="R237" s="242" t="s">
        <v>337</v>
      </c>
      <c r="S237" s="242" t="s">
        <v>186</v>
      </c>
      <c r="T237" s="243" t="s">
        <v>186</v>
      </c>
      <c r="U237" s="224">
        <v>1.0009999999999999</v>
      </c>
      <c r="V237" s="224">
        <f>ROUND(E237*U237,2)</f>
        <v>26.03</v>
      </c>
      <c r="W237" s="224"/>
      <c r="X237" s="224" t="s">
        <v>218</v>
      </c>
      <c r="Y237" s="224" t="s">
        <v>206</v>
      </c>
      <c r="Z237" s="213"/>
      <c r="AA237" s="213"/>
      <c r="AB237" s="213"/>
      <c r="AC237" s="213"/>
      <c r="AD237" s="213"/>
      <c r="AE237" s="213"/>
      <c r="AF237" s="213"/>
      <c r="AG237" s="213" t="s">
        <v>219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2" x14ac:dyDescent="0.2">
      <c r="A238" s="220"/>
      <c r="B238" s="221"/>
      <c r="C238" s="267" t="s">
        <v>514</v>
      </c>
      <c r="D238" s="260"/>
      <c r="E238" s="261">
        <v>1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3"/>
      <c r="AA238" s="213"/>
      <c r="AB238" s="213"/>
      <c r="AC238" s="213"/>
      <c r="AD238" s="213"/>
      <c r="AE238" s="213"/>
      <c r="AF238" s="213"/>
      <c r="AG238" s="213" t="s">
        <v>266</v>
      </c>
      <c r="AH238" s="213">
        <v>5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3" x14ac:dyDescent="0.2">
      <c r="A239" s="220"/>
      <c r="B239" s="221"/>
      <c r="C239" s="267" t="s">
        <v>1187</v>
      </c>
      <c r="D239" s="260"/>
      <c r="E239" s="261">
        <v>1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3"/>
      <c r="AA239" s="213"/>
      <c r="AB239" s="213"/>
      <c r="AC239" s="213"/>
      <c r="AD239" s="213"/>
      <c r="AE239" s="213"/>
      <c r="AF239" s="213"/>
      <c r="AG239" s="213" t="s">
        <v>266</v>
      </c>
      <c r="AH239" s="213">
        <v>5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3" x14ac:dyDescent="0.2">
      <c r="A240" s="220"/>
      <c r="B240" s="221"/>
      <c r="C240" s="267" t="s">
        <v>1205</v>
      </c>
      <c r="D240" s="260"/>
      <c r="E240" s="261">
        <v>1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3"/>
      <c r="AA240" s="213"/>
      <c r="AB240" s="213"/>
      <c r="AC240" s="213"/>
      <c r="AD240" s="213"/>
      <c r="AE240" s="213"/>
      <c r="AF240" s="213"/>
      <c r="AG240" s="213" t="s">
        <v>266</v>
      </c>
      <c r="AH240" s="213">
        <v>5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 x14ac:dyDescent="0.2">
      <c r="A241" s="220"/>
      <c r="B241" s="221"/>
      <c r="C241" s="267" t="s">
        <v>1219</v>
      </c>
      <c r="D241" s="260"/>
      <c r="E241" s="261">
        <v>11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3"/>
      <c r="AA241" s="213"/>
      <c r="AB241" s="213"/>
      <c r="AC241" s="213"/>
      <c r="AD241" s="213"/>
      <c r="AE241" s="213"/>
      <c r="AF241" s="213"/>
      <c r="AG241" s="213" t="s">
        <v>266</v>
      </c>
      <c r="AH241" s="213">
        <v>5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3" x14ac:dyDescent="0.2">
      <c r="A242" s="220"/>
      <c r="B242" s="221"/>
      <c r="C242" s="267" t="s">
        <v>1220</v>
      </c>
      <c r="D242" s="260"/>
      <c r="E242" s="261">
        <v>7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3"/>
      <c r="AA242" s="213"/>
      <c r="AB242" s="213"/>
      <c r="AC242" s="213"/>
      <c r="AD242" s="213"/>
      <c r="AE242" s="213"/>
      <c r="AF242" s="213"/>
      <c r="AG242" s="213" t="s">
        <v>266</v>
      </c>
      <c r="AH242" s="213">
        <v>5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3" x14ac:dyDescent="0.2">
      <c r="A243" s="220"/>
      <c r="B243" s="221"/>
      <c r="C243" s="267" t="s">
        <v>1210</v>
      </c>
      <c r="D243" s="260"/>
      <c r="E243" s="261">
        <v>5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3"/>
      <c r="AA243" s="213"/>
      <c r="AB243" s="213"/>
      <c r="AC243" s="213"/>
      <c r="AD243" s="213"/>
      <c r="AE243" s="213"/>
      <c r="AF243" s="213"/>
      <c r="AG243" s="213" t="s">
        <v>266</v>
      </c>
      <c r="AH243" s="213">
        <v>5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46">
        <v>82</v>
      </c>
      <c r="B244" s="247" t="s">
        <v>1229</v>
      </c>
      <c r="C244" s="256" t="s">
        <v>1230</v>
      </c>
      <c r="D244" s="248" t="s">
        <v>0</v>
      </c>
      <c r="E244" s="249">
        <v>6294.4549999999999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49">
        <v>0</v>
      </c>
      <c r="O244" s="249">
        <f>ROUND(E244*N244,2)</f>
        <v>0</v>
      </c>
      <c r="P244" s="249">
        <v>0</v>
      </c>
      <c r="Q244" s="249">
        <f>ROUND(E244*P244,2)</f>
        <v>0</v>
      </c>
      <c r="R244" s="251" t="s">
        <v>337</v>
      </c>
      <c r="S244" s="251" t="s">
        <v>186</v>
      </c>
      <c r="T244" s="252" t="s">
        <v>186</v>
      </c>
      <c r="U244" s="224">
        <v>0</v>
      </c>
      <c r="V244" s="224">
        <f>ROUND(E244*U244,2)</f>
        <v>0</v>
      </c>
      <c r="W244" s="224"/>
      <c r="X244" s="224" t="s">
        <v>218</v>
      </c>
      <c r="Y244" s="224" t="s">
        <v>206</v>
      </c>
      <c r="Z244" s="213"/>
      <c r="AA244" s="213"/>
      <c r="AB244" s="213"/>
      <c r="AC244" s="213"/>
      <c r="AD244" s="213"/>
      <c r="AE244" s="213"/>
      <c r="AF244" s="213"/>
      <c r="AG244" s="213" t="s">
        <v>219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7">
        <v>83</v>
      </c>
      <c r="B245" s="238" t="s">
        <v>1231</v>
      </c>
      <c r="C245" s="254" t="s">
        <v>1232</v>
      </c>
      <c r="D245" s="239" t="s">
        <v>251</v>
      </c>
      <c r="E245" s="240">
        <v>105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21</v>
      </c>
      <c r="M245" s="242">
        <f>G245*(1+L245/100)</f>
        <v>0</v>
      </c>
      <c r="N245" s="240">
        <v>0</v>
      </c>
      <c r="O245" s="240">
        <f>ROUND(E245*N245,2)</f>
        <v>0</v>
      </c>
      <c r="P245" s="240">
        <v>0</v>
      </c>
      <c r="Q245" s="240">
        <f>ROUND(E245*P245,2)</f>
        <v>0</v>
      </c>
      <c r="R245" s="242"/>
      <c r="S245" s="242" t="s">
        <v>212</v>
      </c>
      <c r="T245" s="243" t="s">
        <v>187</v>
      </c>
      <c r="U245" s="224">
        <v>0</v>
      </c>
      <c r="V245" s="224">
        <f>ROUND(E245*U245,2)</f>
        <v>0</v>
      </c>
      <c r="W245" s="224"/>
      <c r="X245" s="224" t="s">
        <v>218</v>
      </c>
      <c r="Y245" s="224" t="s">
        <v>206</v>
      </c>
      <c r="Z245" s="213"/>
      <c r="AA245" s="213"/>
      <c r="AB245" s="213"/>
      <c r="AC245" s="213"/>
      <c r="AD245" s="213"/>
      <c r="AE245" s="213"/>
      <c r="AF245" s="213"/>
      <c r="AG245" s="213" t="s">
        <v>219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 x14ac:dyDescent="0.2">
      <c r="A246" s="220"/>
      <c r="B246" s="221"/>
      <c r="C246" s="267" t="s">
        <v>1233</v>
      </c>
      <c r="D246" s="260"/>
      <c r="E246" s="261">
        <v>26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3"/>
      <c r="AA246" s="213"/>
      <c r="AB246" s="213"/>
      <c r="AC246" s="213"/>
      <c r="AD246" s="213"/>
      <c r="AE246" s="213"/>
      <c r="AF246" s="213"/>
      <c r="AG246" s="213" t="s">
        <v>266</v>
      </c>
      <c r="AH246" s="213">
        <v>5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3" x14ac:dyDescent="0.2">
      <c r="A247" s="220"/>
      <c r="B247" s="221"/>
      <c r="C247" s="267" t="s">
        <v>1234</v>
      </c>
      <c r="D247" s="260"/>
      <c r="E247" s="261">
        <v>71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3"/>
      <c r="AA247" s="213"/>
      <c r="AB247" s="213"/>
      <c r="AC247" s="213"/>
      <c r="AD247" s="213"/>
      <c r="AE247" s="213"/>
      <c r="AF247" s="213"/>
      <c r="AG247" s="213" t="s">
        <v>266</v>
      </c>
      <c r="AH247" s="213">
        <v>5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3" x14ac:dyDescent="0.2">
      <c r="A248" s="220"/>
      <c r="B248" s="221"/>
      <c r="C248" s="267" t="s">
        <v>1235</v>
      </c>
      <c r="D248" s="260"/>
      <c r="E248" s="261">
        <v>8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3"/>
      <c r="AA248" s="213"/>
      <c r="AB248" s="213"/>
      <c r="AC248" s="213"/>
      <c r="AD248" s="213"/>
      <c r="AE248" s="213"/>
      <c r="AF248" s="213"/>
      <c r="AG248" s="213" t="s">
        <v>266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ht="33.75" outlineLevel="1" x14ac:dyDescent="0.2">
      <c r="A249" s="246">
        <v>84</v>
      </c>
      <c r="B249" s="247" t="s">
        <v>1236</v>
      </c>
      <c r="C249" s="256" t="s">
        <v>1237</v>
      </c>
      <c r="D249" s="248" t="s">
        <v>251</v>
      </c>
      <c r="E249" s="249">
        <v>1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49">
        <v>2.5919999999999999E-2</v>
      </c>
      <c r="O249" s="249">
        <f>ROUND(E249*N249,2)</f>
        <v>0.03</v>
      </c>
      <c r="P249" s="249">
        <v>0</v>
      </c>
      <c r="Q249" s="249">
        <f>ROUND(E249*P249,2)</f>
        <v>0</v>
      </c>
      <c r="R249" s="251" t="s">
        <v>306</v>
      </c>
      <c r="S249" s="251" t="s">
        <v>186</v>
      </c>
      <c r="T249" s="252" t="s">
        <v>186</v>
      </c>
      <c r="U249" s="224">
        <v>0</v>
      </c>
      <c r="V249" s="224">
        <f>ROUND(E249*U249,2)</f>
        <v>0</v>
      </c>
      <c r="W249" s="224"/>
      <c r="X249" s="224" t="s">
        <v>307</v>
      </c>
      <c r="Y249" s="224" t="s">
        <v>189</v>
      </c>
      <c r="Z249" s="213"/>
      <c r="AA249" s="213"/>
      <c r="AB249" s="213"/>
      <c r="AC249" s="213"/>
      <c r="AD249" s="213"/>
      <c r="AE249" s="213"/>
      <c r="AF249" s="213"/>
      <c r="AG249" s="213" t="s">
        <v>308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33.75" outlineLevel="1" x14ac:dyDescent="0.2">
      <c r="A250" s="246">
        <v>85</v>
      </c>
      <c r="B250" s="247" t="s">
        <v>1238</v>
      </c>
      <c r="C250" s="256" t="s">
        <v>1239</v>
      </c>
      <c r="D250" s="248" t="s">
        <v>251</v>
      </c>
      <c r="E250" s="249">
        <v>1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49">
        <v>5.0819999999999997E-2</v>
      </c>
      <c r="O250" s="249">
        <f>ROUND(E250*N250,2)</f>
        <v>0.05</v>
      </c>
      <c r="P250" s="249">
        <v>0</v>
      </c>
      <c r="Q250" s="249">
        <f>ROUND(E250*P250,2)</f>
        <v>0</v>
      </c>
      <c r="R250" s="251" t="s">
        <v>306</v>
      </c>
      <c r="S250" s="251" t="s">
        <v>186</v>
      </c>
      <c r="T250" s="252" t="s">
        <v>186</v>
      </c>
      <c r="U250" s="224">
        <v>0</v>
      </c>
      <c r="V250" s="224">
        <f>ROUND(E250*U250,2)</f>
        <v>0</v>
      </c>
      <c r="W250" s="224"/>
      <c r="X250" s="224" t="s">
        <v>307</v>
      </c>
      <c r="Y250" s="224" t="s">
        <v>189</v>
      </c>
      <c r="Z250" s="213"/>
      <c r="AA250" s="213"/>
      <c r="AB250" s="213"/>
      <c r="AC250" s="213"/>
      <c r="AD250" s="213"/>
      <c r="AE250" s="213"/>
      <c r="AF250" s="213"/>
      <c r="AG250" s="213" t="s">
        <v>308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33.75" outlineLevel="1" x14ac:dyDescent="0.2">
      <c r="A251" s="246">
        <v>86</v>
      </c>
      <c r="B251" s="247" t="s">
        <v>1240</v>
      </c>
      <c r="C251" s="256" t="s">
        <v>1241</v>
      </c>
      <c r="D251" s="248" t="s">
        <v>251</v>
      </c>
      <c r="E251" s="249">
        <v>1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49">
        <v>4.5039999999999997E-2</v>
      </c>
      <c r="O251" s="249">
        <f>ROUND(E251*N251,2)</f>
        <v>0.05</v>
      </c>
      <c r="P251" s="249">
        <v>0</v>
      </c>
      <c r="Q251" s="249">
        <f>ROUND(E251*P251,2)</f>
        <v>0</v>
      </c>
      <c r="R251" s="251" t="s">
        <v>306</v>
      </c>
      <c r="S251" s="251" t="s">
        <v>186</v>
      </c>
      <c r="T251" s="252" t="s">
        <v>186</v>
      </c>
      <c r="U251" s="224">
        <v>0</v>
      </c>
      <c r="V251" s="224">
        <f>ROUND(E251*U251,2)</f>
        <v>0</v>
      </c>
      <c r="W251" s="224"/>
      <c r="X251" s="224" t="s">
        <v>307</v>
      </c>
      <c r="Y251" s="224" t="s">
        <v>189</v>
      </c>
      <c r="Z251" s="213"/>
      <c r="AA251" s="213"/>
      <c r="AB251" s="213"/>
      <c r="AC251" s="213"/>
      <c r="AD251" s="213"/>
      <c r="AE251" s="213"/>
      <c r="AF251" s="213"/>
      <c r="AG251" s="213" t="s">
        <v>308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33.75" outlineLevel="1" x14ac:dyDescent="0.2">
      <c r="A252" s="246">
        <v>87</v>
      </c>
      <c r="B252" s="247" t="s">
        <v>1242</v>
      </c>
      <c r="C252" s="256" t="s">
        <v>1243</v>
      </c>
      <c r="D252" s="248" t="s">
        <v>251</v>
      </c>
      <c r="E252" s="249">
        <v>1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49">
        <v>7.714E-2</v>
      </c>
      <c r="O252" s="249">
        <f>ROUND(E252*N252,2)</f>
        <v>0.08</v>
      </c>
      <c r="P252" s="249">
        <v>0</v>
      </c>
      <c r="Q252" s="249">
        <f>ROUND(E252*P252,2)</f>
        <v>0</v>
      </c>
      <c r="R252" s="251" t="s">
        <v>306</v>
      </c>
      <c r="S252" s="251" t="s">
        <v>186</v>
      </c>
      <c r="T252" s="252" t="s">
        <v>186</v>
      </c>
      <c r="U252" s="224">
        <v>0</v>
      </c>
      <c r="V252" s="224">
        <f>ROUND(E252*U252,2)</f>
        <v>0</v>
      </c>
      <c r="W252" s="224"/>
      <c r="X252" s="224" t="s">
        <v>307</v>
      </c>
      <c r="Y252" s="224" t="s">
        <v>189</v>
      </c>
      <c r="Z252" s="213"/>
      <c r="AA252" s="213"/>
      <c r="AB252" s="213"/>
      <c r="AC252" s="213"/>
      <c r="AD252" s="213"/>
      <c r="AE252" s="213"/>
      <c r="AF252" s="213"/>
      <c r="AG252" s="213" t="s">
        <v>308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ht="33.75" outlineLevel="1" x14ac:dyDescent="0.2">
      <c r="A253" s="246">
        <v>88</v>
      </c>
      <c r="B253" s="247" t="s">
        <v>1244</v>
      </c>
      <c r="C253" s="256" t="s">
        <v>1245</v>
      </c>
      <c r="D253" s="248" t="s">
        <v>251</v>
      </c>
      <c r="E253" s="249">
        <v>1</v>
      </c>
      <c r="F253" s="250"/>
      <c r="G253" s="251">
        <f>ROUND(E253*F253,2)</f>
        <v>0</v>
      </c>
      <c r="H253" s="250"/>
      <c r="I253" s="251">
        <f>ROUND(E253*H253,2)</f>
        <v>0</v>
      </c>
      <c r="J253" s="250"/>
      <c r="K253" s="251">
        <f>ROUND(E253*J253,2)</f>
        <v>0</v>
      </c>
      <c r="L253" s="251">
        <v>21</v>
      </c>
      <c r="M253" s="251">
        <f>G253*(1+L253/100)</f>
        <v>0</v>
      </c>
      <c r="N253" s="249">
        <v>8.8160000000000002E-2</v>
      </c>
      <c r="O253" s="249">
        <f>ROUND(E253*N253,2)</f>
        <v>0.09</v>
      </c>
      <c r="P253" s="249">
        <v>0</v>
      </c>
      <c r="Q253" s="249">
        <f>ROUND(E253*P253,2)</f>
        <v>0</v>
      </c>
      <c r="R253" s="251" t="s">
        <v>306</v>
      </c>
      <c r="S253" s="251" t="s">
        <v>186</v>
      </c>
      <c r="T253" s="252" t="s">
        <v>186</v>
      </c>
      <c r="U253" s="224">
        <v>0</v>
      </c>
      <c r="V253" s="224">
        <f>ROUND(E253*U253,2)</f>
        <v>0</v>
      </c>
      <c r="W253" s="224"/>
      <c r="X253" s="224" t="s">
        <v>307</v>
      </c>
      <c r="Y253" s="224" t="s">
        <v>189</v>
      </c>
      <c r="Z253" s="213"/>
      <c r="AA253" s="213"/>
      <c r="AB253" s="213"/>
      <c r="AC253" s="213"/>
      <c r="AD253" s="213"/>
      <c r="AE253" s="213"/>
      <c r="AF253" s="213"/>
      <c r="AG253" s="213" t="s">
        <v>308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ht="33.75" outlineLevel="1" x14ac:dyDescent="0.2">
      <c r="A254" s="246">
        <v>89</v>
      </c>
      <c r="B254" s="247" t="s">
        <v>1246</v>
      </c>
      <c r="C254" s="256" t="s">
        <v>1247</v>
      </c>
      <c r="D254" s="248" t="s">
        <v>251</v>
      </c>
      <c r="E254" s="249">
        <v>2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49">
        <v>1.6979999999999999E-2</v>
      </c>
      <c r="O254" s="249">
        <f>ROUND(E254*N254,2)</f>
        <v>0.03</v>
      </c>
      <c r="P254" s="249">
        <v>0</v>
      </c>
      <c r="Q254" s="249">
        <f>ROUND(E254*P254,2)</f>
        <v>0</v>
      </c>
      <c r="R254" s="251" t="s">
        <v>306</v>
      </c>
      <c r="S254" s="251" t="s">
        <v>186</v>
      </c>
      <c r="T254" s="252" t="s">
        <v>186</v>
      </c>
      <c r="U254" s="224">
        <v>0</v>
      </c>
      <c r="V254" s="224">
        <f>ROUND(E254*U254,2)</f>
        <v>0</v>
      </c>
      <c r="W254" s="224"/>
      <c r="X254" s="224" t="s">
        <v>307</v>
      </c>
      <c r="Y254" s="224" t="s">
        <v>206</v>
      </c>
      <c r="Z254" s="213"/>
      <c r="AA254" s="213"/>
      <c r="AB254" s="213"/>
      <c r="AC254" s="213"/>
      <c r="AD254" s="213"/>
      <c r="AE254" s="213"/>
      <c r="AF254" s="213"/>
      <c r="AG254" s="213" t="s">
        <v>308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33.75" outlineLevel="1" x14ac:dyDescent="0.2">
      <c r="A255" s="246">
        <v>90</v>
      </c>
      <c r="B255" s="247" t="s">
        <v>1248</v>
      </c>
      <c r="C255" s="256" t="s">
        <v>1249</v>
      </c>
      <c r="D255" s="248" t="s">
        <v>251</v>
      </c>
      <c r="E255" s="249">
        <v>2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49">
        <v>1.9810000000000001E-2</v>
      </c>
      <c r="O255" s="249">
        <f>ROUND(E255*N255,2)</f>
        <v>0.04</v>
      </c>
      <c r="P255" s="249">
        <v>0</v>
      </c>
      <c r="Q255" s="249">
        <f>ROUND(E255*P255,2)</f>
        <v>0</v>
      </c>
      <c r="R255" s="251" t="s">
        <v>306</v>
      </c>
      <c r="S255" s="251" t="s">
        <v>186</v>
      </c>
      <c r="T255" s="252" t="s">
        <v>186</v>
      </c>
      <c r="U255" s="224">
        <v>0</v>
      </c>
      <c r="V255" s="224">
        <f>ROUND(E255*U255,2)</f>
        <v>0</v>
      </c>
      <c r="W255" s="224"/>
      <c r="X255" s="224" t="s">
        <v>307</v>
      </c>
      <c r="Y255" s="224" t="s">
        <v>206</v>
      </c>
      <c r="Z255" s="213"/>
      <c r="AA255" s="213"/>
      <c r="AB255" s="213"/>
      <c r="AC255" s="213"/>
      <c r="AD255" s="213"/>
      <c r="AE255" s="213"/>
      <c r="AF255" s="213"/>
      <c r="AG255" s="213" t="s">
        <v>308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33.75" outlineLevel="1" x14ac:dyDescent="0.2">
      <c r="A256" s="246">
        <v>91</v>
      </c>
      <c r="B256" s="247" t="s">
        <v>1250</v>
      </c>
      <c r="C256" s="256" t="s">
        <v>1251</v>
      </c>
      <c r="D256" s="248" t="s">
        <v>251</v>
      </c>
      <c r="E256" s="249">
        <v>1</v>
      </c>
      <c r="F256" s="250"/>
      <c r="G256" s="251">
        <f>ROUND(E256*F256,2)</f>
        <v>0</v>
      </c>
      <c r="H256" s="250"/>
      <c r="I256" s="251">
        <f>ROUND(E256*H256,2)</f>
        <v>0</v>
      </c>
      <c r="J256" s="250"/>
      <c r="K256" s="251">
        <f>ROUND(E256*J256,2)</f>
        <v>0</v>
      </c>
      <c r="L256" s="251">
        <v>21</v>
      </c>
      <c r="M256" s="251">
        <f>G256*(1+L256/100)</f>
        <v>0</v>
      </c>
      <c r="N256" s="249">
        <v>2.264E-2</v>
      </c>
      <c r="O256" s="249">
        <f>ROUND(E256*N256,2)</f>
        <v>0.02</v>
      </c>
      <c r="P256" s="249">
        <v>0</v>
      </c>
      <c r="Q256" s="249">
        <f>ROUND(E256*P256,2)</f>
        <v>0</v>
      </c>
      <c r="R256" s="251" t="s">
        <v>306</v>
      </c>
      <c r="S256" s="251" t="s">
        <v>186</v>
      </c>
      <c r="T256" s="252" t="s">
        <v>186</v>
      </c>
      <c r="U256" s="224">
        <v>0</v>
      </c>
      <c r="V256" s="224">
        <f>ROUND(E256*U256,2)</f>
        <v>0</v>
      </c>
      <c r="W256" s="224"/>
      <c r="X256" s="224" t="s">
        <v>307</v>
      </c>
      <c r="Y256" s="224" t="s">
        <v>206</v>
      </c>
      <c r="Z256" s="213"/>
      <c r="AA256" s="213"/>
      <c r="AB256" s="213"/>
      <c r="AC256" s="213"/>
      <c r="AD256" s="213"/>
      <c r="AE256" s="213"/>
      <c r="AF256" s="213"/>
      <c r="AG256" s="213" t="s">
        <v>308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ht="33.75" outlineLevel="1" x14ac:dyDescent="0.2">
      <c r="A257" s="237">
        <v>92</v>
      </c>
      <c r="B257" s="238" t="s">
        <v>1252</v>
      </c>
      <c r="C257" s="254" t="s">
        <v>1253</v>
      </c>
      <c r="D257" s="239" t="s">
        <v>251</v>
      </c>
      <c r="E257" s="240">
        <v>3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0">
        <v>8.6400000000000001E-3</v>
      </c>
      <c r="O257" s="240">
        <f>ROUND(E257*N257,2)</f>
        <v>0.03</v>
      </c>
      <c r="P257" s="240">
        <v>0</v>
      </c>
      <c r="Q257" s="240">
        <f>ROUND(E257*P257,2)</f>
        <v>0</v>
      </c>
      <c r="R257" s="242" t="s">
        <v>306</v>
      </c>
      <c r="S257" s="242" t="s">
        <v>186</v>
      </c>
      <c r="T257" s="243" t="s">
        <v>186</v>
      </c>
      <c r="U257" s="224">
        <v>0</v>
      </c>
      <c r="V257" s="224">
        <f>ROUND(E257*U257,2)</f>
        <v>0</v>
      </c>
      <c r="W257" s="224"/>
      <c r="X257" s="224" t="s">
        <v>307</v>
      </c>
      <c r="Y257" s="224" t="s">
        <v>206</v>
      </c>
      <c r="Z257" s="213"/>
      <c r="AA257" s="213"/>
      <c r="AB257" s="213"/>
      <c r="AC257" s="213"/>
      <c r="AD257" s="213"/>
      <c r="AE257" s="213"/>
      <c r="AF257" s="213"/>
      <c r="AG257" s="213" t="s">
        <v>308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 x14ac:dyDescent="0.2">
      <c r="A258" s="220"/>
      <c r="B258" s="221"/>
      <c r="C258" s="267" t="s">
        <v>1254</v>
      </c>
      <c r="D258" s="260"/>
      <c r="E258" s="261">
        <v>2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3"/>
      <c r="AA258" s="213"/>
      <c r="AB258" s="213"/>
      <c r="AC258" s="213"/>
      <c r="AD258" s="213"/>
      <c r="AE258" s="213"/>
      <c r="AF258" s="213"/>
      <c r="AG258" s="213" t="s">
        <v>266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2">
      <c r="A259" s="220"/>
      <c r="B259" s="221"/>
      <c r="C259" s="267" t="s">
        <v>1255</v>
      </c>
      <c r="D259" s="260"/>
      <c r="E259" s="261">
        <v>1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3"/>
      <c r="AA259" s="213"/>
      <c r="AB259" s="213"/>
      <c r="AC259" s="213"/>
      <c r="AD259" s="213"/>
      <c r="AE259" s="213"/>
      <c r="AF259" s="213"/>
      <c r="AG259" s="213" t="s">
        <v>266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ht="33.75" outlineLevel="1" x14ac:dyDescent="0.2">
      <c r="A260" s="237">
        <v>93</v>
      </c>
      <c r="B260" s="238" t="s">
        <v>1256</v>
      </c>
      <c r="C260" s="254" t="s">
        <v>1257</v>
      </c>
      <c r="D260" s="239" t="s">
        <v>251</v>
      </c>
      <c r="E260" s="240">
        <v>5</v>
      </c>
      <c r="F260" s="241"/>
      <c r="G260" s="242">
        <f>ROUND(E260*F260,2)</f>
        <v>0</v>
      </c>
      <c r="H260" s="241"/>
      <c r="I260" s="242">
        <f>ROUND(E260*H260,2)</f>
        <v>0</v>
      </c>
      <c r="J260" s="241"/>
      <c r="K260" s="242">
        <f>ROUND(E260*J260,2)</f>
        <v>0</v>
      </c>
      <c r="L260" s="242">
        <v>21</v>
      </c>
      <c r="M260" s="242">
        <f>G260*(1+L260/100)</f>
        <v>0</v>
      </c>
      <c r="N260" s="240">
        <v>1.0800000000000001E-2</v>
      </c>
      <c r="O260" s="240">
        <f>ROUND(E260*N260,2)</f>
        <v>0.05</v>
      </c>
      <c r="P260" s="240">
        <v>0</v>
      </c>
      <c r="Q260" s="240">
        <f>ROUND(E260*P260,2)</f>
        <v>0</v>
      </c>
      <c r="R260" s="242" t="s">
        <v>306</v>
      </c>
      <c r="S260" s="242" t="s">
        <v>186</v>
      </c>
      <c r="T260" s="243" t="s">
        <v>186</v>
      </c>
      <c r="U260" s="224">
        <v>0</v>
      </c>
      <c r="V260" s="224">
        <f>ROUND(E260*U260,2)</f>
        <v>0</v>
      </c>
      <c r="W260" s="224"/>
      <c r="X260" s="224" t="s">
        <v>307</v>
      </c>
      <c r="Y260" s="224" t="s">
        <v>206</v>
      </c>
      <c r="Z260" s="213"/>
      <c r="AA260" s="213"/>
      <c r="AB260" s="213"/>
      <c r="AC260" s="213"/>
      <c r="AD260" s="213"/>
      <c r="AE260" s="213"/>
      <c r="AF260" s="213"/>
      <c r="AG260" s="213" t="s">
        <v>308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2" x14ac:dyDescent="0.2">
      <c r="A261" s="220"/>
      <c r="B261" s="221"/>
      <c r="C261" s="267" t="s">
        <v>1254</v>
      </c>
      <c r="D261" s="260"/>
      <c r="E261" s="261">
        <v>2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3"/>
      <c r="AA261" s="213"/>
      <c r="AB261" s="213"/>
      <c r="AC261" s="213"/>
      <c r="AD261" s="213"/>
      <c r="AE261" s="213"/>
      <c r="AF261" s="213"/>
      <c r="AG261" s="213" t="s">
        <v>266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 x14ac:dyDescent="0.2">
      <c r="A262" s="220"/>
      <c r="B262" s="221"/>
      <c r="C262" s="267" t="s">
        <v>1258</v>
      </c>
      <c r="D262" s="260"/>
      <c r="E262" s="261">
        <v>3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3"/>
      <c r="AA262" s="213"/>
      <c r="AB262" s="213"/>
      <c r="AC262" s="213"/>
      <c r="AD262" s="213"/>
      <c r="AE262" s="213"/>
      <c r="AF262" s="213"/>
      <c r="AG262" s="213" t="s">
        <v>266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ht="33.75" outlineLevel="1" x14ac:dyDescent="0.2">
      <c r="A263" s="237">
        <v>94</v>
      </c>
      <c r="B263" s="238" t="s">
        <v>1259</v>
      </c>
      <c r="C263" s="254" t="s">
        <v>1260</v>
      </c>
      <c r="D263" s="239" t="s">
        <v>251</v>
      </c>
      <c r="E263" s="240">
        <v>5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0">
        <v>1.2959999999999999E-2</v>
      </c>
      <c r="O263" s="240">
        <f>ROUND(E263*N263,2)</f>
        <v>0.06</v>
      </c>
      <c r="P263" s="240">
        <v>0</v>
      </c>
      <c r="Q263" s="240">
        <f>ROUND(E263*P263,2)</f>
        <v>0</v>
      </c>
      <c r="R263" s="242" t="s">
        <v>306</v>
      </c>
      <c r="S263" s="242" t="s">
        <v>186</v>
      </c>
      <c r="T263" s="243" t="s">
        <v>186</v>
      </c>
      <c r="U263" s="224">
        <v>0</v>
      </c>
      <c r="V263" s="224">
        <f>ROUND(E263*U263,2)</f>
        <v>0</v>
      </c>
      <c r="W263" s="224"/>
      <c r="X263" s="224" t="s">
        <v>307</v>
      </c>
      <c r="Y263" s="224" t="s">
        <v>206</v>
      </c>
      <c r="Z263" s="213"/>
      <c r="AA263" s="213"/>
      <c r="AB263" s="213"/>
      <c r="AC263" s="213"/>
      <c r="AD263" s="213"/>
      <c r="AE263" s="213"/>
      <c r="AF263" s="213"/>
      <c r="AG263" s="213" t="s">
        <v>308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 x14ac:dyDescent="0.2">
      <c r="A264" s="220"/>
      <c r="B264" s="221"/>
      <c r="C264" s="267" t="s">
        <v>1254</v>
      </c>
      <c r="D264" s="260"/>
      <c r="E264" s="261">
        <v>2</v>
      </c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3"/>
      <c r="AA264" s="213"/>
      <c r="AB264" s="213"/>
      <c r="AC264" s="213"/>
      <c r="AD264" s="213"/>
      <c r="AE264" s="213"/>
      <c r="AF264" s="213"/>
      <c r="AG264" s="213" t="s">
        <v>266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 x14ac:dyDescent="0.2">
      <c r="A265" s="220"/>
      <c r="B265" s="221"/>
      <c r="C265" s="267" t="s">
        <v>1258</v>
      </c>
      <c r="D265" s="260"/>
      <c r="E265" s="261">
        <v>3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24"/>
      <c r="Z265" s="213"/>
      <c r="AA265" s="213"/>
      <c r="AB265" s="213"/>
      <c r="AC265" s="213"/>
      <c r="AD265" s="213"/>
      <c r="AE265" s="213"/>
      <c r="AF265" s="213"/>
      <c r="AG265" s="213" t="s">
        <v>266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ht="33.75" outlineLevel="1" x14ac:dyDescent="0.2">
      <c r="A266" s="237">
        <v>95</v>
      </c>
      <c r="B266" s="238" t="s">
        <v>1261</v>
      </c>
      <c r="C266" s="254" t="s">
        <v>1262</v>
      </c>
      <c r="D266" s="239" t="s">
        <v>251</v>
      </c>
      <c r="E266" s="240">
        <v>3</v>
      </c>
      <c r="F266" s="241"/>
      <c r="G266" s="242">
        <f>ROUND(E266*F266,2)</f>
        <v>0</v>
      </c>
      <c r="H266" s="241"/>
      <c r="I266" s="242">
        <f>ROUND(E266*H266,2)</f>
        <v>0</v>
      </c>
      <c r="J266" s="241"/>
      <c r="K266" s="242">
        <f>ROUND(E266*J266,2)</f>
        <v>0</v>
      </c>
      <c r="L266" s="242">
        <v>21</v>
      </c>
      <c r="M266" s="242">
        <f>G266*(1+L266/100)</f>
        <v>0</v>
      </c>
      <c r="N266" s="240">
        <v>1.512E-2</v>
      </c>
      <c r="O266" s="240">
        <f>ROUND(E266*N266,2)</f>
        <v>0.05</v>
      </c>
      <c r="P266" s="240">
        <v>0</v>
      </c>
      <c r="Q266" s="240">
        <f>ROUND(E266*P266,2)</f>
        <v>0</v>
      </c>
      <c r="R266" s="242" t="s">
        <v>306</v>
      </c>
      <c r="S266" s="242" t="s">
        <v>186</v>
      </c>
      <c r="T266" s="243" t="s">
        <v>186</v>
      </c>
      <c r="U266" s="224">
        <v>0</v>
      </c>
      <c r="V266" s="224">
        <f>ROUND(E266*U266,2)</f>
        <v>0</v>
      </c>
      <c r="W266" s="224"/>
      <c r="X266" s="224" t="s">
        <v>307</v>
      </c>
      <c r="Y266" s="224" t="s">
        <v>206</v>
      </c>
      <c r="Z266" s="213"/>
      <c r="AA266" s="213"/>
      <c r="AB266" s="213"/>
      <c r="AC266" s="213"/>
      <c r="AD266" s="213"/>
      <c r="AE266" s="213"/>
      <c r="AF266" s="213"/>
      <c r="AG266" s="213" t="s">
        <v>308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">
      <c r="A267" s="220"/>
      <c r="B267" s="221"/>
      <c r="C267" s="267" t="s">
        <v>1263</v>
      </c>
      <c r="D267" s="260"/>
      <c r="E267" s="261">
        <v>2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3"/>
      <c r="AA267" s="213"/>
      <c r="AB267" s="213"/>
      <c r="AC267" s="213"/>
      <c r="AD267" s="213"/>
      <c r="AE267" s="213"/>
      <c r="AF267" s="213"/>
      <c r="AG267" s="213" t="s">
        <v>266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3" x14ac:dyDescent="0.2">
      <c r="A268" s="220"/>
      <c r="B268" s="221"/>
      <c r="C268" s="267" t="s">
        <v>1264</v>
      </c>
      <c r="D268" s="260"/>
      <c r="E268" s="261">
        <v>1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3"/>
      <c r="AA268" s="213"/>
      <c r="AB268" s="213"/>
      <c r="AC268" s="213"/>
      <c r="AD268" s="213"/>
      <c r="AE268" s="213"/>
      <c r="AF268" s="213"/>
      <c r="AG268" s="213" t="s">
        <v>266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ht="33.75" outlineLevel="1" x14ac:dyDescent="0.2">
      <c r="A269" s="246">
        <v>96</v>
      </c>
      <c r="B269" s="247" t="s">
        <v>1265</v>
      </c>
      <c r="C269" s="256" t="s">
        <v>1266</v>
      </c>
      <c r="D269" s="248" t="s">
        <v>251</v>
      </c>
      <c r="E269" s="249">
        <v>4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49">
        <v>1.728E-2</v>
      </c>
      <c r="O269" s="249">
        <f>ROUND(E269*N269,2)</f>
        <v>7.0000000000000007E-2</v>
      </c>
      <c r="P269" s="249">
        <v>0</v>
      </c>
      <c r="Q269" s="249">
        <f>ROUND(E269*P269,2)</f>
        <v>0</v>
      </c>
      <c r="R269" s="251" t="s">
        <v>306</v>
      </c>
      <c r="S269" s="251" t="s">
        <v>186</v>
      </c>
      <c r="T269" s="252" t="s">
        <v>186</v>
      </c>
      <c r="U269" s="224">
        <v>0</v>
      </c>
      <c r="V269" s="224">
        <f>ROUND(E269*U269,2)</f>
        <v>0</v>
      </c>
      <c r="W269" s="224"/>
      <c r="X269" s="224" t="s">
        <v>307</v>
      </c>
      <c r="Y269" s="224" t="s">
        <v>206</v>
      </c>
      <c r="Z269" s="213"/>
      <c r="AA269" s="213"/>
      <c r="AB269" s="213"/>
      <c r="AC269" s="213"/>
      <c r="AD269" s="213"/>
      <c r="AE269" s="213"/>
      <c r="AF269" s="213"/>
      <c r="AG269" s="213" t="s">
        <v>308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ht="33.75" outlineLevel="1" x14ac:dyDescent="0.2">
      <c r="A270" s="246">
        <v>97</v>
      </c>
      <c r="B270" s="247" t="s">
        <v>1267</v>
      </c>
      <c r="C270" s="256" t="s">
        <v>1268</v>
      </c>
      <c r="D270" s="248" t="s">
        <v>251</v>
      </c>
      <c r="E270" s="249">
        <v>7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49">
        <v>1.9439999999999999E-2</v>
      </c>
      <c r="O270" s="249">
        <f>ROUND(E270*N270,2)</f>
        <v>0.14000000000000001</v>
      </c>
      <c r="P270" s="249">
        <v>0</v>
      </c>
      <c r="Q270" s="249">
        <f>ROUND(E270*P270,2)</f>
        <v>0</v>
      </c>
      <c r="R270" s="251" t="s">
        <v>306</v>
      </c>
      <c r="S270" s="251" t="s">
        <v>186</v>
      </c>
      <c r="T270" s="252" t="s">
        <v>186</v>
      </c>
      <c r="U270" s="224">
        <v>0</v>
      </c>
      <c r="V270" s="224">
        <f>ROUND(E270*U270,2)</f>
        <v>0</v>
      </c>
      <c r="W270" s="224"/>
      <c r="X270" s="224" t="s">
        <v>307</v>
      </c>
      <c r="Y270" s="224" t="s">
        <v>206</v>
      </c>
      <c r="Z270" s="213"/>
      <c r="AA270" s="213"/>
      <c r="AB270" s="213"/>
      <c r="AC270" s="213"/>
      <c r="AD270" s="213"/>
      <c r="AE270" s="213"/>
      <c r="AF270" s="213"/>
      <c r="AG270" s="213" t="s">
        <v>308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ht="33.75" outlineLevel="1" x14ac:dyDescent="0.2">
      <c r="A271" s="246">
        <v>98</v>
      </c>
      <c r="B271" s="247" t="s">
        <v>1269</v>
      </c>
      <c r="C271" s="256" t="s">
        <v>1270</v>
      </c>
      <c r="D271" s="248" t="s">
        <v>251</v>
      </c>
      <c r="E271" s="249">
        <v>2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49">
        <v>2.1600000000000001E-2</v>
      </c>
      <c r="O271" s="249">
        <f>ROUND(E271*N271,2)</f>
        <v>0.04</v>
      </c>
      <c r="P271" s="249">
        <v>0</v>
      </c>
      <c r="Q271" s="249">
        <f>ROUND(E271*P271,2)</f>
        <v>0</v>
      </c>
      <c r="R271" s="251" t="s">
        <v>306</v>
      </c>
      <c r="S271" s="251" t="s">
        <v>186</v>
      </c>
      <c r="T271" s="252" t="s">
        <v>186</v>
      </c>
      <c r="U271" s="224">
        <v>0</v>
      </c>
      <c r="V271" s="224">
        <f>ROUND(E271*U271,2)</f>
        <v>0</v>
      </c>
      <c r="W271" s="224"/>
      <c r="X271" s="224" t="s">
        <v>307</v>
      </c>
      <c r="Y271" s="224" t="s">
        <v>206</v>
      </c>
      <c r="Z271" s="213"/>
      <c r="AA271" s="213"/>
      <c r="AB271" s="213"/>
      <c r="AC271" s="213"/>
      <c r="AD271" s="213"/>
      <c r="AE271" s="213"/>
      <c r="AF271" s="213"/>
      <c r="AG271" s="213" t="s">
        <v>308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ht="33.75" outlineLevel="1" x14ac:dyDescent="0.2">
      <c r="A272" s="246">
        <v>99</v>
      </c>
      <c r="B272" s="247" t="s">
        <v>1271</v>
      </c>
      <c r="C272" s="256" t="s">
        <v>1272</v>
      </c>
      <c r="D272" s="248" t="s">
        <v>251</v>
      </c>
      <c r="E272" s="249">
        <v>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49">
        <v>2.376E-2</v>
      </c>
      <c r="O272" s="249">
        <f>ROUND(E272*N272,2)</f>
        <v>0.02</v>
      </c>
      <c r="P272" s="249">
        <v>0</v>
      </c>
      <c r="Q272" s="249">
        <f>ROUND(E272*P272,2)</f>
        <v>0</v>
      </c>
      <c r="R272" s="251" t="s">
        <v>306</v>
      </c>
      <c r="S272" s="251" t="s">
        <v>186</v>
      </c>
      <c r="T272" s="252" t="s">
        <v>186</v>
      </c>
      <c r="U272" s="224">
        <v>0</v>
      </c>
      <c r="V272" s="224">
        <f>ROUND(E272*U272,2)</f>
        <v>0</v>
      </c>
      <c r="W272" s="224"/>
      <c r="X272" s="224" t="s">
        <v>307</v>
      </c>
      <c r="Y272" s="224" t="s">
        <v>206</v>
      </c>
      <c r="Z272" s="213"/>
      <c r="AA272" s="213"/>
      <c r="AB272" s="213"/>
      <c r="AC272" s="213"/>
      <c r="AD272" s="213"/>
      <c r="AE272" s="213"/>
      <c r="AF272" s="213"/>
      <c r="AG272" s="213" t="s">
        <v>308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ht="33.75" outlineLevel="1" x14ac:dyDescent="0.2">
      <c r="A273" s="237">
        <v>100</v>
      </c>
      <c r="B273" s="238" t="s">
        <v>1273</v>
      </c>
      <c r="C273" s="254" t="s">
        <v>1274</v>
      </c>
      <c r="D273" s="239" t="s">
        <v>251</v>
      </c>
      <c r="E273" s="240">
        <v>2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0">
        <v>2.5919999999999999E-2</v>
      </c>
      <c r="O273" s="240">
        <f>ROUND(E273*N273,2)</f>
        <v>0.05</v>
      </c>
      <c r="P273" s="240">
        <v>0</v>
      </c>
      <c r="Q273" s="240">
        <f>ROUND(E273*P273,2)</f>
        <v>0</v>
      </c>
      <c r="R273" s="242" t="s">
        <v>306</v>
      </c>
      <c r="S273" s="242" t="s">
        <v>186</v>
      </c>
      <c r="T273" s="243" t="s">
        <v>186</v>
      </c>
      <c r="U273" s="224">
        <v>0</v>
      </c>
      <c r="V273" s="224">
        <f>ROUND(E273*U273,2)</f>
        <v>0</v>
      </c>
      <c r="W273" s="224"/>
      <c r="X273" s="224" t="s">
        <v>307</v>
      </c>
      <c r="Y273" s="224" t="s">
        <v>206</v>
      </c>
      <c r="Z273" s="213"/>
      <c r="AA273" s="213"/>
      <c r="AB273" s="213"/>
      <c r="AC273" s="213"/>
      <c r="AD273" s="213"/>
      <c r="AE273" s="213"/>
      <c r="AF273" s="213"/>
      <c r="AG273" s="213" t="s">
        <v>308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2" x14ac:dyDescent="0.2">
      <c r="A274" s="220"/>
      <c r="B274" s="221"/>
      <c r="C274" s="267" t="s">
        <v>1255</v>
      </c>
      <c r="D274" s="260"/>
      <c r="E274" s="261">
        <v>1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3"/>
      <c r="AA274" s="213"/>
      <c r="AB274" s="213"/>
      <c r="AC274" s="213"/>
      <c r="AD274" s="213"/>
      <c r="AE274" s="213"/>
      <c r="AF274" s="213"/>
      <c r="AG274" s="213" t="s">
        <v>266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3" x14ac:dyDescent="0.2">
      <c r="A275" s="220"/>
      <c r="B275" s="221"/>
      <c r="C275" s="267" t="s">
        <v>1264</v>
      </c>
      <c r="D275" s="260"/>
      <c r="E275" s="261">
        <v>1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3"/>
      <c r="AA275" s="213"/>
      <c r="AB275" s="213"/>
      <c r="AC275" s="213"/>
      <c r="AD275" s="213"/>
      <c r="AE275" s="213"/>
      <c r="AF275" s="213"/>
      <c r="AG275" s="213" t="s">
        <v>266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33.75" outlineLevel="1" x14ac:dyDescent="0.2">
      <c r="A276" s="246">
        <v>101</v>
      </c>
      <c r="B276" s="247" t="s">
        <v>1275</v>
      </c>
      <c r="C276" s="256" t="s">
        <v>1276</v>
      </c>
      <c r="D276" s="248" t="s">
        <v>251</v>
      </c>
      <c r="E276" s="249">
        <v>3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49">
        <v>3.024E-2</v>
      </c>
      <c r="O276" s="249">
        <f>ROUND(E276*N276,2)</f>
        <v>0.09</v>
      </c>
      <c r="P276" s="249">
        <v>0</v>
      </c>
      <c r="Q276" s="249">
        <f>ROUND(E276*P276,2)</f>
        <v>0</v>
      </c>
      <c r="R276" s="251" t="s">
        <v>306</v>
      </c>
      <c r="S276" s="251" t="s">
        <v>186</v>
      </c>
      <c r="T276" s="252" t="s">
        <v>186</v>
      </c>
      <c r="U276" s="224">
        <v>0</v>
      </c>
      <c r="V276" s="224">
        <f>ROUND(E276*U276,2)</f>
        <v>0</v>
      </c>
      <c r="W276" s="224"/>
      <c r="X276" s="224" t="s">
        <v>307</v>
      </c>
      <c r="Y276" s="224" t="s">
        <v>206</v>
      </c>
      <c r="Z276" s="213"/>
      <c r="AA276" s="213"/>
      <c r="AB276" s="213"/>
      <c r="AC276" s="213"/>
      <c r="AD276" s="213"/>
      <c r="AE276" s="213"/>
      <c r="AF276" s="213"/>
      <c r="AG276" s="213" t="s">
        <v>308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33.75" outlineLevel="1" x14ac:dyDescent="0.2">
      <c r="A277" s="237">
        <v>102</v>
      </c>
      <c r="B277" s="238" t="s">
        <v>1277</v>
      </c>
      <c r="C277" s="254" t="s">
        <v>1278</v>
      </c>
      <c r="D277" s="239" t="s">
        <v>251</v>
      </c>
      <c r="E277" s="240">
        <v>2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21</v>
      </c>
      <c r="M277" s="242">
        <f>G277*(1+L277/100)</f>
        <v>0</v>
      </c>
      <c r="N277" s="240">
        <v>2.1350000000000001E-2</v>
      </c>
      <c r="O277" s="240">
        <f>ROUND(E277*N277,2)</f>
        <v>0.04</v>
      </c>
      <c r="P277" s="240">
        <v>0</v>
      </c>
      <c r="Q277" s="240">
        <f>ROUND(E277*P277,2)</f>
        <v>0</v>
      </c>
      <c r="R277" s="242" t="s">
        <v>306</v>
      </c>
      <c r="S277" s="242" t="s">
        <v>186</v>
      </c>
      <c r="T277" s="243" t="s">
        <v>186</v>
      </c>
      <c r="U277" s="224">
        <v>0</v>
      </c>
      <c r="V277" s="224">
        <f>ROUND(E277*U277,2)</f>
        <v>0</v>
      </c>
      <c r="W277" s="224"/>
      <c r="X277" s="224" t="s">
        <v>307</v>
      </c>
      <c r="Y277" s="224" t="s">
        <v>206</v>
      </c>
      <c r="Z277" s="213"/>
      <c r="AA277" s="213"/>
      <c r="AB277" s="213"/>
      <c r="AC277" s="213"/>
      <c r="AD277" s="213"/>
      <c r="AE277" s="213"/>
      <c r="AF277" s="213"/>
      <c r="AG277" s="213" t="s">
        <v>308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2" x14ac:dyDescent="0.2">
      <c r="A278" s="220"/>
      <c r="B278" s="221"/>
      <c r="C278" s="267" t="s">
        <v>1255</v>
      </c>
      <c r="D278" s="260"/>
      <c r="E278" s="261">
        <v>1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3"/>
      <c r="AA278" s="213"/>
      <c r="AB278" s="213"/>
      <c r="AC278" s="213"/>
      <c r="AD278" s="213"/>
      <c r="AE278" s="213"/>
      <c r="AF278" s="213"/>
      <c r="AG278" s="213" t="s">
        <v>266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3" x14ac:dyDescent="0.2">
      <c r="A279" s="220"/>
      <c r="B279" s="221"/>
      <c r="C279" s="267" t="s">
        <v>1264</v>
      </c>
      <c r="D279" s="260"/>
      <c r="E279" s="261">
        <v>1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3"/>
      <c r="AA279" s="213"/>
      <c r="AB279" s="213"/>
      <c r="AC279" s="213"/>
      <c r="AD279" s="213"/>
      <c r="AE279" s="213"/>
      <c r="AF279" s="213"/>
      <c r="AG279" s="213" t="s">
        <v>266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33.75" outlineLevel="1" x14ac:dyDescent="0.2">
      <c r="A280" s="237">
        <v>103</v>
      </c>
      <c r="B280" s="238" t="s">
        <v>1279</v>
      </c>
      <c r="C280" s="254" t="s">
        <v>1280</v>
      </c>
      <c r="D280" s="239" t="s">
        <v>251</v>
      </c>
      <c r="E280" s="240">
        <v>1</v>
      </c>
      <c r="F280" s="241"/>
      <c r="G280" s="242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21</v>
      </c>
      <c r="M280" s="242">
        <f>G280*(1+L280/100)</f>
        <v>0</v>
      </c>
      <c r="N280" s="240">
        <v>3.0499999999999999E-2</v>
      </c>
      <c r="O280" s="240">
        <f>ROUND(E280*N280,2)</f>
        <v>0.03</v>
      </c>
      <c r="P280" s="240">
        <v>0</v>
      </c>
      <c r="Q280" s="240">
        <f>ROUND(E280*P280,2)</f>
        <v>0</v>
      </c>
      <c r="R280" s="242" t="s">
        <v>306</v>
      </c>
      <c r="S280" s="242" t="s">
        <v>186</v>
      </c>
      <c r="T280" s="243" t="s">
        <v>186</v>
      </c>
      <c r="U280" s="224">
        <v>0</v>
      </c>
      <c r="V280" s="224">
        <f>ROUND(E280*U280,2)</f>
        <v>0</v>
      </c>
      <c r="W280" s="224"/>
      <c r="X280" s="224" t="s">
        <v>307</v>
      </c>
      <c r="Y280" s="224" t="s">
        <v>206</v>
      </c>
      <c r="Z280" s="213"/>
      <c r="AA280" s="213"/>
      <c r="AB280" s="213"/>
      <c r="AC280" s="213"/>
      <c r="AD280" s="213"/>
      <c r="AE280" s="213"/>
      <c r="AF280" s="213"/>
      <c r="AG280" s="213" t="s">
        <v>308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 x14ac:dyDescent="0.2">
      <c r="A281" s="220"/>
      <c r="B281" s="221"/>
      <c r="C281" s="267" t="s">
        <v>1264</v>
      </c>
      <c r="D281" s="260"/>
      <c r="E281" s="261">
        <v>1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3"/>
      <c r="AA281" s="213"/>
      <c r="AB281" s="213"/>
      <c r="AC281" s="213"/>
      <c r="AD281" s="213"/>
      <c r="AE281" s="213"/>
      <c r="AF281" s="213"/>
      <c r="AG281" s="213" t="s">
        <v>266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ht="33.75" outlineLevel="1" x14ac:dyDescent="0.2">
      <c r="A282" s="237">
        <v>104</v>
      </c>
      <c r="B282" s="238" t="s">
        <v>1281</v>
      </c>
      <c r="C282" s="254" t="s">
        <v>1282</v>
      </c>
      <c r="D282" s="239" t="s">
        <v>251</v>
      </c>
      <c r="E282" s="240">
        <v>3</v>
      </c>
      <c r="F282" s="241"/>
      <c r="G282" s="242">
        <f>ROUND(E282*F282,2)</f>
        <v>0</v>
      </c>
      <c r="H282" s="241"/>
      <c r="I282" s="242">
        <f>ROUND(E282*H282,2)</f>
        <v>0</v>
      </c>
      <c r="J282" s="241"/>
      <c r="K282" s="242">
        <f>ROUND(E282*J282,2)</f>
        <v>0</v>
      </c>
      <c r="L282" s="242">
        <v>21</v>
      </c>
      <c r="M282" s="242">
        <f>G282*(1+L282/100)</f>
        <v>0</v>
      </c>
      <c r="N282" s="240">
        <v>3.6600000000000001E-2</v>
      </c>
      <c r="O282" s="240">
        <f>ROUND(E282*N282,2)</f>
        <v>0.11</v>
      </c>
      <c r="P282" s="240">
        <v>0</v>
      </c>
      <c r="Q282" s="240">
        <f>ROUND(E282*P282,2)</f>
        <v>0</v>
      </c>
      <c r="R282" s="242" t="s">
        <v>306</v>
      </c>
      <c r="S282" s="242" t="s">
        <v>186</v>
      </c>
      <c r="T282" s="243" t="s">
        <v>186</v>
      </c>
      <c r="U282" s="224">
        <v>0</v>
      </c>
      <c r="V282" s="224">
        <f>ROUND(E282*U282,2)</f>
        <v>0</v>
      </c>
      <c r="W282" s="224"/>
      <c r="X282" s="224" t="s">
        <v>307</v>
      </c>
      <c r="Y282" s="224" t="s">
        <v>206</v>
      </c>
      <c r="Z282" s="213"/>
      <c r="AA282" s="213"/>
      <c r="AB282" s="213"/>
      <c r="AC282" s="213"/>
      <c r="AD282" s="213"/>
      <c r="AE282" s="213"/>
      <c r="AF282" s="213"/>
      <c r="AG282" s="213" t="s">
        <v>308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2" x14ac:dyDescent="0.2">
      <c r="A283" s="220"/>
      <c r="B283" s="221"/>
      <c r="C283" s="267" t="s">
        <v>1264</v>
      </c>
      <c r="D283" s="260"/>
      <c r="E283" s="261">
        <v>1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3"/>
      <c r="AA283" s="213"/>
      <c r="AB283" s="213"/>
      <c r="AC283" s="213"/>
      <c r="AD283" s="213"/>
      <c r="AE283" s="213"/>
      <c r="AF283" s="213"/>
      <c r="AG283" s="213" t="s">
        <v>266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3" x14ac:dyDescent="0.2">
      <c r="A284" s="220"/>
      <c r="B284" s="221"/>
      <c r="C284" s="267" t="s">
        <v>1263</v>
      </c>
      <c r="D284" s="260"/>
      <c r="E284" s="261">
        <v>2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3"/>
      <c r="AA284" s="213"/>
      <c r="AB284" s="213"/>
      <c r="AC284" s="213"/>
      <c r="AD284" s="213"/>
      <c r="AE284" s="213"/>
      <c r="AF284" s="213"/>
      <c r="AG284" s="213" t="s">
        <v>266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ht="33.75" outlineLevel="1" x14ac:dyDescent="0.2">
      <c r="A285" s="246">
        <v>105</v>
      </c>
      <c r="B285" s="247" t="s">
        <v>1283</v>
      </c>
      <c r="C285" s="256" t="s">
        <v>1284</v>
      </c>
      <c r="D285" s="248" t="s">
        <v>251</v>
      </c>
      <c r="E285" s="249">
        <v>1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49">
        <v>4.8800000000000003E-2</v>
      </c>
      <c r="O285" s="249">
        <f>ROUND(E285*N285,2)</f>
        <v>0.05</v>
      </c>
      <c r="P285" s="249">
        <v>0</v>
      </c>
      <c r="Q285" s="249">
        <f>ROUND(E285*P285,2)</f>
        <v>0</v>
      </c>
      <c r="R285" s="251" t="s">
        <v>306</v>
      </c>
      <c r="S285" s="251" t="s">
        <v>186</v>
      </c>
      <c r="T285" s="252" t="s">
        <v>186</v>
      </c>
      <c r="U285" s="224">
        <v>0</v>
      </c>
      <c r="V285" s="224">
        <f>ROUND(E285*U285,2)</f>
        <v>0</v>
      </c>
      <c r="W285" s="224"/>
      <c r="X285" s="224" t="s">
        <v>307</v>
      </c>
      <c r="Y285" s="224" t="s">
        <v>206</v>
      </c>
      <c r="Z285" s="213"/>
      <c r="AA285" s="213"/>
      <c r="AB285" s="213"/>
      <c r="AC285" s="213"/>
      <c r="AD285" s="213"/>
      <c r="AE285" s="213"/>
      <c r="AF285" s="213"/>
      <c r="AG285" s="213" t="s">
        <v>308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33.75" outlineLevel="1" x14ac:dyDescent="0.2">
      <c r="A286" s="246">
        <v>106</v>
      </c>
      <c r="B286" s="247" t="s">
        <v>1285</v>
      </c>
      <c r="C286" s="256" t="s">
        <v>1286</v>
      </c>
      <c r="D286" s="248" t="s">
        <v>251</v>
      </c>
      <c r="E286" s="249">
        <v>4</v>
      </c>
      <c r="F286" s="250"/>
      <c r="G286" s="251">
        <f>ROUND(E286*F286,2)</f>
        <v>0</v>
      </c>
      <c r="H286" s="250"/>
      <c r="I286" s="251">
        <f>ROUND(E286*H286,2)</f>
        <v>0</v>
      </c>
      <c r="J286" s="250"/>
      <c r="K286" s="251">
        <f>ROUND(E286*J286,2)</f>
        <v>0</v>
      </c>
      <c r="L286" s="251">
        <v>21</v>
      </c>
      <c r="M286" s="251">
        <f>G286*(1+L286/100)</f>
        <v>0</v>
      </c>
      <c r="N286" s="249">
        <v>1.8800000000000001E-2</v>
      </c>
      <c r="O286" s="249">
        <f>ROUND(E286*N286,2)</f>
        <v>0.08</v>
      </c>
      <c r="P286" s="249">
        <v>0</v>
      </c>
      <c r="Q286" s="249">
        <f>ROUND(E286*P286,2)</f>
        <v>0</v>
      </c>
      <c r="R286" s="251" t="s">
        <v>306</v>
      </c>
      <c r="S286" s="251" t="s">
        <v>186</v>
      </c>
      <c r="T286" s="252" t="s">
        <v>186</v>
      </c>
      <c r="U286" s="224">
        <v>0</v>
      </c>
      <c r="V286" s="224">
        <f>ROUND(E286*U286,2)</f>
        <v>0</v>
      </c>
      <c r="W286" s="224"/>
      <c r="X286" s="224" t="s">
        <v>307</v>
      </c>
      <c r="Y286" s="224" t="s">
        <v>206</v>
      </c>
      <c r="Z286" s="213"/>
      <c r="AA286" s="213"/>
      <c r="AB286" s="213"/>
      <c r="AC286" s="213"/>
      <c r="AD286" s="213"/>
      <c r="AE286" s="213"/>
      <c r="AF286" s="213"/>
      <c r="AG286" s="213" t="s">
        <v>308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ht="33.75" outlineLevel="1" x14ac:dyDescent="0.2">
      <c r="A287" s="246">
        <v>107</v>
      </c>
      <c r="B287" s="247" t="s">
        <v>1287</v>
      </c>
      <c r="C287" s="256" t="s">
        <v>1288</v>
      </c>
      <c r="D287" s="248" t="s">
        <v>251</v>
      </c>
      <c r="E287" s="249">
        <v>2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49">
        <v>2.6800000000000001E-2</v>
      </c>
      <c r="O287" s="249">
        <f>ROUND(E287*N287,2)</f>
        <v>0.05</v>
      </c>
      <c r="P287" s="249">
        <v>0</v>
      </c>
      <c r="Q287" s="249">
        <f>ROUND(E287*P287,2)</f>
        <v>0</v>
      </c>
      <c r="R287" s="251" t="s">
        <v>306</v>
      </c>
      <c r="S287" s="251" t="s">
        <v>186</v>
      </c>
      <c r="T287" s="252" t="s">
        <v>186</v>
      </c>
      <c r="U287" s="224">
        <v>0</v>
      </c>
      <c r="V287" s="224">
        <f>ROUND(E287*U287,2)</f>
        <v>0</v>
      </c>
      <c r="W287" s="224"/>
      <c r="X287" s="224" t="s">
        <v>307</v>
      </c>
      <c r="Y287" s="224" t="s">
        <v>206</v>
      </c>
      <c r="Z287" s="213"/>
      <c r="AA287" s="213"/>
      <c r="AB287" s="213"/>
      <c r="AC287" s="213"/>
      <c r="AD287" s="213"/>
      <c r="AE287" s="213"/>
      <c r="AF287" s="213"/>
      <c r="AG287" s="213" t="s">
        <v>308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ht="33.75" outlineLevel="1" x14ac:dyDescent="0.2">
      <c r="A288" s="246">
        <v>108</v>
      </c>
      <c r="B288" s="247" t="s">
        <v>1289</v>
      </c>
      <c r="C288" s="256" t="s">
        <v>1290</v>
      </c>
      <c r="D288" s="248" t="s">
        <v>251</v>
      </c>
      <c r="E288" s="249">
        <v>1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49">
        <v>2.9239999999999999E-2</v>
      </c>
      <c r="O288" s="249">
        <f>ROUND(E288*N288,2)</f>
        <v>0.03</v>
      </c>
      <c r="P288" s="249">
        <v>0</v>
      </c>
      <c r="Q288" s="249">
        <f>ROUND(E288*P288,2)</f>
        <v>0</v>
      </c>
      <c r="R288" s="251" t="s">
        <v>306</v>
      </c>
      <c r="S288" s="251" t="s">
        <v>186</v>
      </c>
      <c r="T288" s="252" t="s">
        <v>186</v>
      </c>
      <c r="U288" s="224">
        <v>0</v>
      </c>
      <c r="V288" s="224">
        <f>ROUND(E288*U288,2)</f>
        <v>0</v>
      </c>
      <c r="W288" s="224"/>
      <c r="X288" s="224" t="s">
        <v>307</v>
      </c>
      <c r="Y288" s="224" t="s">
        <v>206</v>
      </c>
      <c r="Z288" s="213"/>
      <c r="AA288" s="213"/>
      <c r="AB288" s="213"/>
      <c r="AC288" s="213"/>
      <c r="AD288" s="213"/>
      <c r="AE288" s="213"/>
      <c r="AF288" s="213"/>
      <c r="AG288" s="213" t="s">
        <v>308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ht="33.75" outlineLevel="1" x14ac:dyDescent="0.2">
      <c r="A289" s="246">
        <v>109</v>
      </c>
      <c r="B289" s="247" t="s">
        <v>1291</v>
      </c>
      <c r="C289" s="256" t="s">
        <v>1292</v>
      </c>
      <c r="D289" s="248" t="s">
        <v>251</v>
      </c>
      <c r="E289" s="249">
        <v>1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49">
        <v>3.4110000000000001E-2</v>
      </c>
      <c r="O289" s="249">
        <f>ROUND(E289*N289,2)</f>
        <v>0.03</v>
      </c>
      <c r="P289" s="249">
        <v>0</v>
      </c>
      <c r="Q289" s="249">
        <f>ROUND(E289*P289,2)</f>
        <v>0</v>
      </c>
      <c r="R289" s="251" t="s">
        <v>306</v>
      </c>
      <c r="S289" s="251" t="s">
        <v>186</v>
      </c>
      <c r="T289" s="252" t="s">
        <v>186</v>
      </c>
      <c r="U289" s="224">
        <v>0</v>
      </c>
      <c r="V289" s="224">
        <f>ROUND(E289*U289,2)</f>
        <v>0</v>
      </c>
      <c r="W289" s="224"/>
      <c r="X289" s="224" t="s">
        <v>307</v>
      </c>
      <c r="Y289" s="224" t="s">
        <v>206</v>
      </c>
      <c r="Z289" s="213"/>
      <c r="AA289" s="213"/>
      <c r="AB289" s="213"/>
      <c r="AC289" s="213"/>
      <c r="AD289" s="213"/>
      <c r="AE289" s="213"/>
      <c r="AF289" s="213"/>
      <c r="AG289" s="213" t="s">
        <v>308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ht="33.75" outlineLevel="1" x14ac:dyDescent="0.2">
      <c r="A290" s="246">
        <v>110</v>
      </c>
      <c r="B290" s="247" t="s">
        <v>1293</v>
      </c>
      <c r="C290" s="256" t="s">
        <v>1294</v>
      </c>
      <c r="D290" s="248" t="s">
        <v>251</v>
      </c>
      <c r="E290" s="249">
        <v>5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49">
        <v>4.3860000000000003E-2</v>
      </c>
      <c r="O290" s="249">
        <f>ROUND(E290*N290,2)</f>
        <v>0.22</v>
      </c>
      <c r="P290" s="249">
        <v>0</v>
      </c>
      <c r="Q290" s="249">
        <f>ROUND(E290*P290,2)</f>
        <v>0</v>
      </c>
      <c r="R290" s="251" t="s">
        <v>306</v>
      </c>
      <c r="S290" s="251" t="s">
        <v>186</v>
      </c>
      <c r="T290" s="252" t="s">
        <v>186</v>
      </c>
      <c r="U290" s="224">
        <v>0</v>
      </c>
      <c r="V290" s="224">
        <f>ROUND(E290*U290,2)</f>
        <v>0</v>
      </c>
      <c r="W290" s="224"/>
      <c r="X290" s="224" t="s">
        <v>307</v>
      </c>
      <c r="Y290" s="224" t="s">
        <v>206</v>
      </c>
      <c r="Z290" s="213"/>
      <c r="AA290" s="213"/>
      <c r="AB290" s="213"/>
      <c r="AC290" s="213"/>
      <c r="AD290" s="213"/>
      <c r="AE290" s="213"/>
      <c r="AF290" s="213"/>
      <c r="AG290" s="213" t="s">
        <v>308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ht="33.75" outlineLevel="1" x14ac:dyDescent="0.2">
      <c r="A291" s="246">
        <v>111</v>
      </c>
      <c r="B291" s="247" t="s">
        <v>1295</v>
      </c>
      <c r="C291" s="256" t="s">
        <v>1296</v>
      </c>
      <c r="D291" s="248" t="s">
        <v>251</v>
      </c>
      <c r="E291" s="249">
        <v>1</v>
      </c>
      <c r="F291" s="250"/>
      <c r="G291" s="251">
        <f>ROUND(E291*F291,2)</f>
        <v>0</v>
      </c>
      <c r="H291" s="250"/>
      <c r="I291" s="251">
        <f>ROUND(E291*H291,2)</f>
        <v>0</v>
      </c>
      <c r="J291" s="250"/>
      <c r="K291" s="251">
        <f>ROUND(E291*J291,2)</f>
        <v>0</v>
      </c>
      <c r="L291" s="251">
        <v>21</v>
      </c>
      <c r="M291" s="251">
        <f>G291*(1+L291/100)</f>
        <v>0</v>
      </c>
      <c r="N291" s="249">
        <v>2.904E-2</v>
      </c>
      <c r="O291" s="249">
        <f>ROUND(E291*N291,2)</f>
        <v>0.03</v>
      </c>
      <c r="P291" s="249">
        <v>0</v>
      </c>
      <c r="Q291" s="249">
        <f>ROUND(E291*P291,2)</f>
        <v>0</v>
      </c>
      <c r="R291" s="251" t="s">
        <v>306</v>
      </c>
      <c r="S291" s="251" t="s">
        <v>186</v>
      </c>
      <c r="T291" s="252" t="s">
        <v>186</v>
      </c>
      <c r="U291" s="224">
        <v>0</v>
      </c>
      <c r="V291" s="224">
        <f>ROUND(E291*U291,2)</f>
        <v>0</v>
      </c>
      <c r="W291" s="224"/>
      <c r="X291" s="224" t="s">
        <v>307</v>
      </c>
      <c r="Y291" s="224" t="s">
        <v>206</v>
      </c>
      <c r="Z291" s="213"/>
      <c r="AA291" s="213"/>
      <c r="AB291" s="213"/>
      <c r="AC291" s="213"/>
      <c r="AD291" s="213"/>
      <c r="AE291" s="213"/>
      <c r="AF291" s="213"/>
      <c r="AG291" s="213" t="s">
        <v>308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ht="33.75" outlineLevel="1" x14ac:dyDescent="0.2">
      <c r="A292" s="246">
        <v>112</v>
      </c>
      <c r="B292" s="247" t="s">
        <v>1297</v>
      </c>
      <c r="C292" s="256" t="s">
        <v>1298</v>
      </c>
      <c r="D292" s="248" t="s">
        <v>251</v>
      </c>
      <c r="E292" s="249">
        <v>2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49">
        <v>3.6299999999999999E-2</v>
      </c>
      <c r="O292" s="249">
        <f>ROUND(E292*N292,2)</f>
        <v>7.0000000000000007E-2</v>
      </c>
      <c r="P292" s="249">
        <v>0</v>
      </c>
      <c r="Q292" s="249">
        <f>ROUND(E292*P292,2)</f>
        <v>0</v>
      </c>
      <c r="R292" s="251" t="s">
        <v>306</v>
      </c>
      <c r="S292" s="251" t="s">
        <v>186</v>
      </c>
      <c r="T292" s="252" t="s">
        <v>186</v>
      </c>
      <c r="U292" s="224">
        <v>0</v>
      </c>
      <c r="V292" s="224">
        <f>ROUND(E292*U292,2)</f>
        <v>0</v>
      </c>
      <c r="W292" s="224"/>
      <c r="X292" s="224" t="s">
        <v>307</v>
      </c>
      <c r="Y292" s="224" t="s">
        <v>206</v>
      </c>
      <c r="Z292" s="213"/>
      <c r="AA292" s="213"/>
      <c r="AB292" s="213"/>
      <c r="AC292" s="213"/>
      <c r="AD292" s="213"/>
      <c r="AE292" s="213"/>
      <c r="AF292" s="213"/>
      <c r="AG292" s="213" t="s">
        <v>308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33.75" outlineLevel="1" x14ac:dyDescent="0.2">
      <c r="A293" s="237">
        <v>113</v>
      </c>
      <c r="B293" s="238" t="s">
        <v>1299</v>
      </c>
      <c r="C293" s="254" t="s">
        <v>1300</v>
      </c>
      <c r="D293" s="239" t="s">
        <v>251</v>
      </c>
      <c r="E293" s="240">
        <v>1</v>
      </c>
      <c r="F293" s="241"/>
      <c r="G293" s="242">
        <f>ROUND(E293*F293,2)</f>
        <v>0</v>
      </c>
      <c r="H293" s="241"/>
      <c r="I293" s="242">
        <f>ROUND(E293*H293,2)</f>
        <v>0</v>
      </c>
      <c r="J293" s="241"/>
      <c r="K293" s="242">
        <f>ROUND(E293*J293,2)</f>
        <v>0</v>
      </c>
      <c r="L293" s="242">
        <v>21</v>
      </c>
      <c r="M293" s="242">
        <f>G293*(1+L293/100)</f>
        <v>0</v>
      </c>
      <c r="N293" s="240">
        <v>3.993E-2</v>
      </c>
      <c r="O293" s="240">
        <f>ROUND(E293*N293,2)</f>
        <v>0.04</v>
      </c>
      <c r="P293" s="240">
        <v>0</v>
      </c>
      <c r="Q293" s="240">
        <f>ROUND(E293*P293,2)</f>
        <v>0</v>
      </c>
      <c r="R293" s="242" t="s">
        <v>306</v>
      </c>
      <c r="S293" s="242" t="s">
        <v>186</v>
      </c>
      <c r="T293" s="243" t="s">
        <v>186</v>
      </c>
      <c r="U293" s="224">
        <v>0</v>
      </c>
      <c r="V293" s="224">
        <f>ROUND(E293*U293,2)</f>
        <v>0</v>
      </c>
      <c r="W293" s="224"/>
      <c r="X293" s="224" t="s">
        <v>307</v>
      </c>
      <c r="Y293" s="224" t="s">
        <v>206</v>
      </c>
      <c r="Z293" s="213"/>
      <c r="AA293" s="213"/>
      <c r="AB293" s="213"/>
      <c r="AC293" s="213"/>
      <c r="AD293" s="213"/>
      <c r="AE293" s="213"/>
      <c r="AF293" s="213"/>
      <c r="AG293" s="213" t="s">
        <v>308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2" x14ac:dyDescent="0.2">
      <c r="A294" s="220"/>
      <c r="B294" s="221"/>
      <c r="C294" s="267" t="s">
        <v>1264</v>
      </c>
      <c r="D294" s="260"/>
      <c r="E294" s="261">
        <v>1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3"/>
      <c r="AA294" s="213"/>
      <c r="AB294" s="213"/>
      <c r="AC294" s="213"/>
      <c r="AD294" s="213"/>
      <c r="AE294" s="213"/>
      <c r="AF294" s="213"/>
      <c r="AG294" s="213" t="s">
        <v>266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ht="33.75" outlineLevel="1" x14ac:dyDescent="0.2">
      <c r="A295" s="237">
        <v>114</v>
      </c>
      <c r="B295" s="238" t="s">
        <v>1301</v>
      </c>
      <c r="C295" s="254" t="s">
        <v>1302</v>
      </c>
      <c r="D295" s="239" t="s">
        <v>251</v>
      </c>
      <c r="E295" s="240">
        <v>1</v>
      </c>
      <c r="F295" s="241"/>
      <c r="G295" s="242">
        <f>ROUND(E295*F295,2)</f>
        <v>0</v>
      </c>
      <c r="H295" s="241"/>
      <c r="I295" s="242">
        <f>ROUND(E295*H295,2)</f>
        <v>0</v>
      </c>
      <c r="J295" s="241"/>
      <c r="K295" s="242">
        <f>ROUND(E295*J295,2)</f>
        <v>0</v>
      </c>
      <c r="L295" s="242">
        <v>21</v>
      </c>
      <c r="M295" s="242">
        <f>G295*(1+L295/100)</f>
        <v>0</v>
      </c>
      <c r="N295" s="240">
        <v>5.0819999999999997E-2</v>
      </c>
      <c r="O295" s="240">
        <f>ROUND(E295*N295,2)</f>
        <v>0.05</v>
      </c>
      <c r="P295" s="240">
        <v>0</v>
      </c>
      <c r="Q295" s="240">
        <f>ROUND(E295*P295,2)</f>
        <v>0</v>
      </c>
      <c r="R295" s="242" t="s">
        <v>306</v>
      </c>
      <c r="S295" s="242" t="s">
        <v>186</v>
      </c>
      <c r="T295" s="243" t="s">
        <v>186</v>
      </c>
      <c r="U295" s="224">
        <v>0</v>
      </c>
      <c r="V295" s="224">
        <f>ROUND(E295*U295,2)</f>
        <v>0</v>
      </c>
      <c r="W295" s="224"/>
      <c r="X295" s="224" t="s">
        <v>307</v>
      </c>
      <c r="Y295" s="224" t="s">
        <v>206</v>
      </c>
      <c r="Z295" s="213"/>
      <c r="AA295" s="213"/>
      <c r="AB295" s="213"/>
      <c r="AC295" s="213"/>
      <c r="AD295" s="213"/>
      <c r="AE295" s="213"/>
      <c r="AF295" s="213"/>
      <c r="AG295" s="213" t="s">
        <v>308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2" x14ac:dyDescent="0.2">
      <c r="A296" s="220"/>
      <c r="B296" s="221"/>
      <c r="C296" s="267" t="s">
        <v>1264</v>
      </c>
      <c r="D296" s="260"/>
      <c r="E296" s="261">
        <v>1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3"/>
      <c r="AA296" s="213"/>
      <c r="AB296" s="213"/>
      <c r="AC296" s="213"/>
      <c r="AD296" s="213"/>
      <c r="AE296" s="213"/>
      <c r="AF296" s="213"/>
      <c r="AG296" s="213" t="s">
        <v>266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ht="33.75" outlineLevel="1" x14ac:dyDescent="0.2">
      <c r="A297" s="246">
        <v>115</v>
      </c>
      <c r="B297" s="247" t="s">
        <v>1303</v>
      </c>
      <c r="C297" s="256" t="s">
        <v>1304</v>
      </c>
      <c r="D297" s="248" t="s">
        <v>251</v>
      </c>
      <c r="E297" s="249">
        <v>3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49">
        <v>2.2519999999999998E-2</v>
      </c>
      <c r="O297" s="249">
        <f>ROUND(E297*N297,2)</f>
        <v>7.0000000000000007E-2</v>
      </c>
      <c r="P297" s="249">
        <v>0</v>
      </c>
      <c r="Q297" s="249">
        <f>ROUND(E297*P297,2)</f>
        <v>0</v>
      </c>
      <c r="R297" s="251" t="s">
        <v>306</v>
      </c>
      <c r="S297" s="251" t="s">
        <v>186</v>
      </c>
      <c r="T297" s="252" t="s">
        <v>186</v>
      </c>
      <c r="U297" s="224">
        <v>0</v>
      </c>
      <c r="V297" s="224">
        <f>ROUND(E297*U297,2)</f>
        <v>0</v>
      </c>
      <c r="W297" s="224"/>
      <c r="X297" s="224" t="s">
        <v>307</v>
      </c>
      <c r="Y297" s="224" t="s">
        <v>206</v>
      </c>
      <c r="Z297" s="213"/>
      <c r="AA297" s="213"/>
      <c r="AB297" s="213"/>
      <c r="AC297" s="213"/>
      <c r="AD297" s="213"/>
      <c r="AE297" s="213"/>
      <c r="AF297" s="213"/>
      <c r="AG297" s="213" t="s">
        <v>308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ht="33.75" outlineLevel="1" x14ac:dyDescent="0.2">
      <c r="A298" s="237">
        <v>116</v>
      </c>
      <c r="B298" s="238" t="s">
        <v>1305</v>
      </c>
      <c r="C298" s="254" t="s">
        <v>1306</v>
      </c>
      <c r="D298" s="239" t="s">
        <v>251</v>
      </c>
      <c r="E298" s="240">
        <v>2</v>
      </c>
      <c r="F298" s="241"/>
      <c r="G298" s="242">
        <f>ROUND(E298*F298,2)</f>
        <v>0</v>
      </c>
      <c r="H298" s="241"/>
      <c r="I298" s="242">
        <f>ROUND(E298*H298,2)</f>
        <v>0</v>
      </c>
      <c r="J298" s="241"/>
      <c r="K298" s="242">
        <f>ROUND(E298*J298,2)</f>
        <v>0</v>
      </c>
      <c r="L298" s="242">
        <v>21</v>
      </c>
      <c r="M298" s="242">
        <f>G298*(1+L298/100)</f>
        <v>0</v>
      </c>
      <c r="N298" s="240">
        <v>4.5039999999999997E-2</v>
      </c>
      <c r="O298" s="240">
        <f>ROUND(E298*N298,2)</f>
        <v>0.09</v>
      </c>
      <c r="P298" s="240">
        <v>0</v>
      </c>
      <c r="Q298" s="240">
        <f>ROUND(E298*P298,2)</f>
        <v>0</v>
      </c>
      <c r="R298" s="242" t="s">
        <v>306</v>
      </c>
      <c r="S298" s="242" t="s">
        <v>186</v>
      </c>
      <c r="T298" s="243" t="s">
        <v>186</v>
      </c>
      <c r="U298" s="224">
        <v>0</v>
      </c>
      <c r="V298" s="224">
        <f>ROUND(E298*U298,2)</f>
        <v>0</v>
      </c>
      <c r="W298" s="224"/>
      <c r="X298" s="224" t="s">
        <v>307</v>
      </c>
      <c r="Y298" s="224" t="s">
        <v>189</v>
      </c>
      <c r="Z298" s="213"/>
      <c r="AA298" s="213"/>
      <c r="AB298" s="213"/>
      <c r="AC298" s="213"/>
      <c r="AD298" s="213"/>
      <c r="AE298" s="213"/>
      <c r="AF298" s="213"/>
      <c r="AG298" s="213" t="s">
        <v>308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2" x14ac:dyDescent="0.2">
      <c r="A299" s="220"/>
      <c r="B299" s="221"/>
      <c r="C299" s="267" t="s">
        <v>1264</v>
      </c>
      <c r="D299" s="260"/>
      <c r="E299" s="261">
        <v>1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3"/>
      <c r="AA299" s="213"/>
      <c r="AB299" s="213"/>
      <c r="AC299" s="213"/>
      <c r="AD299" s="213"/>
      <c r="AE299" s="213"/>
      <c r="AF299" s="213"/>
      <c r="AG299" s="213" t="s">
        <v>266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3" x14ac:dyDescent="0.2">
      <c r="A300" s="220"/>
      <c r="B300" s="221"/>
      <c r="C300" s="267" t="s">
        <v>1255</v>
      </c>
      <c r="D300" s="260"/>
      <c r="E300" s="261">
        <v>1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3"/>
      <c r="AA300" s="213"/>
      <c r="AB300" s="213"/>
      <c r="AC300" s="213"/>
      <c r="AD300" s="213"/>
      <c r="AE300" s="213"/>
      <c r="AF300" s="213"/>
      <c r="AG300" s="213" t="s">
        <v>266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ht="33.75" outlineLevel="1" x14ac:dyDescent="0.2">
      <c r="A301" s="237">
        <v>117</v>
      </c>
      <c r="B301" s="238" t="s">
        <v>1307</v>
      </c>
      <c r="C301" s="254" t="s">
        <v>1308</v>
      </c>
      <c r="D301" s="239" t="s">
        <v>251</v>
      </c>
      <c r="E301" s="240">
        <v>1</v>
      </c>
      <c r="F301" s="241"/>
      <c r="G301" s="242">
        <f>ROUND(E301*F301,2)</f>
        <v>0</v>
      </c>
      <c r="H301" s="241"/>
      <c r="I301" s="242">
        <f>ROUND(E301*H301,2)</f>
        <v>0</v>
      </c>
      <c r="J301" s="241"/>
      <c r="K301" s="242">
        <f>ROUND(E301*J301,2)</f>
        <v>0</v>
      </c>
      <c r="L301" s="242">
        <v>21</v>
      </c>
      <c r="M301" s="242">
        <f>G301*(1+L301/100)</f>
        <v>0</v>
      </c>
      <c r="N301" s="240">
        <v>7.8820000000000001E-2</v>
      </c>
      <c r="O301" s="240">
        <f>ROUND(E301*N301,2)</f>
        <v>0.08</v>
      </c>
      <c r="P301" s="240">
        <v>0</v>
      </c>
      <c r="Q301" s="240">
        <f>ROUND(E301*P301,2)</f>
        <v>0</v>
      </c>
      <c r="R301" s="242" t="s">
        <v>306</v>
      </c>
      <c r="S301" s="242" t="s">
        <v>186</v>
      </c>
      <c r="T301" s="243" t="s">
        <v>186</v>
      </c>
      <c r="U301" s="224">
        <v>0</v>
      </c>
      <c r="V301" s="224">
        <f>ROUND(E301*U301,2)</f>
        <v>0</v>
      </c>
      <c r="W301" s="224"/>
      <c r="X301" s="224" t="s">
        <v>307</v>
      </c>
      <c r="Y301" s="224" t="s">
        <v>206</v>
      </c>
      <c r="Z301" s="213"/>
      <c r="AA301" s="213"/>
      <c r="AB301" s="213"/>
      <c r="AC301" s="213"/>
      <c r="AD301" s="213"/>
      <c r="AE301" s="213"/>
      <c r="AF301" s="213"/>
      <c r="AG301" s="213" t="s">
        <v>308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2" x14ac:dyDescent="0.2">
      <c r="A302" s="220"/>
      <c r="B302" s="221"/>
      <c r="C302" s="267" t="s">
        <v>1264</v>
      </c>
      <c r="D302" s="260"/>
      <c r="E302" s="261">
        <v>1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24"/>
      <c r="Z302" s="213"/>
      <c r="AA302" s="213"/>
      <c r="AB302" s="213"/>
      <c r="AC302" s="213"/>
      <c r="AD302" s="213"/>
      <c r="AE302" s="213"/>
      <c r="AF302" s="213"/>
      <c r="AG302" s="213" t="s">
        <v>266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ht="33.75" outlineLevel="1" x14ac:dyDescent="0.2">
      <c r="A303" s="246">
        <v>118</v>
      </c>
      <c r="B303" s="247" t="s">
        <v>1309</v>
      </c>
      <c r="C303" s="256" t="s">
        <v>1310</v>
      </c>
      <c r="D303" s="248" t="s">
        <v>251</v>
      </c>
      <c r="E303" s="249">
        <v>1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49">
        <v>2.0570000000000001E-2</v>
      </c>
      <c r="O303" s="249">
        <f>ROUND(E303*N303,2)</f>
        <v>0.02</v>
      </c>
      <c r="P303" s="249">
        <v>0</v>
      </c>
      <c r="Q303" s="249">
        <f>ROUND(E303*P303,2)</f>
        <v>0</v>
      </c>
      <c r="R303" s="251" t="s">
        <v>306</v>
      </c>
      <c r="S303" s="251" t="s">
        <v>186</v>
      </c>
      <c r="T303" s="252" t="s">
        <v>186</v>
      </c>
      <c r="U303" s="224">
        <v>0</v>
      </c>
      <c r="V303" s="224">
        <f>ROUND(E303*U303,2)</f>
        <v>0</v>
      </c>
      <c r="W303" s="224"/>
      <c r="X303" s="224" t="s">
        <v>307</v>
      </c>
      <c r="Y303" s="224" t="s">
        <v>206</v>
      </c>
      <c r="Z303" s="213"/>
      <c r="AA303" s="213"/>
      <c r="AB303" s="213"/>
      <c r="AC303" s="213"/>
      <c r="AD303" s="213"/>
      <c r="AE303" s="213"/>
      <c r="AF303" s="213"/>
      <c r="AG303" s="213" t="s">
        <v>308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33.75" outlineLevel="1" x14ac:dyDescent="0.2">
      <c r="A304" s="246">
        <v>119</v>
      </c>
      <c r="B304" s="247" t="s">
        <v>1311</v>
      </c>
      <c r="C304" s="256" t="s">
        <v>1312</v>
      </c>
      <c r="D304" s="248" t="s">
        <v>251</v>
      </c>
      <c r="E304" s="249">
        <v>1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49">
        <v>2.2620000000000001E-2</v>
      </c>
      <c r="O304" s="249">
        <f>ROUND(E304*N304,2)</f>
        <v>0.02</v>
      </c>
      <c r="P304" s="249">
        <v>0</v>
      </c>
      <c r="Q304" s="249">
        <f>ROUND(E304*P304,2)</f>
        <v>0</v>
      </c>
      <c r="R304" s="251" t="s">
        <v>306</v>
      </c>
      <c r="S304" s="251" t="s">
        <v>186</v>
      </c>
      <c r="T304" s="252" t="s">
        <v>186</v>
      </c>
      <c r="U304" s="224">
        <v>0</v>
      </c>
      <c r="V304" s="224">
        <f>ROUND(E304*U304,2)</f>
        <v>0</v>
      </c>
      <c r="W304" s="224"/>
      <c r="X304" s="224" t="s">
        <v>307</v>
      </c>
      <c r="Y304" s="224" t="s">
        <v>206</v>
      </c>
      <c r="Z304" s="213"/>
      <c r="AA304" s="213"/>
      <c r="AB304" s="213"/>
      <c r="AC304" s="213"/>
      <c r="AD304" s="213"/>
      <c r="AE304" s="213"/>
      <c r="AF304" s="213"/>
      <c r="AG304" s="213" t="s">
        <v>308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ht="33.75" outlineLevel="1" x14ac:dyDescent="0.2">
      <c r="A305" s="246">
        <v>120</v>
      </c>
      <c r="B305" s="247" t="s">
        <v>1313</v>
      </c>
      <c r="C305" s="256" t="s">
        <v>1314</v>
      </c>
      <c r="D305" s="248" t="s">
        <v>251</v>
      </c>
      <c r="E305" s="249">
        <v>1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49">
        <v>2.4680000000000001E-2</v>
      </c>
      <c r="O305" s="249">
        <f>ROUND(E305*N305,2)</f>
        <v>0.02</v>
      </c>
      <c r="P305" s="249">
        <v>0</v>
      </c>
      <c r="Q305" s="249">
        <f>ROUND(E305*P305,2)</f>
        <v>0</v>
      </c>
      <c r="R305" s="251" t="s">
        <v>306</v>
      </c>
      <c r="S305" s="251" t="s">
        <v>186</v>
      </c>
      <c r="T305" s="252" t="s">
        <v>186</v>
      </c>
      <c r="U305" s="224">
        <v>0</v>
      </c>
      <c r="V305" s="224">
        <f>ROUND(E305*U305,2)</f>
        <v>0</v>
      </c>
      <c r="W305" s="224"/>
      <c r="X305" s="224" t="s">
        <v>307</v>
      </c>
      <c r="Y305" s="224" t="s">
        <v>206</v>
      </c>
      <c r="Z305" s="213"/>
      <c r="AA305" s="213"/>
      <c r="AB305" s="213"/>
      <c r="AC305" s="213"/>
      <c r="AD305" s="213"/>
      <c r="AE305" s="213"/>
      <c r="AF305" s="213"/>
      <c r="AG305" s="213" t="s">
        <v>308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ht="33.75" outlineLevel="1" x14ac:dyDescent="0.2">
      <c r="A306" s="237">
        <v>121</v>
      </c>
      <c r="B306" s="238" t="s">
        <v>1315</v>
      </c>
      <c r="C306" s="254" t="s">
        <v>1316</v>
      </c>
      <c r="D306" s="239" t="s">
        <v>251</v>
      </c>
      <c r="E306" s="240">
        <v>11</v>
      </c>
      <c r="F306" s="241"/>
      <c r="G306" s="242">
        <f>ROUND(E306*F306,2)</f>
        <v>0</v>
      </c>
      <c r="H306" s="241"/>
      <c r="I306" s="242">
        <f>ROUND(E306*H306,2)</f>
        <v>0</v>
      </c>
      <c r="J306" s="241"/>
      <c r="K306" s="242">
        <f>ROUND(E306*J306,2)</f>
        <v>0</v>
      </c>
      <c r="L306" s="242">
        <v>21</v>
      </c>
      <c r="M306" s="242">
        <f>G306*(1+L306/100)</f>
        <v>0</v>
      </c>
      <c r="N306" s="240">
        <v>3.7019999999999997E-2</v>
      </c>
      <c r="O306" s="240">
        <f>ROUND(E306*N306,2)</f>
        <v>0.41</v>
      </c>
      <c r="P306" s="240">
        <v>0</v>
      </c>
      <c r="Q306" s="240">
        <f>ROUND(E306*P306,2)</f>
        <v>0</v>
      </c>
      <c r="R306" s="242" t="s">
        <v>306</v>
      </c>
      <c r="S306" s="242" t="s">
        <v>186</v>
      </c>
      <c r="T306" s="243" t="s">
        <v>186</v>
      </c>
      <c r="U306" s="224">
        <v>0</v>
      </c>
      <c r="V306" s="224">
        <f>ROUND(E306*U306,2)</f>
        <v>0</v>
      </c>
      <c r="W306" s="224"/>
      <c r="X306" s="224" t="s">
        <v>307</v>
      </c>
      <c r="Y306" s="224" t="s">
        <v>206</v>
      </c>
      <c r="Z306" s="213"/>
      <c r="AA306" s="213"/>
      <c r="AB306" s="213"/>
      <c r="AC306" s="213"/>
      <c r="AD306" s="213"/>
      <c r="AE306" s="213"/>
      <c r="AF306" s="213"/>
      <c r="AG306" s="213" t="s">
        <v>308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2" x14ac:dyDescent="0.2">
      <c r="A307" s="220"/>
      <c r="B307" s="221"/>
      <c r="C307" s="267" t="s">
        <v>1317</v>
      </c>
      <c r="D307" s="260"/>
      <c r="E307" s="261">
        <v>9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3"/>
      <c r="AA307" s="213"/>
      <c r="AB307" s="213"/>
      <c r="AC307" s="213"/>
      <c r="AD307" s="213"/>
      <c r="AE307" s="213"/>
      <c r="AF307" s="213"/>
      <c r="AG307" s="213" t="s">
        <v>266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3" x14ac:dyDescent="0.2">
      <c r="A308" s="220"/>
      <c r="B308" s="221"/>
      <c r="C308" s="267" t="s">
        <v>1254</v>
      </c>
      <c r="D308" s="260"/>
      <c r="E308" s="261">
        <v>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24"/>
      <c r="Z308" s="213"/>
      <c r="AA308" s="213"/>
      <c r="AB308" s="213"/>
      <c r="AC308" s="213"/>
      <c r="AD308" s="213"/>
      <c r="AE308" s="213"/>
      <c r="AF308" s="213"/>
      <c r="AG308" s="213" t="s">
        <v>266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ht="33.75" outlineLevel="1" x14ac:dyDescent="0.2">
      <c r="A309" s="237">
        <v>122</v>
      </c>
      <c r="B309" s="238" t="s">
        <v>1318</v>
      </c>
      <c r="C309" s="254" t="s">
        <v>1319</v>
      </c>
      <c r="D309" s="239" t="s">
        <v>251</v>
      </c>
      <c r="E309" s="240">
        <v>7</v>
      </c>
      <c r="F309" s="241"/>
      <c r="G309" s="242">
        <f>ROUND(E309*F309,2)</f>
        <v>0</v>
      </c>
      <c r="H309" s="241"/>
      <c r="I309" s="242">
        <f>ROUND(E309*H309,2)</f>
        <v>0</v>
      </c>
      <c r="J309" s="241"/>
      <c r="K309" s="242">
        <f>ROUND(E309*J309,2)</f>
        <v>0</v>
      </c>
      <c r="L309" s="242">
        <v>21</v>
      </c>
      <c r="M309" s="242">
        <f>G309*(1+L309/100)</f>
        <v>0</v>
      </c>
      <c r="N309" s="240">
        <v>4.1140000000000003E-2</v>
      </c>
      <c r="O309" s="240">
        <f>ROUND(E309*N309,2)</f>
        <v>0.28999999999999998</v>
      </c>
      <c r="P309" s="240">
        <v>0</v>
      </c>
      <c r="Q309" s="240">
        <f>ROUND(E309*P309,2)</f>
        <v>0</v>
      </c>
      <c r="R309" s="242" t="s">
        <v>306</v>
      </c>
      <c r="S309" s="242" t="s">
        <v>186</v>
      </c>
      <c r="T309" s="243" t="s">
        <v>186</v>
      </c>
      <c r="U309" s="224">
        <v>0</v>
      </c>
      <c r="V309" s="224">
        <f>ROUND(E309*U309,2)</f>
        <v>0</v>
      </c>
      <c r="W309" s="224"/>
      <c r="X309" s="224" t="s">
        <v>307</v>
      </c>
      <c r="Y309" s="224" t="s">
        <v>206</v>
      </c>
      <c r="Z309" s="213"/>
      <c r="AA309" s="213"/>
      <c r="AB309" s="213"/>
      <c r="AC309" s="213"/>
      <c r="AD309" s="213"/>
      <c r="AE309" s="213"/>
      <c r="AF309" s="213"/>
      <c r="AG309" s="213" t="s">
        <v>308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2" x14ac:dyDescent="0.2">
      <c r="A310" s="220"/>
      <c r="B310" s="221"/>
      <c r="C310" s="267" t="s">
        <v>1320</v>
      </c>
      <c r="D310" s="260"/>
      <c r="E310" s="261">
        <v>6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3"/>
      <c r="AA310" s="213"/>
      <c r="AB310" s="213"/>
      <c r="AC310" s="213"/>
      <c r="AD310" s="213"/>
      <c r="AE310" s="213"/>
      <c r="AF310" s="213"/>
      <c r="AG310" s="213" t="s">
        <v>266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2">
      <c r="A311" s="220"/>
      <c r="B311" s="221"/>
      <c r="C311" s="267" t="s">
        <v>1264</v>
      </c>
      <c r="D311" s="260"/>
      <c r="E311" s="261">
        <v>1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3"/>
      <c r="AA311" s="213"/>
      <c r="AB311" s="213"/>
      <c r="AC311" s="213"/>
      <c r="AD311" s="213"/>
      <c r="AE311" s="213"/>
      <c r="AF311" s="213"/>
      <c r="AG311" s="213" t="s">
        <v>266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x14ac:dyDescent="0.2">
      <c r="A312" s="227" t="s">
        <v>181</v>
      </c>
      <c r="B312" s="228" t="s">
        <v>122</v>
      </c>
      <c r="C312" s="253" t="s">
        <v>123</v>
      </c>
      <c r="D312" s="229"/>
      <c r="E312" s="230"/>
      <c r="F312" s="231"/>
      <c r="G312" s="231">
        <f>SUMIF(AG313:AG329,"&lt;&gt;NOR",G313:G329)</f>
        <v>0</v>
      </c>
      <c r="H312" s="231"/>
      <c r="I312" s="231">
        <f>SUM(I313:I329)</f>
        <v>0</v>
      </c>
      <c r="J312" s="231"/>
      <c r="K312" s="231">
        <f>SUM(K313:K329)</f>
        <v>0</v>
      </c>
      <c r="L312" s="231"/>
      <c r="M312" s="231">
        <f>SUM(M313:M329)</f>
        <v>0</v>
      </c>
      <c r="N312" s="230"/>
      <c r="O312" s="230">
        <f>SUM(O313:O329)</f>
        <v>0.02</v>
      </c>
      <c r="P312" s="230"/>
      <c r="Q312" s="230">
        <f>SUM(Q313:Q329)</f>
        <v>2.6</v>
      </c>
      <c r="R312" s="231"/>
      <c r="S312" s="231"/>
      <c r="T312" s="232"/>
      <c r="U312" s="226"/>
      <c r="V312" s="226">
        <f>SUM(V313:V329)</f>
        <v>33.33</v>
      </c>
      <c r="W312" s="226"/>
      <c r="X312" s="226"/>
      <c r="Y312" s="226"/>
      <c r="AG312" t="s">
        <v>182</v>
      </c>
    </row>
    <row r="313" spans="1:60" outlineLevel="1" x14ac:dyDescent="0.2">
      <c r="A313" s="237">
        <v>123</v>
      </c>
      <c r="B313" s="238" t="s">
        <v>1321</v>
      </c>
      <c r="C313" s="254" t="s">
        <v>1322</v>
      </c>
      <c r="D313" s="239" t="s">
        <v>1323</v>
      </c>
      <c r="E313" s="240">
        <v>153.6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0">
        <v>0</v>
      </c>
      <c r="O313" s="240">
        <f>ROUND(E313*N313,2)</f>
        <v>0</v>
      </c>
      <c r="P313" s="240">
        <v>1.695E-2</v>
      </c>
      <c r="Q313" s="240">
        <f>ROUND(E313*P313,2)</f>
        <v>2.6</v>
      </c>
      <c r="R313" s="242" t="s">
        <v>298</v>
      </c>
      <c r="S313" s="242" t="s">
        <v>186</v>
      </c>
      <c r="T313" s="243" t="s">
        <v>186</v>
      </c>
      <c r="U313" s="224">
        <v>0.16</v>
      </c>
      <c r="V313" s="224">
        <f>ROUND(E313*U313,2)</f>
        <v>24.58</v>
      </c>
      <c r="W313" s="224"/>
      <c r="X313" s="224" t="s">
        <v>218</v>
      </c>
      <c r="Y313" s="224" t="s">
        <v>206</v>
      </c>
      <c r="Z313" s="213"/>
      <c r="AA313" s="213"/>
      <c r="AB313" s="213"/>
      <c r="AC313" s="213"/>
      <c r="AD313" s="213"/>
      <c r="AE313" s="213"/>
      <c r="AF313" s="213"/>
      <c r="AG313" s="213" t="s">
        <v>219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2" x14ac:dyDescent="0.2">
      <c r="A314" s="220"/>
      <c r="B314" s="221"/>
      <c r="C314" s="266" t="s">
        <v>1324</v>
      </c>
      <c r="D314" s="262"/>
      <c r="E314" s="262"/>
      <c r="F314" s="262"/>
      <c r="G314" s="262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3"/>
      <c r="AA314" s="213"/>
      <c r="AB314" s="213"/>
      <c r="AC314" s="213"/>
      <c r="AD314" s="213"/>
      <c r="AE314" s="213"/>
      <c r="AF314" s="213"/>
      <c r="AG314" s="213" t="s">
        <v>254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2" x14ac:dyDescent="0.2">
      <c r="A315" s="220"/>
      <c r="B315" s="221"/>
      <c r="C315" s="267" t="s">
        <v>1325</v>
      </c>
      <c r="D315" s="260"/>
      <c r="E315" s="261">
        <v>69.5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24"/>
      <c r="Z315" s="213"/>
      <c r="AA315" s="213"/>
      <c r="AB315" s="213"/>
      <c r="AC315" s="213"/>
      <c r="AD315" s="213"/>
      <c r="AE315" s="213"/>
      <c r="AF315" s="213"/>
      <c r="AG315" s="213" t="s">
        <v>266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3" x14ac:dyDescent="0.2">
      <c r="A316" s="220"/>
      <c r="B316" s="221"/>
      <c r="C316" s="267" t="s">
        <v>1326</v>
      </c>
      <c r="D316" s="260"/>
      <c r="E316" s="261">
        <v>71.099999999999994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24"/>
      <c r="Z316" s="213"/>
      <c r="AA316" s="213"/>
      <c r="AB316" s="213"/>
      <c r="AC316" s="213"/>
      <c r="AD316" s="213"/>
      <c r="AE316" s="213"/>
      <c r="AF316" s="213"/>
      <c r="AG316" s="213" t="s">
        <v>266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3" x14ac:dyDescent="0.2">
      <c r="A317" s="220"/>
      <c r="B317" s="221"/>
      <c r="C317" s="267" t="s">
        <v>1327</v>
      </c>
      <c r="D317" s="260"/>
      <c r="E317" s="261">
        <v>13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24"/>
      <c r="Z317" s="213"/>
      <c r="AA317" s="213"/>
      <c r="AB317" s="213"/>
      <c r="AC317" s="213"/>
      <c r="AD317" s="213"/>
      <c r="AE317" s="213"/>
      <c r="AF317" s="213"/>
      <c r="AG317" s="213" t="s">
        <v>266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ht="22.5" outlineLevel="1" x14ac:dyDescent="0.2">
      <c r="A318" s="237">
        <v>124</v>
      </c>
      <c r="B318" s="238" t="s">
        <v>1328</v>
      </c>
      <c r="C318" s="254" t="s">
        <v>1329</v>
      </c>
      <c r="D318" s="239" t="s">
        <v>269</v>
      </c>
      <c r="E318" s="240">
        <v>2.7</v>
      </c>
      <c r="F318" s="241"/>
      <c r="G318" s="242">
        <f>ROUND(E318*F318,2)</f>
        <v>0</v>
      </c>
      <c r="H318" s="241"/>
      <c r="I318" s="242">
        <f>ROUND(E318*H318,2)</f>
        <v>0</v>
      </c>
      <c r="J318" s="241"/>
      <c r="K318" s="242">
        <f>ROUND(E318*J318,2)</f>
        <v>0</v>
      </c>
      <c r="L318" s="242">
        <v>21</v>
      </c>
      <c r="M318" s="242">
        <f>G318*(1+L318/100)</f>
        <v>0</v>
      </c>
      <c r="N318" s="240">
        <v>1.9000000000000001E-4</v>
      </c>
      <c r="O318" s="240">
        <f>ROUND(E318*N318,2)</f>
        <v>0</v>
      </c>
      <c r="P318" s="240">
        <v>0</v>
      </c>
      <c r="Q318" s="240">
        <f>ROUND(E318*P318,2)</f>
        <v>0</v>
      </c>
      <c r="R318" s="242" t="s">
        <v>298</v>
      </c>
      <c r="S318" s="242" t="s">
        <v>186</v>
      </c>
      <c r="T318" s="243" t="s">
        <v>186</v>
      </c>
      <c r="U318" s="224">
        <v>0.55300000000000005</v>
      </c>
      <c r="V318" s="224">
        <f>ROUND(E318*U318,2)</f>
        <v>1.49</v>
      </c>
      <c r="W318" s="224"/>
      <c r="X318" s="224" t="s">
        <v>218</v>
      </c>
      <c r="Y318" s="224" t="s">
        <v>206</v>
      </c>
      <c r="Z318" s="213"/>
      <c r="AA318" s="213"/>
      <c r="AB318" s="213"/>
      <c r="AC318" s="213"/>
      <c r="AD318" s="213"/>
      <c r="AE318" s="213"/>
      <c r="AF318" s="213"/>
      <c r="AG318" s="213" t="s">
        <v>219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2" x14ac:dyDescent="0.2">
      <c r="A319" s="220"/>
      <c r="B319" s="221"/>
      <c r="C319" s="255" t="s">
        <v>1330</v>
      </c>
      <c r="D319" s="245"/>
      <c r="E319" s="245"/>
      <c r="F319" s="245"/>
      <c r="G319" s="245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3"/>
      <c r="AA319" s="213"/>
      <c r="AB319" s="213"/>
      <c r="AC319" s="213"/>
      <c r="AD319" s="213"/>
      <c r="AE319" s="213"/>
      <c r="AF319" s="213"/>
      <c r="AG319" s="213" t="s">
        <v>192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2" x14ac:dyDescent="0.2">
      <c r="A320" s="220"/>
      <c r="B320" s="221"/>
      <c r="C320" s="267" t="s">
        <v>1331</v>
      </c>
      <c r="D320" s="260"/>
      <c r="E320" s="261">
        <v>2.7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24"/>
      <c r="Z320" s="213"/>
      <c r="AA320" s="213"/>
      <c r="AB320" s="213"/>
      <c r="AC320" s="213"/>
      <c r="AD320" s="213"/>
      <c r="AE320" s="213"/>
      <c r="AF320" s="213"/>
      <c r="AG320" s="213" t="s">
        <v>266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37">
        <v>125</v>
      </c>
      <c r="B321" s="238" t="s">
        <v>1332</v>
      </c>
      <c r="C321" s="254" t="s">
        <v>1333</v>
      </c>
      <c r="D321" s="239" t="s">
        <v>1334</v>
      </c>
      <c r="E321" s="240">
        <v>1</v>
      </c>
      <c r="F321" s="241"/>
      <c r="G321" s="242">
        <f>ROUND(E321*F321,2)</f>
        <v>0</v>
      </c>
      <c r="H321" s="241"/>
      <c r="I321" s="242">
        <f>ROUND(E321*H321,2)</f>
        <v>0</v>
      </c>
      <c r="J321" s="241"/>
      <c r="K321" s="242">
        <f>ROUND(E321*J321,2)</f>
        <v>0</v>
      </c>
      <c r="L321" s="242">
        <v>21</v>
      </c>
      <c r="M321" s="242">
        <f>G321*(1+L321/100)</f>
        <v>0</v>
      </c>
      <c r="N321" s="240">
        <v>4.7400000000000003E-3</v>
      </c>
      <c r="O321" s="240">
        <f>ROUND(E321*N321,2)</f>
        <v>0</v>
      </c>
      <c r="P321" s="240">
        <v>0</v>
      </c>
      <c r="Q321" s="240">
        <f>ROUND(E321*P321,2)</f>
        <v>0</v>
      </c>
      <c r="R321" s="242"/>
      <c r="S321" s="242" t="s">
        <v>212</v>
      </c>
      <c r="T321" s="243" t="s">
        <v>187</v>
      </c>
      <c r="U321" s="224">
        <v>0.76</v>
      </c>
      <c r="V321" s="224">
        <f>ROUND(E321*U321,2)</f>
        <v>0.76</v>
      </c>
      <c r="W321" s="224"/>
      <c r="X321" s="224" t="s">
        <v>271</v>
      </c>
      <c r="Y321" s="224" t="s">
        <v>1335</v>
      </c>
      <c r="Z321" s="213"/>
      <c r="AA321" s="213"/>
      <c r="AB321" s="213"/>
      <c r="AC321" s="213"/>
      <c r="AD321" s="213"/>
      <c r="AE321" s="213"/>
      <c r="AF321" s="213"/>
      <c r="AG321" s="213" t="s">
        <v>272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2" x14ac:dyDescent="0.2">
      <c r="A322" s="220"/>
      <c r="B322" s="221"/>
      <c r="C322" s="255" t="s">
        <v>1336</v>
      </c>
      <c r="D322" s="245"/>
      <c r="E322" s="245"/>
      <c r="F322" s="245"/>
      <c r="G322" s="245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3"/>
      <c r="AA322" s="213"/>
      <c r="AB322" s="213"/>
      <c r="AC322" s="213"/>
      <c r="AD322" s="213"/>
      <c r="AE322" s="213"/>
      <c r="AF322" s="213"/>
      <c r="AG322" s="213" t="s">
        <v>192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3" x14ac:dyDescent="0.2">
      <c r="A323" s="220"/>
      <c r="B323" s="221"/>
      <c r="C323" s="270" t="s">
        <v>1330</v>
      </c>
      <c r="D323" s="265"/>
      <c r="E323" s="265"/>
      <c r="F323" s="265"/>
      <c r="G323" s="265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3"/>
      <c r="AA323" s="213"/>
      <c r="AB323" s="213"/>
      <c r="AC323" s="213"/>
      <c r="AD323" s="213"/>
      <c r="AE323" s="213"/>
      <c r="AF323" s="213"/>
      <c r="AG323" s="213" t="s">
        <v>192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37">
        <v>126</v>
      </c>
      <c r="B324" s="238" t="s">
        <v>1337</v>
      </c>
      <c r="C324" s="254" t="s">
        <v>1338</v>
      </c>
      <c r="D324" s="239" t="s">
        <v>264</v>
      </c>
      <c r="E324" s="240">
        <v>13</v>
      </c>
      <c r="F324" s="241"/>
      <c r="G324" s="242">
        <f>ROUND(E324*F324,2)</f>
        <v>0</v>
      </c>
      <c r="H324" s="241"/>
      <c r="I324" s="242">
        <f>ROUND(E324*H324,2)</f>
        <v>0</v>
      </c>
      <c r="J324" s="241"/>
      <c r="K324" s="242">
        <f>ROUND(E324*J324,2)</f>
        <v>0</v>
      </c>
      <c r="L324" s="242">
        <v>21</v>
      </c>
      <c r="M324" s="242">
        <f>G324*(1+L324/100)</f>
        <v>0</v>
      </c>
      <c r="N324" s="240">
        <v>0</v>
      </c>
      <c r="O324" s="240">
        <f>ROUND(E324*N324,2)</f>
        <v>0</v>
      </c>
      <c r="P324" s="240">
        <v>0</v>
      </c>
      <c r="Q324" s="240">
        <f>ROUND(E324*P324,2)</f>
        <v>0</v>
      </c>
      <c r="R324" s="242"/>
      <c r="S324" s="242" t="s">
        <v>212</v>
      </c>
      <c r="T324" s="243" t="s">
        <v>1049</v>
      </c>
      <c r="U324" s="224">
        <v>0.5</v>
      </c>
      <c r="V324" s="224">
        <f>ROUND(E324*U324,2)</f>
        <v>6.5</v>
      </c>
      <c r="W324" s="224"/>
      <c r="X324" s="224" t="s">
        <v>271</v>
      </c>
      <c r="Y324" s="224" t="s">
        <v>206</v>
      </c>
      <c r="Z324" s="213"/>
      <c r="AA324" s="213"/>
      <c r="AB324" s="213"/>
      <c r="AC324" s="213"/>
      <c r="AD324" s="213"/>
      <c r="AE324" s="213"/>
      <c r="AF324" s="213"/>
      <c r="AG324" s="213" t="s">
        <v>272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2" x14ac:dyDescent="0.2">
      <c r="A325" s="220"/>
      <c r="B325" s="221"/>
      <c r="C325" s="267" t="s">
        <v>1339</v>
      </c>
      <c r="D325" s="260"/>
      <c r="E325" s="261">
        <v>13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24"/>
      <c r="Z325" s="213"/>
      <c r="AA325" s="213"/>
      <c r="AB325" s="213"/>
      <c r="AC325" s="213"/>
      <c r="AD325" s="213"/>
      <c r="AE325" s="213"/>
      <c r="AF325" s="213"/>
      <c r="AG325" s="213" t="s">
        <v>266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37">
        <v>127</v>
      </c>
      <c r="B326" s="238" t="s">
        <v>1340</v>
      </c>
      <c r="C326" s="254" t="s">
        <v>1341</v>
      </c>
      <c r="D326" s="239" t="s">
        <v>269</v>
      </c>
      <c r="E326" s="240">
        <v>3.24</v>
      </c>
      <c r="F326" s="241"/>
      <c r="G326" s="242">
        <f>ROUND(E326*F326,2)</f>
        <v>0</v>
      </c>
      <c r="H326" s="241"/>
      <c r="I326" s="242">
        <f>ROUND(E326*H326,2)</f>
        <v>0</v>
      </c>
      <c r="J326" s="241"/>
      <c r="K326" s="242">
        <f>ROUND(E326*J326,2)</f>
        <v>0</v>
      </c>
      <c r="L326" s="242">
        <v>21</v>
      </c>
      <c r="M326" s="242">
        <f>G326*(1+L326/100)</f>
        <v>0</v>
      </c>
      <c r="N326" s="240">
        <v>7.4999999999999997E-3</v>
      </c>
      <c r="O326" s="240">
        <f>ROUND(E326*N326,2)</f>
        <v>0.02</v>
      </c>
      <c r="P326" s="240">
        <v>0</v>
      </c>
      <c r="Q326" s="240">
        <f>ROUND(E326*P326,2)</f>
        <v>0</v>
      </c>
      <c r="R326" s="242" t="s">
        <v>306</v>
      </c>
      <c r="S326" s="242" t="s">
        <v>186</v>
      </c>
      <c r="T326" s="243" t="s">
        <v>186</v>
      </c>
      <c r="U326" s="224">
        <v>0</v>
      </c>
      <c r="V326" s="224">
        <f>ROUND(E326*U326,2)</f>
        <v>0</v>
      </c>
      <c r="W326" s="224"/>
      <c r="X326" s="224" t="s">
        <v>307</v>
      </c>
      <c r="Y326" s="224" t="s">
        <v>206</v>
      </c>
      <c r="Z326" s="213"/>
      <c r="AA326" s="213"/>
      <c r="AB326" s="213"/>
      <c r="AC326" s="213"/>
      <c r="AD326" s="213"/>
      <c r="AE326" s="213"/>
      <c r="AF326" s="213"/>
      <c r="AG326" s="213" t="s">
        <v>308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2" x14ac:dyDescent="0.2">
      <c r="A327" s="220"/>
      <c r="B327" s="221"/>
      <c r="C327" s="267" t="s">
        <v>1342</v>
      </c>
      <c r="D327" s="260"/>
      <c r="E327" s="261">
        <v>3.24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3"/>
      <c r="AA327" s="213"/>
      <c r="AB327" s="213"/>
      <c r="AC327" s="213"/>
      <c r="AD327" s="213"/>
      <c r="AE327" s="213"/>
      <c r="AF327" s="213"/>
      <c r="AG327" s="213" t="s">
        <v>266</v>
      </c>
      <c r="AH327" s="213">
        <v>5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>
        <v>128</v>
      </c>
      <c r="B328" s="221" t="s">
        <v>1343</v>
      </c>
      <c r="C328" s="268" t="s">
        <v>1344</v>
      </c>
      <c r="D328" s="222" t="s">
        <v>0</v>
      </c>
      <c r="E328" s="263"/>
      <c r="F328" s="225"/>
      <c r="G328" s="224">
        <f>ROUND(E328*F328,2)</f>
        <v>0</v>
      </c>
      <c r="H328" s="225"/>
      <c r="I328" s="224">
        <f>ROUND(E328*H328,2)</f>
        <v>0</v>
      </c>
      <c r="J328" s="225"/>
      <c r="K328" s="224">
        <f>ROUND(E328*J328,2)</f>
        <v>0</v>
      </c>
      <c r="L328" s="224">
        <v>21</v>
      </c>
      <c r="M328" s="224">
        <f>G328*(1+L328/100)</f>
        <v>0</v>
      </c>
      <c r="N328" s="223">
        <v>0</v>
      </c>
      <c r="O328" s="223">
        <f>ROUND(E328*N328,2)</f>
        <v>0</v>
      </c>
      <c r="P328" s="223">
        <v>0</v>
      </c>
      <c r="Q328" s="223">
        <f>ROUND(E328*P328,2)</f>
        <v>0</v>
      </c>
      <c r="R328" s="224" t="s">
        <v>298</v>
      </c>
      <c r="S328" s="224" t="s">
        <v>186</v>
      </c>
      <c r="T328" s="224" t="s">
        <v>186</v>
      </c>
      <c r="U328" s="224">
        <v>0</v>
      </c>
      <c r="V328" s="224">
        <f>ROUND(E328*U328,2)</f>
        <v>0</v>
      </c>
      <c r="W328" s="224"/>
      <c r="X328" s="224" t="s">
        <v>341</v>
      </c>
      <c r="Y328" s="224" t="s">
        <v>206</v>
      </c>
      <c r="Z328" s="213"/>
      <c r="AA328" s="213"/>
      <c r="AB328" s="213"/>
      <c r="AC328" s="213"/>
      <c r="AD328" s="213"/>
      <c r="AE328" s="213"/>
      <c r="AF328" s="213"/>
      <c r="AG328" s="213" t="s">
        <v>342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2" x14ac:dyDescent="0.2">
      <c r="A329" s="220"/>
      <c r="B329" s="221"/>
      <c r="C329" s="269" t="s">
        <v>435</v>
      </c>
      <c r="D329" s="264"/>
      <c r="E329" s="264"/>
      <c r="F329" s="264"/>
      <c r="G329" s="26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3"/>
      <c r="AA329" s="213"/>
      <c r="AB329" s="213"/>
      <c r="AC329" s="213"/>
      <c r="AD329" s="213"/>
      <c r="AE329" s="213"/>
      <c r="AF329" s="213"/>
      <c r="AG329" s="213" t="s">
        <v>254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x14ac:dyDescent="0.2">
      <c r="A330" s="227" t="s">
        <v>181</v>
      </c>
      <c r="B330" s="228" t="s">
        <v>124</v>
      </c>
      <c r="C330" s="253" t="s">
        <v>125</v>
      </c>
      <c r="D330" s="229"/>
      <c r="E330" s="230"/>
      <c r="F330" s="231"/>
      <c r="G330" s="231">
        <f>SUMIF(AG331:AG352,"&lt;&gt;NOR",G331:G352)</f>
        <v>0</v>
      </c>
      <c r="H330" s="231"/>
      <c r="I330" s="231">
        <f>SUM(I331:I352)</f>
        <v>0</v>
      </c>
      <c r="J330" s="231"/>
      <c r="K330" s="231">
        <f>SUM(K331:K352)</f>
        <v>0</v>
      </c>
      <c r="L330" s="231"/>
      <c r="M330" s="231">
        <f>SUM(M331:M352)</f>
        <v>0</v>
      </c>
      <c r="N330" s="230"/>
      <c r="O330" s="230">
        <f>SUM(O331:O352)</f>
        <v>0.21</v>
      </c>
      <c r="P330" s="230"/>
      <c r="Q330" s="230">
        <f>SUM(Q331:Q352)</f>
        <v>4.88</v>
      </c>
      <c r="R330" s="231"/>
      <c r="S330" s="231"/>
      <c r="T330" s="232"/>
      <c r="U330" s="226"/>
      <c r="V330" s="226">
        <f>SUM(V331:V352)</f>
        <v>159.91999999999999</v>
      </c>
      <c r="W330" s="226"/>
      <c r="X330" s="226"/>
      <c r="Y330" s="226"/>
      <c r="AG330" t="s">
        <v>182</v>
      </c>
    </row>
    <row r="331" spans="1:60" outlineLevel="1" x14ac:dyDescent="0.2">
      <c r="A331" s="237">
        <v>129</v>
      </c>
      <c r="B331" s="238" t="s">
        <v>1345</v>
      </c>
      <c r="C331" s="254" t="s">
        <v>1346</v>
      </c>
      <c r="D331" s="239" t="s">
        <v>269</v>
      </c>
      <c r="E331" s="240">
        <v>88.65</v>
      </c>
      <c r="F331" s="241"/>
      <c r="G331" s="242">
        <f>ROUND(E331*F331,2)</f>
        <v>0</v>
      </c>
      <c r="H331" s="241"/>
      <c r="I331" s="242">
        <f>ROUND(E331*H331,2)</f>
        <v>0</v>
      </c>
      <c r="J331" s="241"/>
      <c r="K331" s="242">
        <f>ROUND(E331*J331,2)</f>
        <v>0</v>
      </c>
      <c r="L331" s="242">
        <v>21</v>
      </c>
      <c r="M331" s="242">
        <f>G331*(1+L331/100)</f>
        <v>0</v>
      </c>
      <c r="N331" s="240">
        <v>0</v>
      </c>
      <c r="O331" s="240">
        <f>ROUND(E331*N331,2)</f>
        <v>0</v>
      </c>
      <c r="P331" s="240">
        <v>5.5E-2</v>
      </c>
      <c r="Q331" s="240">
        <f>ROUND(E331*P331,2)</f>
        <v>4.88</v>
      </c>
      <c r="R331" s="242" t="s">
        <v>381</v>
      </c>
      <c r="S331" s="242" t="s">
        <v>186</v>
      </c>
      <c r="T331" s="243" t="s">
        <v>186</v>
      </c>
      <c r="U331" s="224">
        <v>0.22500000000000001</v>
      </c>
      <c r="V331" s="224">
        <f>ROUND(E331*U331,2)</f>
        <v>19.95</v>
      </c>
      <c r="W331" s="224"/>
      <c r="X331" s="224" t="s">
        <v>218</v>
      </c>
      <c r="Y331" s="224" t="s">
        <v>206</v>
      </c>
      <c r="Z331" s="213"/>
      <c r="AA331" s="213"/>
      <c r="AB331" s="213"/>
      <c r="AC331" s="213"/>
      <c r="AD331" s="213"/>
      <c r="AE331" s="213"/>
      <c r="AF331" s="213"/>
      <c r="AG331" s="213" t="s">
        <v>219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2" x14ac:dyDescent="0.2">
      <c r="A332" s="220"/>
      <c r="B332" s="221"/>
      <c r="C332" s="267" t="s">
        <v>1347</v>
      </c>
      <c r="D332" s="260"/>
      <c r="E332" s="261">
        <v>88.65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24"/>
      <c r="Z332" s="213"/>
      <c r="AA332" s="213"/>
      <c r="AB332" s="213"/>
      <c r="AC332" s="213"/>
      <c r="AD332" s="213"/>
      <c r="AE332" s="213"/>
      <c r="AF332" s="213"/>
      <c r="AG332" s="213" t="s">
        <v>266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37">
        <v>130</v>
      </c>
      <c r="B333" s="238" t="s">
        <v>886</v>
      </c>
      <c r="C333" s="254" t="s">
        <v>887</v>
      </c>
      <c r="D333" s="239" t="s">
        <v>380</v>
      </c>
      <c r="E333" s="240">
        <v>107.55</v>
      </c>
      <c r="F333" s="241"/>
      <c r="G333" s="242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0">
        <v>6.0000000000000002E-5</v>
      </c>
      <c r="O333" s="240">
        <f>ROUND(E333*N333,2)</f>
        <v>0.01</v>
      </c>
      <c r="P333" s="240">
        <v>0</v>
      </c>
      <c r="Q333" s="240">
        <f>ROUND(E333*P333,2)</f>
        <v>0</v>
      </c>
      <c r="R333" s="242" t="s">
        <v>381</v>
      </c>
      <c r="S333" s="242" t="s">
        <v>186</v>
      </c>
      <c r="T333" s="243" t="s">
        <v>186</v>
      </c>
      <c r="U333" s="224">
        <v>0.42599999999999999</v>
      </c>
      <c r="V333" s="224">
        <f>ROUND(E333*U333,2)</f>
        <v>45.82</v>
      </c>
      <c r="W333" s="224"/>
      <c r="X333" s="224" t="s">
        <v>218</v>
      </c>
      <c r="Y333" s="224" t="s">
        <v>206</v>
      </c>
      <c r="Z333" s="213"/>
      <c r="AA333" s="213"/>
      <c r="AB333" s="213"/>
      <c r="AC333" s="213"/>
      <c r="AD333" s="213"/>
      <c r="AE333" s="213"/>
      <c r="AF333" s="213"/>
      <c r="AG333" s="213" t="s">
        <v>219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 x14ac:dyDescent="0.2">
      <c r="A334" s="220"/>
      <c r="B334" s="221"/>
      <c r="C334" s="267" t="s">
        <v>1348</v>
      </c>
      <c r="D334" s="260"/>
      <c r="E334" s="261">
        <v>107.55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3"/>
      <c r="AA334" s="213"/>
      <c r="AB334" s="213"/>
      <c r="AC334" s="213"/>
      <c r="AD334" s="213"/>
      <c r="AE334" s="213"/>
      <c r="AF334" s="213"/>
      <c r="AG334" s="213" t="s">
        <v>266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37">
        <v>131</v>
      </c>
      <c r="B335" s="238" t="s">
        <v>888</v>
      </c>
      <c r="C335" s="254" t="s">
        <v>889</v>
      </c>
      <c r="D335" s="239" t="s">
        <v>380</v>
      </c>
      <c r="E335" s="240">
        <v>56</v>
      </c>
      <c r="F335" s="241"/>
      <c r="G335" s="242">
        <f>ROUND(E335*F335,2)</f>
        <v>0</v>
      </c>
      <c r="H335" s="241"/>
      <c r="I335" s="242">
        <f>ROUND(E335*H335,2)</f>
        <v>0</v>
      </c>
      <c r="J335" s="241"/>
      <c r="K335" s="242">
        <f>ROUND(E335*J335,2)</f>
        <v>0</v>
      </c>
      <c r="L335" s="242">
        <v>21</v>
      </c>
      <c r="M335" s="242">
        <f>G335*(1+L335/100)</f>
        <v>0</v>
      </c>
      <c r="N335" s="240">
        <v>6.0000000000000002E-5</v>
      </c>
      <c r="O335" s="240">
        <f>ROUND(E335*N335,2)</f>
        <v>0</v>
      </c>
      <c r="P335" s="240">
        <v>0</v>
      </c>
      <c r="Q335" s="240">
        <f>ROUND(E335*P335,2)</f>
        <v>0</v>
      </c>
      <c r="R335" s="242" t="s">
        <v>381</v>
      </c>
      <c r="S335" s="242" t="s">
        <v>186</v>
      </c>
      <c r="T335" s="243" t="s">
        <v>186</v>
      </c>
      <c r="U335" s="224">
        <v>0.30399999999999999</v>
      </c>
      <c r="V335" s="224">
        <f>ROUND(E335*U335,2)</f>
        <v>17.02</v>
      </c>
      <c r="W335" s="224"/>
      <c r="X335" s="224" t="s">
        <v>218</v>
      </c>
      <c r="Y335" s="224" t="s">
        <v>206</v>
      </c>
      <c r="Z335" s="213"/>
      <c r="AA335" s="213"/>
      <c r="AB335" s="213"/>
      <c r="AC335" s="213"/>
      <c r="AD335" s="213"/>
      <c r="AE335" s="213"/>
      <c r="AF335" s="213"/>
      <c r="AG335" s="213" t="s">
        <v>219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2" x14ac:dyDescent="0.2">
      <c r="A336" s="220"/>
      <c r="B336" s="221"/>
      <c r="C336" s="267" t="s">
        <v>1349</v>
      </c>
      <c r="D336" s="260"/>
      <c r="E336" s="261">
        <v>56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24"/>
      <c r="Z336" s="213"/>
      <c r="AA336" s="213"/>
      <c r="AB336" s="213"/>
      <c r="AC336" s="213"/>
      <c r="AD336" s="213"/>
      <c r="AE336" s="213"/>
      <c r="AF336" s="213"/>
      <c r="AG336" s="213" t="s">
        <v>266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ht="22.5" outlineLevel="1" x14ac:dyDescent="0.2">
      <c r="A337" s="237">
        <v>132</v>
      </c>
      <c r="B337" s="238" t="s">
        <v>1350</v>
      </c>
      <c r="C337" s="254" t="s">
        <v>1351</v>
      </c>
      <c r="D337" s="239" t="s">
        <v>269</v>
      </c>
      <c r="E337" s="240">
        <v>88.65</v>
      </c>
      <c r="F337" s="241"/>
      <c r="G337" s="242">
        <f>ROUND(E337*F337,2)</f>
        <v>0</v>
      </c>
      <c r="H337" s="241"/>
      <c r="I337" s="242">
        <f>ROUND(E337*H337,2)</f>
        <v>0</v>
      </c>
      <c r="J337" s="241"/>
      <c r="K337" s="242">
        <f>ROUND(E337*J337,2)</f>
        <v>0</v>
      </c>
      <c r="L337" s="242">
        <v>21</v>
      </c>
      <c r="M337" s="242">
        <f>G337*(1+L337/100)</f>
        <v>0</v>
      </c>
      <c r="N337" s="240">
        <v>6.0000000000000002E-5</v>
      </c>
      <c r="O337" s="240">
        <f>ROUND(E337*N337,2)</f>
        <v>0.01</v>
      </c>
      <c r="P337" s="240">
        <v>0</v>
      </c>
      <c r="Q337" s="240">
        <f>ROUND(E337*P337,2)</f>
        <v>0</v>
      </c>
      <c r="R337" s="242"/>
      <c r="S337" s="242" t="s">
        <v>212</v>
      </c>
      <c r="T337" s="243" t="s">
        <v>228</v>
      </c>
      <c r="U337" s="224">
        <v>0.87</v>
      </c>
      <c r="V337" s="224">
        <f>ROUND(E337*U337,2)</f>
        <v>77.13</v>
      </c>
      <c r="W337" s="224"/>
      <c r="X337" s="224" t="s">
        <v>218</v>
      </c>
      <c r="Y337" s="224" t="s">
        <v>206</v>
      </c>
      <c r="Z337" s="213"/>
      <c r="AA337" s="213"/>
      <c r="AB337" s="213"/>
      <c r="AC337" s="213"/>
      <c r="AD337" s="213"/>
      <c r="AE337" s="213"/>
      <c r="AF337" s="213"/>
      <c r="AG337" s="213" t="s">
        <v>219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2" x14ac:dyDescent="0.2">
      <c r="A338" s="220"/>
      <c r="B338" s="221"/>
      <c r="C338" s="267" t="s">
        <v>1352</v>
      </c>
      <c r="D338" s="260"/>
      <c r="E338" s="261">
        <v>88.65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3"/>
      <c r="AA338" s="213"/>
      <c r="AB338" s="213"/>
      <c r="AC338" s="213"/>
      <c r="AD338" s="213"/>
      <c r="AE338" s="213"/>
      <c r="AF338" s="213"/>
      <c r="AG338" s="213" t="s">
        <v>266</v>
      </c>
      <c r="AH338" s="213">
        <v>5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46">
        <v>133</v>
      </c>
      <c r="B339" s="247" t="s">
        <v>1353</v>
      </c>
      <c r="C339" s="256" t="s">
        <v>1354</v>
      </c>
      <c r="D339" s="248" t="s">
        <v>314</v>
      </c>
      <c r="E339" s="249">
        <v>20</v>
      </c>
      <c r="F339" s="250"/>
      <c r="G339" s="251">
        <f>ROUND(E339*F339,2)</f>
        <v>0</v>
      </c>
      <c r="H339" s="250"/>
      <c r="I339" s="251">
        <f>ROUND(E339*H339,2)</f>
        <v>0</v>
      </c>
      <c r="J339" s="250"/>
      <c r="K339" s="251">
        <f>ROUND(E339*J339,2)</f>
        <v>0</v>
      </c>
      <c r="L339" s="251">
        <v>21</v>
      </c>
      <c r="M339" s="251">
        <f>G339*(1+L339/100)</f>
        <v>0</v>
      </c>
      <c r="N339" s="249">
        <v>0</v>
      </c>
      <c r="O339" s="249">
        <f>ROUND(E339*N339,2)</f>
        <v>0</v>
      </c>
      <c r="P339" s="249">
        <v>0</v>
      </c>
      <c r="Q339" s="249">
        <f>ROUND(E339*P339,2)</f>
        <v>0</v>
      </c>
      <c r="R339" s="251"/>
      <c r="S339" s="251" t="s">
        <v>212</v>
      </c>
      <c r="T339" s="252" t="s">
        <v>187</v>
      </c>
      <c r="U339" s="224">
        <v>0</v>
      </c>
      <c r="V339" s="224">
        <f>ROUND(E339*U339,2)</f>
        <v>0</v>
      </c>
      <c r="W339" s="224"/>
      <c r="X339" s="224" t="s">
        <v>218</v>
      </c>
      <c r="Y339" s="224" t="s">
        <v>206</v>
      </c>
      <c r="Z339" s="213"/>
      <c r="AA339" s="213"/>
      <c r="AB339" s="213"/>
      <c r="AC339" s="213"/>
      <c r="AD339" s="213"/>
      <c r="AE339" s="213"/>
      <c r="AF339" s="213"/>
      <c r="AG339" s="213" t="s">
        <v>219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46">
        <v>134</v>
      </c>
      <c r="B340" s="247" t="s">
        <v>1355</v>
      </c>
      <c r="C340" s="256" t="s">
        <v>1356</v>
      </c>
      <c r="D340" s="248" t="s">
        <v>264</v>
      </c>
      <c r="E340" s="249">
        <v>78</v>
      </c>
      <c r="F340" s="250"/>
      <c r="G340" s="251">
        <f>ROUND(E340*F340,2)</f>
        <v>0</v>
      </c>
      <c r="H340" s="250"/>
      <c r="I340" s="251">
        <f>ROUND(E340*H340,2)</f>
        <v>0</v>
      </c>
      <c r="J340" s="250"/>
      <c r="K340" s="251">
        <f>ROUND(E340*J340,2)</f>
        <v>0</v>
      </c>
      <c r="L340" s="251">
        <v>21</v>
      </c>
      <c r="M340" s="251">
        <f>G340*(1+L340/100)</f>
        <v>0</v>
      </c>
      <c r="N340" s="249">
        <v>3.2000000000000003E-4</v>
      </c>
      <c r="O340" s="249">
        <f>ROUND(E340*N340,2)</f>
        <v>0.02</v>
      </c>
      <c r="P340" s="249">
        <v>0</v>
      </c>
      <c r="Q340" s="249">
        <f>ROUND(E340*P340,2)</f>
        <v>0</v>
      </c>
      <c r="R340" s="251" t="s">
        <v>306</v>
      </c>
      <c r="S340" s="251" t="s">
        <v>186</v>
      </c>
      <c r="T340" s="252" t="s">
        <v>186</v>
      </c>
      <c r="U340" s="224">
        <v>0</v>
      </c>
      <c r="V340" s="224">
        <f>ROUND(E340*U340,2)</f>
        <v>0</v>
      </c>
      <c r="W340" s="224"/>
      <c r="X340" s="224" t="s">
        <v>307</v>
      </c>
      <c r="Y340" s="224" t="s">
        <v>189</v>
      </c>
      <c r="Z340" s="213"/>
      <c r="AA340" s="213"/>
      <c r="AB340" s="213"/>
      <c r="AC340" s="213"/>
      <c r="AD340" s="213"/>
      <c r="AE340" s="213"/>
      <c r="AF340" s="213"/>
      <c r="AG340" s="213" t="s">
        <v>308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ht="33.75" outlineLevel="1" x14ac:dyDescent="0.2">
      <c r="A341" s="246">
        <v>135</v>
      </c>
      <c r="B341" s="247" t="s">
        <v>1357</v>
      </c>
      <c r="C341" s="256" t="s">
        <v>1358</v>
      </c>
      <c r="D341" s="248" t="s">
        <v>251</v>
      </c>
      <c r="E341" s="249">
        <v>350</v>
      </c>
      <c r="F341" s="250"/>
      <c r="G341" s="251">
        <f>ROUND(E341*F341,2)</f>
        <v>0</v>
      </c>
      <c r="H341" s="250"/>
      <c r="I341" s="251">
        <f>ROUND(E341*H341,2)</f>
        <v>0</v>
      </c>
      <c r="J341" s="250"/>
      <c r="K341" s="251">
        <f>ROUND(E341*J341,2)</f>
        <v>0</v>
      </c>
      <c r="L341" s="251">
        <v>21</v>
      </c>
      <c r="M341" s="251">
        <f>G341*(1+L341/100)</f>
        <v>0</v>
      </c>
      <c r="N341" s="249">
        <v>0</v>
      </c>
      <c r="O341" s="249">
        <f>ROUND(E341*N341,2)</f>
        <v>0</v>
      </c>
      <c r="P341" s="249">
        <v>0</v>
      </c>
      <c r="Q341" s="249">
        <f>ROUND(E341*P341,2)</f>
        <v>0</v>
      </c>
      <c r="R341" s="251" t="s">
        <v>306</v>
      </c>
      <c r="S341" s="251" t="s">
        <v>186</v>
      </c>
      <c r="T341" s="252" t="s">
        <v>186</v>
      </c>
      <c r="U341" s="224">
        <v>0</v>
      </c>
      <c r="V341" s="224">
        <f>ROUND(E341*U341,2)</f>
        <v>0</v>
      </c>
      <c r="W341" s="224"/>
      <c r="X341" s="224" t="s">
        <v>307</v>
      </c>
      <c r="Y341" s="224" t="s">
        <v>189</v>
      </c>
      <c r="Z341" s="213"/>
      <c r="AA341" s="213"/>
      <c r="AB341" s="213"/>
      <c r="AC341" s="213"/>
      <c r="AD341" s="213"/>
      <c r="AE341" s="213"/>
      <c r="AF341" s="213"/>
      <c r="AG341" s="213" t="s">
        <v>308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ht="33.75" outlineLevel="1" x14ac:dyDescent="0.2">
      <c r="A342" s="246">
        <v>136</v>
      </c>
      <c r="B342" s="247" t="s">
        <v>1359</v>
      </c>
      <c r="C342" s="256" t="s">
        <v>1360</v>
      </c>
      <c r="D342" s="248" t="s">
        <v>251</v>
      </c>
      <c r="E342" s="249">
        <v>50</v>
      </c>
      <c r="F342" s="250"/>
      <c r="G342" s="251">
        <f>ROUND(E342*F342,2)</f>
        <v>0</v>
      </c>
      <c r="H342" s="250"/>
      <c r="I342" s="251">
        <f>ROUND(E342*H342,2)</f>
        <v>0</v>
      </c>
      <c r="J342" s="250"/>
      <c r="K342" s="251">
        <f>ROUND(E342*J342,2)</f>
        <v>0</v>
      </c>
      <c r="L342" s="251">
        <v>21</v>
      </c>
      <c r="M342" s="251">
        <f>G342*(1+L342/100)</f>
        <v>0</v>
      </c>
      <c r="N342" s="249">
        <v>0</v>
      </c>
      <c r="O342" s="249">
        <f>ROUND(E342*N342,2)</f>
        <v>0</v>
      </c>
      <c r="P342" s="249">
        <v>0</v>
      </c>
      <c r="Q342" s="249">
        <f>ROUND(E342*P342,2)</f>
        <v>0</v>
      </c>
      <c r="R342" s="251" t="s">
        <v>306</v>
      </c>
      <c r="S342" s="251" t="s">
        <v>186</v>
      </c>
      <c r="T342" s="252" t="s">
        <v>186</v>
      </c>
      <c r="U342" s="224">
        <v>0</v>
      </c>
      <c r="V342" s="224">
        <f>ROUND(E342*U342,2)</f>
        <v>0</v>
      </c>
      <c r="W342" s="224"/>
      <c r="X342" s="224" t="s">
        <v>307</v>
      </c>
      <c r="Y342" s="224" t="s">
        <v>189</v>
      </c>
      <c r="Z342" s="213"/>
      <c r="AA342" s="213"/>
      <c r="AB342" s="213"/>
      <c r="AC342" s="213"/>
      <c r="AD342" s="213"/>
      <c r="AE342" s="213"/>
      <c r="AF342" s="213"/>
      <c r="AG342" s="213" t="s">
        <v>308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ht="33.75" outlineLevel="1" x14ac:dyDescent="0.2">
      <c r="A343" s="246">
        <v>137</v>
      </c>
      <c r="B343" s="247" t="s">
        <v>1361</v>
      </c>
      <c r="C343" s="256" t="s">
        <v>1362</v>
      </c>
      <c r="D343" s="248" t="s">
        <v>251</v>
      </c>
      <c r="E343" s="249">
        <v>82</v>
      </c>
      <c r="F343" s="250"/>
      <c r="G343" s="251">
        <f>ROUND(E343*F343,2)</f>
        <v>0</v>
      </c>
      <c r="H343" s="250"/>
      <c r="I343" s="251">
        <f>ROUND(E343*H343,2)</f>
        <v>0</v>
      </c>
      <c r="J343" s="250"/>
      <c r="K343" s="251">
        <f>ROUND(E343*J343,2)</f>
        <v>0</v>
      </c>
      <c r="L343" s="251">
        <v>21</v>
      </c>
      <c r="M343" s="251">
        <f>G343*(1+L343/100)</f>
        <v>0</v>
      </c>
      <c r="N343" s="249">
        <v>0</v>
      </c>
      <c r="O343" s="249">
        <f>ROUND(E343*N343,2)</f>
        <v>0</v>
      </c>
      <c r="P343" s="249">
        <v>0</v>
      </c>
      <c r="Q343" s="249">
        <f>ROUND(E343*P343,2)</f>
        <v>0</v>
      </c>
      <c r="R343" s="251" t="s">
        <v>306</v>
      </c>
      <c r="S343" s="251" t="s">
        <v>186</v>
      </c>
      <c r="T343" s="252" t="s">
        <v>186</v>
      </c>
      <c r="U343" s="224">
        <v>0</v>
      </c>
      <c r="V343" s="224">
        <f>ROUND(E343*U343,2)</f>
        <v>0</v>
      </c>
      <c r="W343" s="224"/>
      <c r="X343" s="224" t="s">
        <v>307</v>
      </c>
      <c r="Y343" s="224" t="s">
        <v>189</v>
      </c>
      <c r="Z343" s="213"/>
      <c r="AA343" s="213"/>
      <c r="AB343" s="213"/>
      <c r="AC343" s="213"/>
      <c r="AD343" s="213"/>
      <c r="AE343" s="213"/>
      <c r="AF343" s="213"/>
      <c r="AG343" s="213" t="s">
        <v>308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33.75" outlineLevel="1" x14ac:dyDescent="0.2">
      <c r="A344" s="246">
        <v>138</v>
      </c>
      <c r="B344" s="247" t="s">
        <v>1363</v>
      </c>
      <c r="C344" s="256" t="s">
        <v>1364</v>
      </c>
      <c r="D344" s="248" t="s">
        <v>251</v>
      </c>
      <c r="E344" s="249">
        <v>64</v>
      </c>
      <c r="F344" s="250"/>
      <c r="G344" s="251">
        <f>ROUND(E344*F344,2)</f>
        <v>0</v>
      </c>
      <c r="H344" s="250"/>
      <c r="I344" s="251">
        <f>ROUND(E344*H344,2)</f>
        <v>0</v>
      </c>
      <c r="J344" s="250"/>
      <c r="K344" s="251">
        <f>ROUND(E344*J344,2)</f>
        <v>0</v>
      </c>
      <c r="L344" s="251">
        <v>21</v>
      </c>
      <c r="M344" s="251">
        <f>G344*(1+L344/100)</f>
        <v>0</v>
      </c>
      <c r="N344" s="249">
        <v>0</v>
      </c>
      <c r="O344" s="249">
        <f>ROUND(E344*N344,2)</f>
        <v>0</v>
      </c>
      <c r="P344" s="249">
        <v>0</v>
      </c>
      <c r="Q344" s="249">
        <f>ROUND(E344*P344,2)</f>
        <v>0</v>
      </c>
      <c r="R344" s="251" t="s">
        <v>306</v>
      </c>
      <c r="S344" s="251" t="s">
        <v>186</v>
      </c>
      <c r="T344" s="252" t="s">
        <v>186</v>
      </c>
      <c r="U344" s="224">
        <v>0</v>
      </c>
      <c r="V344" s="224">
        <f>ROUND(E344*U344,2)</f>
        <v>0</v>
      </c>
      <c r="W344" s="224"/>
      <c r="X344" s="224" t="s">
        <v>307</v>
      </c>
      <c r="Y344" s="224" t="s">
        <v>189</v>
      </c>
      <c r="Z344" s="213"/>
      <c r="AA344" s="213"/>
      <c r="AB344" s="213"/>
      <c r="AC344" s="213"/>
      <c r="AD344" s="213"/>
      <c r="AE344" s="213"/>
      <c r="AF344" s="213"/>
      <c r="AG344" s="213" t="s">
        <v>308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ht="33.75" outlineLevel="1" x14ac:dyDescent="0.2">
      <c r="A345" s="246">
        <v>139</v>
      </c>
      <c r="B345" s="247" t="s">
        <v>1365</v>
      </c>
      <c r="C345" s="256" t="s">
        <v>1366</v>
      </c>
      <c r="D345" s="248" t="s">
        <v>251</v>
      </c>
      <c r="E345" s="249">
        <v>86</v>
      </c>
      <c r="F345" s="250"/>
      <c r="G345" s="251">
        <f>ROUND(E345*F345,2)</f>
        <v>0</v>
      </c>
      <c r="H345" s="250"/>
      <c r="I345" s="251">
        <f>ROUND(E345*H345,2)</f>
        <v>0</v>
      </c>
      <c r="J345" s="250"/>
      <c r="K345" s="251">
        <f>ROUND(E345*J345,2)</f>
        <v>0</v>
      </c>
      <c r="L345" s="251">
        <v>21</v>
      </c>
      <c r="M345" s="251">
        <f>G345*(1+L345/100)</f>
        <v>0</v>
      </c>
      <c r="N345" s="249">
        <v>0</v>
      </c>
      <c r="O345" s="249">
        <f>ROUND(E345*N345,2)</f>
        <v>0</v>
      </c>
      <c r="P345" s="249">
        <v>0</v>
      </c>
      <c r="Q345" s="249">
        <f>ROUND(E345*P345,2)</f>
        <v>0</v>
      </c>
      <c r="R345" s="251" t="s">
        <v>306</v>
      </c>
      <c r="S345" s="251" t="s">
        <v>186</v>
      </c>
      <c r="T345" s="252" t="s">
        <v>186</v>
      </c>
      <c r="U345" s="224">
        <v>0</v>
      </c>
      <c r="V345" s="224">
        <f>ROUND(E345*U345,2)</f>
        <v>0</v>
      </c>
      <c r="W345" s="224"/>
      <c r="X345" s="224" t="s">
        <v>307</v>
      </c>
      <c r="Y345" s="224" t="s">
        <v>189</v>
      </c>
      <c r="Z345" s="213"/>
      <c r="AA345" s="213"/>
      <c r="AB345" s="213"/>
      <c r="AC345" s="213"/>
      <c r="AD345" s="213"/>
      <c r="AE345" s="213"/>
      <c r="AF345" s="213"/>
      <c r="AG345" s="213" t="s">
        <v>308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ht="33.75" outlineLevel="1" x14ac:dyDescent="0.2">
      <c r="A346" s="246">
        <v>140</v>
      </c>
      <c r="B346" s="247" t="s">
        <v>1367</v>
      </c>
      <c r="C346" s="256" t="s">
        <v>1368</v>
      </c>
      <c r="D346" s="248" t="s">
        <v>251</v>
      </c>
      <c r="E346" s="249">
        <v>120</v>
      </c>
      <c r="F346" s="250"/>
      <c r="G346" s="251">
        <f>ROUND(E346*F346,2)</f>
        <v>0</v>
      </c>
      <c r="H346" s="250"/>
      <c r="I346" s="251">
        <f>ROUND(E346*H346,2)</f>
        <v>0</v>
      </c>
      <c r="J346" s="250"/>
      <c r="K346" s="251">
        <f>ROUND(E346*J346,2)</f>
        <v>0</v>
      </c>
      <c r="L346" s="251">
        <v>21</v>
      </c>
      <c r="M346" s="251">
        <f>G346*(1+L346/100)</f>
        <v>0</v>
      </c>
      <c r="N346" s="249">
        <v>0</v>
      </c>
      <c r="O346" s="249">
        <f>ROUND(E346*N346,2)</f>
        <v>0</v>
      </c>
      <c r="P346" s="249">
        <v>0</v>
      </c>
      <c r="Q346" s="249">
        <f>ROUND(E346*P346,2)</f>
        <v>0</v>
      </c>
      <c r="R346" s="251" t="s">
        <v>306</v>
      </c>
      <c r="S346" s="251" t="s">
        <v>186</v>
      </c>
      <c r="T346" s="252" t="s">
        <v>186</v>
      </c>
      <c r="U346" s="224">
        <v>0</v>
      </c>
      <c r="V346" s="224">
        <f>ROUND(E346*U346,2)</f>
        <v>0</v>
      </c>
      <c r="W346" s="224"/>
      <c r="X346" s="224" t="s">
        <v>307</v>
      </c>
      <c r="Y346" s="224" t="s">
        <v>189</v>
      </c>
      <c r="Z346" s="213"/>
      <c r="AA346" s="213"/>
      <c r="AB346" s="213"/>
      <c r="AC346" s="213"/>
      <c r="AD346" s="213"/>
      <c r="AE346" s="213"/>
      <c r="AF346" s="213"/>
      <c r="AG346" s="213" t="s">
        <v>308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37">
        <v>141</v>
      </c>
      <c r="B347" s="238" t="s">
        <v>890</v>
      </c>
      <c r="C347" s="254" t="s">
        <v>891</v>
      </c>
      <c r="D347" s="239" t="s">
        <v>380</v>
      </c>
      <c r="E347" s="240">
        <v>107.55</v>
      </c>
      <c r="F347" s="241"/>
      <c r="G347" s="242">
        <f>ROUND(E347*F347,2)</f>
        <v>0</v>
      </c>
      <c r="H347" s="241"/>
      <c r="I347" s="242">
        <f>ROUND(E347*H347,2)</f>
        <v>0</v>
      </c>
      <c r="J347" s="241"/>
      <c r="K347" s="242">
        <f>ROUND(E347*J347,2)</f>
        <v>0</v>
      </c>
      <c r="L347" s="242">
        <v>21</v>
      </c>
      <c r="M347" s="242">
        <f>G347*(1+L347/100)</f>
        <v>0</v>
      </c>
      <c r="N347" s="240">
        <v>1E-3</v>
      </c>
      <c r="O347" s="240">
        <f>ROUND(E347*N347,2)</f>
        <v>0.11</v>
      </c>
      <c r="P347" s="240">
        <v>0</v>
      </c>
      <c r="Q347" s="240">
        <f>ROUND(E347*P347,2)</f>
        <v>0</v>
      </c>
      <c r="R347" s="242" t="s">
        <v>306</v>
      </c>
      <c r="S347" s="242" t="s">
        <v>186</v>
      </c>
      <c r="T347" s="243" t="s">
        <v>186</v>
      </c>
      <c r="U347" s="224">
        <v>0</v>
      </c>
      <c r="V347" s="224">
        <f>ROUND(E347*U347,2)</f>
        <v>0</v>
      </c>
      <c r="W347" s="224"/>
      <c r="X347" s="224" t="s">
        <v>307</v>
      </c>
      <c r="Y347" s="224" t="s">
        <v>206</v>
      </c>
      <c r="Z347" s="213"/>
      <c r="AA347" s="213"/>
      <c r="AB347" s="213"/>
      <c r="AC347" s="213"/>
      <c r="AD347" s="213"/>
      <c r="AE347" s="213"/>
      <c r="AF347" s="213"/>
      <c r="AG347" s="213" t="s">
        <v>308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2" x14ac:dyDescent="0.2">
      <c r="A348" s="220"/>
      <c r="B348" s="221"/>
      <c r="C348" s="267" t="s">
        <v>1369</v>
      </c>
      <c r="D348" s="260"/>
      <c r="E348" s="261">
        <v>107.55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24"/>
      <c r="Z348" s="213"/>
      <c r="AA348" s="213"/>
      <c r="AB348" s="213"/>
      <c r="AC348" s="213"/>
      <c r="AD348" s="213"/>
      <c r="AE348" s="213"/>
      <c r="AF348" s="213"/>
      <c r="AG348" s="213" t="s">
        <v>266</v>
      </c>
      <c r="AH348" s="213">
        <v>5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37">
        <v>142</v>
      </c>
      <c r="B349" s="238" t="s">
        <v>893</v>
      </c>
      <c r="C349" s="254" t="s">
        <v>891</v>
      </c>
      <c r="D349" s="239" t="s">
        <v>380</v>
      </c>
      <c r="E349" s="240">
        <v>56</v>
      </c>
      <c r="F349" s="241"/>
      <c r="G349" s="242">
        <f>ROUND(E349*F349,2)</f>
        <v>0</v>
      </c>
      <c r="H349" s="241"/>
      <c r="I349" s="242">
        <f>ROUND(E349*H349,2)</f>
        <v>0</v>
      </c>
      <c r="J349" s="241"/>
      <c r="K349" s="242">
        <f>ROUND(E349*J349,2)</f>
        <v>0</v>
      </c>
      <c r="L349" s="242">
        <v>21</v>
      </c>
      <c r="M349" s="242">
        <f>G349*(1+L349/100)</f>
        <v>0</v>
      </c>
      <c r="N349" s="240">
        <v>1E-3</v>
      </c>
      <c r="O349" s="240">
        <f>ROUND(E349*N349,2)</f>
        <v>0.06</v>
      </c>
      <c r="P349" s="240">
        <v>0</v>
      </c>
      <c r="Q349" s="240">
        <f>ROUND(E349*P349,2)</f>
        <v>0</v>
      </c>
      <c r="R349" s="242" t="s">
        <v>306</v>
      </c>
      <c r="S349" s="242" t="s">
        <v>186</v>
      </c>
      <c r="T349" s="243" t="s">
        <v>186</v>
      </c>
      <c r="U349" s="224">
        <v>0</v>
      </c>
      <c r="V349" s="224">
        <f>ROUND(E349*U349,2)</f>
        <v>0</v>
      </c>
      <c r="W349" s="224"/>
      <c r="X349" s="224" t="s">
        <v>307</v>
      </c>
      <c r="Y349" s="224" t="s">
        <v>206</v>
      </c>
      <c r="Z349" s="213"/>
      <c r="AA349" s="213"/>
      <c r="AB349" s="213"/>
      <c r="AC349" s="213"/>
      <c r="AD349" s="213"/>
      <c r="AE349" s="213"/>
      <c r="AF349" s="213"/>
      <c r="AG349" s="213" t="s">
        <v>308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 x14ac:dyDescent="0.2">
      <c r="A350" s="220"/>
      <c r="B350" s="221"/>
      <c r="C350" s="267" t="s">
        <v>1370</v>
      </c>
      <c r="D350" s="260"/>
      <c r="E350" s="261">
        <v>56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3"/>
      <c r="AA350" s="213"/>
      <c r="AB350" s="213"/>
      <c r="AC350" s="213"/>
      <c r="AD350" s="213"/>
      <c r="AE350" s="213"/>
      <c r="AF350" s="213"/>
      <c r="AG350" s="213" t="s">
        <v>266</v>
      </c>
      <c r="AH350" s="213">
        <v>5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>
        <v>143</v>
      </c>
      <c r="B351" s="221" t="s">
        <v>751</v>
      </c>
      <c r="C351" s="268" t="s">
        <v>752</v>
      </c>
      <c r="D351" s="222" t="s">
        <v>0</v>
      </c>
      <c r="E351" s="263"/>
      <c r="F351" s="225"/>
      <c r="G351" s="224">
        <f>ROUND(E351*F351,2)</f>
        <v>0</v>
      </c>
      <c r="H351" s="225"/>
      <c r="I351" s="224">
        <f>ROUND(E351*H351,2)</f>
        <v>0</v>
      </c>
      <c r="J351" s="225"/>
      <c r="K351" s="224">
        <f>ROUND(E351*J351,2)</f>
        <v>0</v>
      </c>
      <c r="L351" s="224">
        <v>21</v>
      </c>
      <c r="M351" s="224">
        <f>G351*(1+L351/100)</f>
        <v>0</v>
      </c>
      <c r="N351" s="223">
        <v>0</v>
      </c>
      <c r="O351" s="223">
        <f>ROUND(E351*N351,2)</f>
        <v>0</v>
      </c>
      <c r="P351" s="223">
        <v>0</v>
      </c>
      <c r="Q351" s="223">
        <f>ROUND(E351*P351,2)</f>
        <v>0</v>
      </c>
      <c r="R351" s="224" t="s">
        <v>381</v>
      </c>
      <c r="S351" s="224" t="s">
        <v>186</v>
      </c>
      <c r="T351" s="224" t="s">
        <v>186</v>
      </c>
      <c r="U351" s="224">
        <v>0</v>
      </c>
      <c r="V351" s="224">
        <f>ROUND(E351*U351,2)</f>
        <v>0</v>
      </c>
      <c r="W351" s="224"/>
      <c r="X351" s="224" t="s">
        <v>341</v>
      </c>
      <c r="Y351" s="224" t="s">
        <v>206</v>
      </c>
      <c r="Z351" s="213"/>
      <c r="AA351" s="213"/>
      <c r="AB351" s="213"/>
      <c r="AC351" s="213"/>
      <c r="AD351" s="213"/>
      <c r="AE351" s="213"/>
      <c r="AF351" s="213"/>
      <c r="AG351" s="213" t="s">
        <v>342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2" x14ac:dyDescent="0.2">
      <c r="A352" s="220"/>
      <c r="B352" s="221"/>
      <c r="C352" s="269" t="s">
        <v>435</v>
      </c>
      <c r="D352" s="264"/>
      <c r="E352" s="264"/>
      <c r="F352" s="264"/>
      <c r="G352" s="26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24"/>
      <c r="Z352" s="213"/>
      <c r="AA352" s="213"/>
      <c r="AB352" s="213"/>
      <c r="AC352" s="213"/>
      <c r="AD352" s="213"/>
      <c r="AE352" s="213"/>
      <c r="AF352" s="213"/>
      <c r="AG352" s="213" t="s">
        <v>254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x14ac:dyDescent="0.2">
      <c r="A353" s="227" t="s">
        <v>181</v>
      </c>
      <c r="B353" s="228" t="s">
        <v>126</v>
      </c>
      <c r="C353" s="253" t="s">
        <v>127</v>
      </c>
      <c r="D353" s="229"/>
      <c r="E353" s="230"/>
      <c r="F353" s="231"/>
      <c r="G353" s="231">
        <f>SUMIF(AG354:AG359,"&lt;&gt;NOR",G354:G359)</f>
        <v>0</v>
      </c>
      <c r="H353" s="231"/>
      <c r="I353" s="231">
        <f>SUM(I354:I359)</f>
        <v>0</v>
      </c>
      <c r="J353" s="231"/>
      <c r="K353" s="231">
        <f>SUM(K354:K359)</f>
        <v>0</v>
      </c>
      <c r="L353" s="231"/>
      <c r="M353" s="231">
        <f>SUM(M354:M359)</f>
        <v>0</v>
      </c>
      <c r="N353" s="230"/>
      <c r="O353" s="230">
        <f>SUM(O354:O359)</f>
        <v>0.31</v>
      </c>
      <c r="P353" s="230"/>
      <c r="Q353" s="230">
        <f>SUM(Q354:Q359)</f>
        <v>0.35</v>
      </c>
      <c r="R353" s="231"/>
      <c r="S353" s="231"/>
      <c r="T353" s="232"/>
      <c r="U353" s="226"/>
      <c r="V353" s="226">
        <f>SUM(V354:V359)</f>
        <v>10.68</v>
      </c>
      <c r="W353" s="226"/>
      <c r="X353" s="226"/>
      <c r="Y353" s="226"/>
      <c r="AG353" t="s">
        <v>182</v>
      </c>
    </row>
    <row r="354" spans="1:60" ht="22.5" outlineLevel="1" x14ac:dyDescent="0.2">
      <c r="A354" s="246">
        <v>144</v>
      </c>
      <c r="B354" s="247" t="s">
        <v>1371</v>
      </c>
      <c r="C354" s="256" t="s">
        <v>1372</v>
      </c>
      <c r="D354" s="248" t="s">
        <v>251</v>
      </c>
      <c r="E354" s="249">
        <v>32</v>
      </c>
      <c r="F354" s="250"/>
      <c r="G354" s="251">
        <f>ROUND(E354*F354,2)</f>
        <v>0</v>
      </c>
      <c r="H354" s="250"/>
      <c r="I354" s="251">
        <f>ROUND(E354*H354,2)</f>
        <v>0</v>
      </c>
      <c r="J354" s="250"/>
      <c r="K354" s="251">
        <f>ROUND(E354*J354,2)</f>
        <v>0</v>
      </c>
      <c r="L354" s="251">
        <v>21</v>
      </c>
      <c r="M354" s="251">
        <f>G354*(1+L354/100)</f>
        <v>0</v>
      </c>
      <c r="N354" s="249">
        <v>1.58E-3</v>
      </c>
      <c r="O354" s="249">
        <f>ROUND(E354*N354,2)</f>
        <v>0.05</v>
      </c>
      <c r="P354" s="249">
        <v>0</v>
      </c>
      <c r="Q354" s="249">
        <f>ROUND(E354*P354,2)</f>
        <v>0</v>
      </c>
      <c r="R354" s="251" t="s">
        <v>1373</v>
      </c>
      <c r="S354" s="251" t="s">
        <v>186</v>
      </c>
      <c r="T354" s="252" t="s">
        <v>186</v>
      </c>
      <c r="U354" s="224">
        <v>0.14000000000000001</v>
      </c>
      <c r="V354" s="224">
        <f>ROUND(E354*U354,2)</f>
        <v>4.4800000000000004</v>
      </c>
      <c r="W354" s="224"/>
      <c r="X354" s="224" t="s">
        <v>218</v>
      </c>
      <c r="Y354" s="224" t="s">
        <v>206</v>
      </c>
      <c r="Z354" s="213"/>
      <c r="AA354" s="213"/>
      <c r="AB354" s="213"/>
      <c r="AC354" s="213"/>
      <c r="AD354" s="213"/>
      <c r="AE354" s="213"/>
      <c r="AF354" s="213"/>
      <c r="AG354" s="213" t="s">
        <v>219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 x14ac:dyDescent="0.2">
      <c r="A355" s="237">
        <v>145</v>
      </c>
      <c r="B355" s="238" t="s">
        <v>1374</v>
      </c>
      <c r="C355" s="254" t="s">
        <v>1375</v>
      </c>
      <c r="D355" s="239" t="s">
        <v>269</v>
      </c>
      <c r="E355" s="240">
        <v>4</v>
      </c>
      <c r="F355" s="241"/>
      <c r="G355" s="242">
        <f>ROUND(E355*F355,2)</f>
        <v>0</v>
      </c>
      <c r="H355" s="241"/>
      <c r="I355" s="242">
        <f>ROUND(E355*H355,2)</f>
        <v>0</v>
      </c>
      <c r="J355" s="241"/>
      <c r="K355" s="242">
        <f>ROUND(E355*J355,2)</f>
        <v>0</v>
      </c>
      <c r="L355" s="242">
        <v>21</v>
      </c>
      <c r="M355" s="242">
        <f>G355*(1+L355/100)</f>
        <v>0</v>
      </c>
      <c r="N355" s="240">
        <v>6.5500000000000003E-2</v>
      </c>
      <c r="O355" s="240">
        <f>ROUND(E355*N355,2)</f>
        <v>0.26</v>
      </c>
      <c r="P355" s="240">
        <v>8.6999999999999994E-2</v>
      </c>
      <c r="Q355" s="240">
        <f>ROUND(E355*P355,2)</f>
        <v>0.35</v>
      </c>
      <c r="R355" s="242" t="s">
        <v>270</v>
      </c>
      <c r="S355" s="242" t="s">
        <v>186</v>
      </c>
      <c r="T355" s="243" t="s">
        <v>186</v>
      </c>
      <c r="U355" s="224">
        <v>1.55</v>
      </c>
      <c r="V355" s="224">
        <f>ROUND(E355*U355,2)</f>
        <v>6.2</v>
      </c>
      <c r="W355" s="224"/>
      <c r="X355" s="224" t="s">
        <v>271</v>
      </c>
      <c r="Y355" s="224" t="s">
        <v>189</v>
      </c>
      <c r="Z355" s="213"/>
      <c r="AA355" s="213"/>
      <c r="AB355" s="213"/>
      <c r="AC355" s="213"/>
      <c r="AD355" s="213"/>
      <c r="AE355" s="213"/>
      <c r="AF355" s="213"/>
      <c r="AG355" s="213" t="s">
        <v>272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ht="22.5" outlineLevel="2" x14ac:dyDescent="0.2">
      <c r="A356" s="220"/>
      <c r="B356" s="221"/>
      <c r="C356" s="266" t="s">
        <v>1376</v>
      </c>
      <c r="D356" s="262"/>
      <c r="E356" s="262"/>
      <c r="F356" s="262"/>
      <c r="G356" s="262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3"/>
      <c r="AA356" s="213"/>
      <c r="AB356" s="213"/>
      <c r="AC356" s="213"/>
      <c r="AD356" s="213"/>
      <c r="AE356" s="213"/>
      <c r="AF356" s="213"/>
      <c r="AG356" s="213" t="s">
        <v>254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44" t="str">
        <f>C356</f>
        <v>Vybourání dlažeb bez podkladního lože, s jakoukoliv výplní spár z dlaždic kameninových, cementových, teracových, čedičových nebo keramických tloušťky do 10 mm.</v>
      </c>
      <c r="BB356" s="213"/>
      <c r="BC356" s="213"/>
      <c r="BD356" s="213"/>
      <c r="BE356" s="213"/>
      <c r="BF356" s="213"/>
      <c r="BG356" s="213"/>
      <c r="BH356" s="213"/>
    </row>
    <row r="357" spans="1:60" ht="22.5" outlineLevel="2" x14ac:dyDescent="0.2">
      <c r="A357" s="220"/>
      <c r="B357" s="221"/>
      <c r="C357" s="270" t="s">
        <v>1377</v>
      </c>
      <c r="D357" s="265"/>
      <c r="E357" s="265"/>
      <c r="F357" s="265"/>
      <c r="G357" s="265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3"/>
      <c r="AA357" s="213"/>
      <c r="AB357" s="213"/>
      <c r="AC357" s="213"/>
      <c r="AD357" s="213"/>
      <c r="AE357" s="213"/>
      <c r="AF357" s="213"/>
      <c r="AG357" s="213" t="s">
        <v>192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44" t="str">
        <f>C357</f>
        <v>Svislé přemístění ze 2. NP, nebo 1. PP, vodorovné vnitrostaveništní přemístění do 30 m, odvoz na skládku do 10 km. Bez poplatku za skládku.</v>
      </c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>
        <v>146</v>
      </c>
      <c r="B358" s="221" t="s">
        <v>1378</v>
      </c>
      <c r="C358" s="268" t="s">
        <v>1379</v>
      </c>
      <c r="D358" s="222" t="s">
        <v>0</v>
      </c>
      <c r="E358" s="263"/>
      <c r="F358" s="225"/>
      <c r="G358" s="224">
        <f>ROUND(E358*F358,2)</f>
        <v>0</v>
      </c>
      <c r="H358" s="225"/>
      <c r="I358" s="224">
        <f>ROUND(E358*H358,2)</f>
        <v>0</v>
      </c>
      <c r="J358" s="225"/>
      <c r="K358" s="224">
        <f>ROUND(E358*J358,2)</f>
        <v>0</v>
      </c>
      <c r="L358" s="224">
        <v>21</v>
      </c>
      <c r="M358" s="224">
        <f>G358*(1+L358/100)</f>
        <v>0</v>
      </c>
      <c r="N358" s="223">
        <v>0</v>
      </c>
      <c r="O358" s="223">
        <f>ROUND(E358*N358,2)</f>
        <v>0</v>
      </c>
      <c r="P358" s="223">
        <v>0</v>
      </c>
      <c r="Q358" s="223">
        <f>ROUND(E358*P358,2)</f>
        <v>0</v>
      </c>
      <c r="R358" s="224" t="s">
        <v>1373</v>
      </c>
      <c r="S358" s="224" t="s">
        <v>186</v>
      </c>
      <c r="T358" s="224" t="s">
        <v>186</v>
      </c>
      <c r="U358" s="224">
        <v>0</v>
      </c>
      <c r="V358" s="224">
        <f>ROUND(E358*U358,2)</f>
        <v>0</v>
      </c>
      <c r="W358" s="224"/>
      <c r="X358" s="224" t="s">
        <v>341</v>
      </c>
      <c r="Y358" s="224" t="s">
        <v>206</v>
      </c>
      <c r="Z358" s="213"/>
      <c r="AA358" s="213"/>
      <c r="AB358" s="213"/>
      <c r="AC358" s="213"/>
      <c r="AD358" s="213"/>
      <c r="AE358" s="213"/>
      <c r="AF358" s="213"/>
      <c r="AG358" s="213" t="s">
        <v>342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 x14ac:dyDescent="0.2">
      <c r="A359" s="220"/>
      <c r="B359" s="221"/>
      <c r="C359" s="269" t="s">
        <v>435</v>
      </c>
      <c r="D359" s="264"/>
      <c r="E359" s="264"/>
      <c r="F359" s="264"/>
      <c r="G359" s="26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3"/>
      <c r="AA359" s="213"/>
      <c r="AB359" s="213"/>
      <c r="AC359" s="213"/>
      <c r="AD359" s="213"/>
      <c r="AE359" s="213"/>
      <c r="AF359" s="213"/>
      <c r="AG359" s="213" t="s">
        <v>254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x14ac:dyDescent="0.2">
      <c r="A360" s="227" t="s">
        <v>181</v>
      </c>
      <c r="B360" s="228" t="s">
        <v>128</v>
      </c>
      <c r="C360" s="253" t="s">
        <v>129</v>
      </c>
      <c r="D360" s="229"/>
      <c r="E360" s="230"/>
      <c r="F360" s="231"/>
      <c r="G360" s="231">
        <f>SUMIF(AG361:AG366,"&lt;&gt;NOR",G361:G366)</f>
        <v>0</v>
      </c>
      <c r="H360" s="231"/>
      <c r="I360" s="231">
        <f>SUM(I361:I366)</f>
        <v>0</v>
      </c>
      <c r="J360" s="231"/>
      <c r="K360" s="231">
        <f>SUM(K361:K366)</f>
        <v>0</v>
      </c>
      <c r="L360" s="231"/>
      <c r="M360" s="231">
        <f>SUM(M361:M366)</f>
        <v>0</v>
      </c>
      <c r="N360" s="230"/>
      <c r="O360" s="230">
        <f>SUM(O361:O366)</f>
        <v>0.04</v>
      </c>
      <c r="P360" s="230"/>
      <c r="Q360" s="230">
        <f>SUM(Q361:Q366)</f>
        <v>0.15000000000000002</v>
      </c>
      <c r="R360" s="231"/>
      <c r="S360" s="231"/>
      <c r="T360" s="232"/>
      <c r="U360" s="226"/>
      <c r="V360" s="226">
        <f>SUM(V361:V366)</f>
        <v>26.77</v>
      </c>
      <c r="W360" s="226"/>
      <c r="X360" s="226"/>
      <c r="Y360" s="226"/>
      <c r="AG360" t="s">
        <v>182</v>
      </c>
    </row>
    <row r="361" spans="1:60" outlineLevel="1" x14ac:dyDescent="0.2">
      <c r="A361" s="246">
        <v>147</v>
      </c>
      <c r="B361" s="247" t="s">
        <v>1380</v>
      </c>
      <c r="C361" s="256" t="s">
        <v>1381</v>
      </c>
      <c r="D361" s="248" t="s">
        <v>251</v>
      </c>
      <c r="E361" s="249">
        <v>92</v>
      </c>
      <c r="F361" s="250"/>
      <c r="G361" s="251">
        <f>ROUND(E361*F361,2)</f>
        <v>0</v>
      </c>
      <c r="H361" s="250"/>
      <c r="I361" s="251">
        <f>ROUND(E361*H361,2)</f>
        <v>0</v>
      </c>
      <c r="J361" s="250"/>
      <c r="K361" s="251">
        <f>ROUND(E361*J361,2)</f>
        <v>0</v>
      </c>
      <c r="L361" s="251">
        <v>21</v>
      </c>
      <c r="M361" s="251">
        <f>G361*(1+L361/100)</f>
        <v>0</v>
      </c>
      <c r="N361" s="249">
        <v>1.8000000000000001E-4</v>
      </c>
      <c r="O361" s="249">
        <f>ROUND(E361*N361,2)</f>
        <v>0.02</v>
      </c>
      <c r="P361" s="249">
        <v>1.5E-3</v>
      </c>
      <c r="Q361" s="249">
        <f>ROUND(E361*P361,2)</f>
        <v>0.14000000000000001</v>
      </c>
      <c r="R361" s="251" t="s">
        <v>1382</v>
      </c>
      <c r="S361" s="251" t="s">
        <v>186</v>
      </c>
      <c r="T361" s="252" t="s">
        <v>186</v>
      </c>
      <c r="U361" s="224">
        <v>0.22</v>
      </c>
      <c r="V361" s="224">
        <f>ROUND(E361*U361,2)</f>
        <v>20.239999999999998</v>
      </c>
      <c r="W361" s="224"/>
      <c r="X361" s="224" t="s">
        <v>218</v>
      </c>
      <c r="Y361" s="224" t="s">
        <v>206</v>
      </c>
      <c r="Z361" s="213"/>
      <c r="AA361" s="213"/>
      <c r="AB361" s="213"/>
      <c r="AC361" s="213"/>
      <c r="AD361" s="213"/>
      <c r="AE361" s="213"/>
      <c r="AF361" s="213"/>
      <c r="AG361" s="213" t="s">
        <v>219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37">
        <v>148</v>
      </c>
      <c r="B362" s="238" t="s">
        <v>1383</v>
      </c>
      <c r="C362" s="254" t="s">
        <v>1384</v>
      </c>
      <c r="D362" s="239" t="s">
        <v>269</v>
      </c>
      <c r="E362" s="240">
        <v>6.875</v>
      </c>
      <c r="F362" s="241"/>
      <c r="G362" s="242">
        <f>ROUND(E362*F362,2)</f>
        <v>0</v>
      </c>
      <c r="H362" s="241"/>
      <c r="I362" s="242">
        <f>ROUND(E362*H362,2)</f>
        <v>0</v>
      </c>
      <c r="J362" s="241"/>
      <c r="K362" s="242">
        <f>ROUND(E362*J362,2)</f>
        <v>0</v>
      </c>
      <c r="L362" s="242">
        <v>21</v>
      </c>
      <c r="M362" s="242">
        <f>G362*(1+L362/100)</f>
        <v>0</v>
      </c>
      <c r="N362" s="240">
        <v>3.6099999999999999E-3</v>
      </c>
      <c r="O362" s="240">
        <f>ROUND(E362*N362,2)</f>
        <v>0.02</v>
      </c>
      <c r="P362" s="240">
        <v>1.08E-3</v>
      </c>
      <c r="Q362" s="240">
        <f>ROUND(E362*P362,2)</f>
        <v>0.01</v>
      </c>
      <c r="R362" s="242" t="s">
        <v>270</v>
      </c>
      <c r="S362" s="242" t="s">
        <v>186</v>
      </c>
      <c r="T362" s="243" t="s">
        <v>186</v>
      </c>
      <c r="U362" s="224">
        <v>0.95</v>
      </c>
      <c r="V362" s="224">
        <f>ROUND(E362*U362,2)</f>
        <v>6.53</v>
      </c>
      <c r="W362" s="224"/>
      <c r="X362" s="224" t="s">
        <v>271</v>
      </c>
      <c r="Y362" s="224" t="s">
        <v>189</v>
      </c>
      <c r="Z362" s="213"/>
      <c r="AA362" s="213"/>
      <c r="AB362" s="213"/>
      <c r="AC362" s="213"/>
      <c r="AD362" s="213"/>
      <c r="AE362" s="213"/>
      <c r="AF362" s="213"/>
      <c r="AG362" s="213" t="s">
        <v>272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ht="22.5" outlineLevel="2" x14ac:dyDescent="0.2">
      <c r="A363" s="220"/>
      <c r="B363" s="221"/>
      <c r="C363" s="255" t="s">
        <v>1385</v>
      </c>
      <c r="D363" s="245"/>
      <c r="E363" s="245"/>
      <c r="F363" s="245"/>
      <c r="G363" s="245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3"/>
      <c r="AA363" s="213"/>
      <c r="AB363" s="213"/>
      <c r="AC363" s="213"/>
      <c r="AD363" s="213"/>
      <c r="AE363" s="213"/>
      <c r="AF363" s="213"/>
      <c r="AG363" s="213" t="s">
        <v>192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44" t="str">
        <f>C363</f>
        <v>Odstranění povlakových podlah z nášlapné plochy lepených, s podložkou, demontáž soklíků nebo lišt, dodávka a lepení povlaků podlah z plastů, bez podkladu, z pásů, svaření, dodávka a lepení podlahových soklíků z PVC, pastování a vyleštění podlah.</v>
      </c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2">
      <c r="A364" s="220"/>
      <c r="B364" s="221"/>
      <c r="C364" s="270" t="s">
        <v>1386</v>
      </c>
      <c r="D364" s="265"/>
      <c r="E364" s="265"/>
      <c r="F364" s="265"/>
      <c r="G364" s="265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3"/>
      <c r="AA364" s="213"/>
      <c r="AB364" s="213"/>
      <c r="AC364" s="213"/>
      <c r="AD364" s="213"/>
      <c r="AE364" s="213"/>
      <c r="AF364" s="213"/>
      <c r="AG364" s="213" t="s">
        <v>192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>
        <v>149</v>
      </c>
      <c r="B365" s="221" t="s">
        <v>1387</v>
      </c>
      <c r="C365" s="268" t="s">
        <v>1388</v>
      </c>
      <c r="D365" s="222" t="s">
        <v>0</v>
      </c>
      <c r="E365" s="263"/>
      <c r="F365" s="225"/>
      <c r="G365" s="224">
        <f>ROUND(E365*F365,2)</f>
        <v>0</v>
      </c>
      <c r="H365" s="225"/>
      <c r="I365" s="224">
        <f>ROUND(E365*H365,2)</f>
        <v>0</v>
      </c>
      <c r="J365" s="225"/>
      <c r="K365" s="224">
        <f>ROUND(E365*J365,2)</f>
        <v>0</v>
      </c>
      <c r="L365" s="224">
        <v>21</v>
      </c>
      <c r="M365" s="224">
        <f>G365*(1+L365/100)</f>
        <v>0</v>
      </c>
      <c r="N365" s="223">
        <v>0</v>
      </c>
      <c r="O365" s="223">
        <f>ROUND(E365*N365,2)</f>
        <v>0</v>
      </c>
      <c r="P365" s="223">
        <v>0</v>
      </c>
      <c r="Q365" s="223">
        <f>ROUND(E365*P365,2)</f>
        <v>0</v>
      </c>
      <c r="R365" s="224" t="s">
        <v>1382</v>
      </c>
      <c r="S365" s="224" t="s">
        <v>186</v>
      </c>
      <c r="T365" s="224" t="s">
        <v>186</v>
      </c>
      <c r="U365" s="224">
        <v>0</v>
      </c>
      <c r="V365" s="224">
        <f>ROUND(E365*U365,2)</f>
        <v>0</v>
      </c>
      <c r="W365" s="224"/>
      <c r="X365" s="224" t="s">
        <v>341</v>
      </c>
      <c r="Y365" s="224" t="s">
        <v>206</v>
      </c>
      <c r="Z365" s="213"/>
      <c r="AA365" s="213"/>
      <c r="AB365" s="213"/>
      <c r="AC365" s="213"/>
      <c r="AD365" s="213"/>
      <c r="AE365" s="213"/>
      <c r="AF365" s="213"/>
      <c r="AG365" s="213" t="s">
        <v>342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2" x14ac:dyDescent="0.2">
      <c r="A366" s="220"/>
      <c r="B366" s="221"/>
      <c r="C366" s="269" t="s">
        <v>518</v>
      </c>
      <c r="D366" s="264"/>
      <c r="E366" s="264"/>
      <c r="F366" s="264"/>
      <c r="G366" s="26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3"/>
      <c r="AA366" s="213"/>
      <c r="AB366" s="213"/>
      <c r="AC366" s="213"/>
      <c r="AD366" s="213"/>
      <c r="AE366" s="213"/>
      <c r="AF366" s="213"/>
      <c r="AG366" s="213" t="s">
        <v>254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x14ac:dyDescent="0.2">
      <c r="A367" s="227" t="s">
        <v>181</v>
      </c>
      <c r="B367" s="228" t="s">
        <v>130</v>
      </c>
      <c r="C367" s="253" t="s">
        <v>131</v>
      </c>
      <c r="D367" s="229"/>
      <c r="E367" s="230"/>
      <c r="F367" s="231"/>
      <c r="G367" s="231">
        <f>SUMIF(AG368:AG372,"&lt;&gt;NOR",G368:G372)</f>
        <v>0</v>
      </c>
      <c r="H367" s="231"/>
      <c r="I367" s="231">
        <f>SUM(I368:I372)</f>
        <v>0</v>
      </c>
      <c r="J367" s="231"/>
      <c r="K367" s="231">
        <f>SUM(K368:K372)</f>
        <v>0</v>
      </c>
      <c r="L367" s="231"/>
      <c r="M367" s="231">
        <f>SUM(M368:M372)</f>
        <v>0</v>
      </c>
      <c r="N367" s="230"/>
      <c r="O367" s="230">
        <f>SUM(O368:O372)</f>
        <v>0.52</v>
      </c>
      <c r="P367" s="230"/>
      <c r="Q367" s="230">
        <f>SUM(Q368:Q372)</f>
        <v>0.36</v>
      </c>
      <c r="R367" s="231"/>
      <c r="S367" s="231"/>
      <c r="T367" s="232"/>
      <c r="U367" s="226"/>
      <c r="V367" s="226">
        <f>SUM(V368:V372)</f>
        <v>25.1</v>
      </c>
      <c r="W367" s="226"/>
      <c r="X367" s="226"/>
      <c r="Y367" s="226"/>
      <c r="AG367" t="s">
        <v>182</v>
      </c>
    </row>
    <row r="368" spans="1:60" ht="22.5" outlineLevel="1" x14ac:dyDescent="0.2">
      <c r="A368" s="246">
        <v>150</v>
      </c>
      <c r="B368" s="247" t="s">
        <v>1389</v>
      </c>
      <c r="C368" s="256" t="s">
        <v>1390</v>
      </c>
      <c r="D368" s="248" t="s">
        <v>251</v>
      </c>
      <c r="E368" s="249">
        <v>68</v>
      </c>
      <c r="F368" s="250"/>
      <c r="G368" s="251">
        <f>ROUND(E368*F368,2)</f>
        <v>0</v>
      </c>
      <c r="H368" s="250"/>
      <c r="I368" s="251">
        <f>ROUND(E368*H368,2)</f>
        <v>0</v>
      </c>
      <c r="J368" s="250"/>
      <c r="K368" s="251">
        <f>ROUND(E368*J368,2)</f>
        <v>0</v>
      </c>
      <c r="L368" s="251">
        <v>21</v>
      </c>
      <c r="M368" s="251">
        <f>G368*(1+L368/100)</f>
        <v>0</v>
      </c>
      <c r="N368" s="249">
        <v>2.1700000000000001E-3</v>
      </c>
      <c r="O368" s="249">
        <f>ROUND(E368*N368,2)</f>
        <v>0.15</v>
      </c>
      <c r="P368" s="249">
        <v>0</v>
      </c>
      <c r="Q368" s="249">
        <f>ROUND(E368*P368,2)</f>
        <v>0</v>
      </c>
      <c r="R368" s="251" t="s">
        <v>1373</v>
      </c>
      <c r="S368" s="251" t="s">
        <v>186</v>
      </c>
      <c r="T368" s="252" t="s">
        <v>186</v>
      </c>
      <c r="U368" s="224">
        <v>0.18</v>
      </c>
      <c r="V368" s="224">
        <f>ROUND(E368*U368,2)</f>
        <v>12.24</v>
      </c>
      <c r="W368" s="224"/>
      <c r="X368" s="224" t="s">
        <v>218</v>
      </c>
      <c r="Y368" s="224" t="s">
        <v>206</v>
      </c>
      <c r="Z368" s="213"/>
      <c r="AA368" s="213"/>
      <c r="AB368" s="213"/>
      <c r="AC368" s="213"/>
      <c r="AD368" s="213"/>
      <c r="AE368" s="213"/>
      <c r="AF368" s="213"/>
      <c r="AG368" s="213" t="s">
        <v>219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ht="33.75" outlineLevel="1" x14ac:dyDescent="0.2">
      <c r="A369" s="237">
        <v>151</v>
      </c>
      <c r="B369" s="238" t="s">
        <v>1391</v>
      </c>
      <c r="C369" s="254" t="s">
        <v>1392</v>
      </c>
      <c r="D369" s="239" t="s">
        <v>269</v>
      </c>
      <c r="E369" s="240">
        <v>5.25</v>
      </c>
      <c r="F369" s="241"/>
      <c r="G369" s="242">
        <f>ROUND(E369*F369,2)</f>
        <v>0</v>
      </c>
      <c r="H369" s="241"/>
      <c r="I369" s="242">
        <f>ROUND(E369*H369,2)</f>
        <v>0</v>
      </c>
      <c r="J369" s="241"/>
      <c r="K369" s="242">
        <f>ROUND(E369*J369,2)</f>
        <v>0</v>
      </c>
      <c r="L369" s="242">
        <v>21</v>
      </c>
      <c r="M369" s="242">
        <f>G369*(1+L369/100)</f>
        <v>0</v>
      </c>
      <c r="N369" s="240">
        <v>6.9959999999999994E-2</v>
      </c>
      <c r="O369" s="240">
        <f>ROUND(E369*N369,2)</f>
        <v>0.37</v>
      </c>
      <c r="P369" s="240">
        <v>6.8000000000000005E-2</v>
      </c>
      <c r="Q369" s="240">
        <f>ROUND(E369*P369,2)</f>
        <v>0.36</v>
      </c>
      <c r="R369" s="242" t="s">
        <v>270</v>
      </c>
      <c r="S369" s="242" t="s">
        <v>186</v>
      </c>
      <c r="T369" s="243" t="s">
        <v>186</v>
      </c>
      <c r="U369" s="224">
        <v>2.4500000000000002</v>
      </c>
      <c r="V369" s="224">
        <f>ROUND(E369*U369,2)</f>
        <v>12.86</v>
      </c>
      <c r="W369" s="224"/>
      <c r="X369" s="224" t="s">
        <v>271</v>
      </c>
      <c r="Y369" s="224" t="s">
        <v>189</v>
      </c>
      <c r="Z369" s="213"/>
      <c r="AA369" s="213"/>
      <c r="AB369" s="213"/>
      <c r="AC369" s="213"/>
      <c r="AD369" s="213"/>
      <c r="AE369" s="213"/>
      <c r="AF369" s="213"/>
      <c r="AG369" s="213" t="s">
        <v>272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ht="33.75" outlineLevel="2" x14ac:dyDescent="0.2">
      <c r="A370" s="220"/>
      <c r="B370" s="221"/>
      <c r="C370" s="255" t="s">
        <v>1393</v>
      </c>
      <c r="D370" s="245"/>
      <c r="E370" s="245"/>
      <c r="F370" s="245"/>
      <c r="G370" s="245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3"/>
      <c r="AA370" s="213"/>
      <c r="AB370" s="213"/>
      <c r="AC370" s="213"/>
      <c r="AD370" s="213"/>
      <c r="AE370" s="213"/>
      <c r="AF370" s="213"/>
      <c r="AG370" s="213" t="s">
        <v>192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44" t="str">
        <f>C370</f>
        <v>Odsekání a odebrání obkladů z obkládaček vnitřních plochy do 2 m2, otlučení podkladní omítky až na zdivo, postřik stěn maltou cementovou, dodávka a montáž obkladů z obkladaček pórovinových kladených do malty, začištění omítek kolem obkladů. Dodávka materiálu.</v>
      </c>
      <c r="BB370" s="213"/>
      <c r="BC370" s="213"/>
      <c r="BD370" s="213"/>
      <c r="BE370" s="213"/>
      <c r="BF370" s="213"/>
      <c r="BG370" s="213"/>
      <c r="BH370" s="213"/>
    </row>
    <row r="371" spans="1:60" ht="22.5" outlineLevel="3" x14ac:dyDescent="0.2">
      <c r="A371" s="220"/>
      <c r="B371" s="221"/>
      <c r="C371" s="270" t="s">
        <v>1377</v>
      </c>
      <c r="D371" s="265"/>
      <c r="E371" s="265"/>
      <c r="F371" s="265"/>
      <c r="G371" s="265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3"/>
      <c r="AA371" s="213"/>
      <c r="AB371" s="213"/>
      <c r="AC371" s="213"/>
      <c r="AD371" s="213"/>
      <c r="AE371" s="213"/>
      <c r="AF371" s="213"/>
      <c r="AG371" s="213" t="s">
        <v>192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44" t="str">
        <f>C371</f>
        <v>Svislé přemístění ze 2. NP, nebo 1. PP, vodorovné vnitrostaveništní přemístění do 30 m, odvoz na skládku do 10 km. Bez poplatku za skládku.</v>
      </c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>
        <v>152</v>
      </c>
      <c r="B372" s="221" t="s">
        <v>1394</v>
      </c>
      <c r="C372" s="268" t="s">
        <v>1395</v>
      </c>
      <c r="D372" s="222" t="s">
        <v>0</v>
      </c>
      <c r="E372" s="263"/>
      <c r="F372" s="225"/>
      <c r="G372" s="224">
        <f>ROUND(E372*F372,2)</f>
        <v>0</v>
      </c>
      <c r="H372" s="225"/>
      <c r="I372" s="224">
        <f>ROUND(E372*H372,2)</f>
        <v>0</v>
      </c>
      <c r="J372" s="225"/>
      <c r="K372" s="224">
        <f>ROUND(E372*J372,2)</f>
        <v>0</v>
      </c>
      <c r="L372" s="224">
        <v>21</v>
      </c>
      <c r="M372" s="224">
        <f>G372*(1+L372/100)</f>
        <v>0</v>
      </c>
      <c r="N372" s="223">
        <v>0</v>
      </c>
      <c r="O372" s="223">
        <f>ROUND(E372*N372,2)</f>
        <v>0</v>
      </c>
      <c r="P372" s="223">
        <v>0</v>
      </c>
      <c r="Q372" s="223">
        <f>ROUND(E372*P372,2)</f>
        <v>0</v>
      </c>
      <c r="R372" s="224" t="s">
        <v>1373</v>
      </c>
      <c r="S372" s="224" t="s">
        <v>186</v>
      </c>
      <c r="T372" s="224" t="s">
        <v>186</v>
      </c>
      <c r="U372" s="224">
        <v>0</v>
      </c>
      <c r="V372" s="224">
        <f>ROUND(E372*U372,2)</f>
        <v>0</v>
      </c>
      <c r="W372" s="224"/>
      <c r="X372" s="224" t="s">
        <v>341</v>
      </c>
      <c r="Y372" s="224" t="s">
        <v>206</v>
      </c>
      <c r="Z372" s="213"/>
      <c r="AA372" s="213"/>
      <c r="AB372" s="213"/>
      <c r="AC372" s="213"/>
      <c r="AD372" s="213"/>
      <c r="AE372" s="213"/>
      <c r="AF372" s="213"/>
      <c r="AG372" s="213" t="s">
        <v>342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x14ac:dyDescent="0.2">
      <c r="A373" s="227" t="s">
        <v>181</v>
      </c>
      <c r="B373" s="228" t="s">
        <v>134</v>
      </c>
      <c r="C373" s="253" t="s">
        <v>135</v>
      </c>
      <c r="D373" s="229"/>
      <c r="E373" s="230"/>
      <c r="F373" s="231"/>
      <c r="G373" s="231">
        <f>SUMIF(AG374:AG382,"&lt;&gt;NOR",G374:G382)</f>
        <v>0</v>
      </c>
      <c r="H373" s="231"/>
      <c r="I373" s="231">
        <f>SUM(I374:I382)</f>
        <v>0</v>
      </c>
      <c r="J373" s="231"/>
      <c r="K373" s="231">
        <f>SUM(K374:K382)</f>
        <v>0</v>
      </c>
      <c r="L373" s="231"/>
      <c r="M373" s="231">
        <f>SUM(M374:M382)</f>
        <v>0</v>
      </c>
      <c r="N373" s="230"/>
      <c r="O373" s="230">
        <f>SUM(O374:O382)</f>
        <v>0.37</v>
      </c>
      <c r="P373" s="230"/>
      <c r="Q373" s="230">
        <f>SUM(Q374:Q382)</f>
        <v>0</v>
      </c>
      <c r="R373" s="231"/>
      <c r="S373" s="231"/>
      <c r="T373" s="232"/>
      <c r="U373" s="226"/>
      <c r="V373" s="226">
        <f>SUM(V374:V382)</f>
        <v>83.28</v>
      </c>
      <c r="W373" s="226"/>
      <c r="X373" s="226"/>
      <c r="Y373" s="226"/>
      <c r="AG373" t="s">
        <v>182</v>
      </c>
    </row>
    <row r="374" spans="1:60" ht="22.5" outlineLevel="1" x14ac:dyDescent="0.2">
      <c r="A374" s="237">
        <v>153</v>
      </c>
      <c r="B374" s="238" t="s">
        <v>1396</v>
      </c>
      <c r="C374" s="254" t="s">
        <v>1397</v>
      </c>
      <c r="D374" s="239" t="s">
        <v>269</v>
      </c>
      <c r="E374" s="240">
        <v>549.85500000000002</v>
      </c>
      <c r="F374" s="241"/>
      <c r="G374" s="242">
        <f>ROUND(E374*F374,2)</f>
        <v>0</v>
      </c>
      <c r="H374" s="241"/>
      <c r="I374" s="242">
        <f>ROUND(E374*H374,2)</f>
        <v>0</v>
      </c>
      <c r="J374" s="241"/>
      <c r="K374" s="242">
        <f>ROUND(E374*J374,2)</f>
        <v>0</v>
      </c>
      <c r="L374" s="242">
        <v>21</v>
      </c>
      <c r="M374" s="242">
        <f>G374*(1+L374/100)</f>
        <v>0</v>
      </c>
      <c r="N374" s="240">
        <v>6.4000000000000005E-4</v>
      </c>
      <c r="O374" s="240">
        <f>ROUND(E374*N374,2)</f>
        <v>0.35</v>
      </c>
      <c r="P374" s="240">
        <v>0</v>
      </c>
      <c r="Q374" s="240">
        <f>ROUND(E374*P374,2)</f>
        <v>0</v>
      </c>
      <c r="R374" s="242" t="s">
        <v>1398</v>
      </c>
      <c r="S374" s="242" t="s">
        <v>186</v>
      </c>
      <c r="T374" s="243" t="s">
        <v>186</v>
      </c>
      <c r="U374" s="224">
        <v>0.13439999999999999</v>
      </c>
      <c r="V374" s="224">
        <f>ROUND(E374*U374,2)</f>
        <v>73.900000000000006</v>
      </c>
      <c r="W374" s="224"/>
      <c r="X374" s="224" t="s">
        <v>218</v>
      </c>
      <c r="Y374" s="224" t="s">
        <v>206</v>
      </c>
      <c r="Z374" s="213"/>
      <c r="AA374" s="213"/>
      <c r="AB374" s="213"/>
      <c r="AC374" s="213"/>
      <c r="AD374" s="213"/>
      <c r="AE374" s="213"/>
      <c r="AF374" s="213"/>
      <c r="AG374" s="213" t="s">
        <v>219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ht="33.75" outlineLevel="2" x14ac:dyDescent="0.2">
      <c r="A375" s="220"/>
      <c r="B375" s="221"/>
      <c r="C375" s="267" t="s">
        <v>1399</v>
      </c>
      <c r="D375" s="260"/>
      <c r="E375" s="261">
        <v>459.6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3"/>
      <c r="AA375" s="213"/>
      <c r="AB375" s="213"/>
      <c r="AC375" s="213"/>
      <c r="AD375" s="213"/>
      <c r="AE375" s="213"/>
      <c r="AF375" s="213"/>
      <c r="AG375" s="213" t="s">
        <v>266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">
      <c r="A376" s="220"/>
      <c r="B376" s="221"/>
      <c r="C376" s="267" t="s">
        <v>1400</v>
      </c>
      <c r="D376" s="260"/>
      <c r="E376" s="261">
        <v>-107.1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3"/>
      <c r="AA376" s="213"/>
      <c r="AB376" s="213"/>
      <c r="AC376" s="213"/>
      <c r="AD376" s="213"/>
      <c r="AE376" s="213"/>
      <c r="AF376" s="213"/>
      <c r="AG376" s="213" t="s">
        <v>266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3" x14ac:dyDescent="0.2">
      <c r="A377" s="220"/>
      <c r="B377" s="221"/>
      <c r="C377" s="267" t="s">
        <v>1401</v>
      </c>
      <c r="D377" s="260"/>
      <c r="E377" s="261">
        <v>320.7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3"/>
      <c r="AA377" s="213"/>
      <c r="AB377" s="213"/>
      <c r="AC377" s="213"/>
      <c r="AD377" s="213"/>
      <c r="AE377" s="213"/>
      <c r="AF377" s="213"/>
      <c r="AG377" s="213" t="s">
        <v>266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3" x14ac:dyDescent="0.2">
      <c r="A378" s="220"/>
      <c r="B378" s="221"/>
      <c r="C378" s="267" t="s">
        <v>1402</v>
      </c>
      <c r="D378" s="260"/>
      <c r="E378" s="261">
        <v>-123.345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3"/>
      <c r="AA378" s="213"/>
      <c r="AB378" s="213"/>
      <c r="AC378" s="213"/>
      <c r="AD378" s="213"/>
      <c r="AE378" s="213"/>
      <c r="AF378" s="213"/>
      <c r="AG378" s="213" t="s">
        <v>266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ht="22.5" outlineLevel="1" x14ac:dyDescent="0.2">
      <c r="A379" s="237">
        <v>154</v>
      </c>
      <c r="B379" s="238" t="s">
        <v>1403</v>
      </c>
      <c r="C379" s="254" t="s">
        <v>1404</v>
      </c>
      <c r="D379" s="239" t="s">
        <v>269</v>
      </c>
      <c r="E379" s="240">
        <v>69.8</v>
      </c>
      <c r="F379" s="241"/>
      <c r="G379" s="242">
        <f>ROUND(E379*F379,2)</f>
        <v>0</v>
      </c>
      <c r="H379" s="241"/>
      <c r="I379" s="242">
        <f>ROUND(E379*H379,2)</f>
        <v>0</v>
      </c>
      <c r="J379" s="241"/>
      <c r="K379" s="242">
        <f>ROUND(E379*J379,2)</f>
        <v>0</v>
      </c>
      <c r="L379" s="242">
        <v>21</v>
      </c>
      <c r="M379" s="242">
        <f>G379*(1+L379/100)</f>
        <v>0</v>
      </c>
      <c r="N379" s="240">
        <v>3.2000000000000003E-4</v>
      </c>
      <c r="O379" s="240">
        <f>ROUND(E379*N379,2)</f>
        <v>0.02</v>
      </c>
      <c r="P379" s="240">
        <v>0</v>
      </c>
      <c r="Q379" s="240">
        <f>ROUND(E379*P379,2)</f>
        <v>0</v>
      </c>
      <c r="R379" s="242" t="s">
        <v>1398</v>
      </c>
      <c r="S379" s="242" t="s">
        <v>186</v>
      </c>
      <c r="T379" s="243" t="s">
        <v>186</v>
      </c>
      <c r="U379" s="224">
        <v>0.13439999999999999</v>
      </c>
      <c r="V379" s="224">
        <f>ROUND(E379*U379,2)</f>
        <v>9.3800000000000008</v>
      </c>
      <c r="W379" s="224"/>
      <c r="X379" s="224" t="s">
        <v>218</v>
      </c>
      <c r="Y379" s="224" t="s">
        <v>206</v>
      </c>
      <c r="Z379" s="213"/>
      <c r="AA379" s="213"/>
      <c r="AB379" s="213"/>
      <c r="AC379" s="213"/>
      <c r="AD379" s="213"/>
      <c r="AE379" s="213"/>
      <c r="AF379" s="213"/>
      <c r="AG379" s="213" t="s">
        <v>219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2" x14ac:dyDescent="0.2">
      <c r="A380" s="220"/>
      <c r="B380" s="221"/>
      <c r="C380" s="267" t="s">
        <v>1405</v>
      </c>
      <c r="D380" s="260"/>
      <c r="E380" s="261"/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3"/>
      <c r="AA380" s="213"/>
      <c r="AB380" s="213"/>
      <c r="AC380" s="213"/>
      <c r="AD380" s="213"/>
      <c r="AE380" s="213"/>
      <c r="AF380" s="213"/>
      <c r="AG380" s="213" t="s">
        <v>266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3" x14ac:dyDescent="0.2">
      <c r="A381" s="220"/>
      <c r="B381" s="221"/>
      <c r="C381" s="267" t="s">
        <v>1406</v>
      </c>
      <c r="D381" s="260"/>
      <c r="E381" s="261">
        <v>33.4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3"/>
      <c r="AA381" s="213"/>
      <c r="AB381" s="213"/>
      <c r="AC381" s="213"/>
      <c r="AD381" s="213"/>
      <c r="AE381" s="213"/>
      <c r="AF381" s="213"/>
      <c r="AG381" s="213" t="s">
        <v>266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3" x14ac:dyDescent="0.2">
      <c r="A382" s="220"/>
      <c r="B382" s="221"/>
      <c r="C382" s="267" t="s">
        <v>1407</v>
      </c>
      <c r="D382" s="260"/>
      <c r="E382" s="261">
        <v>36.4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24"/>
      <c r="Z382" s="213"/>
      <c r="AA382" s="213"/>
      <c r="AB382" s="213"/>
      <c r="AC382" s="213"/>
      <c r="AD382" s="213"/>
      <c r="AE382" s="213"/>
      <c r="AF382" s="213"/>
      <c r="AG382" s="213" t="s">
        <v>266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x14ac:dyDescent="0.2">
      <c r="A383" s="227" t="s">
        <v>181</v>
      </c>
      <c r="B383" s="228" t="s">
        <v>148</v>
      </c>
      <c r="C383" s="253" t="s">
        <v>91</v>
      </c>
      <c r="D383" s="229"/>
      <c r="E383" s="230"/>
      <c r="F383" s="231"/>
      <c r="G383" s="231">
        <f>SUMIF(AG384:AG394,"&lt;&gt;NOR",G384:G394)</f>
        <v>0</v>
      </c>
      <c r="H383" s="231"/>
      <c r="I383" s="231">
        <f>SUM(I384:I394)</f>
        <v>0</v>
      </c>
      <c r="J383" s="231"/>
      <c r="K383" s="231">
        <f>SUM(K384:K394)</f>
        <v>0</v>
      </c>
      <c r="L383" s="231"/>
      <c r="M383" s="231">
        <f>SUM(M384:M394)</f>
        <v>0</v>
      </c>
      <c r="N383" s="230"/>
      <c r="O383" s="230">
        <f>SUM(O384:O394)</f>
        <v>0</v>
      </c>
      <c r="P383" s="230"/>
      <c r="Q383" s="230">
        <f>SUM(Q384:Q394)</f>
        <v>0</v>
      </c>
      <c r="R383" s="231"/>
      <c r="S383" s="231"/>
      <c r="T383" s="232"/>
      <c r="U383" s="226"/>
      <c r="V383" s="226">
        <f>SUM(V384:V394)</f>
        <v>55.95</v>
      </c>
      <c r="W383" s="226"/>
      <c r="X383" s="226"/>
      <c r="Y383" s="226"/>
      <c r="AG383" t="s">
        <v>182</v>
      </c>
    </row>
    <row r="384" spans="1:60" outlineLevel="1" x14ac:dyDescent="0.2">
      <c r="A384" s="246">
        <v>155</v>
      </c>
      <c r="B384" s="247" t="s">
        <v>1408</v>
      </c>
      <c r="C384" s="256" t="s">
        <v>1409</v>
      </c>
      <c r="D384" s="248" t="s">
        <v>340</v>
      </c>
      <c r="E384" s="249">
        <v>7.8628600000000004</v>
      </c>
      <c r="F384" s="250"/>
      <c r="G384" s="251">
        <f>ROUND(E384*F384,2)</f>
        <v>0</v>
      </c>
      <c r="H384" s="250"/>
      <c r="I384" s="251">
        <f>ROUND(E384*H384,2)</f>
        <v>0</v>
      </c>
      <c r="J384" s="250"/>
      <c r="K384" s="251">
        <f>ROUND(E384*J384,2)</f>
        <v>0</v>
      </c>
      <c r="L384" s="251">
        <v>21</v>
      </c>
      <c r="M384" s="251">
        <f>G384*(1+L384/100)</f>
        <v>0</v>
      </c>
      <c r="N384" s="249">
        <v>0</v>
      </c>
      <c r="O384" s="249">
        <f>ROUND(E384*N384,2)</f>
        <v>0</v>
      </c>
      <c r="P384" s="249">
        <v>0</v>
      </c>
      <c r="Q384" s="249">
        <f>ROUND(E384*P384,2)</f>
        <v>0</v>
      </c>
      <c r="R384" s="251"/>
      <c r="S384" s="251" t="s">
        <v>186</v>
      </c>
      <c r="T384" s="252" t="s">
        <v>186</v>
      </c>
      <c r="U384" s="224">
        <v>0.26500000000000001</v>
      </c>
      <c r="V384" s="224">
        <f>ROUND(E384*U384,2)</f>
        <v>2.08</v>
      </c>
      <c r="W384" s="224"/>
      <c r="X384" s="224" t="s">
        <v>366</v>
      </c>
      <c r="Y384" s="224" t="s">
        <v>206</v>
      </c>
      <c r="Z384" s="213"/>
      <c r="AA384" s="213"/>
      <c r="AB384" s="213"/>
      <c r="AC384" s="213"/>
      <c r="AD384" s="213"/>
      <c r="AE384" s="213"/>
      <c r="AF384" s="213"/>
      <c r="AG384" s="213" t="s">
        <v>367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ht="22.5" outlineLevel="1" x14ac:dyDescent="0.2">
      <c r="A385" s="246">
        <v>156</v>
      </c>
      <c r="B385" s="247" t="s">
        <v>1410</v>
      </c>
      <c r="C385" s="256" t="s">
        <v>1411</v>
      </c>
      <c r="D385" s="248" t="s">
        <v>340</v>
      </c>
      <c r="E385" s="249">
        <v>7.8628600000000004</v>
      </c>
      <c r="F385" s="250"/>
      <c r="G385" s="251">
        <f>ROUND(E385*F385,2)</f>
        <v>0</v>
      </c>
      <c r="H385" s="250"/>
      <c r="I385" s="251">
        <f>ROUND(E385*H385,2)</f>
        <v>0</v>
      </c>
      <c r="J385" s="250"/>
      <c r="K385" s="251">
        <f>ROUND(E385*J385,2)</f>
        <v>0</v>
      </c>
      <c r="L385" s="251">
        <v>21</v>
      </c>
      <c r="M385" s="251">
        <f>G385*(1+L385/100)</f>
        <v>0</v>
      </c>
      <c r="N385" s="249">
        <v>0</v>
      </c>
      <c r="O385" s="249">
        <f>ROUND(E385*N385,2)</f>
        <v>0</v>
      </c>
      <c r="P385" s="249">
        <v>0</v>
      </c>
      <c r="Q385" s="249">
        <f>ROUND(E385*P385,2)</f>
        <v>0</v>
      </c>
      <c r="R385" s="251" t="s">
        <v>365</v>
      </c>
      <c r="S385" s="251" t="s">
        <v>186</v>
      </c>
      <c r="T385" s="252" t="s">
        <v>186</v>
      </c>
      <c r="U385" s="224">
        <v>2.0089999999999999</v>
      </c>
      <c r="V385" s="224">
        <f>ROUND(E385*U385,2)</f>
        <v>15.8</v>
      </c>
      <c r="W385" s="224"/>
      <c r="X385" s="224" t="s">
        <v>366</v>
      </c>
      <c r="Y385" s="224" t="s">
        <v>206</v>
      </c>
      <c r="Z385" s="213"/>
      <c r="AA385" s="213"/>
      <c r="AB385" s="213"/>
      <c r="AC385" s="213"/>
      <c r="AD385" s="213"/>
      <c r="AE385" s="213"/>
      <c r="AF385" s="213"/>
      <c r="AG385" s="213" t="s">
        <v>367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37">
        <v>157</v>
      </c>
      <c r="B386" s="238" t="s">
        <v>1412</v>
      </c>
      <c r="C386" s="254" t="s">
        <v>896</v>
      </c>
      <c r="D386" s="239" t="s">
        <v>340</v>
      </c>
      <c r="E386" s="240">
        <v>7.8628600000000004</v>
      </c>
      <c r="F386" s="241"/>
      <c r="G386" s="242">
        <f>ROUND(E386*F386,2)</f>
        <v>0</v>
      </c>
      <c r="H386" s="241"/>
      <c r="I386" s="242">
        <f>ROUND(E386*H386,2)</f>
        <v>0</v>
      </c>
      <c r="J386" s="241"/>
      <c r="K386" s="242">
        <f>ROUND(E386*J386,2)</f>
        <v>0</v>
      </c>
      <c r="L386" s="242">
        <v>21</v>
      </c>
      <c r="M386" s="242">
        <f>G386*(1+L386/100)</f>
        <v>0</v>
      </c>
      <c r="N386" s="240">
        <v>0</v>
      </c>
      <c r="O386" s="240">
        <f>ROUND(E386*N386,2)</f>
        <v>0</v>
      </c>
      <c r="P386" s="240">
        <v>0</v>
      </c>
      <c r="Q386" s="240">
        <f>ROUND(E386*P386,2)</f>
        <v>0</v>
      </c>
      <c r="R386" s="242" t="s">
        <v>365</v>
      </c>
      <c r="S386" s="242" t="s">
        <v>186</v>
      </c>
      <c r="T386" s="243" t="s">
        <v>186</v>
      </c>
      <c r="U386" s="224">
        <v>0.49</v>
      </c>
      <c r="V386" s="224">
        <f>ROUND(E386*U386,2)</f>
        <v>3.85</v>
      </c>
      <c r="W386" s="224"/>
      <c r="X386" s="224" t="s">
        <v>366</v>
      </c>
      <c r="Y386" s="224" t="s">
        <v>206</v>
      </c>
      <c r="Z386" s="213"/>
      <c r="AA386" s="213"/>
      <c r="AB386" s="213"/>
      <c r="AC386" s="213"/>
      <c r="AD386" s="213"/>
      <c r="AE386" s="213"/>
      <c r="AF386" s="213"/>
      <c r="AG386" s="213" t="s">
        <v>367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2" x14ac:dyDescent="0.2">
      <c r="A387" s="220"/>
      <c r="B387" s="221"/>
      <c r="C387" s="255" t="s">
        <v>897</v>
      </c>
      <c r="D387" s="245"/>
      <c r="E387" s="245"/>
      <c r="F387" s="245"/>
      <c r="G387" s="245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3"/>
      <c r="AA387" s="213"/>
      <c r="AB387" s="213"/>
      <c r="AC387" s="213"/>
      <c r="AD387" s="213"/>
      <c r="AE387" s="213"/>
      <c r="AF387" s="213"/>
      <c r="AG387" s="213" t="s">
        <v>192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46">
        <v>158</v>
      </c>
      <c r="B388" s="247" t="s">
        <v>1413</v>
      </c>
      <c r="C388" s="256" t="s">
        <v>899</v>
      </c>
      <c r="D388" s="248" t="s">
        <v>340</v>
      </c>
      <c r="E388" s="249">
        <v>78.628609999999995</v>
      </c>
      <c r="F388" s="250"/>
      <c r="G388" s="251">
        <f>ROUND(E388*F388,2)</f>
        <v>0</v>
      </c>
      <c r="H388" s="250"/>
      <c r="I388" s="251">
        <f>ROUND(E388*H388,2)</f>
        <v>0</v>
      </c>
      <c r="J388" s="250"/>
      <c r="K388" s="251">
        <f>ROUND(E388*J388,2)</f>
        <v>0</v>
      </c>
      <c r="L388" s="251">
        <v>21</v>
      </c>
      <c r="M388" s="251">
        <f>G388*(1+L388/100)</f>
        <v>0</v>
      </c>
      <c r="N388" s="249">
        <v>0</v>
      </c>
      <c r="O388" s="249">
        <f>ROUND(E388*N388,2)</f>
        <v>0</v>
      </c>
      <c r="P388" s="249">
        <v>0</v>
      </c>
      <c r="Q388" s="249">
        <f>ROUND(E388*P388,2)</f>
        <v>0</v>
      </c>
      <c r="R388" s="251" t="s">
        <v>365</v>
      </c>
      <c r="S388" s="251" t="s">
        <v>186</v>
      </c>
      <c r="T388" s="252" t="s">
        <v>186</v>
      </c>
      <c r="U388" s="224">
        <v>0</v>
      </c>
      <c r="V388" s="224">
        <f>ROUND(E388*U388,2)</f>
        <v>0</v>
      </c>
      <c r="W388" s="224"/>
      <c r="X388" s="224" t="s">
        <v>366</v>
      </c>
      <c r="Y388" s="224" t="s">
        <v>206</v>
      </c>
      <c r="Z388" s="213"/>
      <c r="AA388" s="213"/>
      <c r="AB388" s="213"/>
      <c r="AC388" s="213"/>
      <c r="AD388" s="213"/>
      <c r="AE388" s="213"/>
      <c r="AF388" s="213"/>
      <c r="AG388" s="213" t="s">
        <v>367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ht="22.5" outlineLevel="1" x14ac:dyDescent="0.2">
      <c r="A389" s="246">
        <v>159</v>
      </c>
      <c r="B389" s="247" t="s">
        <v>904</v>
      </c>
      <c r="C389" s="256" t="s">
        <v>905</v>
      </c>
      <c r="D389" s="248" t="s">
        <v>340</v>
      </c>
      <c r="E389" s="249">
        <v>7.8628600000000004</v>
      </c>
      <c r="F389" s="250"/>
      <c r="G389" s="251">
        <f>ROUND(E389*F389,2)</f>
        <v>0</v>
      </c>
      <c r="H389" s="250"/>
      <c r="I389" s="251">
        <f>ROUND(E389*H389,2)</f>
        <v>0</v>
      </c>
      <c r="J389" s="250"/>
      <c r="K389" s="251">
        <f>ROUND(E389*J389,2)</f>
        <v>0</v>
      </c>
      <c r="L389" s="251">
        <v>21</v>
      </c>
      <c r="M389" s="251">
        <f>G389*(1+L389/100)</f>
        <v>0</v>
      </c>
      <c r="N389" s="249">
        <v>0</v>
      </c>
      <c r="O389" s="249">
        <f>ROUND(E389*N389,2)</f>
        <v>0</v>
      </c>
      <c r="P389" s="249">
        <v>0</v>
      </c>
      <c r="Q389" s="249">
        <f>ROUND(E389*P389,2)</f>
        <v>0</v>
      </c>
      <c r="R389" s="251" t="s">
        <v>365</v>
      </c>
      <c r="S389" s="251" t="s">
        <v>186</v>
      </c>
      <c r="T389" s="252" t="s">
        <v>186</v>
      </c>
      <c r="U389" s="224">
        <v>0</v>
      </c>
      <c r="V389" s="224">
        <f>ROUND(E389*U389,2)</f>
        <v>0</v>
      </c>
      <c r="W389" s="224"/>
      <c r="X389" s="224" t="s">
        <v>366</v>
      </c>
      <c r="Y389" s="224" t="s">
        <v>206</v>
      </c>
      <c r="Z389" s="213"/>
      <c r="AA389" s="213"/>
      <c r="AB389" s="213"/>
      <c r="AC389" s="213"/>
      <c r="AD389" s="213"/>
      <c r="AE389" s="213"/>
      <c r="AF389" s="213"/>
      <c r="AG389" s="213" t="s">
        <v>367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ht="22.5" outlineLevel="1" x14ac:dyDescent="0.2">
      <c r="A390" s="237">
        <v>160</v>
      </c>
      <c r="B390" s="238" t="s">
        <v>1414</v>
      </c>
      <c r="C390" s="254" t="s">
        <v>1415</v>
      </c>
      <c r="D390" s="239" t="s">
        <v>340</v>
      </c>
      <c r="E390" s="240">
        <v>7.8628600000000004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0">
        <v>0</v>
      </c>
      <c r="O390" s="240">
        <f>ROUND(E390*N390,2)</f>
        <v>0</v>
      </c>
      <c r="P390" s="240">
        <v>0</v>
      </c>
      <c r="Q390" s="240">
        <f>ROUND(E390*P390,2)</f>
        <v>0</v>
      </c>
      <c r="R390" s="242" t="s">
        <v>1416</v>
      </c>
      <c r="S390" s="242" t="s">
        <v>186</v>
      </c>
      <c r="T390" s="243" t="s">
        <v>186</v>
      </c>
      <c r="U390" s="224">
        <v>0.752</v>
      </c>
      <c r="V390" s="224">
        <f>ROUND(E390*U390,2)</f>
        <v>5.91</v>
      </c>
      <c r="W390" s="224"/>
      <c r="X390" s="224" t="s">
        <v>366</v>
      </c>
      <c r="Y390" s="224" t="s">
        <v>206</v>
      </c>
      <c r="Z390" s="213"/>
      <c r="AA390" s="213"/>
      <c r="AB390" s="213"/>
      <c r="AC390" s="213"/>
      <c r="AD390" s="213"/>
      <c r="AE390" s="213"/>
      <c r="AF390" s="213"/>
      <c r="AG390" s="213" t="s">
        <v>367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2" x14ac:dyDescent="0.2">
      <c r="A391" s="220"/>
      <c r="B391" s="221"/>
      <c r="C391" s="266" t="s">
        <v>1417</v>
      </c>
      <c r="D391" s="262"/>
      <c r="E391" s="262"/>
      <c r="F391" s="262"/>
      <c r="G391" s="262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3"/>
      <c r="AA391" s="213"/>
      <c r="AB391" s="213"/>
      <c r="AC391" s="213"/>
      <c r="AD391" s="213"/>
      <c r="AE391" s="213"/>
      <c r="AF391" s="213"/>
      <c r="AG391" s="213" t="s">
        <v>254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44" t="str">
        <f>C391</f>
        <v>nebo vybouraných hmot nošením nebo přehazováním k místu nakládky přístupnému normálním dopravním prostředkům do 10 m,</v>
      </c>
      <c r="BB391" s="213"/>
      <c r="BC391" s="213"/>
      <c r="BD391" s="213"/>
      <c r="BE391" s="213"/>
      <c r="BF391" s="213"/>
      <c r="BG391" s="213"/>
      <c r="BH391" s="213"/>
    </row>
    <row r="392" spans="1:60" ht="22.5" outlineLevel="2" x14ac:dyDescent="0.2">
      <c r="A392" s="220"/>
      <c r="B392" s="221"/>
      <c r="C392" s="270" t="s">
        <v>1418</v>
      </c>
      <c r="D392" s="265"/>
      <c r="E392" s="265"/>
      <c r="F392" s="265"/>
      <c r="G392" s="265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3"/>
      <c r="AA392" s="213"/>
      <c r="AB392" s="213"/>
      <c r="AC392" s="213"/>
      <c r="AD392" s="213"/>
      <c r="AE392" s="213"/>
      <c r="AF392" s="213"/>
      <c r="AG392" s="213" t="s">
        <v>192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44" t="str">
        <f>C392</f>
        <v>S naložením suti nebo vybouraných hmot do dopravního prostředku a na jejich vyložením, popřípadě přeložením na normální dopravní prostředek.</v>
      </c>
      <c r="BB392" s="213"/>
      <c r="BC392" s="213"/>
      <c r="BD392" s="213"/>
      <c r="BE392" s="213"/>
      <c r="BF392" s="213"/>
      <c r="BG392" s="213"/>
      <c r="BH392" s="213"/>
    </row>
    <row r="393" spans="1:60" ht="22.5" outlineLevel="1" x14ac:dyDescent="0.2">
      <c r="A393" s="237">
        <v>161</v>
      </c>
      <c r="B393" s="238" t="s">
        <v>1419</v>
      </c>
      <c r="C393" s="254" t="s">
        <v>1420</v>
      </c>
      <c r="D393" s="239" t="s">
        <v>340</v>
      </c>
      <c r="E393" s="240">
        <v>78.628609999999995</v>
      </c>
      <c r="F393" s="241"/>
      <c r="G393" s="242">
        <f>ROUND(E393*F393,2)</f>
        <v>0</v>
      </c>
      <c r="H393" s="241"/>
      <c r="I393" s="242">
        <f>ROUND(E393*H393,2)</f>
        <v>0</v>
      </c>
      <c r="J393" s="241"/>
      <c r="K393" s="242">
        <f>ROUND(E393*J393,2)</f>
        <v>0</v>
      </c>
      <c r="L393" s="242">
        <v>21</v>
      </c>
      <c r="M393" s="242">
        <f>G393*(1+L393/100)</f>
        <v>0</v>
      </c>
      <c r="N393" s="240">
        <v>0</v>
      </c>
      <c r="O393" s="240">
        <f>ROUND(E393*N393,2)</f>
        <v>0</v>
      </c>
      <c r="P393" s="240">
        <v>0</v>
      </c>
      <c r="Q393" s="240">
        <f>ROUND(E393*P393,2)</f>
        <v>0</v>
      </c>
      <c r="R393" s="242" t="s">
        <v>1416</v>
      </c>
      <c r="S393" s="242" t="s">
        <v>186</v>
      </c>
      <c r="T393" s="243" t="s">
        <v>186</v>
      </c>
      <c r="U393" s="224">
        <v>0.36</v>
      </c>
      <c r="V393" s="224">
        <f>ROUND(E393*U393,2)</f>
        <v>28.31</v>
      </c>
      <c r="W393" s="224"/>
      <c r="X393" s="224" t="s">
        <v>366</v>
      </c>
      <c r="Y393" s="224" t="s">
        <v>206</v>
      </c>
      <c r="Z393" s="213"/>
      <c r="AA393" s="213"/>
      <c r="AB393" s="213"/>
      <c r="AC393" s="213"/>
      <c r="AD393" s="213"/>
      <c r="AE393" s="213"/>
      <c r="AF393" s="213"/>
      <c r="AG393" s="213" t="s">
        <v>367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2" x14ac:dyDescent="0.2">
      <c r="A394" s="220"/>
      <c r="B394" s="221"/>
      <c r="C394" s="266" t="s">
        <v>1417</v>
      </c>
      <c r="D394" s="262"/>
      <c r="E394" s="262"/>
      <c r="F394" s="262"/>
      <c r="G394" s="262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3"/>
      <c r="AA394" s="213"/>
      <c r="AB394" s="213"/>
      <c r="AC394" s="213"/>
      <c r="AD394" s="213"/>
      <c r="AE394" s="213"/>
      <c r="AF394" s="213"/>
      <c r="AG394" s="213" t="s">
        <v>254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44" t="str">
        <f>C394</f>
        <v>nebo vybouraných hmot nošením nebo přehazováním k místu nakládky přístupnému normálním dopravním prostředkům do 10 m,</v>
      </c>
      <c r="BB394" s="213"/>
      <c r="BC394" s="213"/>
      <c r="BD394" s="213"/>
      <c r="BE394" s="213"/>
      <c r="BF394" s="213"/>
      <c r="BG394" s="213"/>
      <c r="BH394" s="213"/>
    </row>
    <row r="395" spans="1:60" x14ac:dyDescent="0.2">
      <c r="A395" s="3"/>
      <c r="B395" s="4"/>
      <c r="C395" s="257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AE395">
        <v>15</v>
      </c>
      <c r="AF395">
        <v>21</v>
      </c>
      <c r="AG395" t="s">
        <v>167</v>
      </c>
    </row>
    <row r="396" spans="1:60" x14ac:dyDescent="0.2">
      <c r="A396" s="216"/>
      <c r="B396" s="217" t="s">
        <v>29</v>
      </c>
      <c r="C396" s="258"/>
      <c r="D396" s="218"/>
      <c r="E396" s="219"/>
      <c r="F396" s="219"/>
      <c r="G396" s="236">
        <f>G8+G18+G43+G47+G53+G57+G60+G63+G69+G93+G128+G160+G312+G330+G353+G360+G367+G373+G383</f>
        <v>0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AE396">
        <f>SUMIF(L7:L394,AE395,G7:G394)</f>
        <v>0</v>
      </c>
      <c r="AF396">
        <f>SUMIF(L7:L394,AF395,G7:G394)</f>
        <v>0</v>
      </c>
      <c r="AG396" t="s">
        <v>246</v>
      </c>
    </row>
    <row r="397" spans="1:60" x14ac:dyDescent="0.2">
      <c r="C397" s="259"/>
      <c r="D397" s="10"/>
      <c r="AG397" t="s">
        <v>247</v>
      </c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xwPK456L4AH1BRuaLOdZmxV2zRhPwfhmIz3G6WOj7gj/poidpOvE6lJgRLg35LcOq8dXMCm1ugSXEwOKEsB5w==" saltValue="cSNeMcY0/Ii8+ZxqFg1iEA==" spinCount="100000" sheet="1" formatRows="0"/>
  <mergeCells count="47">
    <mergeCell ref="C371:G371"/>
    <mergeCell ref="C387:G387"/>
    <mergeCell ref="C391:G391"/>
    <mergeCell ref="C392:G392"/>
    <mergeCell ref="C394:G394"/>
    <mergeCell ref="C357:G357"/>
    <mergeCell ref="C359:G359"/>
    <mergeCell ref="C363:G363"/>
    <mergeCell ref="C364:G364"/>
    <mergeCell ref="C366:G366"/>
    <mergeCell ref="C370:G370"/>
    <mergeCell ref="C319:G319"/>
    <mergeCell ref="C322:G322"/>
    <mergeCell ref="C323:G323"/>
    <mergeCell ref="C329:G329"/>
    <mergeCell ref="C352:G352"/>
    <mergeCell ref="C356:G356"/>
    <mergeCell ref="C111:G111"/>
    <mergeCell ref="C113:G113"/>
    <mergeCell ref="C114:G114"/>
    <mergeCell ref="C116:G116"/>
    <mergeCell ref="C123:G123"/>
    <mergeCell ref="C314:G314"/>
    <mergeCell ref="C102:G102"/>
    <mergeCell ref="C104:G104"/>
    <mergeCell ref="C105:G105"/>
    <mergeCell ref="C107:G107"/>
    <mergeCell ref="C108:G108"/>
    <mergeCell ref="C110:G110"/>
    <mergeCell ref="C79:G79"/>
    <mergeCell ref="C81:G81"/>
    <mergeCell ref="C83:G83"/>
    <mergeCell ref="C98:G98"/>
    <mergeCell ref="C99:G99"/>
    <mergeCell ref="C101:G101"/>
    <mergeCell ref="C36:G36"/>
    <mergeCell ref="C41:G41"/>
    <mergeCell ref="C46:G46"/>
    <mergeCell ref="C59:G59"/>
    <mergeCell ref="C62:G62"/>
    <mergeCell ref="C68:G68"/>
    <mergeCell ref="A1:G1"/>
    <mergeCell ref="C2:G2"/>
    <mergeCell ref="C3:G3"/>
    <mergeCell ref="C4:G4"/>
    <mergeCell ref="C10:G10"/>
    <mergeCell ref="C34:G3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00 Naklady</vt:lpstr>
      <vt:lpstr>SO01 SO01.1 Pol</vt:lpstr>
      <vt:lpstr>SO01 SO01.2 Pol</vt:lpstr>
      <vt:lpstr>SO02 SO02.1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'SO01 SO01.1 Pol'!Názvy_tisku</vt:lpstr>
      <vt:lpstr>'SO01 SO01.2 Pol'!Názvy_tisku</vt:lpstr>
      <vt:lpstr>'SO02 SO02.1 Pol'!Názvy_tisku</vt:lpstr>
      <vt:lpstr>oadresa</vt:lpstr>
      <vt:lpstr>Stavba!Objednatel</vt:lpstr>
      <vt:lpstr>Stavba!Objekt</vt:lpstr>
      <vt:lpstr>'00 00 Naklady'!Oblast_tisku</vt:lpstr>
      <vt:lpstr>'SO01 SO01.1 Pol'!Oblast_tisku</vt:lpstr>
      <vt:lpstr>'SO01 SO01.2 Pol'!Oblast_tisku</vt:lpstr>
      <vt:lpstr>'SO02 SO02.1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Hanáček</dc:creator>
  <cp:lastModifiedBy>Patrik Hanáček</cp:lastModifiedBy>
  <cp:lastPrinted>2019-03-19T12:27:02Z</cp:lastPrinted>
  <dcterms:created xsi:type="dcterms:W3CDTF">2009-04-08T07:15:50Z</dcterms:created>
  <dcterms:modified xsi:type="dcterms:W3CDTF">2023-12-11T13:14:08Z</dcterms:modified>
</cp:coreProperties>
</file>