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055" activeTab="0"/>
  </bookViews>
  <sheets>
    <sheet name="SOKOLNICE okolí domů_CN_SO08" sheetId="1" r:id="rId1"/>
    <sheet name="SOKOLNICE okolí domů_CN_SO09" sheetId="2" r:id="rId2"/>
  </sheets>
  <definedNames>
    <definedName name="_xlnm.Print_Area" localSheetId="0">'SOKOLNICE okolí domů_CN_SO08'!$A$1:$H$391</definedName>
    <definedName name="_xlnm.Print_Area" localSheetId="1">'SOKOLNICE okolí domů_CN_SO09'!$A$1:$H$32</definedName>
  </definedNames>
  <calcPr fullCalcOnLoad="1"/>
</workbook>
</file>

<file path=xl/sharedStrings.xml><?xml version="1.0" encoding="utf-8"?>
<sst xmlns="http://schemas.openxmlformats.org/spreadsheetml/2006/main" count="1531" uniqueCount="758">
  <si>
    <t>Popis prací a dodávek</t>
  </si>
  <si>
    <t>M.j.</t>
  </si>
  <si>
    <t>Počet m.j.</t>
  </si>
  <si>
    <t>ks</t>
  </si>
  <si>
    <t>m2</t>
  </si>
  <si>
    <t>Cena / m.j. (Kč)</t>
  </si>
  <si>
    <t>Cena celkem (Kč)</t>
  </si>
  <si>
    <t>P.č.</t>
  </si>
  <si>
    <t>Číslo položky</t>
  </si>
  <si>
    <t>Popis pracovní operace</t>
  </si>
  <si>
    <t>MAT</t>
  </si>
  <si>
    <t>m3</t>
  </si>
  <si>
    <t xml:space="preserve"> -</t>
  </si>
  <si>
    <t>Pozn.</t>
  </si>
  <si>
    <t xml:space="preserve">Cena celkem </t>
  </si>
  <si>
    <t>L</t>
  </si>
  <si>
    <t>t</t>
  </si>
  <si>
    <t>Název akce:</t>
  </si>
  <si>
    <t>Investor:</t>
  </si>
  <si>
    <t>Stavební objekt:</t>
  </si>
  <si>
    <t>Vypracoval:</t>
  </si>
  <si>
    <t>Zpracoval:</t>
  </si>
  <si>
    <t>Místo stavby:</t>
  </si>
  <si>
    <t xml:space="preserve">Příprava půdy před výsadbou </t>
  </si>
  <si>
    <t xml:space="preserve">Povýsadbové práce </t>
  </si>
  <si>
    <r>
      <t>m</t>
    </r>
    <r>
      <rPr>
        <vertAlign val="superscript"/>
        <sz val="10"/>
        <rFont val="Arial"/>
        <family val="2"/>
      </rPr>
      <t>2</t>
    </r>
  </si>
  <si>
    <t xml:space="preserve">štěpka na mulčování </t>
  </si>
  <si>
    <t>Celkové náklady akce bez DPH:</t>
  </si>
  <si>
    <t>DPH 21 %</t>
  </si>
  <si>
    <t>Celkové náklady akce vč. DPH:</t>
  </si>
  <si>
    <t>Zařízení staveniště</t>
  </si>
  <si>
    <t>pol.</t>
  </si>
  <si>
    <t>Vytýčení stavby a inženýrských sítí</t>
  </si>
  <si>
    <t>Celková cena za ostatní náklady</t>
  </si>
  <si>
    <r>
      <t>m</t>
    </r>
    <r>
      <rPr>
        <vertAlign val="superscript"/>
        <sz val="10"/>
        <rFont val="Arial"/>
        <family val="2"/>
      </rPr>
      <t>2</t>
    </r>
  </si>
  <si>
    <t>25234001</t>
  </si>
  <si>
    <t>183403114</t>
  </si>
  <si>
    <t>Obdělání půdy kultivátorováním v rovině nebo na svahu do 1:5</t>
  </si>
  <si>
    <t>183205111</t>
  </si>
  <si>
    <t xml:space="preserve"> Založení záhonu pro výsadbu rostlin v rovině nebo na svahu do 1:5 v zemině tř. 1 až 2</t>
  </si>
  <si>
    <t>St. objekt</t>
  </si>
  <si>
    <t>231 Plochy a úprava území</t>
  </si>
  <si>
    <t>zahradní substrát pro výsadbu VL</t>
  </si>
  <si>
    <t xml:space="preserve">Výsadba trvalek do připravené půdy se zalitím </t>
  </si>
  <si>
    <t>Zalití rostlin vodou plochy záhonů jednotlivě do 20 m2 (40l/m2, 3x)</t>
  </si>
  <si>
    <t>Zalití rostlin vodou plochy záhonů jednotlivě přes 20 m2 (40l/m2, 3x)</t>
  </si>
  <si>
    <t>Dovoz vody pro zálivku rostlin na vzdálenost do 1000 m</t>
  </si>
  <si>
    <t>voda pro smluvní odběratele (zdroj - vodovodní řád)</t>
  </si>
  <si>
    <t xml:space="preserve"> 1.1</t>
  </si>
  <si>
    <t>Obdělání půdy hrabáním v rovině nebo na svahu do 1:5</t>
  </si>
  <si>
    <t xml:space="preserve"> Hnojení půdy nebo trávníku v rovině nebo na svahu do 1:5 umělým hnojivem na široko</t>
  </si>
  <si>
    <t>kg</t>
  </si>
  <si>
    <t>181411131</t>
  </si>
  <si>
    <t>Založení trávníku na půdě předem připravené plochy do 1000 m2 výsevem včetně utažení parkového v rovině nebo na svahu do 1:5. V cenách jsou započteny i náklady na pokosení, naložení a odvoz odpadu do 20 km se složením.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</si>
  <si>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</si>
  <si>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</si>
  <si>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</si>
  <si>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</si>
  <si>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</si>
  <si>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</si>
  <si>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</si>
  <si>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3.3</t>
  </si>
  <si>
    <t xml:space="preserve"> 3.4</t>
  </si>
  <si>
    <t xml:space="preserve"> Hloubení jámy pro vysazování rostlin v zemině tř.1 až 4 s výměnou půdy z 50% v rovině nebo na svahu do 1:5, objemu přes 0,7 do 1,1 m3</t>
  </si>
  <si>
    <t>Výsadba dřeviny s balem do předem vyhloubené jamky se zalitím v rovině nebo na svahu do 1:5, při průměru balu přes 500 do 600 mm</t>
  </si>
  <si>
    <t>bm</t>
  </si>
  <si>
    <t>Zhotovení závlahové mísy u solitérních dřevin v rovině nebo na svahu do 1:5, o průměru mísy přes 0,5 do 1 m</t>
  </si>
  <si>
    <t>Mulčování vysazených rostlin mulčovací štěpkou, tl. do 100 mm v rovině nebo na svahu do 1:5</t>
  </si>
  <si>
    <t>183403132</t>
  </si>
  <si>
    <t>Obdělání půdy rytím půdy hl. do 200 mm v zemině tř. 3 v rovině nebo na svahu do 1:5</t>
  </si>
  <si>
    <t>Plošná úprava terénu v zemině tř. 1 až 4 s urovnáním povrchu bez doplnění ornice souvislé plochy do 500 m2 při nerovnostech terénu přes 150 do 200 mm v rovině nebo na svahu do 1:5</t>
  </si>
  <si>
    <t>Položení mulčovací textilie proti prorůstání plevelů kolem vysázených rostlin v rovině nebo na svahu do 1:5</t>
  </si>
  <si>
    <t>Ocelová kotvící skoba tvaru "J", délky 25 cm na kotvení školkařské textilie (3 ks/ m2)</t>
  </si>
  <si>
    <t>m</t>
  </si>
  <si>
    <t>Hloubení jamek pro vysazování rostlin v zemině tř.1 až 4 s výměnou půdy z 50% v rovině nebo na svahu do 1:5, objemu do 0,002 m3</t>
  </si>
  <si>
    <t>drcené kamenivo, barvy béžovo šedé, frakce 4/8 mm</t>
  </si>
  <si>
    <t xml:space="preserve"> Minerální hnojivo (20 g/m²)</t>
  </si>
  <si>
    <t>Obdělání půdy válením v rovině nebo na svahu do 1:5</t>
  </si>
  <si>
    <t>Vypletí záhonu trávníku po výsevu s naložením a odvozem odpadu do 20 km v rovině a svahu do 1:5</t>
  </si>
  <si>
    <t>185802113</t>
  </si>
  <si>
    <t>Hnojení trávníku v rovině nebo na svahu do 1:5 umělým hnojivem na široko</t>
  </si>
  <si>
    <t>Minerální hnojivo</t>
  </si>
  <si>
    <t>Celková cena za založení trávníků</t>
  </si>
  <si>
    <t>Chemické odplevelení před založením kultury postřikem na široko v rovině a svahu do 1:5 ručně</t>
  </si>
  <si>
    <t>Hloubení jamek pro výsadbu s výměnou 50 % půdy zeminy skupiny 1 až 4 obj přes 0,002 do 0,005 m3 v rovině a svahu do 1:5</t>
  </si>
  <si>
    <r>
      <rPr>
        <i/>
        <sz val="10"/>
        <color indexed="8"/>
        <rFont val="Arial"/>
        <family val="2"/>
      </rPr>
      <t xml:space="preserve">Lonicera pileata: </t>
    </r>
    <r>
      <rPr>
        <sz val="10"/>
        <color indexed="8"/>
        <rFont val="Arial"/>
        <family val="2"/>
      </rPr>
      <t>Výsadbové pole V9 a V18</t>
    </r>
  </si>
  <si>
    <t>Hloubení rýh pro výsadbu s výměnou 50 % půdy, hloubky do 0,2 m šířky do 0,2 m v rovině a svahu do 1:5</t>
  </si>
  <si>
    <t>spojovací příčka z půlených kůlů pr. 6cm, délka 60cm (6ks/1strom)</t>
  </si>
  <si>
    <t>Zřízení ochranného nátěru kmene stromu do výšky 1 m obvodu do 180 mm</t>
  </si>
  <si>
    <t>juta (popruh š. min. 15 cm)</t>
  </si>
  <si>
    <t>biologicky odbouratelná bílá barva na ochranu kmenů stromů a keřů</t>
  </si>
  <si>
    <t>Začátek výstavby:                                   Konec výsadby:</t>
  </si>
  <si>
    <t>Trávník celkem</t>
  </si>
  <si>
    <t>Trávníky</t>
  </si>
  <si>
    <t>SO 09</t>
  </si>
  <si>
    <t>ZALOŽENÍ TERAPEUTICKÉ ZAHRADY U NOVĚ POSTAVENÝCH</t>
  </si>
  <si>
    <t xml:space="preserve">parc. č. 377/1, 376/1, k.ú. Sokolnice [752193] </t>
  </si>
  <si>
    <t xml:space="preserve">Výsadba stromu listnatého, s balem </t>
  </si>
  <si>
    <t>Zalití rostlin vodou plocha do 20 m2 (50 l / ks, 3 opakování)</t>
  </si>
  <si>
    <t>Ukotvení kmene dřevin v rovině nebo na svahu do 1:5 jedním kůlem D do 0,1 m dl přes 2 do 3 m. V cenách jsou započteny i náklady na ochranu proti poškození kmene v místě vzepření</t>
  </si>
  <si>
    <t>Ukotvení kmene dřevin v rovině nebo na svahu do 1:5 třemi kůly D do 0,1 m dl přes 2 do 3 m. V cenách jsou započteny i náklady na ochranu proti poškození kmene v místě vzepření</t>
  </si>
  <si>
    <t>vyvazovací popruh černý (2m/ks)</t>
  </si>
  <si>
    <t>Obdělání půdy hrabáním v rovině a svahu do 1:5</t>
  </si>
  <si>
    <t>183403153</t>
  </si>
  <si>
    <t xml:space="preserve"> - PLOCHY POD VÝSADBY (Výs. pole: V1-V20)</t>
  </si>
  <si>
    <t>Ligustrum vulgare</t>
  </si>
  <si>
    <t>Výsadba dřeviny s balem do předem vyhloubené jamky se zalitím v rovině nebo na svahu do 1:5, při průměru balu přes 100 do 200 mm</t>
  </si>
  <si>
    <t xml:space="preserve">Alchemilla mollis </t>
  </si>
  <si>
    <t>Hemerocallis fulva</t>
  </si>
  <si>
    <t>Waldsteinia ternata</t>
  </si>
  <si>
    <t>Výsadba cibulovin</t>
  </si>
  <si>
    <t>Výs. pole: V6, 10, 11, 12, 13, 14, 15, 16, 17, 18, 20</t>
  </si>
  <si>
    <t>Výs. pole: V1, 2, 3, 4, 5, 7, 8, 9, 19, 21</t>
  </si>
  <si>
    <t>kůl k sazenici délky 2,4 m, D 60 mm (3ks/1 strom)</t>
  </si>
  <si>
    <t xml:space="preserve">1. ZALOŽENÍ VÝSADEB </t>
  </si>
  <si>
    <t>DOMŮ DOMOVA PRO SENIORY SOKOLNICE p.o.</t>
  </si>
  <si>
    <t>Domov pro seniory Sokolnice, p.o.
Zámecká 57
664 52 Sokolnice
IČ: 00209392</t>
  </si>
  <si>
    <t>SO 08 Sadovnické úpravy</t>
  </si>
  <si>
    <t>D.1   ROZPOČET SADOVNICKÝCH ÚPRAV /SO 08/</t>
  </si>
  <si>
    <t>SO 08</t>
  </si>
  <si>
    <t xml:space="preserve">Výsadba stromu jehličnatého, s balem </t>
  </si>
  <si>
    <r>
      <t xml:space="preserve">Amelanchier arborea </t>
    </r>
    <r>
      <rPr>
        <sz val="10"/>
        <color indexed="8"/>
        <rFont val="Arial"/>
        <family val="2"/>
      </rPr>
      <t>'Robin Hill' (OK 12-14)</t>
    </r>
  </si>
  <si>
    <r>
      <t xml:space="preserve">Betula papyrifera </t>
    </r>
    <r>
      <rPr>
        <sz val="10"/>
        <color indexed="8"/>
        <rFont val="Arial"/>
        <family val="2"/>
      </rPr>
      <t>(OK 12-14)</t>
    </r>
  </si>
  <si>
    <r>
      <t xml:space="preserve">Carpinus betulus </t>
    </r>
    <r>
      <rPr>
        <sz val="10"/>
        <color indexed="8"/>
        <rFont val="Arial"/>
        <family val="2"/>
      </rPr>
      <t>'Lucas' (OK 12-14)</t>
    </r>
  </si>
  <si>
    <r>
      <t>Catalpa bignonioides</t>
    </r>
    <r>
      <rPr>
        <sz val="10"/>
        <color indexed="8"/>
        <rFont val="Arial"/>
        <family val="2"/>
      </rPr>
      <t xml:space="preserve"> (OK 16-18)</t>
    </r>
  </si>
  <si>
    <r>
      <t xml:space="preserve">Liquidambar styraciflua </t>
    </r>
    <r>
      <rPr>
        <sz val="10"/>
        <color indexed="8"/>
        <rFont val="Arial"/>
        <family val="2"/>
      </rPr>
      <t>'Worplesdon' (OK 12-14)</t>
    </r>
  </si>
  <si>
    <r>
      <t>Magnolia kobus</t>
    </r>
    <r>
      <rPr>
        <sz val="10"/>
        <color indexed="8"/>
        <rFont val="Arial"/>
        <family val="2"/>
      </rPr>
      <t xml:space="preserve"> (OK 12-14)</t>
    </r>
  </si>
  <si>
    <r>
      <t xml:space="preserve">Magnolia loebneri </t>
    </r>
    <r>
      <rPr>
        <sz val="10"/>
        <color indexed="8"/>
        <rFont val="Arial"/>
        <family val="2"/>
      </rPr>
      <t>'Merrill' (OK 12-14)</t>
    </r>
  </si>
  <si>
    <r>
      <t xml:space="preserve">Malus </t>
    </r>
    <r>
      <rPr>
        <sz val="10"/>
        <color indexed="8"/>
        <rFont val="Arial"/>
        <family val="2"/>
      </rPr>
      <t>'Butterball' (OK 12-14)</t>
    </r>
  </si>
  <si>
    <r>
      <t xml:space="preserve">Malus </t>
    </r>
    <r>
      <rPr>
        <sz val="10"/>
        <color indexed="8"/>
        <rFont val="Arial"/>
        <family val="2"/>
      </rPr>
      <t>'Evereste' (OK 12-14)</t>
    </r>
  </si>
  <si>
    <r>
      <t>Picea omorika</t>
    </r>
    <r>
      <rPr>
        <sz val="10"/>
        <color indexed="8"/>
        <rFont val="Arial"/>
        <family val="2"/>
      </rPr>
      <t xml:space="preserve"> (v 225-250)</t>
    </r>
  </si>
  <si>
    <r>
      <t xml:space="preserve">Prunus serrulata </t>
    </r>
    <r>
      <rPr>
        <sz val="10"/>
        <color indexed="8"/>
        <rFont val="Arial"/>
        <family val="2"/>
      </rPr>
      <t>'Autumnallis Rosea' (OK 12-14)</t>
    </r>
  </si>
  <si>
    <r>
      <t xml:space="preserve">Prunus serrulata </t>
    </r>
    <r>
      <rPr>
        <sz val="10"/>
        <color indexed="8"/>
        <rFont val="Arial"/>
        <family val="2"/>
      </rPr>
      <t>'Kanzan' (OK 12-14)</t>
    </r>
  </si>
  <si>
    <r>
      <t xml:space="preserve">Prunus serrulata </t>
    </r>
    <r>
      <rPr>
        <sz val="10"/>
        <color indexed="8"/>
        <rFont val="Arial"/>
        <family val="2"/>
      </rPr>
      <t>'Royal Burgundy' (OK 12-14)</t>
    </r>
  </si>
  <si>
    <r>
      <t xml:space="preserve">Prunus serrulata </t>
    </r>
    <r>
      <rPr>
        <sz val="10"/>
        <color indexed="8"/>
        <rFont val="Arial"/>
        <family val="2"/>
      </rPr>
      <t>'Sunset Boulevard' (OK 12-14)</t>
    </r>
  </si>
  <si>
    <r>
      <t>Sorbus aucuparia</t>
    </r>
    <r>
      <rPr>
        <sz val="10"/>
        <color indexed="8"/>
        <rFont val="Arial"/>
        <family val="2"/>
      </rPr>
      <t xml:space="preserve"> 'Edulis' (OK 12-14)</t>
    </r>
  </si>
  <si>
    <r>
      <t xml:space="preserve">Tilia cordata </t>
    </r>
    <r>
      <rPr>
        <sz val="10"/>
        <color indexed="8"/>
        <rFont val="Arial"/>
        <family val="2"/>
      </rPr>
      <t>'Greenspire' (OK 12-14)</t>
    </r>
  </si>
  <si>
    <r>
      <t xml:space="preserve">Paulownia tomentosa </t>
    </r>
    <r>
      <rPr>
        <sz val="10"/>
        <color indexed="8"/>
        <rFont val="Arial"/>
        <family val="2"/>
      </rPr>
      <t>(OK 14-16)</t>
    </r>
  </si>
  <si>
    <t>Zavlažovací vak ke stromu pro postupné uvolňování vody ke kořenům, objem 75 l (materiál primární HPDE, barva tmavě zelená, krycí štítek napouštěcího otvoru pro ochranu před vnikáním nečistot, se dvěma úchyty, zapínání pomocí zipu)</t>
  </si>
  <si>
    <t>Instalace zavlažovacího vaku ke stromu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</si>
  <si>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</si>
  <si>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</si>
  <si>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</si>
  <si>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</si>
  <si>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</si>
  <si>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</si>
  <si>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</si>
  <si>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</si>
  <si>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</si>
  <si>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</si>
  <si>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</si>
  <si>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</si>
  <si>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</si>
  <si>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</si>
  <si>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</si>
  <si>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</si>
  <si>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</si>
  <si>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</si>
  <si>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</si>
  <si>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</si>
  <si>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</si>
  <si>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</si>
  <si>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</si>
  <si>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</si>
  <si>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</si>
  <si>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</si>
  <si>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1.35</t>
  </si>
  <si>
    <t xml:space="preserve"> 1.36</t>
  </si>
  <si>
    <t xml:space="preserve"> 1.37</t>
  </si>
  <si>
    <t xml:space="preserve"> 1.38</t>
  </si>
  <si>
    <t xml:space="preserve"> 1.39</t>
  </si>
  <si>
    <t xml:space="preserve"> 1.40</t>
  </si>
  <si>
    <t xml:space="preserve"> 1.41</t>
  </si>
  <si>
    <t xml:space="preserve"> 1.42</t>
  </si>
  <si>
    <t xml:space="preserve"> 1.43</t>
  </si>
  <si>
    <t xml:space="preserve"> 1.44</t>
  </si>
  <si>
    <t xml:space="preserve"> 1.45</t>
  </si>
  <si>
    <t xml:space="preserve"> 1.46</t>
  </si>
  <si>
    <t xml:space="preserve"> 1.47</t>
  </si>
  <si>
    <t xml:space="preserve"> 1.48</t>
  </si>
  <si>
    <t xml:space="preserve"> 1.49</t>
  </si>
  <si>
    <t xml:space="preserve"> 1.50</t>
  </si>
  <si>
    <t xml:space="preserve"> 1.51</t>
  </si>
  <si>
    <r>
      <t xml:space="preserve">Pinus nigra </t>
    </r>
    <r>
      <rPr>
        <sz val="10"/>
        <color indexed="8"/>
        <rFont val="Arial"/>
        <family val="2"/>
      </rPr>
      <t>subsp.</t>
    </r>
    <r>
      <rPr>
        <i/>
        <sz val="10"/>
        <color indexed="8"/>
        <rFont val="Arial"/>
        <family val="2"/>
      </rPr>
      <t xml:space="preserve"> nigra</t>
    </r>
    <r>
      <rPr>
        <sz val="10"/>
        <color indexed="8"/>
        <rFont val="Arial"/>
        <family val="2"/>
      </rPr>
      <t xml:space="preserve"> (v 175-200)</t>
    </r>
  </si>
  <si>
    <t>Řez stromu zakládací</t>
  </si>
  <si>
    <t xml:space="preserve"> 1.52</t>
  </si>
  <si>
    <t>Založení terapeutické zahrady u nově postavených 
domů Domova pro seniory Sokolnice, p.o.</t>
  </si>
  <si>
    <t>V pásu širokém min. 0,5 m podél obrub cestní sítě</t>
  </si>
  <si>
    <t xml:space="preserve"> 1.53</t>
  </si>
  <si>
    <t xml:space="preserve"> 1.54</t>
  </si>
  <si>
    <t>BdB</t>
  </si>
  <si>
    <r>
      <t xml:space="preserve">Buddleja davidii </t>
    </r>
    <r>
      <rPr>
        <sz val="10"/>
        <color indexed="8"/>
        <rFont val="Arial"/>
        <family val="2"/>
      </rPr>
      <t>'Black Knight' (v 40-60)</t>
    </r>
  </si>
  <si>
    <t>BdN</t>
  </si>
  <si>
    <r>
      <t xml:space="preserve">Buddleja davidii </t>
    </r>
    <r>
      <rPr>
        <sz val="10"/>
        <color indexed="8"/>
        <rFont val="Arial"/>
        <family val="2"/>
      </rPr>
      <t>'Nanho Purple' (v 40-60)</t>
    </r>
  </si>
  <si>
    <t>BdP</t>
  </si>
  <si>
    <r>
      <t xml:space="preserve">Buddleja davidii </t>
    </r>
    <r>
      <rPr>
        <sz val="10"/>
        <color indexed="8"/>
        <rFont val="Arial"/>
        <family val="2"/>
      </rPr>
      <t>'Pink Delight' (v 40-60)</t>
    </r>
  </si>
  <si>
    <t>BdW</t>
  </si>
  <si>
    <r>
      <t xml:space="preserve">Buddleja davidii </t>
    </r>
    <r>
      <rPr>
        <sz val="10"/>
        <color indexed="8"/>
        <rFont val="Arial"/>
        <family val="2"/>
      </rPr>
      <t>'White Profusion' (v 40-60)</t>
    </r>
  </si>
  <si>
    <t>EF</t>
  </si>
  <si>
    <r>
      <t xml:space="preserve">Euonymus fortunei </t>
    </r>
    <r>
      <rPr>
        <sz val="10"/>
        <color indexed="8"/>
        <rFont val="Arial"/>
        <family val="2"/>
      </rPr>
      <t>'Emerald 'n Gold' (v 20-30)</t>
    </r>
  </si>
  <si>
    <t>Fi</t>
  </si>
  <si>
    <r>
      <t xml:space="preserve">Forsythia intermedia </t>
    </r>
    <r>
      <rPr>
        <sz val="10"/>
        <color indexed="8"/>
        <rFont val="Arial"/>
        <family val="2"/>
      </rPr>
      <t>'Spectabilis' (v 40-60)</t>
    </r>
  </si>
  <si>
    <t>HaA</t>
  </si>
  <si>
    <r>
      <t xml:space="preserve">Hydrangea arborescens </t>
    </r>
    <r>
      <rPr>
        <sz val="10"/>
        <color indexed="8"/>
        <rFont val="Arial"/>
        <family val="2"/>
      </rPr>
      <t>'Annabelle' (v 40-60)</t>
    </r>
  </si>
  <si>
    <t>Hh</t>
  </si>
  <si>
    <r>
      <t xml:space="preserve">Hypericum </t>
    </r>
    <r>
      <rPr>
        <sz val="10"/>
        <color indexed="8"/>
        <rFont val="Arial"/>
        <family val="2"/>
      </rPr>
      <t>'Hidcote' (v 30-40)</t>
    </r>
  </si>
  <si>
    <t>Lv</t>
  </si>
  <si>
    <r>
      <t xml:space="preserve">Ligustrum vulgare </t>
    </r>
    <r>
      <rPr>
        <sz val="10"/>
        <color indexed="8"/>
        <rFont val="Arial"/>
        <family val="2"/>
      </rPr>
      <t>(v 40-60)</t>
    </r>
  </si>
  <si>
    <t>Ln</t>
  </si>
  <si>
    <r>
      <t xml:space="preserve">Lonicera nitida </t>
    </r>
    <r>
      <rPr>
        <sz val="10"/>
        <color indexed="8"/>
        <rFont val="Arial"/>
        <family val="2"/>
      </rPr>
      <t>'Maigrun' (v 30-40)</t>
    </r>
  </si>
  <si>
    <t>Pc</t>
  </si>
  <si>
    <r>
      <t xml:space="preserve">Philadelphus coronarius </t>
    </r>
    <r>
      <rPr>
        <sz val="10"/>
        <color indexed="8"/>
        <rFont val="Arial"/>
        <family val="2"/>
      </rPr>
      <t>(v 40-60)</t>
    </r>
  </si>
  <si>
    <t>Po</t>
  </si>
  <si>
    <r>
      <t xml:space="preserve">Physocarpus opulifolius </t>
    </r>
    <r>
      <rPr>
        <sz val="10"/>
        <color indexed="8"/>
        <rFont val="Arial"/>
        <family val="2"/>
      </rPr>
      <t>'Dart's Gold' (v 40-60)</t>
    </r>
  </si>
  <si>
    <t>PfA</t>
  </si>
  <si>
    <r>
      <t xml:space="preserve">Potentilla fruticosa </t>
    </r>
    <r>
      <rPr>
        <sz val="10"/>
        <color indexed="8"/>
        <rFont val="Arial"/>
        <family val="2"/>
      </rPr>
      <t>'Abbotswood' (v 30-40)</t>
    </r>
  </si>
  <si>
    <t>PfG</t>
  </si>
  <si>
    <r>
      <t xml:space="preserve">Potentilla fruticosa </t>
    </r>
    <r>
      <rPr>
        <sz val="10"/>
        <color indexed="8"/>
        <rFont val="Arial"/>
        <family val="2"/>
      </rPr>
      <t>'Goldteppich' (v 30-40)</t>
    </r>
  </si>
  <si>
    <t>PfP</t>
  </si>
  <si>
    <r>
      <t xml:space="preserve">Potentilla fruticosa </t>
    </r>
    <r>
      <rPr>
        <sz val="10"/>
        <color indexed="8"/>
        <rFont val="Arial"/>
        <family val="2"/>
      </rPr>
      <t>'Pink Queen' (v 30-40)</t>
    </r>
  </si>
  <si>
    <t>Pl</t>
  </si>
  <si>
    <r>
      <t xml:space="preserve">Prunus laurocerasus </t>
    </r>
    <r>
      <rPr>
        <sz val="10"/>
        <color indexed="8"/>
        <rFont val="Arial"/>
        <family val="2"/>
      </rPr>
      <t>'Caucasica' (v 80-100)</t>
    </r>
  </si>
  <si>
    <t>PlO</t>
  </si>
  <si>
    <r>
      <t xml:space="preserve">Prunus laurocerasus </t>
    </r>
    <r>
      <rPr>
        <sz val="10"/>
        <color indexed="8"/>
        <rFont val="Arial"/>
        <family val="2"/>
      </rPr>
      <t>'Otto Luycken' (v 40-60)</t>
    </r>
  </si>
  <si>
    <t>RCW</t>
  </si>
  <si>
    <r>
      <t xml:space="preserve">Rhododendron </t>
    </r>
    <r>
      <rPr>
        <sz val="10"/>
        <color indexed="8"/>
        <rFont val="Arial"/>
        <family val="2"/>
      </rPr>
      <t>'Cunningham White' (v 40-60)</t>
    </r>
  </si>
  <si>
    <t>RDD</t>
  </si>
  <si>
    <r>
      <t xml:space="preserve">Rhododendron </t>
    </r>
    <r>
      <rPr>
        <sz val="10"/>
        <color indexed="8"/>
        <rFont val="Arial"/>
        <family val="2"/>
      </rPr>
      <t>'Dr H.C.Dresselhuys' (v 40-60)</t>
    </r>
  </si>
  <si>
    <t>RMM</t>
  </si>
  <si>
    <r>
      <t xml:space="preserve">Rhododendron </t>
    </r>
    <r>
      <rPr>
        <sz val="10"/>
        <color indexed="8"/>
        <rFont val="Arial"/>
        <family val="2"/>
      </rPr>
      <t>'Marcel Menard' (v 40-60)</t>
    </r>
  </si>
  <si>
    <t>RT</t>
  </si>
  <si>
    <r>
      <t xml:space="preserve">Rosa </t>
    </r>
    <r>
      <rPr>
        <sz val="10"/>
        <color indexed="8"/>
        <rFont val="Arial"/>
        <family val="2"/>
      </rPr>
      <t>'The Fairy' (v 30-40)</t>
    </r>
  </si>
  <si>
    <t>ScG</t>
  </si>
  <si>
    <r>
      <t xml:space="preserve">Spiraea cinerea </t>
    </r>
    <r>
      <rPr>
        <sz val="10"/>
        <color indexed="8"/>
        <rFont val="Arial"/>
        <family val="2"/>
      </rPr>
      <t>'Grefsheim' (v 40-60)</t>
    </r>
  </si>
  <si>
    <t>SjA</t>
  </si>
  <si>
    <r>
      <t xml:space="preserve">Spiraea japonica </t>
    </r>
    <r>
      <rPr>
        <sz val="10"/>
        <color indexed="8"/>
        <rFont val="Arial"/>
        <family val="2"/>
      </rPr>
      <t>'Albiflora' (v 30-40)</t>
    </r>
  </si>
  <si>
    <t>SjW</t>
  </si>
  <si>
    <r>
      <t xml:space="preserve">Spiraea japonica </t>
    </r>
    <r>
      <rPr>
        <sz val="10"/>
        <color indexed="8"/>
        <rFont val="Arial"/>
        <family val="2"/>
      </rPr>
      <t>'Anthony Waterer' (v 30-40)</t>
    </r>
  </si>
  <si>
    <t>SjG</t>
  </si>
  <si>
    <r>
      <t xml:space="preserve">Spiraea japonica </t>
    </r>
    <r>
      <rPr>
        <sz val="10"/>
        <color indexed="8"/>
        <rFont val="Arial"/>
        <family val="2"/>
      </rPr>
      <t>'Golden Princess' (v 30-40)</t>
    </r>
  </si>
  <si>
    <t>Vb</t>
  </si>
  <si>
    <r>
      <t xml:space="preserve">Viburnum bodnantense </t>
    </r>
    <r>
      <rPr>
        <sz val="10"/>
        <color indexed="8"/>
        <rFont val="Arial"/>
        <family val="2"/>
      </rPr>
      <t>'Dawn' (v 40-60)</t>
    </r>
  </si>
  <si>
    <t>WeA</t>
  </si>
  <si>
    <r>
      <t>Weigela '</t>
    </r>
    <r>
      <rPr>
        <sz val="10"/>
        <color indexed="8"/>
        <rFont val="Arial"/>
        <family val="2"/>
      </rPr>
      <t>Alexandra' (v 40-60)</t>
    </r>
  </si>
  <si>
    <t>WeB</t>
  </si>
  <si>
    <r>
      <t xml:space="preserve">Weigela </t>
    </r>
    <r>
      <rPr>
        <sz val="10"/>
        <color indexed="8"/>
        <rFont val="Arial"/>
        <family val="2"/>
      </rPr>
      <t>'Boskoop Glory' (v 40-60)</t>
    </r>
  </si>
  <si>
    <t>WeC</t>
  </si>
  <si>
    <r>
      <t xml:space="preserve">Weigela </t>
    </r>
    <r>
      <rPr>
        <sz val="10"/>
        <color indexed="8"/>
        <rFont val="Arial"/>
        <family val="2"/>
      </rPr>
      <t>'Candida' (v 40-60)</t>
    </r>
  </si>
  <si>
    <t>Výsadba vřesů, popínavých rostlin, trvalek, kapradin a okrasných trav  (sazenice kontejnerované)</t>
  </si>
  <si>
    <t>CV</t>
  </si>
  <si>
    <r>
      <t xml:space="preserve">Calluna vulgaris </t>
    </r>
    <r>
      <rPr>
        <sz val="10"/>
        <color indexed="8"/>
        <rFont val="Arial"/>
        <family val="2"/>
      </rPr>
      <t>(v 20-30)</t>
    </r>
  </si>
  <si>
    <t>ECS</t>
  </si>
  <si>
    <r>
      <t>Erica carnea</t>
    </r>
    <r>
      <rPr>
        <sz val="10"/>
        <color indexed="8"/>
        <rFont val="Arial"/>
        <family val="2"/>
      </rPr>
      <t xml:space="preserve"> 'Springwood Pink' (v 20-30)</t>
    </r>
  </si>
  <si>
    <t>ECW</t>
  </si>
  <si>
    <r>
      <t>Erica carnea</t>
    </r>
    <r>
      <rPr>
        <sz val="10"/>
        <color indexed="8"/>
        <rFont val="Arial"/>
        <family val="2"/>
      </rPr>
      <t xml:space="preserve"> 'Winter Beauty' (v 20-30)</t>
    </r>
  </si>
  <si>
    <t>CR</t>
  </si>
  <si>
    <t>CP</t>
  </si>
  <si>
    <t>Jn</t>
  </si>
  <si>
    <t>Lh</t>
  </si>
  <si>
    <t>RI</t>
  </si>
  <si>
    <t>RN</t>
  </si>
  <si>
    <t>RP</t>
  </si>
  <si>
    <t>RW</t>
  </si>
  <si>
    <r>
      <t xml:space="preserve">Clematis montana 'Rubens' </t>
    </r>
    <r>
      <rPr>
        <sz val="10"/>
        <rFont val="Arial"/>
        <family val="2"/>
      </rPr>
      <t>(v 30-40)</t>
    </r>
  </si>
  <si>
    <r>
      <t xml:space="preserve">Clematis </t>
    </r>
    <r>
      <rPr>
        <sz val="10"/>
        <color indexed="8"/>
        <rFont val="Arial"/>
        <family val="2"/>
      </rPr>
      <t>'The President' (v 30-40)</t>
    </r>
  </si>
  <si>
    <r>
      <t xml:space="preserve">Jasminum nudiflorum </t>
    </r>
    <r>
      <rPr>
        <sz val="10"/>
        <color indexed="8"/>
        <rFont val="Arial"/>
        <family val="2"/>
      </rPr>
      <t>(v 30-40)</t>
    </r>
  </si>
  <si>
    <r>
      <t xml:space="preserve">Lonicera </t>
    </r>
    <r>
      <rPr>
        <sz val="10"/>
        <color indexed="8"/>
        <rFont val="Arial"/>
        <family val="2"/>
      </rPr>
      <t>'Henryi' (v 30-40)</t>
    </r>
  </si>
  <si>
    <r>
      <t>Rosa '</t>
    </r>
    <r>
      <rPr>
        <sz val="10"/>
        <color indexed="8"/>
        <rFont val="Arial"/>
        <family val="2"/>
      </rPr>
      <t>Indigoletta' (v 30-40)</t>
    </r>
  </si>
  <si>
    <r>
      <t xml:space="preserve">Rosa </t>
    </r>
    <r>
      <rPr>
        <sz val="10"/>
        <color indexed="8"/>
        <rFont val="Arial"/>
        <family val="2"/>
      </rPr>
      <t>'New Dawn' (v 30-40)</t>
    </r>
  </si>
  <si>
    <r>
      <t xml:space="preserve">Rosa </t>
    </r>
    <r>
      <rPr>
        <sz val="10"/>
        <color indexed="8"/>
        <rFont val="Arial"/>
        <family val="2"/>
      </rPr>
      <t>'Pink Cloud' (v 30-40)</t>
    </r>
  </si>
  <si>
    <r>
      <t xml:space="preserve">Rosa </t>
    </r>
    <r>
      <rPr>
        <sz val="10"/>
        <color indexed="8"/>
        <rFont val="Arial"/>
        <family val="2"/>
      </rPr>
      <t>'White New Dawn' (v 30-40)</t>
    </r>
  </si>
  <si>
    <t>Trvalky, kapradiny a okrasné trávy (velikost. sazenic min. K 9):</t>
  </si>
  <si>
    <t>AS</t>
  </si>
  <si>
    <r>
      <t>Achillea</t>
    </r>
    <r>
      <rPr>
        <sz val="10"/>
        <color indexed="8"/>
        <rFont val="Arial"/>
        <family val="2"/>
      </rPr>
      <t xml:space="preserve"> 'Schneetaler'</t>
    </r>
  </si>
  <si>
    <t>AW</t>
  </si>
  <si>
    <r>
      <t xml:space="preserve">Achillea </t>
    </r>
    <r>
      <rPr>
        <sz val="10"/>
        <color indexed="8"/>
        <rFont val="Arial"/>
        <family val="2"/>
      </rPr>
      <t>'Walther Funcke'</t>
    </r>
  </si>
  <si>
    <t>AC</t>
  </si>
  <si>
    <r>
      <t xml:space="preserve">Achillea </t>
    </r>
    <r>
      <rPr>
        <sz val="10"/>
        <color indexed="8"/>
        <rFont val="Arial"/>
        <family val="2"/>
      </rPr>
      <t>'Yellow Boutique'</t>
    </r>
  </si>
  <si>
    <t>ABA</t>
  </si>
  <si>
    <r>
      <t xml:space="preserve">Agastache rugosa </t>
    </r>
    <r>
      <rPr>
        <sz val="10"/>
        <color indexed="8"/>
        <rFont val="Arial"/>
        <family val="2"/>
      </rPr>
      <t>´Black Adder´</t>
    </r>
  </si>
  <si>
    <t>AJ</t>
  </si>
  <si>
    <t>Ajuga reptans</t>
  </si>
  <si>
    <t>AL</t>
  </si>
  <si>
    <t>AG</t>
  </si>
  <si>
    <r>
      <t xml:space="preserve">Anemone </t>
    </r>
    <r>
      <rPr>
        <sz val="10"/>
        <color indexed="8"/>
        <rFont val="Arial"/>
        <family val="2"/>
      </rPr>
      <t>'Hadspen Abundance'</t>
    </r>
  </si>
  <si>
    <t>AH</t>
  </si>
  <si>
    <r>
      <t xml:space="preserve">Anemone </t>
    </r>
    <r>
      <rPr>
        <sz val="10"/>
        <color indexed="8"/>
        <rFont val="Arial"/>
        <family val="2"/>
      </rPr>
      <t>'Honorine Jobert'</t>
    </r>
  </si>
  <si>
    <t>AQ</t>
  </si>
  <si>
    <r>
      <t xml:space="preserve">Aquilegia vulgaris </t>
    </r>
    <r>
      <rPr>
        <sz val="10"/>
        <color indexed="8"/>
        <rFont val="Arial"/>
        <family val="2"/>
      </rPr>
      <t>'White Barlow'</t>
    </r>
  </si>
  <si>
    <t>AY</t>
  </si>
  <si>
    <r>
      <t xml:space="preserve">Aquilegia </t>
    </r>
    <r>
      <rPr>
        <sz val="10"/>
        <color indexed="8"/>
        <rFont val="Arial"/>
        <family val="2"/>
      </rPr>
      <t>'Yellow Queen'</t>
    </r>
  </si>
  <si>
    <t>ALF</t>
  </si>
  <si>
    <t>Artemisia lactiflora</t>
  </si>
  <si>
    <t>ALC</t>
  </si>
  <si>
    <r>
      <t xml:space="preserve">Aster cordifolius </t>
    </r>
    <r>
      <rPr>
        <sz val="10"/>
        <color indexed="8"/>
        <rFont val="Arial"/>
        <family val="2"/>
      </rPr>
      <t>'Little Carlow'</t>
    </r>
  </si>
  <si>
    <t>AD</t>
  </si>
  <si>
    <r>
      <t xml:space="preserve">Aster dumosus </t>
    </r>
    <r>
      <rPr>
        <sz val="10"/>
        <color indexed="8"/>
        <rFont val="Arial"/>
        <family val="2"/>
      </rPr>
      <t>'Prof. A. Kippenberg'</t>
    </r>
  </si>
  <si>
    <t>ADS</t>
  </si>
  <si>
    <r>
      <t xml:space="preserve">Aster dumosus </t>
    </r>
    <r>
      <rPr>
        <sz val="10"/>
        <color indexed="8"/>
        <rFont val="Arial"/>
        <family val="2"/>
      </rPr>
      <t>'Schneekissen'</t>
    </r>
  </si>
  <si>
    <t>AB</t>
  </si>
  <si>
    <r>
      <t>Astilbe arendsii</t>
    </r>
    <r>
      <rPr>
        <sz val="10"/>
        <color indexed="8"/>
        <rFont val="Arial"/>
        <family val="2"/>
      </rPr>
      <t xml:space="preserve"> 'Brautschleier'</t>
    </r>
  </si>
  <si>
    <t>AP</t>
  </si>
  <si>
    <r>
      <t xml:space="preserve">Astilbe </t>
    </r>
    <r>
      <rPr>
        <sz val="10"/>
        <color indexed="8"/>
        <rFont val="Arial"/>
        <family val="2"/>
      </rPr>
      <t>'Peach Blossom'</t>
    </r>
  </si>
  <si>
    <t>AT</t>
  </si>
  <si>
    <t>Astilboides tabularis</t>
  </si>
  <si>
    <t>BC</t>
  </si>
  <si>
    <t>Bergenia cordifolia</t>
  </si>
  <si>
    <t>BCW</t>
  </si>
  <si>
    <r>
      <t xml:space="preserve">Bergenia cordifolia </t>
    </r>
    <r>
      <rPr>
        <sz val="10"/>
        <color indexed="8"/>
        <rFont val="Arial"/>
        <family val="2"/>
      </rPr>
      <t>'Bressingham White'</t>
    </r>
    <r>
      <rPr>
        <i/>
        <sz val="10"/>
        <color indexed="8"/>
        <rFont val="Arial"/>
        <family val="2"/>
      </rPr>
      <t xml:space="preserve"> </t>
    </r>
  </si>
  <si>
    <t>BG</t>
  </si>
  <si>
    <r>
      <t xml:space="preserve">Briza media </t>
    </r>
    <r>
      <rPr>
        <sz val="10"/>
        <color indexed="8"/>
        <rFont val="Arial"/>
        <family val="2"/>
      </rPr>
      <t>'Golden Bee'</t>
    </r>
  </si>
  <si>
    <t>BM</t>
  </si>
  <si>
    <t>Brunnera macrophylla</t>
  </si>
  <si>
    <t>BJ</t>
  </si>
  <si>
    <r>
      <t xml:space="preserve">Brunnera macrophylla </t>
    </r>
    <r>
      <rPr>
        <sz val="10"/>
        <color indexed="8"/>
        <rFont val="Arial"/>
        <family val="2"/>
      </rPr>
      <t>'Jack Frost'</t>
    </r>
  </si>
  <si>
    <t>CA</t>
  </si>
  <si>
    <r>
      <t xml:space="preserve">Calamagrostis acutiflora </t>
    </r>
    <r>
      <rPr>
        <sz val="10"/>
        <color indexed="8"/>
        <rFont val="Arial"/>
        <family val="2"/>
      </rPr>
      <t>'Karl Foerster'</t>
    </r>
  </si>
  <si>
    <t>CM</t>
  </si>
  <si>
    <r>
      <t>Carex morrowii '</t>
    </r>
    <r>
      <rPr>
        <sz val="10"/>
        <color indexed="8"/>
        <rFont val="Arial"/>
        <family val="2"/>
      </rPr>
      <t>Aureovariegata'</t>
    </r>
  </si>
  <si>
    <t>CI</t>
  </si>
  <si>
    <r>
      <t xml:space="preserve">Carex morrowii </t>
    </r>
    <r>
      <rPr>
        <sz val="10"/>
        <color indexed="8"/>
        <rFont val="Arial"/>
        <family val="2"/>
      </rPr>
      <t>'Irish Green'</t>
    </r>
  </si>
  <si>
    <r>
      <t xml:space="preserve">Carex morrowii </t>
    </r>
    <r>
      <rPr>
        <sz val="10"/>
        <color indexed="8"/>
        <rFont val="Arial"/>
        <family val="2"/>
      </rPr>
      <t>'Variegata'</t>
    </r>
  </si>
  <si>
    <t>CJ</t>
  </si>
  <si>
    <t>Centaurea jacea</t>
  </si>
  <si>
    <t>CE</t>
  </si>
  <si>
    <t>Centaurea montana</t>
  </si>
  <si>
    <t>DB</t>
  </si>
  <si>
    <r>
      <t xml:space="preserve">Dianthus </t>
    </r>
    <r>
      <rPr>
        <sz val="10"/>
        <color indexed="8"/>
        <rFont val="Arial"/>
        <family val="2"/>
      </rPr>
      <t>'Babi Lom'</t>
    </r>
  </si>
  <si>
    <t>EA</t>
  </si>
  <si>
    <r>
      <t>Echinacea purpurea</t>
    </r>
    <r>
      <rPr>
        <sz val="10"/>
        <color indexed="8"/>
        <rFont val="Arial"/>
        <family val="2"/>
      </rPr>
      <t xml:space="preserve"> 'Alba'</t>
    </r>
  </si>
  <si>
    <t>EM</t>
  </si>
  <si>
    <r>
      <t>Echinacea purpurea</t>
    </r>
    <r>
      <rPr>
        <sz val="10"/>
        <color indexed="8"/>
        <rFont val="Arial"/>
        <family val="2"/>
      </rPr>
      <t xml:space="preserve"> 'Magnus'</t>
    </r>
  </si>
  <si>
    <t>ES</t>
  </si>
  <si>
    <r>
      <t xml:space="preserve">Echinacea </t>
    </r>
    <r>
      <rPr>
        <sz val="10"/>
        <color indexed="8"/>
        <rFont val="Arial"/>
        <family val="2"/>
      </rPr>
      <t>'Sunseekers Orange'</t>
    </r>
  </si>
  <si>
    <t>EB</t>
  </si>
  <si>
    <r>
      <t xml:space="preserve">Echinops bannaticus </t>
    </r>
    <r>
      <rPr>
        <sz val="10"/>
        <color indexed="8"/>
        <rFont val="Arial"/>
        <family val="2"/>
      </rPr>
      <t>'Blue Globe'</t>
    </r>
  </si>
  <si>
    <t>ER</t>
  </si>
  <si>
    <t>Echinops ritro</t>
  </si>
  <si>
    <t>FG</t>
  </si>
  <si>
    <t>Festuca glauca</t>
  </si>
  <si>
    <t>FV</t>
  </si>
  <si>
    <t>Foeniculum vulgare</t>
  </si>
  <si>
    <t>FR</t>
  </si>
  <si>
    <r>
      <t>Fritillaria imperialis</t>
    </r>
    <r>
      <rPr>
        <sz val="10"/>
        <color indexed="8"/>
        <rFont val="Arial"/>
        <family val="2"/>
      </rPr>
      <t xml:space="preserve"> 'Aurora'</t>
    </r>
    <r>
      <rPr>
        <i/>
        <sz val="10"/>
        <color indexed="8"/>
        <rFont val="Arial"/>
        <family val="2"/>
      </rPr>
      <t> </t>
    </r>
  </si>
  <si>
    <t>GL</t>
  </si>
  <si>
    <t>Gaura lindheimeri</t>
  </si>
  <si>
    <t>GC</t>
  </si>
  <si>
    <r>
      <t xml:space="preserve">Geranium macrorrhizum </t>
    </r>
    <r>
      <rPr>
        <sz val="10"/>
        <color indexed="8"/>
        <rFont val="Arial"/>
        <family val="2"/>
      </rPr>
      <t>'Czakor'</t>
    </r>
  </si>
  <si>
    <t>GG</t>
  </si>
  <si>
    <r>
      <t>Geranium macrorrhizum</t>
    </r>
    <r>
      <rPr>
        <sz val="10"/>
        <color indexed="8"/>
        <rFont val="Arial"/>
        <family val="2"/>
      </rPr>
      <t xml:space="preserve"> 'Graveteye'</t>
    </r>
  </si>
  <si>
    <t>GS</t>
  </si>
  <si>
    <r>
      <t xml:space="preserve">Geranium macrorrhizum </t>
    </r>
    <r>
      <rPr>
        <sz val="10"/>
        <color indexed="8"/>
        <rFont val="Arial"/>
        <family val="2"/>
      </rPr>
      <t>'Spessart'</t>
    </r>
  </si>
  <si>
    <t>GP</t>
  </si>
  <si>
    <r>
      <t xml:space="preserve">Geum </t>
    </r>
    <r>
      <rPr>
        <sz val="10"/>
        <color indexed="8"/>
        <rFont val="Arial"/>
        <family val="2"/>
      </rPr>
      <t>'Princess Juliana'</t>
    </r>
  </si>
  <si>
    <t>HB</t>
  </si>
  <si>
    <r>
      <t xml:space="preserve">Helenium autumnale </t>
    </r>
    <r>
      <rPr>
        <sz val="10"/>
        <color indexed="8"/>
        <rFont val="Arial"/>
        <family val="2"/>
      </rPr>
      <t>'Bandera'</t>
    </r>
  </si>
  <si>
    <t>HE</t>
  </si>
  <si>
    <r>
      <t xml:space="preserve">Helenium </t>
    </r>
    <r>
      <rPr>
        <sz val="10"/>
        <color indexed="8"/>
        <rFont val="Arial"/>
        <family val="2"/>
      </rPr>
      <t>'El Dorado'</t>
    </r>
  </si>
  <si>
    <t>HF</t>
  </si>
  <si>
    <t>HP</t>
  </si>
  <si>
    <r>
      <t xml:space="preserve">Hemerocallis </t>
    </r>
    <r>
      <rPr>
        <sz val="10"/>
        <color indexed="8"/>
        <rFont val="Arial"/>
        <family val="2"/>
      </rPr>
      <t>'Pink Damask'</t>
    </r>
  </si>
  <si>
    <t>HS</t>
  </si>
  <si>
    <r>
      <t xml:space="preserve">Hemerocallis </t>
    </r>
    <r>
      <rPr>
        <sz val="10"/>
        <color indexed="8"/>
        <rFont val="Arial"/>
        <family val="2"/>
      </rPr>
      <t>'Stella d'Or'</t>
    </r>
    <r>
      <rPr>
        <i/>
        <sz val="10"/>
        <color indexed="8"/>
        <rFont val="Arial"/>
        <family val="2"/>
      </rPr>
      <t xml:space="preserve"> </t>
    </r>
  </si>
  <si>
    <t>HW</t>
  </si>
  <si>
    <r>
      <t xml:space="preserve">Hemerocallis </t>
    </r>
    <r>
      <rPr>
        <sz val="10"/>
        <color indexed="8"/>
        <rFont val="Arial"/>
        <family val="2"/>
      </rPr>
      <t>'WhiteTemptation'</t>
    </r>
  </si>
  <si>
    <t>HM</t>
  </si>
  <si>
    <r>
      <t xml:space="preserve">Heuchera micrantha </t>
    </r>
    <r>
      <rPr>
        <sz val="10"/>
        <color indexed="8"/>
        <rFont val="Arial"/>
        <family val="2"/>
      </rPr>
      <t>'Palace Purple'</t>
    </r>
  </si>
  <si>
    <t>HH</t>
  </si>
  <si>
    <r>
      <t xml:space="preserve">Hosta </t>
    </r>
    <r>
      <rPr>
        <sz val="10"/>
        <color indexed="8"/>
        <rFont val="Arial"/>
        <family val="2"/>
      </rPr>
      <t>'Honeybells'</t>
    </r>
  </si>
  <si>
    <t>Ho</t>
  </si>
  <si>
    <r>
      <t xml:space="preserve">Hosta </t>
    </r>
    <r>
      <rPr>
        <sz val="10"/>
        <color indexed="8"/>
        <rFont val="Arial"/>
        <family val="2"/>
      </rPr>
      <t>'Patriot'</t>
    </r>
  </si>
  <si>
    <t>IH</t>
  </si>
  <si>
    <r>
      <t xml:space="preserve">Iris sibirica </t>
    </r>
    <r>
      <rPr>
        <sz val="10"/>
        <color indexed="8"/>
        <rFont val="Arial"/>
        <family val="2"/>
      </rPr>
      <t>'Harpswell Happines'</t>
    </r>
  </si>
  <si>
    <t>LH</t>
  </si>
  <si>
    <r>
      <t xml:space="preserve">Lavandula angustifolia </t>
    </r>
    <r>
      <rPr>
        <sz val="10"/>
        <color indexed="8"/>
        <rFont val="Arial"/>
        <family val="2"/>
      </rPr>
      <t>'Hidcote Blue'</t>
    </r>
  </si>
  <si>
    <t>LM</t>
  </si>
  <si>
    <r>
      <t xml:space="preserve">Lavandula angustifolia </t>
    </r>
    <r>
      <rPr>
        <sz val="10"/>
        <color indexed="8"/>
        <rFont val="Arial"/>
        <family val="2"/>
      </rPr>
      <t>'Munstead'</t>
    </r>
  </si>
  <si>
    <t>LVM</t>
  </si>
  <si>
    <r>
      <t>Leucanthemum vulgare </t>
    </r>
    <r>
      <rPr>
        <sz val="10"/>
        <color indexed="8"/>
        <rFont val="Arial"/>
        <family val="2"/>
      </rPr>
      <t>‘May Queen’</t>
    </r>
  </si>
  <si>
    <t>LA</t>
  </si>
  <si>
    <r>
      <t>Liatris spicata '</t>
    </r>
    <r>
      <rPr>
        <sz val="10"/>
        <color indexed="8"/>
        <rFont val="Arial"/>
        <family val="2"/>
      </rPr>
      <t>Alba'</t>
    </r>
  </si>
  <si>
    <t>LK</t>
  </si>
  <si>
    <r>
      <t xml:space="preserve">Liatris spicata </t>
    </r>
    <r>
      <rPr>
        <sz val="10"/>
        <color indexed="8"/>
        <rFont val="Arial"/>
        <family val="2"/>
      </rPr>
      <t>'Kobold'</t>
    </r>
  </si>
  <si>
    <t>LP</t>
  </si>
  <si>
    <r>
      <t>Lysimachia punctata</t>
    </r>
    <r>
      <rPr>
        <sz val="10"/>
        <color indexed="8"/>
        <rFont val="Arial"/>
        <family val="2"/>
      </rPr>
      <t xml:space="preserve"> 'Alexander'</t>
    </r>
  </si>
  <si>
    <t>MG</t>
  </si>
  <si>
    <r>
      <t xml:space="preserve">Miscanthus sinensis </t>
    </r>
    <r>
      <rPr>
        <sz val="10"/>
        <color indexed="8"/>
        <rFont val="Arial"/>
        <family val="2"/>
      </rPr>
      <t>'Gracillimus'</t>
    </r>
  </si>
  <si>
    <t>MS</t>
  </si>
  <si>
    <r>
      <t>Miscanthus sinensis '</t>
    </r>
    <r>
      <rPr>
        <sz val="10"/>
        <color indexed="8"/>
        <rFont val="Arial"/>
        <family val="2"/>
      </rPr>
      <t>Silberfeder'</t>
    </r>
  </si>
  <si>
    <t>MZ</t>
  </si>
  <si>
    <r>
      <t>Miscanthus sinensis '</t>
    </r>
    <r>
      <rPr>
        <sz val="10"/>
        <color indexed="8"/>
        <rFont val="Arial"/>
        <family val="2"/>
      </rPr>
      <t>Zebrinus'</t>
    </r>
  </si>
  <si>
    <t>MP</t>
  </si>
  <si>
    <r>
      <t xml:space="preserve">Monarda </t>
    </r>
    <r>
      <rPr>
        <sz val="10"/>
        <color indexed="8"/>
        <rFont val="Arial"/>
        <family val="2"/>
      </rPr>
      <t>´Prairie Night´</t>
    </r>
  </si>
  <si>
    <t>PCF</t>
  </si>
  <si>
    <r>
      <t xml:space="preserve">Paeonia </t>
    </r>
    <r>
      <rPr>
        <sz val="10"/>
        <color indexed="8"/>
        <rFont val="Arial"/>
        <family val="2"/>
      </rPr>
      <t>'Catherine Fonteyn'</t>
    </r>
  </si>
  <si>
    <t>PCL</t>
  </si>
  <si>
    <r>
      <t xml:space="preserve">Paeonia </t>
    </r>
    <r>
      <rPr>
        <sz val="10"/>
        <color indexed="8"/>
        <rFont val="Arial"/>
        <family val="2"/>
      </rPr>
      <t>'Cora Louisa'</t>
    </r>
  </si>
  <si>
    <t>PKR</t>
  </si>
  <si>
    <r>
      <t xml:space="preserve">Paeonia </t>
    </r>
    <r>
      <rPr>
        <sz val="10"/>
        <color indexed="8"/>
        <rFont val="Arial"/>
        <family val="2"/>
      </rPr>
      <t>'Karl Rosenfield'</t>
    </r>
  </si>
  <si>
    <t>PH</t>
  </si>
  <si>
    <r>
      <t>Pennisetum alopecurioides</t>
    </r>
    <r>
      <rPr>
        <sz val="10"/>
        <color indexed="8"/>
        <rFont val="Arial"/>
        <family val="2"/>
      </rPr>
      <t xml:space="preserve"> 'Hameln'</t>
    </r>
  </si>
  <si>
    <t>Pa</t>
  </si>
  <si>
    <r>
      <t>Perovskia atriplicifolia</t>
    </r>
    <r>
      <rPr>
        <sz val="10"/>
        <color indexed="8"/>
        <rFont val="Arial"/>
        <family val="2"/>
      </rPr>
      <t xml:space="preserve"> ´Blue Spire´</t>
    </r>
  </si>
  <si>
    <t>PR</t>
  </si>
  <si>
    <r>
      <t xml:space="preserve">Persicaria amplexicaulis </t>
    </r>
    <r>
      <rPr>
        <sz val="10"/>
        <color indexed="8"/>
        <rFont val="Arial"/>
        <family val="2"/>
      </rPr>
      <t>'Rosea'</t>
    </r>
  </si>
  <si>
    <t>PB</t>
  </si>
  <si>
    <r>
      <t xml:space="preserve">Phlox paniculata </t>
    </r>
    <r>
      <rPr>
        <sz val="10"/>
        <color indexed="8"/>
        <rFont val="Arial"/>
        <family val="2"/>
      </rPr>
      <t>'Blue Paradise'</t>
    </r>
  </si>
  <si>
    <t>PE</t>
  </si>
  <si>
    <r>
      <t xml:space="preserve">Phlox paniculata </t>
    </r>
    <r>
      <rPr>
        <sz val="10"/>
        <color indexed="8"/>
        <rFont val="Arial"/>
        <family val="2"/>
      </rPr>
      <t>'Europa'</t>
    </r>
  </si>
  <si>
    <t>PEC</t>
  </si>
  <si>
    <r>
      <t xml:space="preserve">Phlox subulata </t>
    </r>
    <r>
      <rPr>
        <sz val="10"/>
        <color indexed="8"/>
        <rFont val="Arial"/>
        <family val="2"/>
      </rPr>
      <t>'Emerald Cushion'</t>
    </r>
  </si>
  <si>
    <t>PP</t>
  </si>
  <si>
    <t>Polystichum polyblepharum</t>
  </si>
  <si>
    <t>RG</t>
  </si>
  <si>
    <r>
      <t>Rudbeckia fulgida</t>
    </r>
    <r>
      <rPr>
        <sz val="10"/>
        <color indexed="8"/>
        <rFont val="Arial"/>
        <family val="2"/>
      </rPr>
      <t xml:space="preserve"> 'Goldsturm'</t>
    </r>
  </si>
  <si>
    <t>RH</t>
  </si>
  <si>
    <r>
      <t xml:space="preserve">Rudbeckia hybrida </t>
    </r>
    <r>
      <rPr>
        <sz val="10"/>
        <color indexed="8"/>
        <rFont val="Arial"/>
        <family val="2"/>
      </rPr>
      <t>'Summerdaisy's Bronze Bicolor'</t>
    </r>
  </si>
  <si>
    <t>Sn</t>
  </si>
  <si>
    <r>
      <t xml:space="preserve">Salvia nemorosa </t>
    </r>
    <r>
      <rPr>
        <sz val="10"/>
        <color indexed="8"/>
        <rFont val="Arial"/>
        <family val="2"/>
      </rPr>
      <t>'Caradonna'</t>
    </r>
  </si>
  <si>
    <t>SH</t>
  </si>
  <si>
    <r>
      <t>Sedum</t>
    </r>
    <r>
      <rPr>
        <sz val="10"/>
        <color indexed="8"/>
        <rFont val="Arial"/>
        <family val="2"/>
      </rPr>
      <t xml:space="preserve"> 'Herbstfreude'</t>
    </r>
  </si>
  <si>
    <t>ST</t>
  </si>
  <si>
    <t>Stipa tenuisima</t>
  </si>
  <si>
    <t>TP</t>
  </si>
  <si>
    <t xml:space="preserve">Thymus praecox </t>
  </si>
  <si>
    <t>TPA</t>
  </si>
  <si>
    <r>
      <t>Thymus praecox</t>
    </r>
    <r>
      <rPr>
        <sz val="10"/>
        <color indexed="8"/>
        <rFont val="Arial"/>
        <family val="2"/>
      </rPr>
      <t xml:space="preserve"> 'Albiflorus'</t>
    </r>
  </si>
  <si>
    <t>VR</t>
  </si>
  <si>
    <r>
      <t>Verbascum</t>
    </r>
    <r>
      <rPr>
        <sz val="10"/>
        <color indexed="8"/>
        <rFont val="Arial"/>
        <family val="2"/>
      </rPr>
      <t xml:space="preserve"> 'Rosie'</t>
    </r>
  </si>
  <si>
    <t>VE</t>
  </si>
  <si>
    <r>
      <t>Veronicastrum</t>
    </r>
    <r>
      <rPr>
        <sz val="10"/>
        <color indexed="8"/>
        <rFont val="Arial"/>
        <family val="2"/>
      </rPr>
      <t xml:space="preserve"> 'Erica'</t>
    </r>
  </si>
  <si>
    <t>VM</t>
  </si>
  <si>
    <t>Vinca minor</t>
  </si>
  <si>
    <t>VG</t>
  </si>
  <si>
    <r>
      <t xml:space="preserve">Vinca minor </t>
    </r>
    <r>
      <rPr>
        <sz val="10"/>
        <color indexed="8"/>
        <rFont val="Arial"/>
        <family val="2"/>
      </rPr>
      <t>'Gertrude Jeckyll'</t>
    </r>
  </si>
  <si>
    <t>WT</t>
  </si>
  <si>
    <t>YL</t>
  </si>
  <si>
    <t>Yucca filamentosa</t>
  </si>
  <si>
    <t>Cb</t>
  </si>
  <si>
    <r>
      <rPr>
        <i/>
        <sz val="10"/>
        <color indexed="8"/>
        <rFont val="Arial"/>
        <family val="2"/>
      </rPr>
      <t>Carpinus betulus</t>
    </r>
    <r>
      <rPr>
        <sz val="10"/>
        <color indexed="8"/>
        <rFont val="Arial"/>
        <family val="2"/>
      </rPr>
      <t xml:space="preserve"> (v 100 cm)</t>
    </r>
  </si>
  <si>
    <t>Výs. pole: V20</t>
  </si>
  <si>
    <t>Tb</t>
  </si>
  <si>
    <r>
      <t>Taxus baccata</t>
    </r>
    <r>
      <rPr>
        <sz val="10"/>
        <color indexed="8"/>
        <rFont val="Arial"/>
        <family val="2"/>
      </rPr>
      <t xml:space="preserve"> (v 60-80 cm)</t>
    </r>
  </si>
  <si>
    <t>823 - 1 Plochy a úprava území</t>
  </si>
  <si>
    <t>Hloubení jamek pro vysazování rostlin v zemině tř. 1 až 4 s výměnou půdy z 50 % v rovině nebo na svahu do 1:5, objemu do 0,05m3</t>
  </si>
  <si>
    <t>Výsadba dřeviny s balem do jamky se zalitím v rovině při průměru balu do 200 mm</t>
  </si>
  <si>
    <t>zahradní substrát pod jehličnany</t>
  </si>
  <si>
    <t>Výsadba jehličnanů (sazenice kontejnerované, výška sazenic dle specifikace)</t>
  </si>
  <si>
    <t>Výsadba živých plotů (sazenice kontejnerované, výška sazenic dle specifikace)</t>
  </si>
  <si>
    <t>Popínavé rostliny (výška sazenic dle specifikace):</t>
  </si>
  <si>
    <t>Vřesy (výška sazenic dle specifikace):</t>
  </si>
  <si>
    <t>Výsadba keřů (sazenice kontejnerované, výška sazenic dle specifikace)</t>
  </si>
  <si>
    <t>Jg</t>
  </si>
  <si>
    <t>JP</t>
  </si>
  <si>
    <t>JB</t>
  </si>
  <si>
    <t>Pg</t>
  </si>
  <si>
    <t>PgD</t>
  </si>
  <si>
    <t>Pm</t>
  </si>
  <si>
    <t>TbF</t>
  </si>
  <si>
    <t>Co</t>
  </si>
  <si>
    <t>Corylus avellana</t>
  </si>
  <si>
    <t>Li</t>
  </si>
  <si>
    <t>Rc</t>
  </si>
  <si>
    <t>Rosa canina</t>
  </si>
  <si>
    <t>Rr</t>
  </si>
  <si>
    <t>Rosa rugosa</t>
  </si>
  <si>
    <t>Vo</t>
  </si>
  <si>
    <t>Viburnum opulus</t>
  </si>
  <si>
    <t>Výsadba keře bez balu v do 1 m do jamky se zalitím v rovině a svahu do 1:5</t>
  </si>
  <si>
    <t>Muscari macrocarpum</t>
  </si>
  <si>
    <r>
      <t xml:space="preserve">Narcissus </t>
    </r>
    <r>
      <rPr>
        <sz val="10"/>
        <color indexed="8"/>
        <rFont val="Arial"/>
        <family val="2"/>
      </rPr>
      <t>'Kedron'</t>
    </r>
  </si>
  <si>
    <r>
      <t>Narcissus '</t>
    </r>
    <r>
      <rPr>
        <sz val="10"/>
        <color indexed="8"/>
        <rFont val="Arial"/>
        <family val="2"/>
      </rPr>
      <t>Salome'</t>
    </r>
  </si>
  <si>
    <r>
      <t xml:space="preserve">Tulipa </t>
    </r>
    <r>
      <rPr>
        <sz val="10"/>
        <color indexed="8"/>
        <rFont val="Arial"/>
        <family val="2"/>
      </rPr>
      <t>'Pink Impression'</t>
    </r>
  </si>
  <si>
    <r>
      <t xml:space="preserve">Tulipa </t>
    </r>
    <r>
      <rPr>
        <sz val="10"/>
        <color indexed="8"/>
        <rFont val="Arial"/>
        <family val="2"/>
      </rPr>
      <t>'White Clouds'</t>
    </r>
  </si>
  <si>
    <r>
      <t xml:space="preserve">Tulipa </t>
    </r>
    <r>
      <rPr>
        <sz val="10"/>
        <color indexed="8"/>
        <rFont val="Arial"/>
        <family val="2"/>
      </rPr>
      <t>'Yellow Impression'</t>
    </r>
  </si>
  <si>
    <r>
      <t xml:space="preserve">Juniperus </t>
    </r>
    <r>
      <rPr>
        <sz val="10"/>
        <color indexed="8"/>
        <rFont val="Arial"/>
        <family val="2"/>
      </rPr>
      <t>'Golden Carpet' (ko 2 l - 5 l v 20-30)</t>
    </r>
  </si>
  <si>
    <r>
      <t xml:space="preserve">Juniperus horizontalis </t>
    </r>
    <r>
      <rPr>
        <sz val="10"/>
        <color indexed="8"/>
        <rFont val="Arial"/>
        <family val="2"/>
      </rPr>
      <t>'Prince of Wales' (ko 2 l - 5 l v 20-30)</t>
    </r>
  </si>
  <si>
    <r>
      <t xml:space="preserve">Juniperus squamata </t>
    </r>
    <r>
      <rPr>
        <sz val="10"/>
        <color indexed="8"/>
        <rFont val="Arial"/>
        <family val="2"/>
      </rPr>
      <t>'Blue Star' (ko 2 l - 5 l v 15-20)</t>
    </r>
  </si>
  <si>
    <r>
      <t xml:space="preserve">Picea glauca </t>
    </r>
    <r>
      <rPr>
        <sz val="10"/>
        <color indexed="8"/>
        <rFont val="Arial"/>
        <family val="2"/>
      </rPr>
      <t>'Conica' (ko7,5l, v 60-80)</t>
    </r>
  </si>
  <si>
    <r>
      <t xml:space="preserve">Picea glauca </t>
    </r>
    <r>
      <rPr>
        <sz val="10"/>
        <color indexed="8"/>
        <rFont val="Arial"/>
        <family val="2"/>
      </rPr>
      <t>'J.W. Daisy White' (ko 2 l - 5 l)</t>
    </r>
  </si>
  <si>
    <r>
      <t xml:space="preserve">Pinus mugo pumilio </t>
    </r>
    <r>
      <rPr>
        <sz val="10"/>
        <color indexed="8"/>
        <rFont val="Arial"/>
        <family val="2"/>
      </rPr>
      <t>(ko 2 l - 5 l)</t>
    </r>
  </si>
  <si>
    <r>
      <t xml:space="preserve">Taxus baccata </t>
    </r>
    <r>
      <rPr>
        <sz val="10"/>
        <color indexed="8"/>
        <rFont val="Arial"/>
        <family val="2"/>
      </rPr>
      <t>'Fastigiata' (ko 2 l - 5 l)</t>
    </r>
  </si>
  <si>
    <t xml:space="preserve">Výsadba cibulí </t>
  </si>
  <si>
    <t>pol</t>
  </si>
  <si>
    <t>Mulčování záhonů drceným kamenivem tloušťky mulče 50 mm v rovině nebo na svahu do 1:5</t>
  </si>
  <si>
    <t>doprava kameniva a štěpky včetně manipulace s materiálem a rozvozu k záhonům</t>
  </si>
  <si>
    <t xml:space="preserve"> 1.55</t>
  </si>
  <si>
    <t xml:space="preserve"> 1.56</t>
  </si>
  <si>
    <t xml:space="preserve"> 1.57</t>
  </si>
  <si>
    <t xml:space="preserve"> 1.58</t>
  </si>
  <si>
    <t xml:space="preserve"> 1.59</t>
  </si>
  <si>
    <t xml:space="preserve"> 1.60</t>
  </si>
  <si>
    <t xml:space="preserve"> 1.61</t>
  </si>
  <si>
    <t xml:space="preserve"> 1.62</t>
  </si>
  <si>
    <t xml:space="preserve"> 1.63</t>
  </si>
  <si>
    <t xml:space="preserve"> 1.64</t>
  </si>
  <si>
    <t xml:space="preserve"> 1.65</t>
  </si>
  <si>
    <t xml:space="preserve"> 1.66</t>
  </si>
  <si>
    <t xml:space="preserve"> 1.67</t>
  </si>
  <si>
    <t xml:space="preserve"> 1.68</t>
  </si>
  <si>
    <t xml:space="preserve"> 1.69</t>
  </si>
  <si>
    <t xml:space="preserve"> 1.70</t>
  </si>
  <si>
    <t xml:space="preserve"> 1.71</t>
  </si>
  <si>
    <t xml:space="preserve"> 1.72</t>
  </si>
  <si>
    <t xml:space="preserve"> 1.73</t>
  </si>
  <si>
    <t xml:space="preserve"> 1.74</t>
  </si>
  <si>
    <t xml:space="preserve"> 1.75</t>
  </si>
  <si>
    <t xml:space="preserve"> 1.76</t>
  </si>
  <si>
    <t xml:space="preserve"> 1.77</t>
  </si>
  <si>
    <t xml:space="preserve"> 1.78</t>
  </si>
  <si>
    <t xml:space="preserve"> 1.79</t>
  </si>
  <si>
    <t xml:space="preserve"> 1.80</t>
  </si>
  <si>
    <t xml:space="preserve"> 1.81</t>
  </si>
  <si>
    <t xml:space="preserve"> 1.82</t>
  </si>
  <si>
    <t xml:space="preserve"> 1.83</t>
  </si>
  <si>
    <t xml:space="preserve"> 1.84</t>
  </si>
  <si>
    <t xml:space="preserve"> 1.85</t>
  </si>
  <si>
    <t xml:space="preserve"> 1.86</t>
  </si>
  <si>
    <t xml:space="preserve"> 1.87</t>
  </si>
  <si>
    <t xml:space="preserve"> 1.88</t>
  </si>
  <si>
    <t xml:space="preserve"> 1.89</t>
  </si>
  <si>
    <t xml:space="preserve"> 1.90</t>
  </si>
  <si>
    <t xml:space="preserve"> 1.91</t>
  </si>
  <si>
    <t xml:space="preserve"> 1.92</t>
  </si>
  <si>
    <t xml:space="preserve"> 1.93</t>
  </si>
  <si>
    <t xml:space="preserve"> 1.94</t>
  </si>
  <si>
    <t xml:space="preserve"> 1.95</t>
  </si>
  <si>
    <t xml:space="preserve"> 1.96</t>
  </si>
  <si>
    <t xml:space="preserve"> 1.97</t>
  </si>
  <si>
    <t xml:space="preserve"> 1.98</t>
  </si>
  <si>
    <t xml:space="preserve"> 1.99</t>
  </si>
  <si>
    <t xml:space="preserve"> 1.100</t>
  </si>
  <si>
    <t xml:space="preserve"> 1.101</t>
  </si>
  <si>
    <t xml:space="preserve"> 1.102</t>
  </si>
  <si>
    <t xml:space="preserve"> 1.103</t>
  </si>
  <si>
    <t xml:space="preserve"> 1.104</t>
  </si>
  <si>
    <t xml:space="preserve"> 1.105</t>
  </si>
  <si>
    <t xml:space="preserve"> 1.106</t>
  </si>
  <si>
    <t xml:space="preserve"> 1.107</t>
  </si>
  <si>
    <t xml:space="preserve"> 1.108</t>
  </si>
  <si>
    <t xml:space="preserve"> 1.109</t>
  </si>
  <si>
    <t xml:space="preserve"> 1.110</t>
  </si>
  <si>
    <t xml:space="preserve"> 1.111</t>
  </si>
  <si>
    <t xml:space="preserve"> 1.112</t>
  </si>
  <si>
    <t xml:space="preserve"> 1.113</t>
  </si>
  <si>
    <t xml:space="preserve"> 1.114</t>
  </si>
  <si>
    <t xml:space="preserve"> 1.115</t>
  </si>
  <si>
    <t xml:space="preserve"> 1.116</t>
  </si>
  <si>
    <t xml:space="preserve"> 1.117</t>
  </si>
  <si>
    <t xml:space="preserve"> 1.118</t>
  </si>
  <si>
    <t xml:space="preserve"> 1.119</t>
  </si>
  <si>
    <t xml:space="preserve"> 1.120</t>
  </si>
  <si>
    <t xml:space="preserve"> 1.121</t>
  </si>
  <si>
    <t xml:space="preserve"> 1.122</t>
  </si>
  <si>
    <t xml:space="preserve"> 1.123</t>
  </si>
  <si>
    <t xml:space="preserve"> 1.124</t>
  </si>
  <si>
    <t xml:space="preserve"> 1.125</t>
  </si>
  <si>
    <t xml:space="preserve"> 1.126</t>
  </si>
  <si>
    <t xml:space="preserve"> 1.127</t>
  </si>
  <si>
    <t xml:space="preserve"> 1.128</t>
  </si>
  <si>
    <t xml:space="preserve"> 1.129</t>
  </si>
  <si>
    <t xml:space="preserve"> 1.130</t>
  </si>
  <si>
    <t xml:space="preserve"> 1.131</t>
  </si>
  <si>
    <t xml:space="preserve"> 1.132</t>
  </si>
  <si>
    <t xml:space="preserve"> 1.133</t>
  </si>
  <si>
    <t xml:space="preserve"> 1.134</t>
  </si>
  <si>
    <t xml:space="preserve"> 1.135</t>
  </si>
  <si>
    <t xml:space="preserve"> 1.136</t>
  </si>
  <si>
    <t xml:space="preserve"> 1.137</t>
  </si>
  <si>
    <t xml:space="preserve"> 1.138</t>
  </si>
  <si>
    <t xml:space="preserve"> 1.139</t>
  </si>
  <si>
    <t xml:space="preserve"> 1.140</t>
  </si>
  <si>
    <t xml:space="preserve"> 1.141</t>
  </si>
  <si>
    <t xml:space="preserve"> 1.142</t>
  </si>
  <si>
    <t xml:space="preserve"> 1.143</t>
  </si>
  <si>
    <t xml:space="preserve"> 1.144</t>
  </si>
  <si>
    <t xml:space="preserve"> 1.145</t>
  </si>
  <si>
    <t xml:space="preserve"> 1.146</t>
  </si>
  <si>
    <t xml:space="preserve"> 1.147</t>
  </si>
  <si>
    <t xml:space="preserve"> 1.148</t>
  </si>
  <si>
    <t xml:space="preserve"> 1.149</t>
  </si>
  <si>
    <t xml:space="preserve"> 1.150</t>
  </si>
  <si>
    <t xml:space="preserve"> 1.151</t>
  </si>
  <si>
    <t xml:space="preserve"> 1.152</t>
  </si>
  <si>
    <t xml:space="preserve"> 1.153</t>
  </si>
  <si>
    <t xml:space="preserve"> 1.154</t>
  </si>
  <si>
    <t xml:space="preserve"> 1.155</t>
  </si>
  <si>
    <t xml:space="preserve"> 1.156</t>
  </si>
  <si>
    <t xml:space="preserve"> 1.157</t>
  </si>
  <si>
    <t xml:space="preserve"> 1.158</t>
  </si>
  <si>
    <t xml:space="preserve"> 1.159</t>
  </si>
  <si>
    <t xml:space="preserve"> 1.160</t>
  </si>
  <si>
    <t xml:space="preserve"> 1.161</t>
  </si>
  <si>
    <t xml:space="preserve"> 1.162</t>
  </si>
  <si>
    <t xml:space="preserve"> 1.163</t>
  </si>
  <si>
    <t xml:space="preserve"> 1.164</t>
  </si>
  <si>
    <t xml:space="preserve"> 1.165</t>
  </si>
  <si>
    <t xml:space="preserve"> 1.166</t>
  </si>
  <si>
    <t xml:space="preserve"> 1.167</t>
  </si>
  <si>
    <t xml:space="preserve"> 1.168</t>
  </si>
  <si>
    <t xml:space="preserve"> 1.169</t>
  </si>
  <si>
    <t xml:space="preserve"> 1.170</t>
  </si>
  <si>
    <t xml:space="preserve"> 1.171</t>
  </si>
  <si>
    <t xml:space="preserve"> 1.172</t>
  </si>
  <si>
    <t xml:space="preserve"> 1.173</t>
  </si>
  <si>
    <t xml:space="preserve"> 1.174</t>
  </si>
  <si>
    <t xml:space="preserve"> 1.175</t>
  </si>
  <si>
    <t xml:space="preserve"> 1.176</t>
  </si>
  <si>
    <t xml:space="preserve"> 1.177</t>
  </si>
  <si>
    <t xml:space="preserve"> 1.178</t>
  </si>
  <si>
    <t xml:space="preserve"> 1.179</t>
  </si>
  <si>
    <t xml:space="preserve"> 1.180</t>
  </si>
  <si>
    <t xml:space="preserve"> 1.181</t>
  </si>
  <si>
    <t xml:space="preserve"> 1.182</t>
  </si>
  <si>
    <t xml:space="preserve"> 1.183</t>
  </si>
  <si>
    <t xml:space="preserve"> 1.184</t>
  </si>
  <si>
    <t xml:space="preserve"> 1.185</t>
  </si>
  <si>
    <t xml:space="preserve"> 1.186</t>
  </si>
  <si>
    <t xml:space="preserve"> 1.187</t>
  </si>
  <si>
    <t xml:space="preserve"> 1.188</t>
  </si>
  <si>
    <t xml:space="preserve"> 1.189</t>
  </si>
  <si>
    <t xml:space="preserve"> 1.190</t>
  </si>
  <si>
    <t xml:space="preserve"> 1.191</t>
  </si>
  <si>
    <t xml:space="preserve"> 1.192</t>
  </si>
  <si>
    <t xml:space="preserve"> 1.193</t>
  </si>
  <si>
    <t xml:space="preserve"> 1.194</t>
  </si>
  <si>
    <t xml:space="preserve"> 1.195</t>
  </si>
  <si>
    <t xml:space="preserve"> 1.196</t>
  </si>
  <si>
    <t xml:space="preserve"> 1.197</t>
  </si>
  <si>
    <t xml:space="preserve"> 1.198</t>
  </si>
  <si>
    <t xml:space="preserve"> 1.199</t>
  </si>
  <si>
    <t xml:space="preserve"> 1.200</t>
  </si>
  <si>
    <t xml:space="preserve"> 1.201</t>
  </si>
  <si>
    <t xml:space="preserve"> 1.202</t>
  </si>
  <si>
    <t xml:space="preserve"> 1.203</t>
  </si>
  <si>
    <t xml:space="preserve"> 1.204</t>
  </si>
  <si>
    <t xml:space="preserve"> 1.205</t>
  </si>
  <si>
    <t xml:space="preserve"> 1.206</t>
  </si>
  <si>
    <t xml:space="preserve"> 1.207</t>
  </si>
  <si>
    <t xml:space="preserve"> 1.208</t>
  </si>
  <si>
    <t xml:space="preserve"> 1.209</t>
  </si>
  <si>
    <t xml:space="preserve"> 1.210</t>
  </si>
  <si>
    <t xml:space="preserve"> 1.211</t>
  </si>
  <si>
    <t xml:space="preserve"> 1.212</t>
  </si>
  <si>
    <t xml:space="preserve"> 1.213</t>
  </si>
  <si>
    <t xml:space="preserve"> 1.214</t>
  </si>
  <si>
    <t xml:space="preserve"> 1.215</t>
  </si>
  <si>
    <t xml:space="preserve"> 1.216</t>
  </si>
  <si>
    <t xml:space="preserve"> 1.217</t>
  </si>
  <si>
    <t xml:space="preserve"> 1.218</t>
  </si>
  <si>
    <t xml:space="preserve"> 1.219</t>
  </si>
  <si>
    <t xml:space="preserve"> 1.220</t>
  </si>
  <si>
    <t xml:space="preserve"> 1.221</t>
  </si>
  <si>
    <t xml:space="preserve"> 1.222</t>
  </si>
  <si>
    <t xml:space="preserve"> 1.223</t>
  </si>
  <si>
    <t xml:space="preserve"> 1.224</t>
  </si>
  <si>
    <t xml:space="preserve"> 1.225</t>
  </si>
  <si>
    <t xml:space="preserve"> 1.226</t>
  </si>
  <si>
    <t xml:space="preserve"> 1.227</t>
  </si>
  <si>
    <t xml:space="preserve"> 1.228</t>
  </si>
  <si>
    <t xml:space="preserve"> 1.229</t>
  </si>
  <si>
    <t xml:space="preserve"> 1.230</t>
  </si>
  <si>
    <t xml:space="preserve"> 1.231</t>
  </si>
  <si>
    <t xml:space="preserve"> 1.232</t>
  </si>
  <si>
    <t xml:space="preserve"> 1.233</t>
  </si>
  <si>
    <t xml:space="preserve"> 1.234</t>
  </si>
  <si>
    <t xml:space="preserve"> 1.235</t>
  </si>
  <si>
    <t xml:space="preserve"> 1.236</t>
  </si>
  <si>
    <t xml:space="preserve"> 1.237</t>
  </si>
  <si>
    <t xml:space="preserve"> 1.238</t>
  </si>
  <si>
    <t xml:space="preserve"> 1.239</t>
  </si>
  <si>
    <t xml:space="preserve"> 1.240</t>
  </si>
  <si>
    <t xml:space="preserve">2. ZALOŽENÍ TRÁVNÍKŮ </t>
  </si>
  <si>
    <t>Neselektivní herbicidní přípravek bez glyfosfátu, 0,0005l/m2</t>
  </si>
  <si>
    <t>Zajištění ochrany u stávajících dřevin</t>
  </si>
  <si>
    <t xml:space="preserve"> 2.1</t>
  </si>
  <si>
    <t xml:space="preserve"> 2.2</t>
  </si>
  <si>
    <t>3. OSTATNÍ NÁKLADY</t>
  </si>
  <si>
    <t>D.2   ROZPOČET MOBILIÁŘE /SO 09/</t>
  </si>
  <si>
    <t>SO 09 Mobiliář</t>
  </si>
  <si>
    <t>MOBILIÁŘ</t>
  </si>
  <si>
    <t>Popis</t>
  </si>
  <si>
    <t>-</t>
  </si>
  <si>
    <t>Doprava a umístění na dlážděnou plochu (lavička bez kotvení)</t>
  </si>
  <si>
    <t>Celkové náklady SO 08 bez DPH:</t>
  </si>
  <si>
    <r>
      <t>m</t>
    </r>
    <r>
      <rPr>
        <vertAlign val="superscript"/>
        <sz val="10"/>
        <rFont val="Arial"/>
        <family val="2"/>
      </rPr>
      <t>3</t>
    </r>
  </si>
  <si>
    <t xml:space="preserve"> 3.1</t>
  </si>
  <si>
    <t xml:space="preserve"> 3.2</t>
  </si>
  <si>
    <t xml:space="preserve">(Plocha Trávník 1 až Trávník 16) </t>
  </si>
  <si>
    <t>Osivo zátěžová travní směs do sucha (Trávník 15 a 16, celkem 65 m2)</t>
  </si>
  <si>
    <t>V pásu širokém min. 0,3 m podél obrub záhonů a cestní sítě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</si>
  <si>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</si>
  <si>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</si>
  <si>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</si>
  <si>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</si>
  <si>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</si>
  <si>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</si>
  <si>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</si>
  <si>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</si>
  <si>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</si>
  <si>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</si>
  <si>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</si>
  <si>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</si>
  <si>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</si>
  <si>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</si>
  <si>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</si>
  <si>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</si>
  <si>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</si>
  <si>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</si>
  <si>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</si>
  <si>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</si>
  <si>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>Trávníky oseté krajinnou a zátěžovou travní směsí (Trávník 7 až 16)</t>
  </si>
  <si>
    <t>Trávníky oseté parkovou travní směsí (Trávník 1 až 6)</t>
  </si>
  <si>
    <t>Manipulace a doprava s hmotami (rostlinný a pomocný materiál)</t>
  </si>
  <si>
    <t>PŘEHLED ROZPOČTU SADOVNICKÝCH ÚPRAV /SO 08/</t>
  </si>
  <si>
    <t>Osivo parková travní směs (Trávník 1 až 6, celkem 446 m2)</t>
  </si>
  <si>
    <t>Osivo, krajinná travní směs do sucha (Trávník 7 až 14, celkem 903 m2)</t>
  </si>
  <si>
    <t xml:space="preserve"> 2.23</t>
  </si>
  <si>
    <t xml:space="preserve"> 2.24</t>
  </si>
  <si>
    <t xml:space="preserve"> 2.25</t>
  </si>
  <si>
    <t>Zalití rostlin vodou plochy záhonů jednotlivě přes 20 m2 (10l/m2, 3x)</t>
  </si>
  <si>
    <t>drcené kamenivo, barvy béžovo šedé, frakce 16/32 mm</t>
  </si>
  <si>
    <t>Kladení kamenů z jednotlivých kusů do lože ze štěrkopísku nebo z prohozené zeminy v rovině nebo na svahu do 1:5</t>
  </si>
  <si>
    <t>Květinová skalka z přírodního kamene při zakrytí povrchu kameny přes 50 do 75 %. V cenách jsou započteny i náklady na dodání štěrkopísku a kamene s vyhloubením drenážních stružek a jejich vyplněním štěrkopískem.</t>
  </si>
  <si>
    <t>drcené kamenivo, barvy béžovo šedé, frakce 16/32 mm, včetně dopravy</t>
  </si>
  <si>
    <t xml:space="preserve"> 1.241</t>
  </si>
  <si>
    <t xml:space="preserve"> 1.242</t>
  </si>
  <si>
    <t xml:space="preserve"> 1.243</t>
  </si>
  <si>
    <t xml:space="preserve"> 1.244</t>
  </si>
  <si>
    <t xml:space="preserve"> 1.245</t>
  </si>
  <si>
    <t xml:space="preserve"> 1.246</t>
  </si>
  <si>
    <t xml:space="preserve"> 1.247</t>
  </si>
  <si>
    <t xml:space="preserve">Lavička parková moderního designu s opěradlem a područkami upravené pro seniory dle vizualizace v technické zprávě se sedací plochou ve výšce 50 až 53 cm (délka 1600 mm, váha cca 40 kg, konstrukce z jeklů upravených vypalovanou barvou v odstínu venkovního zábradlí domů v 1 NP (RAL bude odsouhlaseno na místě dle vzorníku), sedací plocha a opěradlo z latí rozměrů 1600 x 50 x 35 mm (d x š x t) z tvrdého dřeva ošetřeného barvou zaručující stálost a ochranu ve venkovním prostředí (odstín barvy tmavě hnědý v odstínu opěradel stávajících laviček u domů (bude odsouhlasen na místě dle vzorníku), lavičky umístěné na dlážděných plochách podél cestní sítě bez kotvení)
</t>
  </si>
  <si>
    <t>Mulčovací netkaná textilie hnědá (50 g/m²), překryv 1,3</t>
  </si>
  <si>
    <t>Položení zahradního obrubníku z pryže (černý)  volně položený na jakýkoliv podklad. V ceně jsou započteny náklady na materiál, dodání a usazení obrubníků. (obrubník vyrobený z polypropylenu, odolný, pevný, černý, výška 100 mm, tvarovaný do oblouků, kotvený do podloží plastovým hřebem v 240 mm v počtu min 3 ks/bm)</t>
  </si>
  <si>
    <t>Výsadba keřů prostokořených (výška sazenic  60-80 cm, výsadbová pole V21a až V21g)</t>
  </si>
  <si>
    <t>Ve výsadbovém poli V2 na ploše cca  9 m2 (do výsadbového pole bude použito 8 oblých kamenů barvy béžovo šedé, kompaktních tvarů bez ostrých výčnělků a hran, vel. 30 x 40 cm)  a na ploše výsadbového pole V 10 (do výsadbového pole bude použito 15 oblých kamenů barvy béžovo šedé, kompaktních tvarů bez ostrých výčnělků a hran, vel. 30 x 40 cm až 80 x 60 cm )</t>
  </si>
  <si>
    <t>Kameny do skalky (vel. 30 x 40 cm až 80 x 60 cm) včetně dopravy</t>
  </si>
  <si>
    <t xml:space="preserve"> 7.7</t>
  </si>
  <si>
    <t xml:space="preserve"> 7.8</t>
  </si>
  <si>
    <t>Montáž informační tabule do betonových patek</t>
  </si>
  <si>
    <t xml:space="preserve"> 7.9</t>
  </si>
  <si>
    <t xml:space="preserve">Doprava </t>
  </si>
  <si>
    <t>Zpracování grafického návrhu tabule</t>
  </si>
  <si>
    <t>1. LAVIČKY</t>
  </si>
  <si>
    <t>Celkové náklady SO 09 bez DPH:</t>
  </si>
  <si>
    <t>2. INFORMAČNÍ TABULE</t>
  </si>
  <si>
    <t>Celková cena za informační tabuli bez DPH</t>
  </si>
  <si>
    <t>Celková cena za lavičky bez DPH</t>
  </si>
  <si>
    <t>Celková cena za ostatní náklady bez DPH</t>
  </si>
  <si>
    <t>Celková cena za založení trávníků bez DPH</t>
  </si>
  <si>
    <t>Celková cena za založení výsadeb dřevin bez DPH</t>
  </si>
  <si>
    <t>zahradní substrát pro výsadbu VL (pro rododendrony a hortenzie bude použitý speciální pod rododendrony a azalky)</t>
  </si>
  <si>
    <t>Výs. pole V2 a V10</t>
  </si>
  <si>
    <t xml:space="preserve">Informační a orientační tabule (rozměry: šířka plakátovací plochy: 2000 mm, výška plakátovací plochy: 1250 mm, celková výška plochy po zabetonování: 2000 mm, kovová konstrukce (sloupky trubka průměr 60 mm) upravená vypalovanou barvou v odstínu venkovního zábradlí domů v 1 NP (RAL bude odsouhlaseno na místě dle vzorníku). Plakátovací plocha tvořená deskou odolnou pro venkovní prostředí s tištěnou plochou mapy zahrady a doplňujících informací). </t>
  </si>
  <si>
    <t xml:space="preserve">Plochy pod keře ve výs. polích: V1 až V5, V7 až V9, V11, V13, V15 až V19 a </t>
  </si>
  <si>
    <t xml:space="preserve">plochy pod skalky ve výsadbových polích V2 a V 10 </t>
  </si>
  <si>
    <t xml:space="preserve">Zpracováno dne:           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</si>
</sst>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K_č_-;\-* #,##0\ _K_č_-;_-* &quot;-&quot;\ _K_č_-;_-@_-"/>
    <numFmt numFmtId="173" formatCode="_-* #,##0.00\ _K_č_-;\-* #,##0.00\ _K_č_-;_-* &quot;-&quot;??\ _K_č_-;_-@_-"/>
    <numFmt numFmtId="174" formatCode="#,##0&quot; Kč&quot;"/>
    <numFmt numFmtId="175" formatCode="0.0"/>
    <numFmt numFmtId="176" formatCode="#,##0\ &quot;Kč&quot;"/>
    <numFmt numFmtId="177" formatCode="#,##0.0000"/>
    <numFmt numFmtId="178" formatCode="#,##0.00\ &quot;Kč&quot;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"/>
    <numFmt numFmtId="188" formatCode="0.0000000000"/>
    <numFmt numFmtId="189" formatCode="0.00000000000"/>
    <numFmt numFmtId="190" formatCode="0.00000000"/>
    <numFmt numFmtId="191" formatCode="0.0000000"/>
    <numFmt numFmtId="192" formatCode="[$-405]d\.\ mmmm\ yyyy"/>
    <numFmt numFmtId="193" formatCode="[$-413]dddd\ d\ mmmm\ yyyy"/>
    <numFmt numFmtId="194" formatCode="&quot;€&quot;\ #,##0.00"/>
    <numFmt numFmtId="195" formatCode="#,##0.000"/>
    <numFmt numFmtId="196" formatCode="#,##0.0"/>
    <numFmt numFmtId="197" formatCode="#,##0.0000;\-#,##0.0000"/>
    <numFmt numFmtId="198" formatCode="#,##0\ [$Kč-405]"/>
    <numFmt numFmtId="199" formatCode="0.00\ &quot;Kč&quot;"/>
    <numFmt numFmtId="200" formatCode="#,##0.0\ &quot;Kč&quot;"/>
    <numFmt numFmtId="201" formatCode="#,##0.0&quot; Kč&quot;"/>
    <numFmt numFmtId="202" formatCode="#,##0.00&quot; Kč&quot;"/>
    <numFmt numFmtId="203" formatCode="#,##0.0\ [$Kč-405]"/>
    <numFmt numFmtId="204" formatCode="#,##0.00\ [$Kč-405]"/>
    <numFmt numFmtId="205" formatCode="#,##0.00\ \K\č"/>
    <numFmt numFmtId="206" formatCode="0.00\ \k\č"/>
    <numFmt numFmtId="207" formatCode="#,##0.000\ &quot;Kč&quot;"/>
    <numFmt numFmtId="208" formatCode="#,##0.00\ "/>
    <numFmt numFmtId="209" formatCode="#,##0\ \K\č"/>
    <numFmt numFmtId="210" formatCode="[$¥€-2]\ #\ ##,000_);[Red]\([$€-2]\ #\ ##,000\)"/>
    <numFmt numFmtId="211" formatCode="#,##0.0000\ &quot;Kč&quot;"/>
    <numFmt numFmtId="212" formatCode="_-* #,##0.0000\ _K_č_-;\-* #,##0.00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22"/>
      <color indexed="2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thin"/>
      <top>
        <color indexed="63"/>
      </top>
      <bottom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2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left"/>
      <protection locked="0"/>
    </xf>
    <xf numFmtId="0" fontId="6" fillId="0" borderId="0" xfId="52" applyFont="1" applyProtection="1">
      <alignment/>
      <protection locked="0"/>
    </xf>
    <xf numFmtId="0" fontId="6" fillId="0" borderId="0" xfId="52" applyFont="1" applyAlignment="1" applyProtection="1">
      <alignment horizontal="center"/>
      <protection locked="0"/>
    </xf>
    <xf numFmtId="181" fontId="2" fillId="0" borderId="0" xfId="52" applyNumberFormat="1" applyFont="1" applyAlignment="1" applyProtection="1">
      <alignment horizontal="center"/>
      <protection locked="0"/>
    </xf>
    <xf numFmtId="0" fontId="2" fillId="34" borderId="11" xfId="52" applyFont="1" applyFill="1" applyBorder="1" applyAlignment="1" applyProtection="1">
      <alignment horizontal="center"/>
      <protection locked="0"/>
    </xf>
    <xf numFmtId="0" fontId="57" fillId="0" borderId="0" xfId="0" applyFont="1" applyFill="1" applyAlignment="1" applyProtection="1">
      <alignment/>
      <protection locked="0"/>
    </xf>
    <xf numFmtId="0" fontId="2" fillId="0" borderId="0" xfId="52" applyFont="1" applyFill="1" applyAlignment="1" applyProtection="1">
      <alignment horizontal="center"/>
      <protection locked="0"/>
    </xf>
    <xf numFmtId="0" fontId="4" fillId="0" borderId="0" xfId="52" applyFont="1" applyProtection="1">
      <alignment/>
      <protection locked="0"/>
    </xf>
    <xf numFmtId="0" fontId="4" fillId="0" borderId="0" xfId="52" applyFont="1" applyAlignment="1" applyProtection="1">
      <alignment horizontal="center" wrapText="1"/>
      <protection locked="0"/>
    </xf>
    <xf numFmtId="0" fontId="4" fillId="0" borderId="0" xfId="52" applyFont="1" applyAlignment="1" applyProtection="1">
      <alignment horizontal="center"/>
      <protection locked="0"/>
    </xf>
    <xf numFmtId="0" fontId="4" fillId="33" borderId="12" xfId="52" applyFont="1" applyFill="1" applyBorder="1" applyProtection="1">
      <alignment/>
      <protection hidden="1"/>
    </xf>
    <xf numFmtId="0" fontId="6" fillId="33" borderId="13" xfId="52" applyFont="1" applyFill="1" applyBorder="1" applyProtection="1">
      <alignment/>
      <protection hidden="1"/>
    </xf>
    <xf numFmtId="0" fontId="6" fillId="33" borderId="13" xfId="52" applyFont="1" applyFill="1" applyBorder="1" applyAlignment="1" applyProtection="1">
      <alignment horizontal="left"/>
      <protection hidden="1"/>
    </xf>
    <xf numFmtId="0" fontId="6" fillId="33" borderId="13" xfId="52" applyFont="1" applyFill="1" applyBorder="1" applyAlignment="1" applyProtection="1">
      <alignment wrapText="1"/>
      <protection hidden="1"/>
    </xf>
    <xf numFmtId="0" fontId="58" fillId="33" borderId="13" xfId="52" applyFont="1" applyFill="1" applyBorder="1" applyAlignment="1" applyProtection="1">
      <alignment horizontal="center"/>
      <protection hidden="1"/>
    </xf>
    <xf numFmtId="0" fontId="2" fillId="33" borderId="13" xfId="52" applyFont="1" applyFill="1" applyBorder="1" applyAlignment="1" applyProtection="1">
      <alignment horizontal="center"/>
      <protection hidden="1"/>
    </xf>
    <xf numFmtId="0" fontId="6" fillId="35" borderId="12" xfId="52" applyFont="1" applyFill="1" applyBorder="1" applyProtection="1">
      <alignment/>
      <protection hidden="1"/>
    </xf>
    <xf numFmtId="0" fontId="4" fillId="35" borderId="13" xfId="52" applyFont="1" applyFill="1" applyBorder="1" applyProtection="1">
      <alignment/>
      <protection hidden="1"/>
    </xf>
    <xf numFmtId="0" fontId="6" fillId="35" borderId="13" xfId="52" applyFont="1" applyFill="1" applyBorder="1" applyAlignment="1" applyProtection="1">
      <alignment horizontal="left"/>
      <protection hidden="1"/>
    </xf>
    <xf numFmtId="0" fontId="6" fillId="35" borderId="13" xfId="52" applyFont="1" applyFill="1" applyBorder="1" applyProtection="1">
      <alignment/>
      <protection hidden="1"/>
    </xf>
    <xf numFmtId="0" fontId="6" fillId="35" borderId="13" xfId="52" applyFont="1" applyFill="1" applyBorder="1" applyAlignment="1" applyProtection="1">
      <alignment horizontal="center"/>
      <protection hidden="1"/>
    </xf>
    <xf numFmtId="181" fontId="2" fillId="35" borderId="13" xfId="52" applyNumberFormat="1" applyFont="1" applyFill="1" applyBorder="1" applyAlignment="1" applyProtection="1">
      <alignment horizontal="center"/>
      <protection hidden="1"/>
    </xf>
    <xf numFmtId="0" fontId="6" fillId="35" borderId="14" xfId="52" applyFont="1" applyFill="1" applyBorder="1" applyProtection="1">
      <alignment/>
      <protection hidden="1"/>
    </xf>
    <xf numFmtId="1" fontId="4" fillId="35" borderId="15" xfId="52" applyNumberFormat="1" applyFont="1" applyFill="1" applyBorder="1" applyProtection="1">
      <alignment/>
      <protection hidden="1"/>
    </xf>
    <xf numFmtId="0" fontId="3" fillId="35" borderId="15" xfId="52" applyFont="1" applyFill="1" applyBorder="1" applyAlignment="1" applyProtection="1">
      <alignment horizontal="left"/>
      <protection hidden="1"/>
    </xf>
    <xf numFmtId="0" fontId="6" fillId="35" borderId="15" xfId="52" applyFont="1" applyFill="1" applyBorder="1" applyProtection="1">
      <alignment/>
      <protection hidden="1"/>
    </xf>
    <xf numFmtId="0" fontId="6" fillId="35" borderId="15" xfId="52" applyFont="1" applyFill="1" applyBorder="1" applyAlignment="1" applyProtection="1">
      <alignment horizontal="center"/>
      <protection hidden="1"/>
    </xf>
    <xf numFmtId="181" fontId="2" fillId="35" borderId="15" xfId="52" applyNumberFormat="1" applyFont="1" applyFill="1" applyBorder="1" applyAlignment="1" applyProtection="1">
      <alignment horizontal="center"/>
      <protection hidden="1"/>
    </xf>
    <xf numFmtId="0" fontId="57" fillId="0" borderId="16" xfId="0" applyFont="1" applyFill="1" applyBorder="1" applyAlignment="1" applyProtection="1">
      <alignment wrapText="1"/>
      <protection hidden="1"/>
    </xf>
    <xf numFmtId="0" fontId="2" fillId="0" borderId="17" xfId="52" applyFont="1" applyFill="1" applyBorder="1" applyProtection="1">
      <alignment/>
      <protection hidden="1"/>
    </xf>
    <xf numFmtId="0" fontId="6" fillId="0" borderId="18" xfId="52" applyFont="1" applyFill="1" applyBorder="1" applyAlignment="1" applyProtection="1">
      <alignment horizontal="left"/>
      <protection hidden="1"/>
    </xf>
    <xf numFmtId="0" fontId="6" fillId="0" borderId="18" xfId="52" applyFont="1" applyFill="1" applyBorder="1" applyProtection="1">
      <alignment/>
      <protection hidden="1"/>
    </xf>
    <xf numFmtId="0" fontId="6" fillId="0" borderId="18" xfId="52" applyFont="1" applyFill="1" applyBorder="1" applyAlignment="1" applyProtection="1">
      <alignment horizontal="center"/>
      <protection hidden="1"/>
    </xf>
    <xf numFmtId="181" fontId="2" fillId="0" borderId="18" xfId="52" applyNumberFormat="1" applyFont="1" applyFill="1" applyBorder="1" applyAlignment="1" applyProtection="1">
      <alignment horizontal="center"/>
      <protection hidden="1"/>
    </xf>
    <xf numFmtId="0" fontId="59" fillId="0" borderId="19" xfId="0" applyFont="1" applyFill="1" applyBorder="1" applyAlignment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6" fillId="0" borderId="19" xfId="52" applyFont="1" applyFill="1" applyBorder="1" applyAlignment="1" applyProtection="1">
      <alignment horizontal="left"/>
      <protection hidden="1"/>
    </xf>
    <xf numFmtId="0" fontId="6" fillId="0" borderId="19" xfId="52" applyFont="1" applyFill="1" applyBorder="1" applyProtection="1">
      <alignment/>
      <protection hidden="1"/>
    </xf>
    <xf numFmtId="0" fontId="6" fillId="0" borderId="19" xfId="52" applyFont="1" applyFill="1" applyBorder="1" applyAlignment="1" applyProtection="1">
      <alignment horizontal="center"/>
      <protection hidden="1"/>
    </xf>
    <xf numFmtId="181" fontId="2" fillId="0" borderId="19" xfId="52" applyNumberFormat="1" applyFont="1" applyFill="1" applyBorder="1" applyAlignment="1" applyProtection="1">
      <alignment horizontal="center"/>
      <protection hidden="1"/>
    </xf>
    <xf numFmtId="16" fontId="57" fillId="0" borderId="10" xfId="0" applyNumberFormat="1" applyFont="1" applyFill="1" applyBorder="1" applyAlignment="1" applyProtection="1">
      <alignment/>
      <protection hidden="1"/>
    </xf>
    <xf numFmtId="0" fontId="57" fillId="0" borderId="19" xfId="0" applyFont="1" applyFill="1" applyBorder="1" applyAlignment="1" applyProtection="1">
      <alignment horizontal="left" vertical="center"/>
      <protection hidden="1"/>
    </xf>
    <xf numFmtId="0" fontId="60" fillId="0" borderId="19" xfId="0" applyFont="1" applyFill="1" applyBorder="1" applyAlignment="1" applyProtection="1">
      <alignment horizontal="justify" vertical="center"/>
      <protection hidden="1"/>
    </xf>
    <xf numFmtId="181" fontId="57" fillId="0" borderId="19" xfId="0" applyNumberFormat="1" applyFont="1" applyFill="1" applyBorder="1" applyAlignment="1" applyProtection="1">
      <alignment horizontal="center" vertical="center"/>
      <protection hidden="1"/>
    </xf>
    <xf numFmtId="0" fontId="57" fillId="0" borderId="10" xfId="0" applyFont="1" applyFill="1" applyBorder="1" applyAlignment="1" applyProtection="1">
      <alignment/>
      <protection hidden="1"/>
    </xf>
    <xf numFmtId="0" fontId="57" fillId="0" borderId="19" xfId="0" applyFont="1" applyFill="1" applyBorder="1" applyAlignment="1" applyProtection="1">
      <alignment horizontal="justify" vertical="center"/>
      <protection hidden="1"/>
    </xf>
    <xf numFmtId="0" fontId="60" fillId="0" borderId="19" xfId="0" applyFont="1" applyFill="1" applyBorder="1" applyAlignment="1" applyProtection="1">
      <alignment horizontal="justify" vertical="center" wrapText="1"/>
      <protection hidden="1"/>
    </xf>
    <xf numFmtId="0" fontId="6" fillId="0" borderId="18" xfId="52" applyFont="1" applyFill="1" applyBorder="1" applyAlignment="1" applyProtection="1">
      <alignment wrapText="1"/>
      <protection hidden="1"/>
    </xf>
    <xf numFmtId="0" fontId="2" fillId="0" borderId="19" xfId="52" applyFont="1" applyFill="1" applyBorder="1" applyProtection="1">
      <alignment/>
      <protection hidden="1"/>
    </xf>
    <xf numFmtId="0" fontId="2" fillId="0" borderId="19" xfId="52" applyFont="1" applyFill="1" applyBorder="1" applyAlignment="1" applyProtection="1">
      <alignment horizontal="center"/>
      <protection hidden="1"/>
    </xf>
    <xf numFmtId="0" fontId="6" fillId="0" borderId="19" xfId="52" applyFont="1" applyFill="1" applyBorder="1" applyAlignment="1" applyProtection="1">
      <alignment wrapText="1"/>
      <protection hidden="1"/>
    </xf>
    <xf numFmtId="0" fontId="2" fillId="0" borderId="19" xfId="52" applyFont="1" applyFill="1" applyBorder="1" applyAlignment="1" applyProtection="1">
      <alignment horizontal="left" wrapText="1"/>
      <protection hidden="1"/>
    </xf>
    <xf numFmtId="0" fontId="2" fillId="0" borderId="18" xfId="52" applyFont="1" applyFill="1" applyBorder="1" applyAlignment="1" applyProtection="1">
      <alignment wrapText="1"/>
      <protection hidden="1"/>
    </xf>
    <xf numFmtId="0" fontId="2" fillId="0" borderId="18" xfId="52" applyFont="1" applyFill="1" applyBorder="1" applyAlignment="1" applyProtection="1">
      <alignment wrapText="1"/>
      <protection hidden="1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52" applyFont="1" applyFill="1" applyBorder="1" applyAlignment="1" applyProtection="1">
      <alignment horizontal="center"/>
      <protection hidden="1"/>
    </xf>
    <xf numFmtId="0" fontId="6" fillId="0" borderId="20" xfId="52" applyFont="1" applyFill="1" applyBorder="1" applyAlignment="1" applyProtection="1">
      <alignment horizontal="left"/>
      <protection hidden="1"/>
    </xf>
    <xf numFmtId="0" fontId="2" fillId="0" borderId="20" xfId="52" applyFont="1" applyFill="1" applyBorder="1" applyAlignment="1" applyProtection="1">
      <alignment wrapText="1"/>
      <protection hidden="1"/>
    </xf>
    <xf numFmtId="0" fontId="6" fillId="0" borderId="20" xfId="52" applyFont="1" applyFill="1" applyBorder="1" applyAlignment="1" applyProtection="1">
      <alignment horizontal="center"/>
      <protection hidden="1"/>
    </xf>
    <xf numFmtId="181" fontId="2" fillId="0" borderId="20" xfId="52" applyNumberFormat="1" applyFont="1" applyFill="1" applyBorder="1" applyAlignment="1" applyProtection="1">
      <alignment horizontal="center"/>
      <protection hidden="1"/>
    </xf>
    <xf numFmtId="0" fontId="4" fillId="35" borderId="13" xfId="52" applyFont="1" applyFill="1" applyBorder="1" applyProtection="1">
      <alignment/>
      <protection hidden="1"/>
    </xf>
    <xf numFmtId="0" fontId="3" fillId="35" borderId="13" xfId="52" applyFont="1" applyFill="1" applyBorder="1" applyProtection="1">
      <alignment/>
      <protection hidden="1"/>
    </xf>
    <xf numFmtId="0" fontId="3" fillId="35" borderId="13" xfId="52" applyFont="1" applyFill="1" applyBorder="1" applyAlignment="1" applyProtection="1">
      <alignment horizontal="center"/>
      <protection hidden="1"/>
    </xf>
    <xf numFmtId="0" fontId="4" fillId="35" borderId="13" xfId="52" applyFont="1" applyFill="1" applyBorder="1" applyAlignment="1" applyProtection="1">
      <alignment horizontal="center"/>
      <protection hidden="1"/>
    </xf>
    <xf numFmtId="0" fontId="3" fillId="35" borderId="15" xfId="52" applyFont="1" applyFill="1" applyBorder="1" applyProtection="1">
      <alignment/>
      <protection hidden="1"/>
    </xf>
    <xf numFmtId="0" fontId="2" fillId="35" borderId="15" xfId="52" applyFont="1" applyFill="1" applyBorder="1" applyAlignment="1" applyProtection="1">
      <alignment horizontal="center"/>
      <protection hidden="1"/>
    </xf>
    <xf numFmtId="0" fontId="59" fillId="0" borderId="16" xfId="0" applyFont="1" applyFill="1" applyBorder="1" applyAlignment="1" applyProtection="1">
      <alignment wrapText="1"/>
      <protection hidden="1"/>
    </xf>
    <xf numFmtId="0" fontId="2" fillId="0" borderId="21" xfId="52" applyFont="1" applyBorder="1" applyProtection="1">
      <alignment/>
      <protection hidden="1"/>
    </xf>
    <xf numFmtId="0" fontId="2" fillId="0" borderId="19" xfId="52" applyFont="1" applyBorder="1" applyProtection="1">
      <alignment/>
      <protection hidden="1"/>
    </xf>
    <xf numFmtId="0" fontId="2" fillId="0" borderId="19" xfId="52" applyFont="1" applyBorder="1" applyAlignment="1" applyProtection="1">
      <alignment horizontal="center"/>
      <protection hidden="1"/>
    </xf>
    <xf numFmtId="0" fontId="2" fillId="0" borderId="22" xfId="52" applyFont="1" applyFill="1" applyBorder="1" applyProtection="1">
      <alignment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wrapText="1"/>
      <protection hidden="1"/>
    </xf>
    <xf numFmtId="177" fontId="2" fillId="0" borderId="19" xfId="0" applyNumberFormat="1" applyFont="1" applyFill="1" applyBorder="1" applyAlignment="1" applyProtection="1">
      <alignment horizontal="center"/>
      <protection hidden="1"/>
    </xf>
    <xf numFmtId="49" fontId="2" fillId="0" borderId="19" xfId="0" applyNumberFormat="1" applyFont="1" applyFill="1" applyBorder="1" applyAlignment="1" applyProtection="1">
      <alignment horizontal="left"/>
      <protection hidden="1"/>
    </xf>
    <xf numFmtId="49" fontId="2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177" fontId="2" fillId="0" borderId="18" xfId="0" applyNumberFormat="1" applyFont="1" applyFill="1" applyBorder="1" applyAlignment="1" applyProtection="1">
      <alignment horizontal="center"/>
      <protection hidden="1"/>
    </xf>
    <xf numFmtId="49" fontId="2" fillId="0" borderId="20" xfId="0" applyNumberFormat="1" applyFont="1" applyFill="1" applyBorder="1" applyAlignment="1" applyProtection="1">
      <alignment horizontal="left"/>
      <protection hidden="1"/>
    </xf>
    <xf numFmtId="49" fontId="2" fillId="0" borderId="20" xfId="0" applyNumberFormat="1" applyFont="1" applyFill="1" applyBorder="1" applyAlignment="1" applyProtection="1">
      <alignment horizontal="left" wrapText="1"/>
      <protection hidden="1"/>
    </xf>
    <xf numFmtId="0" fontId="2" fillId="0" borderId="20" xfId="52" applyFont="1" applyFill="1" applyBorder="1" applyAlignment="1" applyProtection="1">
      <alignment horizontal="center"/>
      <protection hidden="1"/>
    </xf>
    <xf numFmtId="177" fontId="2" fillId="0" borderId="20" xfId="0" applyNumberFormat="1" applyFont="1" applyFill="1" applyBorder="1" applyAlignment="1" applyProtection="1">
      <alignment horizontal="center"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49" fontId="2" fillId="36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36" borderId="10" xfId="0" applyNumberFormat="1" applyFont="1" applyFill="1" applyBorder="1" applyAlignment="1" applyProtection="1">
      <alignment horizontal="center" vertical="center"/>
      <protection hidden="1"/>
    </xf>
    <xf numFmtId="0" fontId="61" fillId="36" borderId="10" xfId="0" applyFont="1" applyFill="1" applyBorder="1" applyAlignment="1" applyProtection="1">
      <alignment vertical="center"/>
      <protection hidden="1"/>
    </xf>
    <xf numFmtId="0" fontId="2" fillId="0" borderId="19" xfId="60" applyFont="1" applyFill="1" applyBorder="1" applyAlignment="1" applyProtection="1">
      <alignment horizontal="left" wrapText="1"/>
      <protection hidden="1"/>
    </xf>
    <xf numFmtId="0" fontId="2" fillId="0" borderId="19" xfId="60" applyFill="1" applyBorder="1" applyAlignment="1" applyProtection="1">
      <alignment horizontal="justify" wrapText="1"/>
      <protection hidden="1"/>
    </xf>
    <xf numFmtId="0" fontId="2" fillId="36" borderId="10" xfId="0" applyFont="1" applyFill="1" applyBorder="1" applyAlignment="1" applyProtection="1">
      <alignment horizontal="center" vertical="top"/>
      <protection hidden="1"/>
    </xf>
    <xf numFmtId="49" fontId="2" fillId="36" borderId="10" xfId="0" applyNumberFormat="1" applyFont="1" applyFill="1" applyBorder="1" applyAlignment="1" applyProtection="1">
      <alignment horizontal="left" vertical="top" wrapText="1"/>
      <protection hidden="1"/>
    </xf>
    <xf numFmtId="49" fontId="2" fillId="36" borderId="10" xfId="0" applyNumberFormat="1" applyFont="1" applyFill="1" applyBorder="1" applyAlignment="1" applyProtection="1">
      <alignment vertical="top"/>
      <protection hidden="1"/>
    </xf>
    <xf numFmtId="0" fontId="61" fillId="36" borderId="10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wrapText="1"/>
      <protection hidden="1"/>
    </xf>
    <xf numFmtId="0" fontId="11" fillId="35" borderId="12" xfId="52" applyFont="1" applyFill="1" applyBorder="1" applyProtection="1">
      <alignment/>
      <protection hidden="1"/>
    </xf>
    <xf numFmtId="0" fontId="6" fillId="35" borderId="12" xfId="52" applyFont="1" applyFill="1" applyBorder="1" applyAlignment="1" applyProtection="1">
      <alignment horizontal="center"/>
      <protection hidden="1"/>
    </xf>
    <xf numFmtId="0" fontId="2" fillId="35" borderId="13" xfId="52" applyFont="1" applyFill="1" applyBorder="1" applyAlignment="1" applyProtection="1">
      <alignment horizontal="center"/>
      <protection hidden="1"/>
    </xf>
    <xf numFmtId="1" fontId="11" fillId="35" borderId="14" xfId="52" applyNumberFormat="1" applyFont="1" applyFill="1" applyBorder="1" applyProtection="1">
      <alignment/>
      <protection hidden="1"/>
    </xf>
    <xf numFmtId="0" fontId="6" fillId="35" borderId="14" xfId="52" applyFont="1" applyFill="1" applyBorder="1" applyAlignment="1" applyProtection="1">
      <alignment horizontal="center"/>
      <protection hidden="1"/>
    </xf>
    <xf numFmtId="0" fontId="2" fillId="0" borderId="21" xfId="52" applyFont="1" applyFill="1" applyBorder="1" applyProtection="1">
      <alignment/>
      <protection hidden="1"/>
    </xf>
    <xf numFmtId="0" fontId="6" fillId="0" borderId="14" xfId="52" applyFont="1" applyFill="1" applyBorder="1" applyProtection="1">
      <alignment/>
      <protection hidden="1"/>
    </xf>
    <xf numFmtId="0" fontId="6" fillId="0" borderId="22" xfId="52" applyFont="1" applyFill="1" applyBorder="1" applyProtection="1">
      <alignment/>
      <protection hidden="1"/>
    </xf>
    <xf numFmtId="0" fontId="2" fillId="0" borderId="21" xfId="52" applyFont="1" applyFill="1" applyBorder="1" applyAlignment="1" applyProtection="1">
      <alignment horizontal="center"/>
      <protection hidden="1"/>
    </xf>
    <xf numFmtId="0" fontId="62" fillId="0" borderId="19" xfId="0" applyFont="1" applyFill="1" applyBorder="1" applyAlignment="1" applyProtection="1">
      <alignment horizontal="justify" vertical="center"/>
      <protection hidden="1"/>
    </xf>
    <xf numFmtId="0" fontId="62" fillId="0" borderId="19" xfId="0" applyFont="1" applyFill="1" applyBorder="1" applyAlignment="1" applyProtection="1">
      <alignment horizontal="left" vertical="center"/>
      <protection hidden="1"/>
    </xf>
    <xf numFmtId="0" fontId="2" fillId="0" borderId="19" xfId="49" applyFill="1" applyBorder="1" applyAlignment="1" applyProtection="1">
      <alignment horizontal="left"/>
      <protection hidden="1"/>
    </xf>
    <xf numFmtId="0" fontId="2" fillId="0" borderId="19" xfId="49" applyFill="1" applyBorder="1" applyAlignment="1" applyProtection="1">
      <alignment wrapText="1"/>
      <protection hidden="1"/>
    </xf>
    <xf numFmtId="181" fontId="2" fillId="0" borderId="19" xfId="49" applyNumberFormat="1" applyFill="1" applyBorder="1" applyAlignment="1" applyProtection="1">
      <alignment horizontal="center"/>
      <protection hidden="1"/>
    </xf>
    <xf numFmtId="0" fontId="2" fillId="0" borderId="19" xfId="52" applyFont="1" applyFill="1" applyBorder="1" applyAlignment="1" applyProtection="1">
      <alignment wrapText="1"/>
      <protection hidden="1"/>
    </xf>
    <xf numFmtId="0" fontId="2" fillId="0" borderId="19" xfId="52" applyFont="1" applyFill="1" applyBorder="1" applyAlignment="1" applyProtection="1">
      <alignment horizontal="left"/>
      <protection hidden="1"/>
    </xf>
    <xf numFmtId="0" fontId="59" fillId="0" borderId="18" xfId="0" applyFont="1" applyFill="1" applyBorder="1" applyAlignment="1" applyProtection="1">
      <alignment wrapText="1"/>
      <protection hidden="1"/>
    </xf>
    <xf numFmtId="0" fontId="2" fillId="0" borderId="18" xfId="52" applyFont="1" applyFill="1" applyBorder="1" applyProtection="1">
      <alignment/>
      <protection hidden="1"/>
    </xf>
    <xf numFmtId="0" fontId="3" fillId="0" borderId="19" xfId="52" applyFont="1" applyFill="1" applyBorder="1" applyProtection="1">
      <alignment/>
      <protection hidden="1"/>
    </xf>
    <xf numFmtId="0" fontId="2" fillId="0" borderId="23" xfId="52" applyFont="1" applyFill="1" applyBorder="1" applyAlignment="1" applyProtection="1">
      <alignment horizontal="center"/>
      <protection hidden="1"/>
    </xf>
    <xf numFmtId="0" fontId="2" fillId="0" borderId="21" xfId="52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/>
      <protection hidden="1"/>
    </xf>
    <xf numFmtId="0" fontId="2" fillId="0" borderId="19" xfId="52" applyFont="1" applyFill="1" applyBorder="1" applyAlignment="1" applyProtection="1">
      <alignment horizontal="center"/>
      <protection hidden="1"/>
    </xf>
    <xf numFmtId="181" fontId="2" fillId="0" borderId="19" xfId="59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7" fillId="0" borderId="19" xfId="0" applyFont="1" applyFill="1" applyBorder="1" applyAlignment="1" applyProtection="1">
      <alignment/>
      <protection hidden="1"/>
    </xf>
    <xf numFmtId="0" fontId="2" fillId="0" borderId="18" xfId="49" applyFont="1" applyFill="1" applyBorder="1" applyAlignment="1" applyProtection="1">
      <alignment horizontal="left"/>
      <protection hidden="1"/>
    </xf>
    <xf numFmtId="0" fontId="2" fillId="0" borderId="18" xfId="49" applyFont="1" applyFill="1" applyBorder="1" applyAlignment="1" applyProtection="1">
      <alignment wrapText="1"/>
      <protection hidden="1"/>
    </xf>
    <xf numFmtId="177" fontId="2" fillId="0" borderId="18" xfId="52" applyNumberFormat="1" applyFont="1" applyFill="1" applyBorder="1" applyAlignment="1" applyProtection="1">
      <alignment horizontal="center"/>
      <protection hidden="1"/>
    </xf>
    <xf numFmtId="0" fontId="2" fillId="0" borderId="20" xfId="52" applyFont="1" applyFill="1" applyBorder="1" applyProtection="1">
      <alignment/>
      <protection hidden="1"/>
    </xf>
    <xf numFmtId="177" fontId="2" fillId="0" borderId="20" xfId="52" applyNumberFormat="1" applyFont="1" applyFill="1" applyBorder="1" applyAlignment="1" applyProtection="1">
      <alignment horizontal="center"/>
      <protection hidden="1"/>
    </xf>
    <xf numFmtId="177" fontId="2" fillId="0" borderId="19" xfId="52" applyNumberFormat="1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left"/>
      <protection hidden="1"/>
    </xf>
    <xf numFmtId="0" fontId="6" fillId="0" borderId="15" xfId="52" applyFont="1" applyFill="1" applyBorder="1" applyProtection="1">
      <alignment/>
      <protection hidden="1"/>
    </xf>
    <xf numFmtId="0" fontId="6" fillId="0" borderId="19" xfId="0" applyFont="1" applyFill="1" applyBorder="1" applyAlignment="1" applyProtection="1">
      <alignment horizontal="justify" vertical="center"/>
      <protection hidden="1"/>
    </xf>
    <xf numFmtId="177" fontId="2" fillId="0" borderId="19" xfId="50" applyNumberForma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/>
      <protection hidden="1"/>
    </xf>
    <xf numFmtId="49" fontId="2" fillId="36" borderId="15" xfId="0" applyNumberFormat="1" applyFont="1" applyFill="1" applyBorder="1" applyAlignment="1" applyProtection="1">
      <alignment horizontal="left" vertical="center" wrapText="1"/>
      <protection hidden="1"/>
    </xf>
    <xf numFmtId="49" fontId="2" fillId="36" borderId="10" xfId="0" applyNumberFormat="1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177" fontId="2" fillId="0" borderId="19" xfId="0" applyNumberFormat="1" applyFont="1" applyFill="1" applyBorder="1" applyAlignment="1" applyProtection="1">
      <alignment horizontal="center" vertical="center"/>
      <protection hidden="1"/>
    </xf>
    <xf numFmtId="177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35" borderId="24" xfId="52" applyFont="1" applyFill="1" applyBorder="1" applyProtection="1">
      <alignment/>
      <protection hidden="1"/>
    </xf>
    <xf numFmtId="0" fontId="6" fillId="35" borderId="0" xfId="52" applyFont="1" applyFill="1" applyProtection="1">
      <alignment/>
      <protection hidden="1"/>
    </xf>
    <xf numFmtId="0" fontId="2" fillId="35" borderId="0" xfId="52" applyFont="1" applyFill="1" applyAlignment="1" applyProtection="1">
      <alignment horizontal="center"/>
      <protection hidden="1"/>
    </xf>
    <xf numFmtId="1" fontId="4" fillId="35" borderId="14" xfId="52" applyNumberFormat="1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2" fillId="0" borderId="18" xfId="49" applyFill="1" applyBorder="1" applyAlignment="1" applyProtection="1">
      <alignment horizontal="left"/>
      <protection hidden="1"/>
    </xf>
    <xf numFmtId="0" fontId="2" fillId="0" borderId="18" xfId="49" applyFill="1" applyBorder="1" applyAlignment="1" applyProtection="1">
      <alignment wrapText="1"/>
      <protection hidden="1"/>
    </xf>
    <xf numFmtId="181" fontId="2" fillId="0" borderId="18" xfId="49" applyNumberFormat="1" applyFill="1" applyBorder="1" applyAlignment="1" applyProtection="1">
      <alignment horizontal="center" vertical="center"/>
      <protection hidden="1"/>
    </xf>
    <xf numFmtId="0" fontId="6" fillId="35" borderId="0" xfId="52" applyFont="1" applyFill="1" applyAlignment="1" applyProtection="1">
      <alignment horizontal="left"/>
      <protection hidden="1"/>
    </xf>
    <xf numFmtId="0" fontId="6" fillId="35" borderId="0" xfId="52" applyFont="1" applyFill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/>
      <protection hidden="1"/>
    </xf>
    <xf numFmtId="177" fontId="2" fillId="0" borderId="18" xfId="50" applyNumberFormat="1" applyFill="1" applyBorder="1" applyAlignment="1" applyProtection="1">
      <alignment horizontal="center" vertical="center"/>
      <protection hidden="1"/>
    </xf>
    <xf numFmtId="182" fontId="57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/>
      <protection hidden="1"/>
    </xf>
    <xf numFmtId="177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35" borderId="13" xfId="52" applyFont="1" applyFill="1" applyBorder="1" applyAlignment="1" applyProtection="1">
      <alignment horizontal="left"/>
      <protection hidden="1"/>
    </xf>
    <xf numFmtId="0" fontId="3" fillId="35" borderId="13" xfId="52" applyFont="1" applyFill="1" applyBorder="1" applyProtection="1">
      <alignment/>
      <protection hidden="1"/>
    </xf>
    <xf numFmtId="0" fontId="3" fillId="35" borderId="13" xfId="52" applyFont="1" applyFill="1" applyBorder="1" applyAlignment="1" applyProtection="1">
      <alignment horizontal="center"/>
      <protection hidden="1"/>
    </xf>
    <xf numFmtId="1" fontId="2" fillId="35" borderId="15" xfId="52" applyNumberFormat="1" applyFont="1" applyFill="1" applyBorder="1" applyProtection="1">
      <alignment/>
      <protection hidden="1"/>
    </xf>
    <xf numFmtId="0" fontId="6" fillId="0" borderId="19" xfId="52" applyFont="1" applyBorder="1" applyAlignment="1" applyProtection="1">
      <alignment horizontal="left"/>
      <protection hidden="1"/>
    </xf>
    <xf numFmtId="0" fontId="6" fillId="0" borderId="19" xfId="52" applyFont="1" applyBorder="1" applyProtection="1">
      <alignment/>
      <protection hidden="1"/>
    </xf>
    <xf numFmtId="0" fontId="6" fillId="0" borderId="19" xfId="52" applyFont="1" applyBorder="1" applyAlignment="1" applyProtection="1">
      <alignment horizontal="center"/>
      <protection hidden="1"/>
    </xf>
    <xf numFmtId="181" fontId="2" fillId="0" borderId="19" xfId="52" applyNumberFormat="1" applyFont="1" applyBorder="1" applyAlignment="1" applyProtection="1">
      <alignment horizontal="center"/>
      <protection hidden="1"/>
    </xf>
    <xf numFmtId="181" fontId="2" fillId="0" borderId="19" xfId="0" applyNumberFormat="1" applyFont="1" applyFill="1" applyBorder="1" applyAlignment="1" applyProtection="1">
      <alignment horizontal="center"/>
      <protection hidden="1"/>
    </xf>
    <xf numFmtId="0" fontId="2" fillId="36" borderId="22" xfId="0" applyFont="1" applyFill="1" applyBorder="1" applyAlignment="1" applyProtection="1">
      <alignment horizontal="left"/>
      <protection hidden="1"/>
    </xf>
    <xf numFmtId="49" fontId="2" fillId="36" borderId="10" xfId="0" applyNumberFormat="1" applyFont="1" applyFill="1" applyBorder="1" applyAlignment="1" applyProtection="1">
      <alignment horizontal="left" wrapText="1"/>
      <protection hidden="1"/>
    </xf>
    <xf numFmtId="49" fontId="2" fillId="36" borderId="10" xfId="0" applyNumberFormat="1" applyFont="1" applyFill="1" applyBorder="1" applyAlignment="1" applyProtection="1">
      <alignment horizont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6" borderId="10" xfId="0" applyNumberFormat="1" applyFont="1" applyFill="1" applyBorder="1" applyAlignment="1" applyProtection="1">
      <alignment horizontal="left" wrapText="1"/>
      <protection hidden="1"/>
    </xf>
    <xf numFmtId="49" fontId="2" fillId="36" borderId="10" xfId="0" applyNumberFormat="1" applyFont="1" applyFill="1" applyBorder="1" applyAlignment="1" applyProtection="1">
      <alignment horizontal="left"/>
      <protection hidden="1"/>
    </xf>
    <xf numFmtId="0" fontId="6" fillId="0" borderId="18" xfId="52" applyFont="1" applyBorder="1" applyProtection="1">
      <alignment/>
      <protection hidden="1"/>
    </xf>
    <xf numFmtId="0" fontId="4" fillId="33" borderId="22" xfId="52" applyFont="1" applyFill="1" applyBorder="1" applyAlignment="1" applyProtection="1">
      <alignment horizontal="left"/>
      <protection hidden="1"/>
    </xf>
    <xf numFmtId="0" fontId="3" fillId="33" borderId="10" xfId="52" applyFont="1" applyFill="1" applyBorder="1" applyProtection="1">
      <alignment/>
      <protection hidden="1"/>
    </xf>
    <xf numFmtId="0" fontId="3" fillId="33" borderId="10" xfId="52" applyFont="1" applyFill="1" applyBorder="1" applyAlignment="1" applyProtection="1">
      <alignment horizontal="left"/>
      <protection hidden="1"/>
    </xf>
    <xf numFmtId="0" fontId="3" fillId="33" borderId="10" xfId="52" applyFont="1" applyFill="1" applyBorder="1" applyAlignment="1" applyProtection="1">
      <alignment wrapText="1"/>
      <protection hidden="1"/>
    </xf>
    <xf numFmtId="0" fontId="4" fillId="33" borderId="10" xfId="52" applyFont="1" applyFill="1" applyBorder="1" applyAlignment="1" applyProtection="1">
      <alignment horizontal="center"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 applyAlignment="1" applyProtection="1">
      <alignment horizontal="left"/>
      <protection hidden="1"/>
    </xf>
    <xf numFmtId="0" fontId="2" fillId="0" borderId="0" xfId="52" applyFont="1" applyAlignment="1" applyProtection="1">
      <alignment horizontal="center"/>
      <protection hidden="1"/>
    </xf>
    <xf numFmtId="0" fontId="4" fillId="0" borderId="0" xfId="52" applyFont="1" applyAlignment="1" applyProtection="1">
      <alignment horizontal="left"/>
      <protection hidden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left"/>
      <protection hidden="1"/>
    </xf>
    <xf numFmtId="0" fontId="2" fillId="0" borderId="0" xfId="52" applyFont="1" applyAlignment="1" applyProtection="1">
      <alignment horizontal="left" wrapText="1"/>
      <protection hidden="1"/>
    </xf>
    <xf numFmtId="0" fontId="6" fillId="0" borderId="0" xfId="52" applyFont="1" applyAlignment="1" applyProtection="1">
      <alignment horizontal="center"/>
      <protection hidden="1"/>
    </xf>
    <xf numFmtId="181" fontId="2" fillId="0" borderId="0" xfId="52" applyNumberFormat="1" applyFont="1" applyAlignment="1" applyProtection="1">
      <alignment horizontal="center"/>
      <protection hidden="1"/>
    </xf>
    <xf numFmtId="16" fontId="4" fillId="33" borderId="13" xfId="52" applyNumberFormat="1" applyFont="1" applyFill="1" applyBorder="1" applyProtection="1">
      <alignment/>
      <protection hidden="1"/>
    </xf>
    <xf numFmtId="0" fontId="3" fillId="33" borderId="13" xfId="52" applyFont="1" applyFill="1" applyBorder="1" applyAlignment="1" applyProtection="1">
      <alignment horizontal="left"/>
      <protection hidden="1"/>
    </xf>
    <xf numFmtId="0" fontId="3" fillId="33" borderId="13" xfId="52" applyFont="1" applyFill="1" applyBorder="1" applyAlignment="1" applyProtection="1">
      <alignment wrapText="1"/>
      <protection hidden="1"/>
    </xf>
    <xf numFmtId="0" fontId="4" fillId="33" borderId="13" xfId="52" applyFont="1" applyFill="1" applyBorder="1" applyAlignment="1" applyProtection="1">
      <alignment horizontal="center"/>
      <protection hidden="1"/>
    </xf>
    <xf numFmtId="0" fontId="59" fillId="0" borderId="19" xfId="0" applyFont="1" applyBorder="1" applyAlignment="1" applyProtection="1">
      <alignment wrapText="1"/>
      <protection hidden="1"/>
    </xf>
    <xf numFmtId="0" fontId="2" fillId="0" borderId="17" xfId="52" applyFont="1" applyBorder="1" applyProtection="1">
      <alignment/>
      <protection hidden="1"/>
    </xf>
    <xf numFmtId="0" fontId="6" fillId="0" borderId="18" xfId="52" applyFont="1" applyBorder="1" applyAlignment="1" applyProtection="1">
      <alignment horizontal="left"/>
      <protection hidden="1"/>
    </xf>
    <xf numFmtId="0" fontId="6" fillId="0" borderId="18" xfId="52" applyFont="1" applyBorder="1" applyAlignment="1" applyProtection="1">
      <alignment horizontal="center"/>
      <protection hidden="1"/>
    </xf>
    <xf numFmtId="181" fontId="2" fillId="0" borderId="18" xfId="52" applyNumberFormat="1" applyFont="1" applyBorder="1" applyAlignment="1" applyProtection="1">
      <alignment horizontal="center"/>
      <protection hidden="1"/>
    </xf>
    <xf numFmtId="49" fontId="2" fillId="0" borderId="20" xfId="0" applyNumberFormat="1" applyFont="1" applyFill="1" applyBorder="1" applyAlignment="1" applyProtection="1">
      <alignment horizontal="left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177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/>
      <protection hidden="1"/>
    </xf>
    <xf numFmtId="49" fontId="2" fillId="0" borderId="19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Fill="1" applyBorder="1" applyAlignment="1" applyProtection="1">
      <alignment horizontal="center"/>
      <protection hidden="1"/>
    </xf>
    <xf numFmtId="0" fontId="4" fillId="33" borderId="22" xfId="52" applyFont="1" applyFill="1" applyBorder="1" applyProtection="1">
      <alignment/>
      <protection hidden="1"/>
    </xf>
    <xf numFmtId="0" fontId="4" fillId="33" borderId="10" xfId="52" applyFont="1" applyFill="1" applyBorder="1" applyProtection="1">
      <alignment/>
      <protection hidden="1"/>
    </xf>
    <xf numFmtId="0" fontId="6" fillId="33" borderId="10" xfId="52" applyFont="1" applyFill="1" applyBorder="1" applyAlignment="1" applyProtection="1">
      <alignment horizontal="left"/>
      <protection hidden="1"/>
    </xf>
    <xf numFmtId="0" fontId="6" fillId="33" borderId="10" xfId="52" applyFont="1" applyFill="1" applyBorder="1" applyAlignment="1" applyProtection="1">
      <alignment wrapText="1"/>
      <protection hidden="1"/>
    </xf>
    <xf numFmtId="0" fontId="58" fillId="33" borderId="10" xfId="52" applyFont="1" applyFill="1" applyBorder="1" applyAlignment="1" applyProtection="1">
      <alignment horizontal="center"/>
      <protection hidden="1"/>
    </xf>
    <xf numFmtId="0" fontId="2" fillId="33" borderId="10" xfId="52" applyFont="1" applyFill="1" applyBorder="1" applyAlignment="1" applyProtection="1">
      <alignment horizontal="center"/>
      <protection hidden="1"/>
    </xf>
    <xf numFmtId="0" fontId="63" fillId="0" borderId="19" xfId="0" applyFont="1" applyFill="1" applyBorder="1" applyAlignment="1" applyProtection="1">
      <alignment horizontal="left"/>
      <protection hidden="1"/>
    </xf>
    <xf numFmtId="49" fontId="2" fillId="0" borderId="19" xfId="0" applyNumberFormat="1" applyFont="1" applyFill="1" applyBorder="1" applyAlignment="1" applyProtection="1">
      <alignment vertical="center" wrapText="1"/>
      <protection hidden="1"/>
    </xf>
    <xf numFmtId="16" fontId="57" fillId="0" borderId="19" xfId="0" applyNumberFormat="1" applyFont="1" applyFill="1" applyBorder="1" applyAlignment="1" applyProtection="1">
      <alignment/>
      <protection hidden="1"/>
    </xf>
    <xf numFmtId="0" fontId="4" fillId="34" borderId="25" xfId="52" applyFont="1" applyFill="1" applyBorder="1" applyProtection="1">
      <alignment/>
      <protection hidden="1"/>
    </xf>
    <xf numFmtId="0" fontId="2" fillId="34" borderId="11" xfId="52" applyFont="1" applyFill="1" applyBorder="1" applyProtection="1">
      <alignment/>
      <protection hidden="1"/>
    </xf>
    <xf numFmtId="0" fontId="2" fillId="34" borderId="11" xfId="52" applyFont="1" applyFill="1" applyBorder="1" applyAlignment="1" applyProtection="1">
      <alignment horizontal="left"/>
      <protection hidden="1"/>
    </xf>
    <xf numFmtId="0" fontId="2" fillId="34" borderId="11" xfId="52" applyFont="1" applyFill="1" applyBorder="1" applyAlignment="1" applyProtection="1">
      <alignment horizontal="center"/>
      <protection hidden="1"/>
    </xf>
    <xf numFmtId="174" fontId="4" fillId="34" borderId="11" xfId="52" applyNumberFormat="1" applyFont="1" applyFill="1" applyBorder="1" applyAlignment="1" applyProtection="1">
      <alignment horizontal="center"/>
      <protection hidden="1"/>
    </xf>
    <xf numFmtId="0" fontId="7" fillId="33" borderId="26" xfId="52" applyFont="1" applyFill="1" applyBorder="1" applyProtection="1">
      <alignment/>
      <protection hidden="1"/>
    </xf>
    <xf numFmtId="0" fontId="6" fillId="33" borderId="27" xfId="52" applyFont="1" applyFill="1" applyBorder="1" applyProtection="1">
      <alignment/>
      <protection hidden="1"/>
    </xf>
    <xf numFmtId="0" fontId="2" fillId="33" borderId="28" xfId="52" applyFont="1" applyFill="1" applyBorder="1" applyAlignment="1" applyProtection="1">
      <alignment horizontal="left"/>
      <protection hidden="1"/>
    </xf>
    <xf numFmtId="0" fontId="6" fillId="33" borderId="28" xfId="52" applyFont="1" applyFill="1" applyBorder="1" applyProtection="1">
      <alignment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2" fillId="33" borderId="28" xfId="52" applyFont="1" applyFill="1" applyBorder="1" applyAlignment="1" applyProtection="1">
      <alignment horizontal="center"/>
      <protection hidden="1"/>
    </xf>
    <xf numFmtId="0" fontId="3" fillId="33" borderId="29" xfId="52" applyFont="1" applyFill="1" applyBorder="1" applyProtection="1">
      <alignment/>
      <protection hidden="1"/>
    </xf>
    <xf numFmtId="0" fontId="6" fillId="33" borderId="24" xfId="52" applyFont="1" applyFill="1" applyBorder="1" applyProtection="1">
      <alignment/>
      <protection hidden="1"/>
    </xf>
    <xf numFmtId="0" fontId="2" fillId="33" borderId="0" xfId="52" applyFont="1" applyFill="1" applyAlignment="1" applyProtection="1">
      <alignment horizontal="left"/>
      <protection hidden="1"/>
    </xf>
    <xf numFmtId="0" fontId="3" fillId="33" borderId="0" xfId="52" applyFont="1" applyFill="1" applyProtection="1">
      <alignment/>
      <protection hidden="1"/>
    </xf>
    <xf numFmtId="0" fontId="6" fillId="33" borderId="0" xfId="52" applyFont="1" applyFill="1" applyAlignment="1" applyProtection="1">
      <alignment horizontal="center"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3" fillId="33" borderId="30" xfId="52" applyFont="1" applyFill="1" applyBorder="1" applyProtection="1">
      <alignment/>
      <protection hidden="1"/>
    </xf>
    <xf numFmtId="0" fontId="57" fillId="33" borderId="24" xfId="0" applyFont="1" applyFill="1" applyBorder="1" applyAlignment="1" applyProtection="1">
      <alignment/>
      <protection hidden="1"/>
    </xf>
    <xf numFmtId="0" fontId="3" fillId="33" borderId="31" xfId="52" applyFont="1" applyFill="1" applyBorder="1" applyProtection="1">
      <alignment/>
      <protection hidden="1"/>
    </xf>
    <xf numFmtId="0" fontId="57" fillId="33" borderId="32" xfId="0" applyFont="1" applyFill="1" applyBorder="1" applyAlignment="1" applyProtection="1">
      <alignment/>
      <protection hidden="1"/>
    </xf>
    <xf numFmtId="0" fontId="2" fillId="33" borderId="33" xfId="52" applyFont="1" applyFill="1" applyBorder="1" applyAlignment="1" applyProtection="1">
      <alignment horizontal="left"/>
      <protection hidden="1"/>
    </xf>
    <xf numFmtId="0" fontId="3" fillId="33" borderId="33" xfId="52" applyFont="1" applyFill="1" applyBorder="1" applyProtection="1">
      <alignment/>
      <protection hidden="1"/>
    </xf>
    <xf numFmtId="0" fontId="6" fillId="33" borderId="33" xfId="52" applyFont="1" applyFill="1" applyBorder="1" applyAlignment="1" applyProtection="1">
      <alignment horizontal="center"/>
      <protection hidden="1"/>
    </xf>
    <xf numFmtId="0" fontId="2" fillId="33" borderId="33" xfId="52" applyFont="1" applyFill="1" applyBorder="1" applyAlignment="1" applyProtection="1">
      <alignment horizontal="center"/>
      <protection hidden="1"/>
    </xf>
    <xf numFmtId="0" fontId="7" fillId="0" borderId="0" xfId="52" applyFont="1" applyProtection="1">
      <alignment/>
      <protection hidden="1"/>
    </xf>
    <xf numFmtId="0" fontId="4" fillId="0" borderId="15" xfId="52" applyFont="1" applyBorder="1" applyProtection="1">
      <alignment/>
      <protection hidden="1"/>
    </xf>
    <xf numFmtId="0" fontId="2" fillId="0" borderId="15" xfId="52" applyFont="1" applyBorder="1" applyAlignment="1" applyProtection="1">
      <alignment horizontal="left"/>
      <protection hidden="1"/>
    </xf>
    <xf numFmtId="0" fontId="4" fillId="0" borderId="15" xfId="52" applyFont="1" applyBorder="1" applyAlignment="1" applyProtection="1">
      <alignment horizontal="center"/>
      <protection hidden="1"/>
    </xf>
    <xf numFmtId="0" fontId="2" fillId="0" borderId="15" xfId="52" applyFont="1" applyBorder="1" applyAlignment="1" applyProtection="1">
      <alignment horizontal="center"/>
      <protection hidden="1"/>
    </xf>
    <xf numFmtId="0" fontId="4" fillId="0" borderId="12" xfId="52" applyFont="1" applyBorder="1" applyProtection="1">
      <alignment/>
      <protection hidden="1"/>
    </xf>
    <xf numFmtId="0" fontId="4" fillId="0" borderId="13" xfId="52" applyFont="1" applyBorder="1" applyProtection="1">
      <alignment/>
      <protection hidden="1"/>
    </xf>
    <xf numFmtId="0" fontId="4" fillId="0" borderId="13" xfId="52" applyFont="1" applyBorder="1" applyAlignment="1" applyProtection="1">
      <alignment horizontal="left"/>
      <protection hidden="1"/>
    </xf>
    <xf numFmtId="0" fontId="57" fillId="0" borderId="13" xfId="0" applyFont="1" applyBorder="1" applyAlignment="1" applyProtection="1">
      <alignment/>
      <protection hidden="1"/>
    </xf>
    <xf numFmtId="0" fontId="4" fillId="0" borderId="10" xfId="52" applyFont="1" applyBorder="1" applyAlignment="1" applyProtection="1">
      <alignment horizontal="center"/>
      <protection hidden="1"/>
    </xf>
    <xf numFmtId="0" fontId="4" fillId="35" borderId="22" xfId="52" applyFont="1" applyFill="1" applyBorder="1" applyProtection="1">
      <alignment/>
      <protection hidden="1"/>
    </xf>
    <xf numFmtId="0" fontId="64" fillId="35" borderId="10" xfId="0" applyFont="1" applyFill="1" applyBorder="1" applyAlignment="1" applyProtection="1">
      <alignment/>
      <protection hidden="1"/>
    </xf>
    <xf numFmtId="0" fontId="4" fillId="35" borderId="10" xfId="52" applyFont="1" applyFill="1" applyBorder="1" applyAlignment="1" applyProtection="1">
      <alignment horizontal="left"/>
      <protection hidden="1"/>
    </xf>
    <xf numFmtId="0" fontId="4" fillId="35" borderId="10" xfId="52" applyFont="1" applyFill="1" applyBorder="1" applyAlignment="1" applyProtection="1">
      <alignment horizontal="center"/>
      <protection hidden="1"/>
    </xf>
    <xf numFmtId="2" fontId="4" fillId="35" borderId="10" xfId="52" applyNumberFormat="1" applyFont="1" applyFill="1" applyBorder="1" applyAlignment="1" applyProtection="1">
      <alignment horizontal="center"/>
      <protection hidden="1"/>
    </xf>
    <xf numFmtId="0" fontId="65" fillId="0" borderId="12" xfId="0" applyFont="1" applyBorder="1" applyAlignment="1" applyProtection="1">
      <alignment/>
      <protection hidden="1"/>
    </xf>
    <xf numFmtId="0" fontId="57" fillId="0" borderId="13" xfId="0" applyFont="1" applyFill="1" applyBorder="1" applyAlignment="1" applyProtection="1">
      <alignment/>
      <protection hidden="1"/>
    </xf>
    <xf numFmtId="0" fontId="2" fillId="0" borderId="13" xfId="52" applyFont="1" applyFill="1" applyBorder="1" applyAlignment="1" applyProtection="1">
      <alignment horizontal="left"/>
      <protection hidden="1"/>
    </xf>
    <xf numFmtId="0" fontId="65" fillId="0" borderId="13" xfId="0" applyFont="1" applyFill="1" applyBorder="1" applyAlignment="1" applyProtection="1">
      <alignment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2" fontId="2" fillId="0" borderId="13" xfId="52" applyNumberFormat="1" applyFont="1" applyFill="1" applyBorder="1" applyAlignment="1" applyProtection="1">
      <alignment horizontal="center"/>
      <protection hidden="1"/>
    </xf>
    <xf numFmtId="0" fontId="65" fillId="0" borderId="24" xfId="0" applyFont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2" fontId="2" fillId="0" borderId="0" xfId="52" applyNumberFormat="1" applyFont="1" applyFill="1" applyBorder="1" applyAlignment="1" applyProtection="1">
      <alignment horizontal="center"/>
      <protection hidden="1"/>
    </xf>
    <xf numFmtId="0" fontId="65" fillId="0" borderId="14" xfId="0" applyFont="1" applyBorder="1" applyAlignment="1" applyProtection="1">
      <alignment/>
      <protection hidden="1"/>
    </xf>
    <xf numFmtId="0" fontId="57" fillId="0" borderId="15" xfId="0" applyFont="1" applyFill="1" applyBorder="1" applyAlignment="1" applyProtection="1">
      <alignment/>
      <protection hidden="1"/>
    </xf>
    <xf numFmtId="0" fontId="2" fillId="0" borderId="15" xfId="52" applyFont="1" applyFill="1" applyBorder="1" applyAlignment="1" applyProtection="1">
      <alignment horizontal="left"/>
      <protection hidden="1"/>
    </xf>
    <xf numFmtId="0" fontId="65" fillId="0" borderId="15" xfId="0" applyFont="1" applyFill="1" applyBorder="1" applyAlignment="1" applyProtection="1">
      <alignment/>
      <protection hidden="1"/>
    </xf>
    <xf numFmtId="1" fontId="2" fillId="0" borderId="15" xfId="52" applyNumberFormat="1" applyFont="1" applyFill="1" applyBorder="1" applyAlignment="1" applyProtection="1">
      <alignment horizontal="center"/>
      <protection hidden="1"/>
    </xf>
    <xf numFmtId="2" fontId="2" fillId="0" borderId="15" xfId="52" applyNumberFormat="1" applyFont="1" applyFill="1" applyBorder="1" applyAlignment="1" applyProtection="1">
      <alignment horizontal="center"/>
      <protection hidden="1"/>
    </xf>
    <xf numFmtId="0" fontId="65" fillId="35" borderId="22" xfId="0" applyFont="1" applyFill="1" applyBorder="1" applyAlignment="1" applyProtection="1">
      <alignment/>
      <protection hidden="1"/>
    </xf>
    <xf numFmtId="0" fontId="65" fillId="35" borderId="10" xfId="0" applyFont="1" applyFill="1" applyBorder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2" fillId="0" borderId="0" xfId="52" applyFont="1" applyFill="1" applyAlignment="1" applyProtection="1">
      <alignment horizontal="center"/>
      <protection hidden="1"/>
    </xf>
    <xf numFmtId="1" fontId="2" fillId="0" borderId="0" xfId="52" applyNumberFormat="1" applyFont="1" applyFill="1" applyAlignment="1" applyProtection="1">
      <alignment horizontal="center"/>
      <protection hidden="1"/>
    </xf>
    <xf numFmtId="2" fontId="2" fillId="0" borderId="0" xfId="52" applyNumberFormat="1" applyFont="1" applyFill="1" applyAlignment="1" applyProtection="1">
      <alignment horizontal="center"/>
      <protection hidden="1"/>
    </xf>
    <xf numFmtId="0" fontId="65" fillId="35" borderId="14" xfId="0" applyFont="1" applyFill="1" applyBorder="1" applyAlignment="1" applyProtection="1">
      <alignment/>
      <protection hidden="1"/>
    </xf>
    <xf numFmtId="178" fontId="65" fillId="35" borderId="10" xfId="0" applyNumberFormat="1" applyFont="1" applyFill="1" applyBorder="1" applyAlignment="1" applyProtection="1">
      <alignment/>
      <protection hidden="1"/>
    </xf>
    <xf numFmtId="0" fontId="4" fillId="35" borderId="12" xfId="52" applyFont="1" applyFill="1" applyBorder="1" applyProtection="1">
      <alignment/>
      <protection hidden="1"/>
    </xf>
    <xf numFmtId="0" fontId="65" fillId="35" borderId="13" xfId="0" applyFont="1" applyFill="1" applyBorder="1" applyAlignment="1" applyProtection="1">
      <alignment/>
      <protection hidden="1"/>
    </xf>
    <xf numFmtId="0" fontId="4" fillId="35" borderId="13" xfId="52" applyFont="1" applyFill="1" applyBorder="1" applyAlignment="1" applyProtection="1">
      <alignment horizontal="left"/>
      <protection hidden="1"/>
    </xf>
    <xf numFmtId="0" fontId="4" fillId="35" borderId="13" xfId="52" applyFont="1" applyFill="1" applyBorder="1" applyAlignment="1" applyProtection="1">
      <alignment horizontal="center"/>
      <protection hidden="1"/>
    </xf>
    <xf numFmtId="175" fontId="4" fillId="35" borderId="13" xfId="52" applyNumberFormat="1" applyFont="1" applyFill="1" applyBorder="1" applyAlignment="1" applyProtection="1">
      <alignment horizontal="center"/>
      <protection hidden="1"/>
    </xf>
    <xf numFmtId="0" fontId="2" fillId="0" borderId="12" xfId="52" applyFont="1" applyBorder="1" applyProtection="1">
      <alignment/>
      <protection hidden="1"/>
    </xf>
    <xf numFmtId="49" fontId="2" fillId="0" borderId="13" xfId="0" applyNumberFormat="1" applyFont="1" applyFill="1" applyBorder="1" applyAlignment="1" applyProtection="1">
      <alignment vertical="center"/>
      <protection hidden="1"/>
    </xf>
    <xf numFmtId="0" fontId="65" fillId="0" borderId="13" xfId="0" applyFont="1" applyBorder="1" applyAlignment="1" applyProtection="1">
      <alignment/>
      <protection hidden="1"/>
    </xf>
    <xf numFmtId="0" fontId="2" fillId="0" borderId="24" xfId="52" applyFont="1" applyBorder="1" applyProtection="1">
      <alignment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65" fillId="0" borderId="0" xfId="0" applyFont="1" applyBorder="1" applyAlignment="1" applyProtection="1">
      <alignment/>
      <protection hidden="1"/>
    </xf>
    <xf numFmtId="0" fontId="2" fillId="0" borderId="14" xfId="52" applyFont="1" applyBorder="1" applyProtection="1">
      <alignment/>
      <protection hidden="1"/>
    </xf>
    <xf numFmtId="49" fontId="2" fillId="0" borderId="15" xfId="0" applyNumberFormat="1" applyFont="1" applyFill="1" applyBorder="1" applyAlignment="1" applyProtection="1">
      <alignment vertical="center"/>
      <protection hidden="1"/>
    </xf>
    <xf numFmtId="0" fontId="65" fillId="0" borderId="15" xfId="0" applyFont="1" applyBorder="1" applyAlignment="1" applyProtection="1">
      <alignment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65" fillId="35" borderId="15" xfId="0" applyFont="1" applyFill="1" applyBorder="1" applyAlignment="1" applyProtection="1">
      <alignment/>
      <protection hidden="1"/>
    </xf>
    <xf numFmtId="0" fontId="4" fillId="35" borderId="15" xfId="52" applyFont="1" applyFill="1" applyBorder="1" applyAlignment="1" applyProtection="1">
      <alignment horizontal="left"/>
      <protection hidden="1"/>
    </xf>
    <xf numFmtId="0" fontId="4" fillId="35" borderId="15" xfId="52" applyFont="1" applyFill="1" applyBorder="1" applyAlignment="1" applyProtection="1">
      <alignment horizontal="center"/>
      <protection hidden="1"/>
    </xf>
    <xf numFmtId="2" fontId="4" fillId="35" borderId="15" xfId="52" applyNumberFormat="1" applyFont="1" applyFill="1" applyBorder="1" applyAlignment="1" applyProtection="1">
      <alignment horizontal="center"/>
      <protection hidden="1"/>
    </xf>
    <xf numFmtId="178" fontId="4" fillId="0" borderId="0" xfId="52" applyNumberFormat="1" applyFont="1" applyAlignment="1" applyProtection="1">
      <alignment horizontal="left"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center"/>
      <protection hidden="1"/>
    </xf>
    <xf numFmtId="1" fontId="4" fillId="33" borderId="26" xfId="52" applyNumberFormat="1" applyFont="1" applyFill="1" applyBorder="1" applyProtection="1">
      <alignment/>
      <protection hidden="1"/>
    </xf>
    <xf numFmtId="0" fontId="3" fillId="33" borderId="28" xfId="52" applyFont="1" applyFill="1" applyBorder="1" applyProtection="1">
      <alignment/>
      <protection hidden="1"/>
    </xf>
    <xf numFmtId="0" fontId="4" fillId="33" borderId="28" xfId="52" applyFont="1" applyFill="1" applyBorder="1" applyAlignment="1" applyProtection="1">
      <alignment horizontal="left"/>
      <protection hidden="1"/>
    </xf>
    <xf numFmtId="0" fontId="3" fillId="33" borderId="28" xfId="52" applyFont="1" applyFill="1" applyBorder="1" applyAlignment="1" applyProtection="1">
      <alignment horizontal="center"/>
      <protection hidden="1"/>
    </xf>
    <xf numFmtId="174" fontId="4" fillId="33" borderId="28" xfId="52" applyNumberFormat="1" applyFont="1" applyFill="1" applyBorder="1" applyAlignment="1" applyProtection="1">
      <alignment horizontal="center"/>
      <protection hidden="1"/>
    </xf>
    <xf numFmtId="1" fontId="4" fillId="33" borderId="29" xfId="52" applyNumberFormat="1" applyFont="1" applyFill="1" applyBorder="1" applyProtection="1">
      <alignment/>
      <protection hidden="1"/>
    </xf>
    <xf numFmtId="0" fontId="4" fillId="33" borderId="0" xfId="52" applyFont="1" applyFill="1" applyAlignment="1" applyProtection="1">
      <alignment horizontal="left"/>
      <protection hidden="1"/>
    </xf>
    <xf numFmtId="0" fontId="3" fillId="33" borderId="0" xfId="52" applyFont="1" applyFill="1" applyAlignment="1" applyProtection="1">
      <alignment horizontal="center"/>
      <protection hidden="1"/>
    </xf>
    <xf numFmtId="174" fontId="4" fillId="33" borderId="0" xfId="52" applyNumberFormat="1" applyFont="1" applyFill="1" applyAlignment="1" applyProtection="1">
      <alignment horizontal="center"/>
      <protection hidden="1"/>
    </xf>
    <xf numFmtId="1" fontId="4" fillId="33" borderId="31" xfId="52" applyNumberFormat="1" applyFont="1" applyFill="1" applyBorder="1" applyProtection="1">
      <alignment/>
      <protection hidden="1"/>
    </xf>
    <xf numFmtId="0" fontId="4" fillId="33" borderId="33" xfId="52" applyFont="1" applyFill="1" applyBorder="1" applyAlignment="1" applyProtection="1">
      <alignment horizontal="left"/>
      <protection hidden="1"/>
    </xf>
    <xf numFmtId="0" fontId="3" fillId="33" borderId="33" xfId="52" applyFont="1" applyFill="1" applyBorder="1" applyAlignment="1" applyProtection="1">
      <alignment horizontal="center"/>
      <protection hidden="1"/>
    </xf>
    <xf numFmtId="174" fontId="4" fillId="33" borderId="33" xfId="52" applyNumberFormat="1" applyFont="1" applyFill="1" applyBorder="1" applyAlignment="1" applyProtection="1">
      <alignment horizontal="center"/>
      <protection hidden="1"/>
    </xf>
    <xf numFmtId="1" fontId="4" fillId="0" borderId="0" xfId="52" applyNumberFormat="1" applyFont="1" applyFill="1" applyAlignment="1" applyProtection="1">
      <alignment horizontal="center" wrapText="1"/>
      <protection locked="0"/>
    </xf>
    <xf numFmtId="0" fontId="4" fillId="0" borderId="0" xfId="52" applyFont="1" applyFill="1" applyAlignment="1" applyProtection="1">
      <alignment horizontal="center" wrapText="1"/>
      <protection locked="0"/>
    </xf>
    <xf numFmtId="178" fontId="57" fillId="0" borderId="0" xfId="0" applyNumberFormat="1" applyFont="1" applyFill="1" applyAlignment="1" applyProtection="1">
      <alignment horizontal="righ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 horizontal="center"/>
      <protection locked="0"/>
    </xf>
    <xf numFmtId="178" fontId="6" fillId="0" borderId="0" xfId="52" applyNumberFormat="1" applyFont="1" applyFill="1" applyAlignment="1" applyProtection="1">
      <alignment horizontal="right"/>
      <protection locked="0"/>
    </xf>
    <xf numFmtId="178" fontId="6" fillId="1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8" fontId="6" fillId="0" borderId="21" xfId="0" applyNumberFormat="1" applyFont="1" applyFill="1" applyBorder="1" applyAlignment="1" applyProtection="1">
      <alignment horizontal="right" vertical="top" wrapText="1"/>
      <protection locked="0"/>
    </xf>
    <xf numFmtId="178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52" applyNumberFormat="1" applyFont="1" applyFill="1" applyBorder="1" applyAlignment="1" applyProtection="1">
      <alignment horizontal="center"/>
      <protection locked="0"/>
    </xf>
    <xf numFmtId="4" fontId="8" fillId="35" borderId="13" xfId="52" applyNumberFormat="1" applyFont="1" applyFill="1" applyBorder="1" applyAlignment="1" applyProtection="1">
      <alignment horizontal="center"/>
      <protection locked="0"/>
    </xf>
    <xf numFmtId="0" fontId="61" fillId="0" borderId="0" xfId="52" applyFont="1" applyFill="1" applyAlignment="1" applyProtection="1">
      <alignment horizontal="center"/>
      <protection locked="0"/>
    </xf>
    <xf numFmtId="4" fontId="8" fillId="35" borderId="15" xfId="52" applyNumberFormat="1" applyFont="1" applyFill="1" applyBorder="1" applyAlignment="1" applyProtection="1">
      <alignment horizontal="center"/>
      <protection locked="0"/>
    </xf>
    <xf numFmtId="4" fontId="2" fillId="0" borderId="18" xfId="52" applyNumberFormat="1" applyFont="1" applyFill="1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/>
      <protection locked="0"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178" fontId="57" fillId="0" borderId="0" xfId="0" applyNumberFormat="1" applyFont="1" applyAlignment="1" applyProtection="1">
      <alignment horizontal="right"/>
      <protection locked="0"/>
    </xf>
    <xf numFmtId="178" fontId="6" fillId="0" borderId="0" xfId="52" applyNumberFormat="1" applyFont="1" applyAlignment="1" applyProtection="1">
      <alignment horizontal="right"/>
      <protection locked="0"/>
    </xf>
    <xf numFmtId="0" fontId="57" fillId="0" borderId="0" xfId="0" applyFont="1" applyAlignment="1" applyProtection="1">
      <alignment horizontal="left"/>
      <protection locked="0"/>
    </xf>
    <xf numFmtId="4" fontId="3" fillId="35" borderId="13" xfId="52" applyNumberFormat="1" applyFont="1" applyFill="1" applyBorder="1" applyAlignment="1" applyProtection="1">
      <alignment horizontal="center"/>
      <protection locked="0"/>
    </xf>
    <xf numFmtId="4" fontId="2" fillId="35" borderId="15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Border="1" applyAlignment="1" applyProtection="1">
      <alignment horizontal="center" wrapText="1"/>
      <protection locked="0"/>
    </xf>
    <xf numFmtId="0" fontId="61" fillId="0" borderId="0" xfId="0" applyFont="1" applyFill="1" applyAlignment="1" applyProtection="1">
      <alignment vertical="center"/>
      <protection locked="0"/>
    </xf>
    <xf numFmtId="4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 locked="0"/>
    </xf>
    <xf numFmtId="4" fontId="2" fillId="36" borderId="10" xfId="0" applyNumberFormat="1" applyFont="1" applyFill="1" applyBorder="1" applyAlignment="1" applyProtection="1">
      <alignment horizontal="center"/>
      <protection locked="0"/>
    </xf>
    <xf numFmtId="4" fontId="6" fillId="35" borderId="13" xfId="52" applyNumberFormat="1" applyFont="1" applyFill="1" applyBorder="1" applyAlignment="1" applyProtection="1">
      <alignment horizontal="center"/>
      <protection locked="0"/>
    </xf>
    <xf numFmtId="4" fontId="6" fillId="35" borderId="15" xfId="5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10" borderId="21" xfId="50" applyNumberFormat="1" applyFont="1" applyFill="1" applyBorder="1" applyAlignment="1" applyProtection="1">
      <alignment horizontal="center" vertical="center" wrapText="1"/>
      <protection locked="0"/>
    </xf>
    <xf numFmtId="4" fontId="2" fillId="10" borderId="19" xfId="5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50" applyNumberFormat="1" applyFont="1" applyFill="1" applyBorder="1" applyAlignment="1" applyProtection="1">
      <alignment horizontal="center" vertical="center" wrapText="1"/>
      <protection locked="0"/>
    </xf>
    <xf numFmtId="2" fontId="57" fillId="10" borderId="19" xfId="59" applyNumberFormat="1" applyFont="1" applyFill="1" applyBorder="1" applyAlignment="1" applyProtection="1">
      <alignment horizontal="center"/>
      <protection locked="0"/>
    </xf>
    <xf numFmtId="4" fontId="2" fillId="10" borderId="19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Fill="1" applyBorder="1" applyAlignment="1" applyProtection="1">
      <alignment horizontal="center" wrapText="1"/>
      <protection locked="0"/>
    </xf>
    <xf numFmtId="2" fontId="2" fillId="10" borderId="22" xfId="50" applyNumberFormat="1" applyFill="1" applyBorder="1" applyAlignment="1" applyProtection="1">
      <alignment horizontal="center" vertical="center" wrapText="1"/>
      <protection locked="0"/>
    </xf>
    <xf numFmtId="4" fontId="2" fillId="10" borderId="19" xfId="0" applyNumberFormat="1" applyFont="1" applyFill="1" applyBorder="1" applyAlignment="1" applyProtection="1">
      <alignment horizontal="center" vertical="center"/>
      <protection locked="0"/>
    </xf>
    <xf numFmtId="4" fontId="6" fillId="35" borderId="0" xfId="52" applyNumberFormat="1" applyFont="1" applyFill="1" applyAlignment="1" applyProtection="1">
      <alignment horizontal="center"/>
      <protection locked="0"/>
    </xf>
    <xf numFmtId="2" fontId="2" fillId="10" borderId="10" xfId="50" applyNumberFormat="1" applyFill="1" applyBorder="1" applyAlignment="1" applyProtection="1">
      <alignment horizontal="center" vertical="center" wrapText="1"/>
      <protection locked="0"/>
    </xf>
    <xf numFmtId="4" fontId="2" fillId="10" borderId="19" xfId="49" applyNumberFormat="1" applyFill="1" applyBorder="1" applyAlignment="1" applyProtection="1">
      <alignment horizontal="center" vertical="center"/>
      <protection locked="0"/>
    </xf>
    <xf numFmtId="4" fontId="3" fillId="35" borderId="13" xfId="52" applyNumberFormat="1" applyFont="1" applyFill="1" applyBorder="1" applyAlignment="1" applyProtection="1">
      <alignment horizontal="center"/>
      <protection locked="0"/>
    </xf>
    <xf numFmtId="4" fontId="2" fillId="0" borderId="19" xfId="52" applyNumberFormat="1" applyFont="1" applyBorder="1" applyAlignment="1" applyProtection="1">
      <alignment horizontal="center"/>
      <protection locked="0"/>
    </xf>
    <xf numFmtId="4" fontId="2" fillId="10" borderId="18" xfId="52" applyNumberFormat="1" applyFont="1" applyFill="1" applyBorder="1" applyAlignment="1" applyProtection="1">
      <alignment horizontal="center"/>
      <protection locked="0"/>
    </xf>
    <xf numFmtId="4" fontId="2" fillId="0" borderId="0" xfId="52" applyNumberFormat="1" applyFont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 locked="0"/>
    </xf>
    <xf numFmtId="4" fontId="13" fillId="33" borderId="13" xfId="52" applyNumberFormat="1" applyFont="1" applyFill="1" applyBorder="1" applyAlignment="1" applyProtection="1">
      <alignment horizontal="center"/>
      <protection locked="0"/>
    </xf>
    <xf numFmtId="4" fontId="2" fillId="0" borderId="18" xfId="52" applyNumberFormat="1" applyFont="1" applyBorder="1" applyAlignment="1" applyProtection="1">
      <alignment horizontal="center" wrapText="1"/>
      <protection locked="0"/>
    </xf>
    <xf numFmtId="4" fontId="2" fillId="10" borderId="18" xfId="0" applyNumberFormat="1" applyFont="1" applyFill="1" applyBorder="1" applyAlignment="1" applyProtection="1">
      <alignment horizontal="center"/>
      <protection locked="0"/>
    </xf>
    <xf numFmtId="4" fontId="2" fillId="10" borderId="19" xfId="0" applyNumberFormat="1" applyFont="1" applyFill="1" applyBorder="1" applyAlignment="1" applyProtection="1">
      <alignment horizontal="center"/>
      <protection locked="0"/>
    </xf>
    <xf numFmtId="4" fontId="2" fillId="10" borderId="20" xfId="0" applyNumberFormat="1" applyFont="1" applyFill="1" applyBorder="1" applyAlignment="1" applyProtection="1">
      <alignment horizontal="center"/>
      <protection locked="0"/>
    </xf>
    <xf numFmtId="4" fontId="2" fillId="10" borderId="20" xfId="0" applyNumberFormat="1" applyFont="1" applyFill="1" applyBorder="1" applyAlignment="1" applyProtection="1">
      <alignment horizontal="center" vertical="center"/>
      <protection locked="0"/>
    </xf>
    <xf numFmtId="4" fontId="2" fillId="10" borderId="20" xfId="52" applyNumberFormat="1" applyFont="1" applyFill="1" applyBorder="1" applyAlignment="1" applyProtection="1">
      <alignment horizontal="center"/>
      <protection locked="0"/>
    </xf>
    <xf numFmtId="4" fontId="8" fillId="33" borderId="10" xfId="52" applyNumberFormat="1" applyFont="1" applyFill="1" applyBorder="1" applyAlignment="1" applyProtection="1">
      <alignment horizontal="center"/>
      <protection locked="0"/>
    </xf>
    <xf numFmtId="4" fontId="2" fillId="10" borderId="22" xfId="50" applyNumberFormat="1" applyFill="1" applyBorder="1" applyAlignment="1" applyProtection="1">
      <alignment horizontal="center" wrapText="1"/>
      <protection locked="0"/>
    </xf>
    <xf numFmtId="0" fontId="65" fillId="0" borderId="0" xfId="0" applyFont="1" applyAlignment="1" applyProtection="1">
      <alignment/>
      <protection locked="0"/>
    </xf>
    <xf numFmtId="1" fontId="4" fillId="0" borderId="0" xfId="52" applyNumberFormat="1" applyFont="1" applyAlignment="1" applyProtection="1">
      <alignment horizontal="center" wrapText="1"/>
      <protection locked="0"/>
    </xf>
    <xf numFmtId="0" fontId="3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left"/>
      <protection locked="0"/>
    </xf>
    <xf numFmtId="0" fontId="58" fillId="0" borderId="0" xfId="52" applyFont="1" applyAlignment="1" applyProtection="1">
      <alignment horizontal="center"/>
      <protection locked="0"/>
    </xf>
    <xf numFmtId="14" fontId="2" fillId="0" borderId="0" xfId="52" applyNumberFormat="1" applyFont="1" applyAlignment="1" applyProtection="1">
      <alignment horizontal="center"/>
      <protection locked="0"/>
    </xf>
    <xf numFmtId="0" fontId="57" fillId="0" borderId="19" xfId="0" applyFont="1" applyBorder="1" applyAlignment="1" applyProtection="1">
      <alignment/>
      <protection locked="0"/>
    </xf>
    <xf numFmtId="178" fontId="6" fillId="33" borderId="34" xfId="52" applyNumberFormat="1" applyFont="1" applyFill="1" applyBorder="1" applyAlignment="1" applyProtection="1">
      <alignment horizontal="right"/>
      <protection hidden="1"/>
    </xf>
    <xf numFmtId="178" fontId="6" fillId="33" borderId="35" xfId="52" applyNumberFormat="1" applyFont="1" applyFill="1" applyBorder="1" applyAlignment="1" applyProtection="1">
      <alignment horizontal="right"/>
      <protection hidden="1"/>
    </xf>
    <xf numFmtId="178" fontId="6" fillId="33" borderId="36" xfId="52" applyNumberFormat="1" applyFont="1" applyFill="1" applyBorder="1" applyAlignment="1" applyProtection="1">
      <alignment horizontal="right"/>
      <protection hidden="1"/>
    </xf>
    <xf numFmtId="178" fontId="6" fillId="0" borderId="0" xfId="52" applyNumberFormat="1" applyFont="1" applyAlignment="1" applyProtection="1">
      <alignment horizontal="right"/>
      <protection hidden="1"/>
    </xf>
    <xf numFmtId="178" fontId="2" fillId="0" borderId="15" xfId="0" applyNumberFormat="1" applyFont="1" applyBorder="1" applyAlignment="1" applyProtection="1">
      <alignment horizontal="right"/>
      <protection hidden="1"/>
    </xf>
    <xf numFmtId="0" fontId="4" fillId="0" borderId="13" xfId="52" applyFont="1" applyBorder="1" applyAlignment="1" applyProtection="1">
      <alignment horizontal="center"/>
      <protection hidden="1"/>
    </xf>
    <xf numFmtId="178" fontId="4" fillId="0" borderId="23" xfId="52" applyNumberFormat="1" applyFont="1" applyBorder="1" applyAlignment="1" applyProtection="1">
      <alignment horizontal="right" wrapText="1"/>
      <protection hidden="1"/>
    </xf>
    <xf numFmtId="178" fontId="4" fillId="35" borderId="21" xfId="52" applyNumberFormat="1" applyFont="1" applyFill="1" applyBorder="1" applyAlignment="1" applyProtection="1">
      <alignment horizontal="right"/>
      <protection hidden="1"/>
    </xf>
    <xf numFmtId="178" fontId="2" fillId="0" borderId="23" xfId="52" applyNumberFormat="1" applyFont="1" applyFill="1" applyBorder="1" applyAlignment="1" applyProtection="1">
      <alignment horizontal="center"/>
      <protection hidden="1"/>
    </xf>
    <xf numFmtId="178" fontId="2" fillId="0" borderId="37" xfId="52" applyNumberFormat="1" applyFont="1" applyFill="1" applyBorder="1" applyAlignment="1" applyProtection="1">
      <alignment horizontal="center"/>
      <protection hidden="1"/>
    </xf>
    <xf numFmtId="178" fontId="2" fillId="0" borderId="17" xfId="52" applyNumberFormat="1" applyFont="1" applyFill="1" applyBorder="1" applyAlignment="1" applyProtection="1">
      <alignment horizontal="center"/>
      <protection hidden="1"/>
    </xf>
    <xf numFmtId="178" fontId="2" fillId="0" borderId="37" xfId="52" applyNumberFormat="1" applyFont="1" applyFill="1" applyBorder="1" applyAlignment="1" applyProtection="1">
      <alignment horizontal="right"/>
      <protection hidden="1"/>
    </xf>
    <xf numFmtId="178" fontId="4" fillId="35" borderId="23" xfId="52" applyNumberFormat="1" applyFont="1" applyFill="1" applyBorder="1" applyAlignment="1" applyProtection="1">
      <alignment horizontal="right"/>
      <protection hidden="1"/>
    </xf>
    <xf numFmtId="0" fontId="2" fillId="0" borderId="13" xfId="52" applyFont="1" applyBorder="1" applyAlignment="1" applyProtection="1">
      <alignment horizontal="center"/>
      <protection hidden="1"/>
    </xf>
    <xf numFmtId="178" fontId="2" fillId="0" borderId="23" xfId="52" applyNumberFormat="1" applyFont="1" applyBorder="1" applyAlignment="1" applyProtection="1">
      <alignment horizontal="right"/>
      <protection hidden="1"/>
    </xf>
    <xf numFmtId="0" fontId="2" fillId="0" borderId="0" xfId="52" applyFont="1" applyBorder="1" applyAlignment="1" applyProtection="1">
      <alignment horizontal="center"/>
      <protection hidden="1"/>
    </xf>
    <xf numFmtId="178" fontId="2" fillId="0" borderId="37" xfId="52" applyNumberFormat="1" applyFont="1" applyBorder="1" applyAlignment="1" applyProtection="1">
      <alignment horizontal="right"/>
      <protection hidden="1"/>
    </xf>
    <xf numFmtId="178" fontId="2" fillId="0" borderId="17" xfId="52" applyNumberFormat="1" applyFont="1" applyBorder="1" applyAlignment="1" applyProtection="1">
      <alignment horizontal="right"/>
      <protection hidden="1"/>
    </xf>
    <xf numFmtId="178" fontId="4" fillId="35" borderId="17" xfId="52" applyNumberFormat="1" applyFont="1" applyFill="1" applyBorder="1" applyAlignment="1" applyProtection="1">
      <alignment horizontal="right"/>
      <protection hidden="1"/>
    </xf>
    <xf numFmtId="178" fontId="4" fillId="0" borderId="0" xfId="52" applyNumberFormat="1" applyFont="1" applyAlignment="1" applyProtection="1">
      <alignment horizontal="right"/>
      <protection hidden="1"/>
    </xf>
    <xf numFmtId="0" fontId="4" fillId="33" borderId="28" xfId="52" applyFont="1" applyFill="1" applyBorder="1" applyAlignment="1" applyProtection="1">
      <alignment horizontal="center"/>
      <protection hidden="1"/>
    </xf>
    <xf numFmtId="178" fontId="4" fillId="33" borderId="34" xfId="52" applyNumberFormat="1" applyFont="1" applyFill="1" applyBorder="1" applyAlignment="1" applyProtection="1">
      <alignment horizontal="right"/>
      <protection hidden="1"/>
    </xf>
    <xf numFmtId="0" fontId="4" fillId="33" borderId="0" xfId="52" applyFont="1" applyFill="1" applyAlignment="1" applyProtection="1">
      <alignment horizontal="center"/>
      <protection hidden="1"/>
    </xf>
    <xf numFmtId="178" fontId="4" fillId="33" borderId="35" xfId="52" applyNumberFormat="1" applyFont="1" applyFill="1" applyBorder="1" applyAlignment="1" applyProtection="1">
      <alignment horizontal="right"/>
      <protection hidden="1"/>
    </xf>
    <xf numFmtId="0" fontId="4" fillId="33" borderId="33" xfId="52" applyFont="1" applyFill="1" applyBorder="1" applyAlignment="1" applyProtection="1">
      <alignment horizontal="center"/>
      <protection hidden="1"/>
    </xf>
    <xf numFmtId="178" fontId="4" fillId="33" borderId="36" xfId="52" applyNumberFormat="1" applyFont="1" applyFill="1" applyBorder="1" applyAlignment="1" applyProtection="1">
      <alignment horizontal="right"/>
      <protection hidden="1"/>
    </xf>
    <xf numFmtId="4" fontId="2" fillId="10" borderId="19" xfId="49" applyNumberFormat="1" applyFill="1" applyBorder="1" applyAlignment="1" applyProtection="1">
      <alignment horizontal="center"/>
      <protection locked="0"/>
    </xf>
    <xf numFmtId="4" fontId="2" fillId="10" borderId="10" xfId="50" applyNumberFormat="1" applyFill="1" applyBorder="1" applyAlignment="1" applyProtection="1">
      <alignment horizontal="center" vertical="center" wrapText="1"/>
      <protection locked="0"/>
    </xf>
    <xf numFmtId="4" fontId="57" fillId="10" borderId="19" xfId="0" applyNumberFormat="1" applyFont="1" applyFill="1" applyBorder="1" applyAlignment="1" applyProtection="1">
      <alignment horizontal="center"/>
      <protection locked="0"/>
    </xf>
    <xf numFmtId="178" fontId="8" fillId="33" borderId="23" xfId="52" applyNumberFormat="1" applyFont="1" applyFill="1" applyBorder="1" applyAlignment="1" applyProtection="1">
      <alignment horizontal="right"/>
      <protection hidden="1"/>
    </xf>
    <xf numFmtId="178" fontId="8" fillId="35" borderId="23" xfId="52" applyNumberFormat="1" applyFont="1" applyFill="1" applyBorder="1" applyAlignment="1" applyProtection="1">
      <alignment horizontal="right"/>
      <protection hidden="1"/>
    </xf>
    <xf numFmtId="178" fontId="4" fillId="35" borderId="17" xfId="52" applyNumberFormat="1" applyFont="1" applyFill="1" applyBorder="1" applyAlignment="1" applyProtection="1">
      <alignment horizontal="right"/>
      <protection hidden="1"/>
    </xf>
    <xf numFmtId="178" fontId="2" fillId="0" borderId="18" xfId="52" applyNumberFormat="1" applyFont="1" applyFill="1" applyBorder="1" applyAlignment="1" applyProtection="1">
      <alignment horizontal="right" wrapText="1"/>
      <protection hidden="1"/>
    </xf>
    <xf numFmtId="178" fontId="2" fillId="0" borderId="19" xfId="52" applyNumberFormat="1" applyFont="1" applyFill="1" applyBorder="1" applyAlignment="1" applyProtection="1">
      <alignment horizontal="right"/>
      <protection hidden="1"/>
    </xf>
    <xf numFmtId="0" fontId="57" fillId="35" borderId="23" xfId="0" applyFont="1" applyFill="1" applyBorder="1" applyAlignment="1" applyProtection="1">
      <alignment/>
      <protection hidden="1"/>
    </xf>
    <xf numFmtId="178" fontId="3" fillId="35" borderId="17" xfId="52" applyNumberFormat="1" applyFont="1" applyFill="1" applyBorder="1" applyAlignment="1" applyProtection="1">
      <alignment horizontal="right"/>
      <protection hidden="1"/>
    </xf>
    <xf numFmtId="178" fontId="2" fillId="0" borderId="19" xfId="52" applyNumberFormat="1" applyFont="1" applyBorder="1" applyAlignment="1" applyProtection="1">
      <alignment horizontal="right" wrapText="1"/>
      <protection hidden="1"/>
    </xf>
    <xf numFmtId="178" fontId="2" fillId="0" borderId="20" xfId="52" applyNumberFormat="1" applyFont="1" applyFill="1" applyBorder="1" applyAlignment="1" applyProtection="1">
      <alignment horizontal="right"/>
      <protection hidden="1"/>
    </xf>
    <xf numFmtId="178" fontId="2" fillId="36" borderId="21" xfId="0" applyNumberFormat="1" applyFont="1" applyFill="1" applyBorder="1" applyAlignment="1" applyProtection="1">
      <alignment horizontal="right"/>
      <protection hidden="1"/>
    </xf>
    <xf numFmtId="178" fontId="2" fillId="36" borderId="21" xfId="52" applyNumberFormat="1" applyFont="1" applyFill="1" applyBorder="1" applyAlignment="1" applyProtection="1">
      <alignment horizontal="right"/>
      <protection hidden="1"/>
    </xf>
    <xf numFmtId="178" fontId="2" fillId="0" borderId="16" xfId="52" applyNumberFormat="1" applyFont="1" applyFill="1" applyBorder="1" applyAlignment="1" applyProtection="1">
      <alignment horizontal="right"/>
      <protection hidden="1"/>
    </xf>
    <xf numFmtId="178" fontId="6" fillId="35" borderId="23" xfId="52" applyNumberFormat="1" applyFont="1" applyFill="1" applyBorder="1" applyAlignment="1" applyProtection="1">
      <alignment horizontal="right"/>
      <protection hidden="1"/>
    </xf>
    <xf numFmtId="178" fontId="2" fillId="0" borderId="18" xfId="52" applyNumberFormat="1" applyFont="1" applyBorder="1" applyAlignment="1" applyProtection="1">
      <alignment horizontal="right" wrapText="1"/>
      <protection hidden="1"/>
    </xf>
    <xf numFmtId="178" fontId="2" fillId="0" borderId="20" xfId="52" applyNumberFormat="1" applyFont="1" applyFill="1" applyBorder="1" applyAlignment="1" applyProtection="1">
      <alignment horizontal="right"/>
      <protection hidden="1"/>
    </xf>
    <xf numFmtId="178" fontId="2" fillId="0" borderId="19" xfId="52" applyNumberFormat="1" applyFont="1" applyFill="1" applyBorder="1" applyAlignment="1" applyProtection="1">
      <alignment horizontal="right"/>
      <protection hidden="1"/>
    </xf>
    <xf numFmtId="178" fontId="3" fillId="35" borderId="17" xfId="52" applyNumberFormat="1" applyFont="1" applyFill="1" applyBorder="1" applyAlignment="1" applyProtection="1">
      <alignment horizontal="right"/>
      <protection hidden="1"/>
    </xf>
    <xf numFmtId="178" fontId="2" fillId="0" borderId="19" xfId="52" applyNumberFormat="1" applyFont="1" applyFill="1" applyBorder="1" applyAlignment="1" applyProtection="1">
      <alignment horizontal="right" wrapText="1"/>
      <protection hidden="1"/>
    </xf>
    <xf numFmtId="178" fontId="6" fillId="35" borderId="37" xfId="52" applyNumberFormat="1" applyFont="1" applyFill="1" applyBorder="1" applyAlignment="1" applyProtection="1">
      <alignment horizontal="right"/>
      <protection hidden="1"/>
    </xf>
    <xf numFmtId="4" fontId="6" fillId="0" borderId="19" xfId="0" applyNumberFormat="1" applyFont="1" applyFill="1" applyBorder="1" applyAlignment="1" applyProtection="1">
      <alignment horizontal="right" vertical="center"/>
      <protection hidden="1"/>
    </xf>
    <xf numFmtId="178" fontId="2" fillId="0" borderId="19" xfId="52" applyNumberFormat="1" applyFont="1" applyBorder="1" applyAlignment="1" applyProtection="1">
      <alignment horizontal="right"/>
      <protection hidden="1"/>
    </xf>
    <xf numFmtId="178" fontId="2" fillId="0" borderId="18" xfId="52" applyNumberFormat="1" applyFont="1" applyFill="1" applyBorder="1" applyAlignment="1" applyProtection="1">
      <alignment horizontal="right"/>
      <protection hidden="1"/>
    </xf>
    <xf numFmtId="178" fontId="2" fillId="0" borderId="18" xfId="52" applyNumberFormat="1" applyFont="1" applyBorder="1" applyAlignment="1" applyProtection="1">
      <alignment horizontal="right"/>
      <protection hidden="1"/>
    </xf>
    <xf numFmtId="178" fontId="4" fillId="33" borderId="21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Alignment="1" applyProtection="1">
      <alignment horizontal="right"/>
      <protection hidden="1"/>
    </xf>
    <xf numFmtId="178" fontId="13" fillId="33" borderId="23" xfId="52" applyNumberFormat="1" applyFont="1" applyFill="1" applyBorder="1" applyAlignment="1" applyProtection="1">
      <alignment horizontal="right"/>
      <protection hidden="1"/>
    </xf>
    <xf numFmtId="178" fontId="8" fillId="33" borderId="21" xfId="52" applyNumberFormat="1" applyFont="1" applyFill="1" applyBorder="1" applyAlignment="1" applyProtection="1">
      <alignment horizontal="right"/>
      <protection hidden="1"/>
    </xf>
    <xf numFmtId="178" fontId="4" fillId="34" borderId="38" xfId="52" applyNumberFormat="1" applyFont="1" applyFill="1" applyBorder="1" applyAlignment="1" applyProtection="1">
      <alignment horizontal="right"/>
      <protection hidden="1"/>
    </xf>
    <xf numFmtId="0" fontId="4" fillId="0" borderId="0" xfId="52" applyFont="1" applyFill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4" fillId="0" borderId="0" xfId="52" applyFont="1" applyFill="1" applyAlignment="1" applyProtection="1">
      <alignment horizontal="left"/>
      <protection hidden="1"/>
    </xf>
    <xf numFmtId="0" fontId="4" fillId="0" borderId="0" xfId="52" applyFont="1" applyFill="1" applyAlignment="1" applyProtection="1">
      <alignment horizont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left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66" fillId="0" borderId="0" xfId="52" applyFont="1" applyFill="1" applyProtection="1">
      <alignment/>
      <protection hidden="1"/>
    </xf>
    <xf numFmtId="0" fontId="58" fillId="0" borderId="0" xfId="52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2" fillId="0" borderId="0" xfId="52" applyFont="1" applyFill="1" applyAlignment="1" applyProtection="1">
      <alignment horizontal="center"/>
      <protection hidden="1"/>
    </xf>
    <xf numFmtId="0" fontId="4" fillId="0" borderId="22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vertical="center" wrapText="1"/>
      <protection hidden="1"/>
    </xf>
    <xf numFmtId="0" fontId="6" fillId="0" borderId="12" xfId="0" applyNumberFormat="1" applyFont="1" applyFill="1" applyBorder="1" applyAlignment="1" applyProtection="1">
      <alignment horizontal="left" vertical="center"/>
      <protection hidden="1"/>
    </xf>
    <xf numFmtId="4" fontId="4" fillId="33" borderId="10" xfId="52" applyNumberFormat="1" applyFont="1" applyFill="1" applyBorder="1" applyAlignment="1" applyProtection="1">
      <alignment horizontal="center"/>
      <protection locked="0"/>
    </xf>
    <xf numFmtId="0" fontId="59" fillId="0" borderId="19" xfId="0" applyFont="1" applyFill="1" applyBorder="1" applyAlignment="1" applyProtection="1">
      <alignment wrapText="1"/>
      <protection hidden="1"/>
    </xf>
    <xf numFmtId="0" fontId="6" fillId="0" borderId="12" xfId="52" applyFont="1" applyFill="1" applyBorder="1" applyAlignment="1" applyProtection="1">
      <alignment horizontal="left"/>
      <protection hidden="1"/>
    </xf>
    <xf numFmtId="0" fontId="6" fillId="0" borderId="23" xfId="52" applyFont="1" applyFill="1" applyBorder="1" applyProtection="1">
      <alignment/>
      <protection hidden="1"/>
    </xf>
    <xf numFmtId="0" fontId="6" fillId="0" borderId="21" xfId="52" applyFont="1" applyFill="1" applyBorder="1" applyAlignment="1" applyProtection="1">
      <alignment horizontal="center"/>
      <protection hidden="1"/>
    </xf>
    <xf numFmtId="181" fontId="2" fillId="0" borderId="19" xfId="0" applyNumberFormat="1" applyFont="1" applyFill="1" applyBorder="1" applyAlignment="1" applyProtection="1">
      <alignment horizontal="center"/>
      <protection hidden="1"/>
    </xf>
    <xf numFmtId="0" fontId="6" fillId="33" borderId="10" xfId="52" applyFont="1" applyFill="1" applyBorder="1" applyProtection="1">
      <alignment/>
      <protection hidden="1"/>
    </xf>
    <xf numFmtId="0" fontId="6" fillId="33" borderId="22" xfId="52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2" fillId="0" borderId="21" xfId="0" applyFont="1" applyFill="1" applyBorder="1" applyAlignment="1" applyProtection="1">
      <alignment vertical="top" wrapText="1"/>
      <protection hidden="1"/>
    </xf>
    <xf numFmtId="0" fontId="2" fillId="10" borderId="13" xfId="0" applyFont="1" applyFill="1" applyBorder="1" applyAlignment="1" applyProtection="1">
      <alignment vertical="top" wrapText="1"/>
      <protection locked="0"/>
    </xf>
    <xf numFmtId="0" fontId="2" fillId="10" borderId="23" xfId="0" applyFont="1" applyFill="1" applyBorder="1" applyAlignment="1" applyProtection="1">
      <alignment vertical="top" wrapText="1"/>
      <protection locked="0"/>
    </xf>
    <xf numFmtId="0" fontId="6" fillId="10" borderId="13" xfId="0" applyNumberFormat="1" applyFont="1" applyFill="1" applyBorder="1" applyAlignment="1" applyProtection="1">
      <alignment horizontal="left" vertical="center"/>
      <protection locked="0"/>
    </xf>
    <xf numFmtId="0" fontId="6" fillId="10" borderId="23" xfId="0" applyNumberFormat="1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7"/>
    <cellStyle name="Comma [0]" xfId="38"/>
    <cellStyle name="Hyperlink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 12" xfId="49"/>
    <cellStyle name="Normal 2" xfId="50"/>
    <cellStyle name="Normal 2 2" xfId="51"/>
    <cellStyle name="Normal 3" xfId="52"/>
    <cellStyle name="Normal 3 2" xfId="53"/>
    <cellStyle name="Normal 4" xfId="54"/>
    <cellStyle name="Normal 4 2" xfId="55"/>
    <cellStyle name="Normal 4 3" xfId="56"/>
    <cellStyle name="Normal 5" xfId="57"/>
    <cellStyle name="Normal 7" xfId="58"/>
    <cellStyle name="Normální 2" xfId="59"/>
    <cellStyle name="normální_Sadové úpravy - soupis prací" xfId="60"/>
    <cellStyle name="Percent 2" xfId="61"/>
    <cellStyle name="Followed Hyperlink" xfId="62"/>
    <cellStyle name="Poznámka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="60" zoomScaleNormal="60" zoomScaleSheetLayoutView="50" workbookViewId="0" topLeftCell="A346">
      <selection activeCell="H290" sqref="H290"/>
    </sheetView>
  </sheetViews>
  <sheetFormatPr defaultColWidth="9.140625" defaultRowHeight="15"/>
  <cols>
    <col min="1" max="1" width="6.140625" style="376" customWidth="1"/>
    <col min="2" max="2" width="13.28125" style="317" customWidth="1"/>
    <col min="3" max="3" width="12.57421875" style="333" customWidth="1"/>
    <col min="4" max="4" width="73.00390625" style="317" customWidth="1"/>
    <col min="5" max="5" width="10.8515625" style="329" customWidth="1"/>
    <col min="6" max="6" width="11.28125" style="344" customWidth="1"/>
    <col min="7" max="7" width="14.140625" style="329" customWidth="1"/>
    <col min="8" max="8" width="18.57421875" style="331" customWidth="1"/>
    <col min="9" max="16384" width="9.140625" style="317" customWidth="1"/>
  </cols>
  <sheetData>
    <row r="1" spans="1:8" ht="12.75">
      <c r="A1" s="434"/>
      <c r="B1" s="435"/>
      <c r="C1" s="436"/>
      <c r="D1" s="437"/>
      <c r="E1" s="437"/>
      <c r="F1" s="314"/>
      <c r="G1" s="315"/>
      <c r="H1" s="316"/>
    </row>
    <row r="2" spans="1:8" ht="27.75">
      <c r="A2" s="438"/>
      <c r="B2" s="438"/>
      <c r="C2" s="439"/>
      <c r="D2" s="440" t="s">
        <v>118</v>
      </c>
      <c r="E2" s="441"/>
      <c r="F2" s="10"/>
      <c r="G2" s="10"/>
      <c r="H2" s="319"/>
    </row>
    <row r="3" spans="1:8" ht="27.75">
      <c r="A3" s="271"/>
      <c r="B3" s="438"/>
      <c r="C3" s="439"/>
      <c r="D3" s="442"/>
      <c r="E3" s="443"/>
      <c r="F3" s="10"/>
      <c r="G3" s="10"/>
      <c r="H3" s="319"/>
    </row>
    <row r="4" spans="1:8" ht="27.75">
      <c r="A4" s="271"/>
      <c r="B4" s="271"/>
      <c r="C4" s="444"/>
      <c r="D4" s="445" t="s">
        <v>95</v>
      </c>
      <c r="E4" s="443"/>
      <c r="F4" s="10"/>
      <c r="G4" s="10"/>
      <c r="H4" s="319"/>
    </row>
    <row r="5" spans="1:8" ht="27.75">
      <c r="A5" s="271"/>
      <c r="B5" s="271"/>
      <c r="C5" s="444"/>
      <c r="D5" s="445" t="s">
        <v>115</v>
      </c>
      <c r="E5" s="443"/>
      <c r="F5" s="10"/>
      <c r="G5" s="10"/>
      <c r="H5" s="319"/>
    </row>
    <row r="6" spans="1:8" ht="27.75">
      <c r="A6" s="271"/>
      <c r="B6" s="435"/>
      <c r="C6" s="436"/>
      <c r="D6" s="446"/>
      <c r="E6" s="437"/>
      <c r="F6" s="314"/>
      <c r="G6" s="315"/>
      <c r="H6" s="316"/>
    </row>
    <row r="7" spans="1:8" s="321" customFormat="1" ht="69.75" customHeight="1">
      <c r="A7" s="447" t="s">
        <v>17</v>
      </c>
      <c r="B7" s="447"/>
      <c r="C7" s="448"/>
      <c r="D7" s="449" t="s">
        <v>186</v>
      </c>
      <c r="E7" s="450" t="s">
        <v>18</v>
      </c>
      <c r="F7" s="466" t="s">
        <v>116</v>
      </c>
      <c r="G7" s="467"/>
      <c r="H7" s="320" t="s">
        <v>757</v>
      </c>
    </row>
    <row r="8" spans="1:8" s="321" customFormat="1" ht="64.5" customHeight="1">
      <c r="A8" s="451" t="s">
        <v>19</v>
      </c>
      <c r="B8" s="451"/>
      <c r="C8" s="452"/>
      <c r="D8" s="453" t="s">
        <v>117</v>
      </c>
      <c r="E8" s="450" t="s">
        <v>20</v>
      </c>
      <c r="F8" s="468"/>
      <c r="G8" s="469"/>
      <c r="H8" s="322" t="s">
        <v>91</v>
      </c>
    </row>
    <row r="9" spans="1:8" s="321" customFormat="1" ht="47.25" customHeight="1">
      <c r="A9" s="454" t="s">
        <v>22</v>
      </c>
      <c r="B9" s="454"/>
      <c r="C9" s="455"/>
      <c r="D9" s="456" t="s">
        <v>96</v>
      </c>
      <c r="E9" s="457" t="s">
        <v>21</v>
      </c>
      <c r="F9" s="470"/>
      <c r="G9" s="471"/>
      <c r="H9" s="323"/>
    </row>
    <row r="10" spans="1:8" ht="27" customHeight="1">
      <c r="A10" s="14" t="s">
        <v>114</v>
      </c>
      <c r="B10" s="15"/>
      <c r="C10" s="16"/>
      <c r="D10" s="17"/>
      <c r="E10" s="18"/>
      <c r="F10" s="19"/>
      <c r="G10" s="324"/>
      <c r="H10" s="406"/>
    </row>
    <row r="11" spans="1:8" ht="12.75">
      <c r="A11" s="20"/>
      <c r="B11" s="21" t="s">
        <v>97</v>
      </c>
      <c r="C11" s="22"/>
      <c r="D11" s="23"/>
      <c r="E11" s="24"/>
      <c r="F11" s="25"/>
      <c r="G11" s="325"/>
      <c r="H11" s="407"/>
    </row>
    <row r="12" spans="1:8" ht="12.75">
      <c r="A12" s="26"/>
      <c r="B12" s="27">
        <v>25</v>
      </c>
      <c r="C12" s="28" t="s">
        <v>3</v>
      </c>
      <c r="D12" s="29"/>
      <c r="E12" s="30"/>
      <c r="F12" s="31"/>
      <c r="G12" s="327"/>
      <c r="H12" s="408">
        <f>SUM(H14:H49)</f>
        <v>0</v>
      </c>
    </row>
    <row r="13" spans="1:8" ht="25.5">
      <c r="A13" s="32" t="s">
        <v>40</v>
      </c>
      <c r="B13" s="33" t="s">
        <v>7</v>
      </c>
      <c r="C13" s="34" t="s">
        <v>8</v>
      </c>
      <c r="D13" s="35" t="s">
        <v>9</v>
      </c>
      <c r="E13" s="36" t="s">
        <v>1</v>
      </c>
      <c r="F13" s="37" t="s">
        <v>2</v>
      </c>
      <c r="G13" s="328" t="s">
        <v>5</v>
      </c>
      <c r="H13" s="409" t="s">
        <v>6</v>
      </c>
    </row>
    <row r="14" spans="1:8" ht="12.75">
      <c r="A14" s="38" t="s">
        <v>119</v>
      </c>
      <c r="B14" s="39" t="s">
        <v>41</v>
      </c>
      <c r="C14" s="40"/>
      <c r="D14" s="41"/>
      <c r="E14" s="42"/>
      <c r="F14" s="43"/>
      <c r="G14" s="330"/>
      <c r="H14" s="410"/>
    </row>
    <row r="15" spans="1:8" ht="12.75">
      <c r="A15" s="38" t="s">
        <v>119</v>
      </c>
      <c r="B15" s="44" t="s">
        <v>48</v>
      </c>
      <c r="C15" s="45">
        <v>1</v>
      </c>
      <c r="D15" s="46" t="s">
        <v>121</v>
      </c>
      <c r="E15" s="36" t="s">
        <v>3</v>
      </c>
      <c r="F15" s="47">
        <v>3</v>
      </c>
      <c r="G15" s="404"/>
      <c r="H15" s="410">
        <f>G15*F15</f>
        <v>0</v>
      </c>
    </row>
    <row r="16" spans="1:8" ht="12.75">
      <c r="A16" s="38" t="s">
        <v>119</v>
      </c>
      <c r="B16" s="48" t="s">
        <v>54</v>
      </c>
      <c r="C16" s="45">
        <v>2</v>
      </c>
      <c r="D16" s="46" t="s">
        <v>122</v>
      </c>
      <c r="E16" s="36" t="s">
        <v>3</v>
      </c>
      <c r="F16" s="47">
        <v>3</v>
      </c>
      <c r="G16" s="404"/>
      <c r="H16" s="410">
        <f aca="true" t="shared" si="0" ref="H16:H49">G16*F16</f>
        <v>0</v>
      </c>
    </row>
    <row r="17" spans="1:8" ht="12.75">
      <c r="A17" s="38" t="s">
        <v>119</v>
      </c>
      <c r="B17" s="44" t="s">
        <v>55</v>
      </c>
      <c r="C17" s="49">
        <v>3</v>
      </c>
      <c r="D17" s="50" t="s">
        <v>123</v>
      </c>
      <c r="E17" s="36" t="s">
        <v>3</v>
      </c>
      <c r="F17" s="47">
        <v>1</v>
      </c>
      <c r="G17" s="404"/>
      <c r="H17" s="410">
        <f t="shared" si="0"/>
        <v>0</v>
      </c>
    </row>
    <row r="18" spans="1:8" ht="12.75">
      <c r="A18" s="38" t="s">
        <v>119</v>
      </c>
      <c r="B18" s="48" t="s">
        <v>56</v>
      </c>
      <c r="C18" s="49">
        <v>4</v>
      </c>
      <c r="D18" s="50" t="s">
        <v>124</v>
      </c>
      <c r="E18" s="36" t="s">
        <v>3</v>
      </c>
      <c r="F18" s="47">
        <v>1</v>
      </c>
      <c r="G18" s="404"/>
      <c r="H18" s="410">
        <f t="shared" si="0"/>
        <v>0</v>
      </c>
    </row>
    <row r="19" spans="1:8" ht="12.75">
      <c r="A19" s="38" t="s">
        <v>119</v>
      </c>
      <c r="B19" s="44" t="s">
        <v>57</v>
      </c>
      <c r="C19" s="49">
        <v>5</v>
      </c>
      <c r="D19" s="50" t="s">
        <v>125</v>
      </c>
      <c r="E19" s="36" t="s">
        <v>3</v>
      </c>
      <c r="F19" s="47">
        <v>1</v>
      </c>
      <c r="G19" s="404"/>
      <c r="H19" s="410">
        <f t="shared" si="0"/>
        <v>0</v>
      </c>
    </row>
    <row r="20" spans="1:8" ht="12.75">
      <c r="A20" s="38" t="s">
        <v>119</v>
      </c>
      <c r="B20" s="48" t="s">
        <v>58</v>
      </c>
      <c r="C20" s="49">
        <v>6</v>
      </c>
      <c r="D20" s="50" t="s">
        <v>126</v>
      </c>
      <c r="E20" s="36" t="s">
        <v>3</v>
      </c>
      <c r="F20" s="47">
        <v>1</v>
      </c>
      <c r="G20" s="404"/>
      <c r="H20" s="410">
        <f t="shared" si="0"/>
        <v>0</v>
      </c>
    </row>
    <row r="21" spans="1:8" ht="12.75">
      <c r="A21" s="38" t="s">
        <v>119</v>
      </c>
      <c r="B21" s="44" t="s">
        <v>59</v>
      </c>
      <c r="C21" s="45">
        <v>7</v>
      </c>
      <c r="D21" s="46" t="s">
        <v>127</v>
      </c>
      <c r="E21" s="36" t="s">
        <v>3</v>
      </c>
      <c r="F21" s="47">
        <v>1</v>
      </c>
      <c r="G21" s="404"/>
      <c r="H21" s="410">
        <f t="shared" si="0"/>
        <v>0</v>
      </c>
    </row>
    <row r="22" spans="1:8" ht="12.75">
      <c r="A22" s="38" t="s">
        <v>119</v>
      </c>
      <c r="B22" s="48" t="s">
        <v>60</v>
      </c>
      <c r="C22" s="45">
        <v>8</v>
      </c>
      <c r="D22" s="46" t="s">
        <v>128</v>
      </c>
      <c r="E22" s="36" t="s">
        <v>3</v>
      </c>
      <c r="F22" s="47">
        <v>3</v>
      </c>
      <c r="G22" s="404"/>
      <c r="H22" s="410">
        <f t="shared" si="0"/>
        <v>0</v>
      </c>
    </row>
    <row r="23" spans="1:8" ht="12.75">
      <c r="A23" s="38" t="s">
        <v>119</v>
      </c>
      <c r="B23" s="44" t="s">
        <v>140</v>
      </c>
      <c r="C23" s="49">
        <v>9</v>
      </c>
      <c r="D23" s="50" t="s">
        <v>129</v>
      </c>
      <c r="E23" s="36" t="s">
        <v>3</v>
      </c>
      <c r="F23" s="47">
        <v>3</v>
      </c>
      <c r="G23" s="404"/>
      <c r="H23" s="410">
        <f t="shared" si="0"/>
        <v>0</v>
      </c>
    </row>
    <row r="24" spans="1:8" ht="12.75">
      <c r="A24" s="38" t="s">
        <v>119</v>
      </c>
      <c r="B24" s="48" t="s">
        <v>141</v>
      </c>
      <c r="C24" s="45">
        <v>10</v>
      </c>
      <c r="D24" s="46" t="s">
        <v>137</v>
      </c>
      <c r="E24" s="36" t="s">
        <v>3</v>
      </c>
      <c r="F24" s="47">
        <v>1</v>
      </c>
      <c r="G24" s="404"/>
      <c r="H24" s="410">
        <f t="shared" si="0"/>
        <v>0</v>
      </c>
    </row>
    <row r="25" spans="1:8" ht="12.75">
      <c r="A25" s="38" t="s">
        <v>119</v>
      </c>
      <c r="B25" s="44" t="s">
        <v>142</v>
      </c>
      <c r="C25" s="49">
        <v>13</v>
      </c>
      <c r="D25" s="50" t="s">
        <v>131</v>
      </c>
      <c r="E25" s="36" t="s">
        <v>3</v>
      </c>
      <c r="F25" s="47">
        <v>1</v>
      </c>
      <c r="G25" s="404"/>
      <c r="H25" s="410">
        <f t="shared" si="0"/>
        <v>0</v>
      </c>
    </row>
    <row r="26" spans="1:8" ht="12.75">
      <c r="A26" s="38" t="s">
        <v>119</v>
      </c>
      <c r="B26" s="48" t="s">
        <v>143</v>
      </c>
      <c r="C26" s="49">
        <v>14</v>
      </c>
      <c r="D26" s="50" t="s">
        <v>132</v>
      </c>
      <c r="E26" s="36" t="s">
        <v>3</v>
      </c>
      <c r="F26" s="47">
        <v>1</v>
      </c>
      <c r="G26" s="404"/>
      <c r="H26" s="410">
        <f t="shared" si="0"/>
        <v>0</v>
      </c>
    </row>
    <row r="27" spans="1:8" ht="12.75">
      <c r="A27" s="38" t="s">
        <v>119</v>
      </c>
      <c r="B27" s="44" t="s">
        <v>144</v>
      </c>
      <c r="C27" s="49">
        <v>15</v>
      </c>
      <c r="D27" s="50" t="s">
        <v>133</v>
      </c>
      <c r="E27" s="36" t="s">
        <v>3</v>
      </c>
      <c r="F27" s="47">
        <v>1</v>
      </c>
      <c r="G27" s="404"/>
      <c r="H27" s="410">
        <f t="shared" si="0"/>
        <v>0</v>
      </c>
    </row>
    <row r="28" spans="1:8" ht="12.75">
      <c r="A28" s="38" t="s">
        <v>119</v>
      </c>
      <c r="B28" s="48" t="s">
        <v>145</v>
      </c>
      <c r="C28" s="49">
        <v>16</v>
      </c>
      <c r="D28" s="50" t="s">
        <v>134</v>
      </c>
      <c r="E28" s="36" t="s">
        <v>3</v>
      </c>
      <c r="F28" s="47">
        <v>2</v>
      </c>
      <c r="G28" s="404"/>
      <c r="H28" s="410">
        <f t="shared" si="0"/>
        <v>0</v>
      </c>
    </row>
    <row r="29" spans="1:8" ht="12.75">
      <c r="A29" s="38" t="s">
        <v>119</v>
      </c>
      <c r="B29" s="44" t="s">
        <v>146</v>
      </c>
      <c r="C29" s="45">
        <v>17</v>
      </c>
      <c r="D29" s="46" t="s">
        <v>135</v>
      </c>
      <c r="E29" s="36" t="s">
        <v>3</v>
      </c>
      <c r="F29" s="47">
        <v>1</v>
      </c>
      <c r="G29" s="404"/>
      <c r="H29" s="410">
        <f t="shared" si="0"/>
        <v>0</v>
      </c>
    </row>
    <row r="30" spans="1:8" ht="12.75">
      <c r="A30" s="38" t="s">
        <v>119</v>
      </c>
      <c r="B30" s="48" t="s">
        <v>147</v>
      </c>
      <c r="C30" s="45">
        <v>18</v>
      </c>
      <c r="D30" s="46" t="s">
        <v>136</v>
      </c>
      <c r="E30" s="36" t="s">
        <v>3</v>
      </c>
      <c r="F30" s="47">
        <v>1</v>
      </c>
      <c r="G30" s="404"/>
      <c r="H30" s="410">
        <f t="shared" si="0"/>
        <v>0</v>
      </c>
    </row>
    <row r="31" spans="1:8" ht="25.5">
      <c r="A31" s="38" t="s">
        <v>119</v>
      </c>
      <c r="B31" s="44" t="s">
        <v>148</v>
      </c>
      <c r="C31" s="34">
        <v>183151115</v>
      </c>
      <c r="D31" s="51" t="s">
        <v>63</v>
      </c>
      <c r="E31" s="36" t="s">
        <v>3</v>
      </c>
      <c r="F31" s="37">
        <v>25</v>
      </c>
      <c r="G31" s="349"/>
      <c r="H31" s="410">
        <f t="shared" si="0"/>
        <v>0</v>
      </c>
    </row>
    <row r="32" spans="1:8" ht="12.75">
      <c r="A32" s="38" t="s">
        <v>119</v>
      </c>
      <c r="B32" s="48" t="s">
        <v>149</v>
      </c>
      <c r="C32" s="40">
        <v>10321100</v>
      </c>
      <c r="D32" s="52" t="s">
        <v>42</v>
      </c>
      <c r="E32" s="53" t="s">
        <v>11</v>
      </c>
      <c r="F32" s="43">
        <v>10</v>
      </c>
      <c r="G32" s="349"/>
      <c r="H32" s="410">
        <f t="shared" si="0"/>
        <v>0</v>
      </c>
    </row>
    <row r="33" spans="1:8" ht="25.5">
      <c r="A33" s="38" t="s">
        <v>119</v>
      </c>
      <c r="B33" s="44" t="s">
        <v>150</v>
      </c>
      <c r="C33" s="34">
        <v>184102115</v>
      </c>
      <c r="D33" s="51" t="s">
        <v>64</v>
      </c>
      <c r="E33" s="36" t="s">
        <v>3</v>
      </c>
      <c r="F33" s="37">
        <v>25</v>
      </c>
      <c r="G33" s="358"/>
      <c r="H33" s="410">
        <f t="shared" si="0"/>
        <v>0</v>
      </c>
    </row>
    <row r="34" spans="1:8" ht="38.25">
      <c r="A34" s="38" t="s">
        <v>119</v>
      </c>
      <c r="B34" s="48" t="s">
        <v>151</v>
      </c>
      <c r="C34" s="40">
        <v>184215133</v>
      </c>
      <c r="D34" s="54" t="s">
        <v>100</v>
      </c>
      <c r="E34" s="42" t="s">
        <v>3</v>
      </c>
      <c r="F34" s="43">
        <v>25</v>
      </c>
      <c r="G34" s="349"/>
      <c r="H34" s="410">
        <f t="shared" si="0"/>
        <v>0</v>
      </c>
    </row>
    <row r="35" spans="1:8" ht="12" customHeight="1">
      <c r="A35" s="38" t="s">
        <v>119</v>
      </c>
      <c r="B35" s="44" t="s">
        <v>152</v>
      </c>
      <c r="C35" s="40" t="s">
        <v>10</v>
      </c>
      <c r="D35" s="41" t="s">
        <v>113</v>
      </c>
      <c r="E35" s="42" t="s">
        <v>3</v>
      </c>
      <c r="F35" s="43">
        <v>75</v>
      </c>
      <c r="G35" s="349"/>
      <c r="H35" s="410">
        <f t="shared" si="0"/>
        <v>0</v>
      </c>
    </row>
    <row r="36" spans="1:8" ht="12.75">
      <c r="A36" s="38" t="s">
        <v>119</v>
      </c>
      <c r="B36" s="48" t="s">
        <v>153</v>
      </c>
      <c r="C36" s="40" t="s">
        <v>10</v>
      </c>
      <c r="D36" s="41" t="s">
        <v>87</v>
      </c>
      <c r="E36" s="42" t="s">
        <v>3</v>
      </c>
      <c r="F36" s="43">
        <v>150</v>
      </c>
      <c r="G36" s="349"/>
      <c r="H36" s="410">
        <f t="shared" si="0"/>
        <v>0</v>
      </c>
    </row>
    <row r="37" spans="1:8" ht="12.75">
      <c r="A37" s="38" t="s">
        <v>119</v>
      </c>
      <c r="B37" s="44" t="s">
        <v>154</v>
      </c>
      <c r="C37" s="40" t="s">
        <v>10</v>
      </c>
      <c r="D37" s="41" t="s">
        <v>101</v>
      </c>
      <c r="E37" s="42" t="s">
        <v>65</v>
      </c>
      <c r="F37" s="43">
        <v>50</v>
      </c>
      <c r="G37" s="349"/>
      <c r="H37" s="410">
        <f t="shared" si="0"/>
        <v>0</v>
      </c>
    </row>
    <row r="38" spans="1:8" ht="12.75">
      <c r="A38" s="38" t="s">
        <v>119</v>
      </c>
      <c r="B38" s="48" t="s">
        <v>155</v>
      </c>
      <c r="C38" s="40" t="s">
        <v>10</v>
      </c>
      <c r="D38" s="41" t="s">
        <v>89</v>
      </c>
      <c r="E38" s="42" t="s">
        <v>65</v>
      </c>
      <c r="F38" s="43">
        <v>9</v>
      </c>
      <c r="G38" s="349"/>
      <c r="H38" s="410">
        <f t="shared" si="0"/>
        <v>0</v>
      </c>
    </row>
    <row r="39" spans="1:8" ht="27.75" customHeight="1">
      <c r="A39" s="38" t="s">
        <v>119</v>
      </c>
      <c r="B39" s="44" t="s">
        <v>156</v>
      </c>
      <c r="C39" s="40">
        <v>184813161</v>
      </c>
      <c r="D39" s="55" t="s">
        <v>88</v>
      </c>
      <c r="E39" s="42" t="s">
        <v>3</v>
      </c>
      <c r="F39" s="43">
        <v>25</v>
      </c>
      <c r="G39" s="349"/>
      <c r="H39" s="410">
        <f t="shared" si="0"/>
        <v>0</v>
      </c>
    </row>
    <row r="40" spans="1:8" ht="12.75">
      <c r="A40" s="38" t="s">
        <v>119</v>
      </c>
      <c r="B40" s="48" t="s">
        <v>157</v>
      </c>
      <c r="C40" s="40" t="s">
        <v>10</v>
      </c>
      <c r="D40" s="41" t="s">
        <v>90</v>
      </c>
      <c r="E40" s="42" t="s">
        <v>51</v>
      </c>
      <c r="F40" s="43">
        <v>6.25</v>
      </c>
      <c r="G40" s="405"/>
      <c r="H40" s="410">
        <f t="shared" si="0"/>
        <v>0</v>
      </c>
    </row>
    <row r="41" spans="1:8" ht="25.5">
      <c r="A41" s="38" t="s">
        <v>119</v>
      </c>
      <c r="B41" s="44" t="s">
        <v>158</v>
      </c>
      <c r="C41" s="34">
        <v>184215412</v>
      </c>
      <c r="D41" s="56" t="s">
        <v>66</v>
      </c>
      <c r="E41" s="36" t="s">
        <v>3</v>
      </c>
      <c r="F41" s="37">
        <v>25</v>
      </c>
      <c r="G41" s="349"/>
      <c r="H41" s="410">
        <f t="shared" si="0"/>
        <v>0</v>
      </c>
    </row>
    <row r="42" spans="1:8" ht="12.75">
      <c r="A42" s="38" t="s">
        <v>119</v>
      </c>
      <c r="B42" s="48" t="s">
        <v>159</v>
      </c>
      <c r="C42" s="40">
        <v>184813161</v>
      </c>
      <c r="D42" s="57" t="s">
        <v>139</v>
      </c>
      <c r="E42" s="36" t="s">
        <v>3</v>
      </c>
      <c r="F42" s="37">
        <v>25</v>
      </c>
      <c r="G42" s="349"/>
      <c r="H42" s="410">
        <f t="shared" si="0"/>
        <v>0</v>
      </c>
    </row>
    <row r="43" spans="1:8" ht="38.25">
      <c r="A43" s="38" t="s">
        <v>119</v>
      </c>
      <c r="B43" s="44" t="s">
        <v>160</v>
      </c>
      <c r="C43" s="40" t="s">
        <v>10</v>
      </c>
      <c r="D43" s="54" t="s">
        <v>138</v>
      </c>
      <c r="E43" s="42" t="s">
        <v>3</v>
      </c>
      <c r="F43" s="43">
        <v>25</v>
      </c>
      <c r="G43" s="349"/>
      <c r="H43" s="410">
        <f t="shared" si="0"/>
        <v>0</v>
      </c>
    </row>
    <row r="44" spans="1:8" ht="25.5" customHeight="1">
      <c r="A44" s="38" t="s">
        <v>119</v>
      </c>
      <c r="B44" s="48" t="s">
        <v>161</v>
      </c>
      <c r="C44" s="40">
        <v>184911421</v>
      </c>
      <c r="D44" s="54" t="s">
        <v>67</v>
      </c>
      <c r="E44" s="42" t="s">
        <v>4</v>
      </c>
      <c r="F44" s="43">
        <v>25</v>
      </c>
      <c r="G44" s="349"/>
      <c r="H44" s="410">
        <f t="shared" si="0"/>
        <v>0</v>
      </c>
    </row>
    <row r="45" spans="1:8" ht="12.75">
      <c r="A45" s="38" t="s">
        <v>119</v>
      </c>
      <c r="B45" s="44" t="s">
        <v>162</v>
      </c>
      <c r="C45" s="34" t="s">
        <v>10</v>
      </c>
      <c r="D45" s="58" t="s">
        <v>26</v>
      </c>
      <c r="E45" s="59" t="s">
        <v>11</v>
      </c>
      <c r="F45" s="37">
        <v>2</v>
      </c>
      <c r="G45" s="349"/>
      <c r="H45" s="410">
        <f t="shared" si="0"/>
        <v>0</v>
      </c>
    </row>
    <row r="46" spans="1:8" ht="12.75">
      <c r="A46" s="38" t="s">
        <v>119</v>
      </c>
      <c r="B46" s="48" t="s">
        <v>163</v>
      </c>
      <c r="C46" s="34">
        <v>184852321</v>
      </c>
      <c r="D46" s="51" t="s">
        <v>184</v>
      </c>
      <c r="E46" s="36" t="s">
        <v>3</v>
      </c>
      <c r="F46" s="37">
        <v>25</v>
      </c>
      <c r="G46" s="358"/>
      <c r="H46" s="410">
        <f t="shared" si="0"/>
        <v>0</v>
      </c>
    </row>
    <row r="47" spans="1:8" ht="12.75">
      <c r="A47" s="38" t="s">
        <v>119</v>
      </c>
      <c r="B47" s="44" t="s">
        <v>164</v>
      </c>
      <c r="C47" s="40">
        <v>185804311</v>
      </c>
      <c r="D47" s="52" t="s">
        <v>98</v>
      </c>
      <c r="E47" s="53" t="s">
        <v>11</v>
      </c>
      <c r="F47" s="43">
        <v>3.75</v>
      </c>
      <c r="G47" s="349"/>
      <c r="H47" s="410">
        <f t="shared" si="0"/>
        <v>0</v>
      </c>
    </row>
    <row r="48" spans="1:8" ht="12.75">
      <c r="A48" s="38" t="s">
        <v>119</v>
      </c>
      <c r="B48" s="48" t="s">
        <v>165</v>
      </c>
      <c r="C48" s="40">
        <v>185851121</v>
      </c>
      <c r="D48" s="52" t="s">
        <v>46</v>
      </c>
      <c r="E48" s="53" t="s">
        <v>11</v>
      </c>
      <c r="F48" s="43">
        <v>3.75</v>
      </c>
      <c r="G48" s="349"/>
      <c r="H48" s="410">
        <f t="shared" si="0"/>
        <v>0</v>
      </c>
    </row>
    <row r="49" spans="1:8" ht="12.75">
      <c r="A49" s="38" t="s">
        <v>119</v>
      </c>
      <c r="B49" s="44" t="s">
        <v>166</v>
      </c>
      <c r="C49" s="60">
        <v>8211320</v>
      </c>
      <c r="D49" s="61" t="s">
        <v>47</v>
      </c>
      <c r="E49" s="62" t="s">
        <v>11</v>
      </c>
      <c r="F49" s="63">
        <v>3.75</v>
      </c>
      <c r="G49" s="367"/>
      <c r="H49" s="410">
        <f t="shared" si="0"/>
        <v>0</v>
      </c>
    </row>
    <row r="50" spans="1:8" ht="12.75">
      <c r="A50" s="20"/>
      <c r="B50" s="21" t="s">
        <v>120</v>
      </c>
      <c r="C50" s="22"/>
      <c r="D50" s="23"/>
      <c r="E50" s="24"/>
      <c r="F50" s="25"/>
      <c r="G50" s="325"/>
      <c r="H50" s="407"/>
    </row>
    <row r="51" spans="1:8" ht="12.75">
      <c r="A51" s="26"/>
      <c r="B51" s="27">
        <v>3</v>
      </c>
      <c r="C51" s="28" t="s">
        <v>3</v>
      </c>
      <c r="D51" s="29"/>
      <c r="E51" s="30"/>
      <c r="F51" s="31"/>
      <c r="G51" s="327"/>
      <c r="H51" s="408">
        <f>SUM(H53:H70)</f>
        <v>0</v>
      </c>
    </row>
    <row r="52" spans="1:8" ht="25.5">
      <c r="A52" s="32" t="s">
        <v>40</v>
      </c>
      <c r="B52" s="33" t="s">
        <v>7</v>
      </c>
      <c r="C52" s="34" t="s">
        <v>8</v>
      </c>
      <c r="D52" s="35" t="s">
        <v>9</v>
      </c>
      <c r="E52" s="36" t="s">
        <v>1</v>
      </c>
      <c r="F52" s="37" t="s">
        <v>2</v>
      </c>
      <c r="G52" s="328" t="s">
        <v>5</v>
      </c>
      <c r="H52" s="409" t="s">
        <v>6</v>
      </c>
    </row>
    <row r="53" spans="1:8" ht="12.75">
      <c r="A53" s="38" t="s">
        <v>119</v>
      </c>
      <c r="B53" s="39" t="s">
        <v>41</v>
      </c>
      <c r="C53" s="40"/>
      <c r="D53" s="41"/>
      <c r="E53" s="42"/>
      <c r="F53" s="43"/>
      <c r="G53" s="330"/>
      <c r="H53" s="410"/>
    </row>
    <row r="54" spans="1:8" ht="12.75">
      <c r="A54" s="38" t="s">
        <v>119</v>
      </c>
      <c r="B54" s="48" t="s">
        <v>167</v>
      </c>
      <c r="C54" s="45">
        <v>11</v>
      </c>
      <c r="D54" s="46" t="s">
        <v>130</v>
      </c>
      <c r="E54" s="36" t="s">
        <v>3</v>
      </c>
      <c r="F54" s="47">
        <v>1</v>
      </c>
      <c r="G54" s="404"/>
      <c r="H54" s="410">
        <f aca="true" t="shared" si="1" ref="H54:H70">G54*F54</f>
        <v>0</v>
      </c>
    </row>
    <row r="55" spans="1:8" ht="12.75">
      <c r="A55" s="38" t="s">
        <v>119</v>
      </c>
      <c r="B55" s="48" t="s">
        <v>168</v>
      </c>
      <c r="C55" s="45">
        <v>12</v>
      </c>
      <c r="D55" s="46" t="s">
        <v>183</v>
      </c>
      <c r="E55" s="36" t="s">
        <v>3</v>
      </c>
      <c r="F55" s="47">
        <v>2</v>
      </c>
      <c r="G55" s="404"/>
      <c r="H55" s="410">
        <f t="shared" si="1"/>
        <v>0</v>
      </c>
    </row>
    <row r="56" spans="1:8" ht="25.5">
      <c r="A56" s="38" t="s">
        <v>119</v>
      </c>
      <c r="B56" s="48" t="s">
        <v>169</v>
      </c>
      <c r="C56" s="34">
        <v>183151115</v>
      </c>
      <c r="D56" s="51" t="s">
        <v>63</v>
      </c>
      <c r="E56" s="36" t="s">
        <v>3</v>
      </c>
      <c r="F56" s="37">
        <v>3</v>
      </c>
      <c r="G56" s="349"/>
      <c r="H56" s="410">
        <f t="shared" si="1"/>
        <v>0</v>
      </c>
    </row>
    <row r="57" spans="1:8" ht="12.75">
      <c r="A57" s="38" t="s">
        <v>119</v>
      </c>
      <c r="B57" s="48" t="s">
        <v>170</v>
      </c>
      <c r="C57" s="40">
        <v>10321100</v>
      </c>
      <c r="D57" s="52" t="s">
        <v>42</v>
      </c>
      <c r="E57" s="53" t="s">
        <v>11</v>
      </c>
      <c r="F57" s="43">
        <v>1.2000000000000002</v>
      </c>
      <c r="G57" s="349"/>
      <c r="H57" s="410">
        <f t="shared" si="1"/>
        <v>0</v>
      </c>
    </row>
    <row r="58" spans="1:8" ht="25.5">
      <c r="A58" s="38" t="s">
        <v>119</v>
      </c>
      <c r="B58" s="48" t="s">
        <v>171</v>
      </c>
      <c r="C58" s="34">
        <v>184102115</v>
      </c>
      <c r="D58" s="51" t="s">
        <v>64</v>
      </c>
      <c r="E58" s="36" t="s">
        <v>3</v>
      </c>
      <c r="F58" s="37">
        <v>3</v>
      </c>
      <c r="G58" s="358"/>
      <c r="H58" s="410">
        <f t="shared" si="1"/>
        <v>0</v>
      </c>
    </row>
    <row r="59" spans="1:8" ht="38.25">
      <c r="A59" s="38" t="s">
        <v>119</v>
      </c>
      <c r="B59" s="48" t="s">
        <v>172</v>
      </c>
      <c r="C59" s="40">
        <v>184215113</v>
      </c>
      <c r="D59" s="54" t="s">
        <v>99</v>
      </c>
      <c r="E59" s="42" t="s">
        <v>3</v>
      </c>
      <c r="F59" s="43">
        <v>3</v>
      </c>
      <c r="G59" s="349"/>
      <c r="H59" s="410">
        <f t="shared" si="1"/>
        <v>0</v>
      </c>
    </row>
    <row r="60" spans="1:8" ht="12" customHeight="1">
      <c r="A60" s="38" t="s">
        <v>119</v>
      </c>
      <c r="B60" s="48" t="s">
        <v>173</v>
      </c>
      <c r="C60" s="40" t="s">
        <v>10</v>
      </c>
      <c r="D60" s="41" t="s">
        <v>113</v>
      </c>
      <c r="E60" s="42" t="s">
        <v>3</v>
      </c>
      <c r="F60" s="43">
        <v>3</v>
      </c>
      <c r="G60" s="349"/>
      <c r="H60" s="410">
        <f t="shared" si="1"/>
        <v>0</v>
      </c>
    </row>
    <row r="61" spans="1:8" ht="12.75">
      <c r="A61" s="38" t="s">
        <v>119</v>
      </c>
      <c r="B61" s="48" t="s">
        <v>174</v>
      </c>
      <c r="C61" s="40" t="s">
        <v>10</v>
      </c>
      <c r="D61" s="41" t="s">
        <v>101</v>
      </c>
      <c r="E61" s="42" t="s">
        <v>65</v>
      </c>
      <c r="F61" s="43">
        <v>6</v>
      </c>
      <c r="G61" s="349"/>
      <c r="H61" s="410">
        <f t="shared" si="1"/>
        <v>0</v>
      </c>
    </row>
    <row r="62" spans="1:8" ht="12.75">
      <c r="A62" s="38" t="s">
        <v>119</v>
      </c>
      <c r="B62" s="48" t="s">
        <v>175</v>
      </c>
      <c r="C62" s="40" t="s">
        <v>10</v>
      </c>
      <c r="D62" s="41" t="s">
        <v>89</v>
      </c>
      <c r="E62" s="42" t="s">
        <v>65</v>
      </c>
      <c r="F62" s="43">
        <v>1.08</v>
      </c>
      <c r="G62" s="349"/>
      <c r="H62" s="410">
        <f t="shared" si="1"/>
        <v>0</v>
      </c>
    </row>
    <row r="63" spans="1:8" ht="25.5">
      <c r="A63" s="38" t="s">
        <v>119</v>
      </c>
      <c r="B63" s="48" t="s">
        <v>176</v>
      </c>
      <c r="C63" s="34">
        <v>184215412</v>
      </c>
      <c r="D63" s="56" t="s">
        <v>66</v>
      </c>
      <c r="E63" s="36" t="s">
        <v>3</v>
      </c>
      <c r="F63" s="37">
        <v>3</v>
      </c>
      <c r="G63" s="349"/>
      <c r="H63" s="410">
        <f t="shared" si="1"/>
        <v>0</v>
      </c>
    </row>
    <row r="64" spans="1:8" ht="12.75">
      <c r="A64" s="38" t="s">
        <v>119</v>
      </c>
      <c r="B64" s="48" t="s">
        <v>177</v>
      </c>
      <c r="C64" s="40">
        <v>184813161</v>
      </c>
      <c r="D64" s="57" t="s">
        <v>139</v>
      </c>
      <c r="E64" s="36" t="s">
        <v>3</v>
      </c>
      <c r="F64" s="37">
        <v>3</v>
      </c>
      <c r="G64" s="349"/>
      <c r="H64" s="410">
        <f t="shared" si="1"/>
        <v>0</v>
      </c>
    </row>
    <row r="65" spans="1:8" ht="38.25">
      <c r="A65" s="38" t="s">
        <v>119</v>
      </c>
      <c r="B65" s="48" t="s">
        <v>178</v>
      </c>
      <c r="C65" s="40" t="s">
        <v>10</v>
      </c>
      <c r="D65" s="54" t="s">
        <v>138</v>
      </c>
      <c r="E65" s="42" t="s">
        <v>3</v>
      </c>
      <c r="F65" s="43">
        <v>3</v>
      </c>
      <c r="G65" s="349"/>
      <c r="H65" s="410">
        <f t="shared" si="1"/>
        <v>0</v>
      </c>
    </row>
    <row r="66" spans="1:8" ht="25.5" customHeight="1">
      <c r="A66" s="38" t="s">
        <v>119</v>
      </c>
      <c r="B66" s="48" t="s">
        <v>179</v>
      </c>
      <c r="C66" s="40">
        <v>184911421</v>
      </c>
      <c r="D66" s="54" t="s">
        <v>67</v>
      </c>
      <c r="E66" s="42" t="s">
        <v>4</v>
      </c>
      <c r="F66" s="43">
        <v>3</v>
      </c>
      <c r="G66" s="349"/>
      <c r="H66" s="410">
        <f t="shared" si="1"/>
        <v>0</v>
      </c>
    </row>
    <row r="67" spans="1:8" ht="12.75">
      <c r="A67" s="38" t="s">
        <v>119</v>
      </c>
      <c r="B67" s="48" t="s">
        <v>180</v>
      </c>
      <c r="C67" s="34" t="s">
        <v>10</v>
      </c>
      <c r="D67" s="58" t="s">
        <v>26</v>
      </c>
      <c r="E67" s="59" t="s">
        <v>11</v>
      </c>
      <c r="F67" s="37">
        <v>0.24</v>
      </c>
      <c r="G67" s="349"/>
      <c r="H67" s="410">
        <f t="shared" si="1"/>
        <v>0</v>
      </c>
    </row>
    <row r="68" spans="1:8" ht="12.75">
      <c r="A68" s="38" t="s">
        <v>119</v>
      </c>
      <c r="B68" s="48" t="s">
        <v>181</v>
      </c>
      <c r="C68" s="40">
        <v>185804311</v>
      </c>
      <c r="D68" s="52" t="s">
        <v>98</v>
      </c>
      <c r="E68" s="53" t="s">
        <v>11</v>
      </c>
      <c r="F68" s="43">
        <v>0.45000000000000007</v>
      </c>
      <c r="G68" s="349"/>
      <c r="H68" s="410">
        <f t="shared" si="1"/>
        <v>0</v>
      </c>
    </row>
    <row r="69" spans="1:8" ht="12.75">
      <c r="A69" s="38" t="s">
        <v>119</v>
      </c>
      <c r="B69" s="48" t="s">
        <v>182</v>
      </c>
      <c r="C69" s="40">
        <v>185851121</v>
      </c>
      <c r="D69" s="52" t="s">
        <v>46</v>
      </c>
      <c r="E69" s="53" t="s">
        <v>11</v>
      </c>
      <c r="F69" s="43">
        <v>0.45000000000000007</v>
      </c>
      <c r="G69" s="349"/>
      <c r="H69" s="410">
        <f>G69*F69</f>
        <v>0</v>
      </c>
    </row>
    <row r="70" spans="1:8" ht="12.75">
      <c r="A70" s="38" t="s">
        <v>119</v>
      </c>
      <c r="B70" s="48" t="s">
        <v>185</v>
      </c>
      <c r="C70" s="60">
        <v>8211320</v>
      </c>
      <c r="D70" s="61" t="s">
        <v>47</v>
      </c>
      <c r="E70" s="62" t="s">
        <v>11</v>
      </c>
      <c r="F70" s="63">
        <v>0.45000000000000007</v>
      </c>
      <c r="G70" s="367"/>
      <c r="H70" s="410">
        <f t="shared" si="1"/>
        <v>0</v>
      </c>
    </row>
    <row r="71" spans="1:8" ht="21.75" customHeight="1">
      <c r="A71" s="20"/>
      <c r="B71" s="64" t="s">
        <v>23</v>
      </c>
      <c r="C71" s="65"/>
      <c r="D71" s="65"/>
      <c r="E71" s="66"/>
      <c r="F71" s="67"/>
      <c r="G71" s="334"/>
      <c r="H71" s="411"/>
    </row>
    <row r="72" spans="1:8" ht="12.75">
      <c r="A72" s="26"/>
      <c r="B72" s="27">
        <v>640.26</v>
      </c>
      <c r="C72" s="68" t="s">
        <v>4</v>
      </c>
      <c r="D72" s="29" t="s">
        <v>104</v>
      </c>
      <c r="E72" s="30"/>
      <c r="F72" s="69"/>
      <c r="G72" s="335"/>
      <c r="H72" s="412">
        <f>SUM(H74:H88)</f>
        <v>0</v>
      </c>
    </row>
    <row r="73" spans="1:8" ht="25.5">
      <c r="A73" s="70" t="s">
        <v>40</v>
      </c>
      <c r="B73" s="71" t="s">
        <v>7</v>
      </c>
      <c r="C73" s="72" t="s">
        <v>8</v>
      </c>
      <c r="D73" s="72" t="s">
        <v>9</v>
      </c>
      <c r="E73" s="73" t="s">
        <v>1</v>
      </c>
      <c r="F73" s="73" t="s">
        <v>2</v>
      </c>
      <c r="G73" s="336" t="s">
        <v>5</v>
      </c>
      <c r="H73" s="413" t="s">
        <v>6</v>
      </c>
    </row>
    <row r="74" spans="1:8" s="9" customFormat="1" ht="12.75">
      <c r="A74" s="38" t="s">
        <v>119</v>
      </c>
      <c r="B74" s="74" t="s">
        <v>41</v>
      </c>
      <c r="C74" s="41"/>
      <c r="D74" s="41"/>
      <c r="E74" s="42"/>
      <c r="F74" s="43"/>
      <c r="G74" s="330"/>
      <c r="H74" s="410"/>
    </row>
    <row r="75" spans="1:8" s="337" customFormat="1" ht="35.25" customHeight="1">
      <c r="A75" s="38" t="s">
        <v>119</v>
      </c>
      <c r="B75" s="48" t="s">
        <v>188</v>
      </c>
      <c r="C75" s="75">
        <v>184813511</v>
      </c>
      <c r="D75" s="76" t="s">
        <v>83</v>
      </c>
      <c r="E75" s="53" t="s">
        <v>25</v>
      </c>
      <c r="F75" s="77">
        <v>640.26</v>
      </c>
      <c r="G75" s="364"/>
      <c r="H75" s="410">
        <f>G75*F75</f>
        <v>0</v>
      </c>
    </row>
    <row r="76" spans="1:8" s="337" customFormat="1" ht="35.25" customHeight="1">
      <c r="A76" s="38" t="s">
        <v>119</v>
      </c>
      <c r="B76" s="48" t="s">
        <v>189</v>
      </c>
      <c r="C76" s="75">
        <v>184813511</v>
      </c>
      <c r="D76" s="76" t="s">
        <v>83</v>
      </c>
      <c r="E76" s="53" t="s">
        <v>25</v>
      </c>
      <c r="F76" s="77">
        <v>640.26</v>
      </c>
      <c r="G76" s="364"/>
      <c r="H76" s="410">
        <f>G76*F76</f>
        <v>0</v>
      </c>
    </row>
    <row r="77" spans="1:8" s="337" customFormat="1" ht="17.25" customHeight="1">
      <c r="A77" s="38" t="s">
        <v>119</v>
      </c>
      <c r="B77" s="48" t="s">
        <v>486</v>
      </c>
      <c r="C77" s="78" t="s">
        <v>35</v>
      </c>
      <c r="D77" s="79" t="s">
        <v>673</v>
      </c>
      <c r="E77" s="80" t="s">
        <v>15</v>
      </c>
      <c r="F77" s="81">
        <v>0.64026</v>
      </c>
      <c r="G77" s="364"/>
      <c r="H77" s="410">
        <f>G77*F77</f>
        <v>0</v>
      </c>
    </row>
    <row r="78" spans="1:8" s="337" customFormat="1" ht="17.25" customHeight="1">
      <c r="A78" s="38" t="s">
        <v>119</v>
      </c>
      <c r="B78" s="48" t="s">
        <v>487</v>
      </c>
      <c r="C78" s="82" t="s">
        <v>36</v>
      </c>
      <c r="D78" s="83" t="s">
        <v>37</v>
      </c>
      <c r="E78" s="84" t="s">
        <v>25</v>
      </c>
      <c r="F78" s="85">
        <v>640.26</v>
      </c>
      <c r="G78" s="365"/>
      <c r="H78" s="414">
        <f>F78*G78</f>
        <v>0</v>
      </c>
    </row>
    <row r="79" spans="1:8" s="337" customFormat="1" ht="29.25" customHeight="1">
      <c r="A79" s="38" t="s">
        <v>119</v>
      </c>
      <c r="B79" s="48" t="s">
        <v>488</v>
      </c>
      <c r="C79" s="82" t="s">
        <v>68</v>
      </c>
      <c r="D79" s="83" t="s">
        <v>69</v>
      </c>
      <c r="E79" s="84" t="s">
        <v>25</v>
      </c>
      <c r="F79" s="85">
        <v>320.13</v>
      </c>
      <c r="G79" s="365"/>
      <c r="H79" s="414">
        <f aca="true" t="shared" si="2" ref="H79:H84">F79*G79</f>
        <v>0</v>
      </c>
    </row>
    <row r="80" spans="1:8" s="339" customFormat="1" ht="17.25" customHeight="1">
      <c r="A80" s="38" t="s">
        <v>119</v>
      </c>
      <c r="B80" s="48" t="s">
        <v>489</v>
      </c>
      <c r="C80" s="86" t="s">
        <v>13</v>
      </c>
      <c r="D80" s="87" t="s">
        <v>187</v>
      </c>
      <c r="E80" s="88"/>
      <c r="F80" s="89"/>
      <c r="G80" s="338"/>
      <c r="H80" s="415"/>
    </row>
    <row r="81" spans="1:8" s="337" customFormat="1" ht="29.25" customHeight="1">
      <c r="A81" s="38" t="s">
        <v>119</v>
      </c>
      <c r="B81" s="48" t="s">
        <v>490</v>
      </c>
      <c r="C81" s="82" t="s">
        <v>103</v>
      </c>
      <c r="D81" s="83" t="s">
        <v>102</v>
      </c>
      <c r="E81" s="84" t="s">
        <v>25</v>
      </c>
      <c r="F81" s="85">
        <v>640.26</v>
      </c>
      <c r="G81" s="365"/>
      <c r="H81" s="414">
        <f t="shared" si="2"/>
        <v>0</v>
      </c>
    </row>
    <row r="82" spans="1:8" s="337" customFormat="1" ht="41.25" customHeight="1">
      <c r="A82" s="38" t="s">
        <v>119</v>
      </c>
      <c r="B82" s="48" t="s">
        <v>491</v>
      </c>
      <c r="C82" s="75">
        <v>181111131</v>
      </c>
      <c r="D82" s="76" t="s">
        <v>70</v>
      </c>
      <c r="E82" s="53" t="s">
        <v>25</v>
      </c>
      <c r="F82" s="77">
        <v>640.26</v>
      </c>
      <c r="G82" s="364"/>
      <c r="H82" s="410">
        <f t="shared" si="2"/>
        <v>0</v>
      </c>
    </row>
    <row r="83" spans="1:8" s="337" customFormat="1" ht="27.75" customHeight="1">
      <c r="A83" s="38" t="s">
        <v>119</v>
      </c>
      <c r="B83" s="48" t="s">
        <v>492</v>
      </c>
      <c r="C83" s="82" t="s">
        <v>38</v>
      </c>
      <c r="D83" s="83" t="s">
        <v>39</v>
      </c>
      <c r="E83" s="84" t="s">
        <v>25</v>
      </c>
      <c r="F83" s="85">
        <v>640.26</v>
      </c>
      <c r="G83" s="365"/>
      <c r="H83" s="414">
        <f t="shared" si="2"/>
        <v>0</v>
      </c>
    </row>
    <row r="84" spans="1:8" s="337" customFormat="1" ht="27.75" customHeight="1">
      <c r="A84" s="38" t="s">
        <v>119</v>
      </c>
      <c r="B84" s="48" t="s">
        <v>493</v>
      </c>
      <c r="C84" s="90">
        <v>184911311</v>
      </c>
      <c r="D84" s="91" t="s">
        <v>71</v>
      </c>
      <c r="E84" s="53" t="s">
        <v>25</v>
      </c>
      <c r="F84" s="77">
        <v>242.29</v>
      </c>
      <c r="G84" s="364"/>
      <c r="H84" s="410">
        <f t="shared" si="2"/>
        <v>0</v>
      </c>
    </row>
    <row r="85" spans="1:8" s="339" customFormat="1" ht="15.75" customHeight="1">
      <c r="A85" s="38" t="s">
        <v>119</v>
      </c>
      <c r="B85" s="48" t="s">
        <v>494</v>
      </c>
      <c r="C85" s="92" t="s">
        <v>13</v>
      </c>
      <c r="D85" s="93" t="s">
        <v>755</v>
      </c>
      <c r="E85" s="94" t="s">
        <v>756</v>
      </c>
      <c r="F85" s="95"/>
      <c r="G85" s="340"/>
      <c r="H85" s="416"/>
    </row>
    <row r="86" spans="1:8" s="337" customFormat="1" ht="17.25" customHeight="1">
      <c r="A86" s="38" t="s">
        <v>119</v>
      </c>
      <c r="B86" s="48" t="s">
        <v>495</v>
      </c>
      <c r="C86" s="90" t="s">
        <v>10</v>
      </c>
      <c r="D86" s="96" t="s">
        <v>733</v>
      </c>
      <c r="E86" s="53" t="s">
        <v>25</v>
      </c>
      <c r="F86" s="77">
        <v>314.977</v>
      </c>
      <c r="G86" s="364"/>
      <c r="H86" s="417">
        <f>F86*G86</f>
        <v>0</v>
      </c>
    </row>
    <row r="87" spans="1:8" s="337" customFormat="1" ht="33" customHeight="1">
      <c r="A87" s="38" t="s">
        <v>119</v>
      </c>
      <c r="B87" s="48" t="s">
        <v>496</v>
      </c>
      <c r="C87" s="90" t="s">
        <v>10</v>
      </c>
      <c r="D87" s="97" t="s">
        <v>72</v>
      </c>
      <c r="E87" s="42" t="s">
        <v>3</v>
      </c>
      <c r="F87" s="77">
        <v>650</v>
      </c>
      <c r="G87" s="364"/>
      <c r="H87" s="410">
        <f>F87*G87</f>
        <v>0</v>
      </c>
    </row>
    <row r="88" spans="1:8" s="337" customFormat="1" ht="66.75" customHeight="1">
      <c r="A88" s="38" t="s">
        <v>119</v>
      </c>
      <c r="B88" s="48" t="s">
        <v>497</v>
      </c>
      <c r="C88" s="90">
        <v>916371121</v>
      </c>
      <c r="D88" s="91" t="s">
        <v>734</v>
      </c>
      <c r="E88" s="53" t="s">
        <v>65</v>
      </c>
      <c r="F88" s="77">
        <v>366.83</v>
      </c>
      <c r="G88" s="364"/>
      <c r="H88" s="410">
        <f>F88*G88</f>
        <v>0</v>
      </c>
    </row>
    <row r="89" spans="1:8" ht="12.75">
      <c r="A89" s="98"/>
      <c r="B89" s="21" t="s">
        <v>451</v>
      </c>
      <c r="C89" s="22"/>
      <c r="D89" s="23"/>
      <c r="E89" s="99"/>
      <c r="F89" s="100"/>
      <c r="G89" s="341"/>
      <c r="H89" s="418"/>
    </row>
    <row r="90" spans="1:8" ht="12.75">
      <c r="A90" s="101"/>
      <c r="B90" s="27">
        <v>322</v>
      </c>
      <c r="C90" s="28" t="s">
        <v>3</v>
      </c>
      <c r="D90" s="29"/>
      <c r="E90" s="102"/>
      <c r="F90" s="69"/>
      <c r="G90" s="342"/>
      <c r="H90" s="408">
        <f>SUM(H92:H124)</f>
        <v>0</v>
      </c>
    </row>
    <row r="91" spans="1:8" ht="25.5">
      <c r="A91" s="70" t="s">
        <v>40</v>
      </c>
      <c r="B91" s="103" t="s">
        <v>7</v>
      </c>
      <c r="C91" s="34" t="s">
        <v>8</v>
      </c>
      <c r="D91" s="104" t="s">
        <v>9</v>
      </c>
      <c r="E91" s="36" t="s">
        <v>1</v>
      </c>
      <c r="F91" s="37" t="s">
        <v>2</v>
      </c>
      <c r="G91" s="328" t="s">
        <v>5</v>
      </c>
      <c r="H91" s="409" t="s">
        <v>6</v>
      </c>
    </row>
    <row r="92" spans="1:8" ht="12.75">
      <c r="A92" s="38" t="s">
        <v>119</v>
      </c>
      <c r="B92" s="39" t="s">
        <v>41</v>
      </c>
      <c r="C92" s="40"/>
      <c r="D92" s="105"/>
      <c r="E92" s="42"/>
      <c r="F92" s="43"/>
      <c r="G92" s="330"/>
      <c r="H92" s="410"/>
    </row>
    <row r="93" spans="1:8" ht="12.75">
      <c r="A93" s="38" t="s">
        <v>119</v>
      </c>
      <c r="B93" s="48" t="s">
        <v>498</v>
      </c>
      <c r="C93" s="45" t="s">
        <v>190</v>
      </c>
      <c r="D93" s="46" t="s">
        <v>191</v>
      </c>
      <c r="E93" s="106" t="s">
        <v>3</v>
      </c>
      <c r="F93" s="47">
        <v>2</v>
      </c>
      <c r="G93" s="354"/>
      <c r="H93" s="410">
        <f aca="true" t="shared" si="3" ref="H93:H121">F93*G93</f>
        <v>0</v>
      </c>
    </row>
    <row r="94" spans="1:8" ht="12.75">
      <c r="A94" s="38" t="s">
        <v>119</v>
      </c>
      <c r="B94" s="48" t="s">
        <v>499</v>
      </c>
      <c r="C94" s="45" t="s">
        <v>192</v>
      </c>
      <c r="D94" s="46" t="s">
        <v>193</v>
      </c>
      <c r="E94" s="106" t="s">
        <v>3</v>
      </c>
      <c r="F94" s="47">
        <v>4</v>
      </c>
      <c r="G94" s="354"/>
      <c r="H94" s="410">
        <f t="shared" si="3"/>
        <v>0</v>
      </c>
    </row>
    <row r="95" spans="1:8" ht="12.75">
      <c r="A95" s="38" t="s">
        <v>119</v>
      </c>
      <c r="B95" s="48" t="s">
        <v>500</v>
      </c>
      <c r="C95" s="45" t="s">
        <v>194</v>
      </c>
      <c r="D95" s="46" t="s">
        <v>195</v>
      </c>
      <c r="E95" s="106" t="s">
        <v>3</v>
      </c>
      <c r="F95" s="47">
        <v>1</v>
      </c>
      <c r="G95" s="354"/>
      <c r="H95" s="410">
        <f t="shared" si="3"/>
        <v>0</v>
      </c>
    </row>
    <row r="96" spans="1:8" ht="12.75">
      <c r="A96" s="38" t="s">
        <v>119</v>
      </c>
      <c r="B96" s="48" t="s">
        <v>501</v>
      </c>
      <c r="C96" s="49" t="s">
        <v>196</v>
      </c>
      <c r="D96" s="50" t="s">
        <v>197</v>
      </c>
      <c r="E96" s="106" t="s">
        <v>3</v>
      </c>
      <c r="F96" s="47">
        <v>1</v>
      </c>
      <c r="G96" s="354"/>
      <c r="H96" s="410">
        <f t="shared" si="3"/>
        <v>0</v>
      </c>
    </row>
    <row r="97" spans="1:8" ht="12.75">
      <c r="A97" s="38" t="s">
        <v>119</v>
      </c>
      <c r="B97" s="48" t="s">
        <v>502</v>
      </c>
      <c r="C97" s="107" t="s">
        <v>198</v>
      </c>
      <c r="D97" s="50" t="s">
        <v>199</v>
      </c>
      <c r="E97" s="106" t="s">
        <v>3</v>
      </c>
      <c r="F97" s="47">
        <v>25</v>
      </c>
      <c r="G97" s="354"/>
      <c r="H97" s="410">
        <f t="shared" si="3"/>
        <v>0</v>
      </c>
    </row>
    <row r="98" spans="1:8" ht="12.75">
      <c r="A98" s="38" t="s">
        <v>119</v>
      </c>
      <c r="B98" s="48" t="s">
        <v>503</v>
      </c>
      <c r="C98" s="49" t="s">
        <v>200</v>
      </c>
      <c r="D98" s="50" t="s">
        <v>201</v>
      </c>
      <c r="E98" s="106" t="s">
        <v>3</v>
      </c>
      <c r="F98" s="47">
        <v>3</v>
      </c>
      <c r="G98" s="354"/>
      <c r="H98" s="410">
        <f t="shared" si="3"/>
        <v>0</v>
      </c>
    </row>
    <row r="99" spans="1:8" ht="12.75">
      <c r="A99" s="38" t="s">
        <v>119</v>
      </c>
      <c r="B99" s="48" t="s">
        <v>504</v>
      </c>
      <c r="C99" s="45" t="s">
        <v>202</v>
      </c>
      <c r="D99" s="46" t="s">
        <v>203</v>
      </c>
      <c r="E99" s="106" t="s">
        <v>3</v>
      </c>
      <c r="F99" s="47">
        <v>11</v>
      </c>
      <c r="G99" s="354"/>
      <c r="H99" s="410">
        <f t="shared" si="3"/>
        <v>0</v>
      </c>
    </row>
    <row r="100" spans="1:8" ht="12.75">
      <c r="A100" s="38" t="s">
        <v>119</v>
      </c>
      <c r="B100" s="48" t="s">
        <v>505</v>
      </c>
      <c r="C100" s="45" t="s">
        <v>204</v>
      </c>
      <c r="D100" s="46" t="s">
        <v>205</v>
      </c>
      <c r="E100" s="106" t="s">
        <v>3</v>
      </c>
      <c r="F100" s="47">
        <v>18</v>
      </c>
      <c r="G100" s="354"/>
      <c r="H100" s="410">
        <f t="shared" si="3"/>
        <v>0</v>
      </c>
    </row>
    <row r="101" spans="1:8" ht="12.75">
      <c r="A101" s="38" t="s">
        <v>119</v>
      </c>
      <c r="B101" s="48" t="s">
        <v>506</v>
      </c>
      <c r="C101" s="49" t="s">
        <v>206</v>
      </c>
      <c r="D101" s="50" t="s">
        <v>207</v>
      </c>
      <c r="E101" s="106" t="s">
        <v>3</v>
      </c>
      <c r="F101" s="47">
        <v>5</v>
      </c>
      <c r="G101" s="354"/>
      <c r="H101" s="410">
        <f t="shared" si="3"/>
        <v>0</v>
      </c>
    </row>
    <row r="102" spans="1:8" ht="12.75">
      <c r="A102" s="38" t="s">
        <v>119</v>
      </c>
      <c r="B102" s="48" t="s">
        <v>507</v>
      </c>
      <c r="C102" s="49" t="s">
        <v>208</v>
      </c>
      <c r="D102" s="50" t="s">
        <v>209</v>
      </c>
      <c r="E102" s="106" t="s">
        <v>3</v>
      </c>
      <c r="F102" s="47">
        <v>50</v>
      </c>
      <c r="G102" s="354"/>
      <c r="H102" s="410">
        <f t="shared" si="3"/>
        <v>0</v>
      </c>
    </row>
    <row r="103" spans="1:8" ht="12.75">
      <c r="A103" s="38" t="s">
        <v>119</v>
      </c>
      <c r="B103" s="48" t="s">
        <v>508</v>
      </c>
      <c r="C103" s="45" t="s">
        <v>210</v>
      </c>
      <c r="D103" s="46" t="s">
        <v>211</v>
      </c>
      <c r="E103" s="106" t="s">
        <v>3</v>
      </c>
      <c r="F103" s="47">
        <v>2</v>
      </c>
      <c r="G103" s="354"/>
      <c r="H103" s="410">
        <f t="shared" si="3"/>
        <v>0</v>
      </c>
    </row>
    <row r="104" spans="1:8" ht="12.75">
      <c r="A104" s="38" t="s">
        <v>119</v>
      </c>
      <c r="B104" s="48" t="s">
        <v>509</v>
      </c>
      <c r="C104" s="45" t="s">
        <v>212</v>
      </c>
      <c r="D104" s="46" t="s">
        <v>213</v>
      </c>
      <c r="E104" s="106" t="s">
        <v>3</v>
      </c>
      <c r="F104" s="47">
        <v>2</v>
      </c>
      <c r="G104" s="354"/>
      <c r="H104" s="410">
        <f t="shared" si="3"/>
        <v>0</v>
      </c>
    </row>
    <row r="105" spans="1:8" ht="12.75">
      <c r="A105" s="38" t="s">
        <v>119</v>
      </c>
      <c r="B105" s="48" t="s">
        <v>510</v>
      </c>
      <c r="C105" s="45" t="s">
        <v>214</v>
      </c>
      <c r="D105" s="46" t="s">
        <v>215</v>
      </c>
      <c r="E105" s="106" t="s">
        <v>3</v>
      </c>
      <c r="F105" s="47">
        <v>13</v>
      </c>
      <c r="G105" s="354"/>
      <c r="H105" s="410">
        <f t="shared" si="3"/>
        <v>0</v>
      </c>
    </row>
    <row r="106" spans="1:8" ht="12.75">
      <c r="A106" s="38" t="s">
        <v>119</v>
      </c>
      <c r="B106" s="48" t="s">
        <v>511</v>
      </c>
      <c r="C106" s="45" t="s">
        <v>216</v>
      </c>
      <c r="D106" s="46" t="s">
        <v>217</v>
      </c>
      <c r="E106" s="106" t="s">
        <v>3</v>
      </c>
      <c r="F106" s="47">
        <v>8</v>
      </c>
      <c r="G106" s="354"/>
      <c r="H106" s="410">
        <f t="shared" si="3"/>
        <v>0</v>
      </c>
    </row>
    <row r="107" spans="1:8" ht="12.75">
      <c r="A107" s="38" t="s">
        <v>119</v>
      </c>
      <c r="B107" s="48" t="s">
        <v>512</v>
      </c>
      <c r="C107" s="45" t="s">
        <v>218</v>
      </c>
      <c r="D107" s="46" t="s">
        <v>219</v>
      </c>
      <c r="E107" s="106" t="s">
        <v>3</v>
      </c>
      <c r="F107" s="47">
        <v>9</v>
      </c>
      <c r="G107" s="354"/>
      <c r="H107" s="410">
        <f t="shared" si="3"/>
        <v>0</v>
      </c>
    </row>
    <row r="108" spans="1:8" ht="12.75">
      <c r="A108" s="38" t="s">
        <v>119</v>
      </c>
      <c r="B108" s="48" t="s">
        <v>513</v>
      </c>
      <c r="C108" s="49" t="s">
        <v>220</v>
      </c>
      <c r="D108" s="50" t="s">
        <v>221</v>
      </c>
      <c r="E108" s="106" t="s">
        <v>3</v>
      </c>
      <c r="F108" s="47">
        <v>14</v>
      </c>
      <c r="G108" s="354"/>
      <c r="H108" s="410">
        <f t="shared" si="3"/>
        <v>0</v>
      </c>
    </row>
    <row r="109" spans="1:8" ht="12.75">
      <c r="A109" s="38" t="s">
        <v>119</v>
      </c>
      <c r="B109" s="48" t="s">
        <v>514</v>
      </c>
      <c r="C109" s="107" t="s">
        <v>222</v>
      </c>
      <c r="D109" s="50" t="s">
        <v>223</v>
      </c>
      <c r="E109" s="106" t="s">
        <v>3</v>
      </c>
      <c r="F109" s="47">
        <v>4</v>
      </c>
      <c r="G109" s="354"/>
      <c r="H109" s="410">
        <f t="shared" si="3"/>
        <v>0</v>
      </c>
    </row>
    <row r="110" spans="1:8" ht="12.75">
      <c r="A110" s="38" t="s">
        <v>119</v>
      </c>
      <c r="B110" s="48" t="s">
        <v>515</v>
      </c>
      <c r="C110" s="108" t="s">
        <v>224</v>
      </c>
      <c r="D110" s="46" t="s">
        <v>225</v>
      </c>
      <c r="E110" s="106" t="s">
        <v>3</v>
      </c>
      <c r="F110" s="47">
        <v>2</v>
      </c>
      <c r="G110" s="354"/>
      <c r="H110" s="410">
        <f t="shared" si="3"/>
        <v>0</v>
      </c>
    </row>
    <row r="111" spans="1:8" ht="12.75">
      <c r="A111" s="38" t="s">
        <v>119</v>
      </c>
      <c r="B111" s="48" t="s">
        <v>516</v>
      </c>
      <c r="C111" s="108" t="s">
        <v>226</v>
      </c>
      <c r="D111" s="46" t="s">
        <v>227</v>
      </c>
      <c r="E111" s="106" t="s">
        <v>3</v>
      </c>
      <c r="F111" s="47">
        <v>5</v>
      </c>
      <c r="G111" s="354"/>
      <c r="H111" s="410">
        <f t="shared" si="3"/>
        <v>0</v>
      </c>
    </row>
    <row r="112" spans="1:8" ht="12.75">
      <c r="A112" s="38" t="s">
        <v>119</v>
      </c>
      <c r="B112" s="48" t="s">
        <v>517</v>
      </c>
      <c r="C112" s="107" t="s">
        <v>228</v>
      </c>
      <c r="D112" s="50" t="s">
        <v>229</v>
      </c>
      <c r="E112" s="106" t="s">
        <v>3</v>
      </c>
      <c r="F112" s="47">
        <v>7</v>
      </c>
      <c r="G112" s="354"/>
      <c r="H112" s="410">
        <f t="shared" si="3"/>
        <v>0</v>
      </c>
    </row>
    <row r="113" spans="1:8" ht="12.75">
      <c r="A113" s="38" t="s">
        <v>119</v>
      </c>
      <c r="B113" s="48" t="s">
        <v>518</v>
      </c>
      <c r="C113" s="49" t="s">
        <v>230</v>
      </c>
      <c r="D113" s="50" t="s">
        <v>231</v>
      </c>
      <c r="E113" s="106" t="s">
        <v>3</v>
      </c>
      <c r="F113" s="47">
        <v>61</v>
      </c>
      <c r="G113" s="354"/>
      <c r="H113" s="410">
        <f t="shared" si="3"/>
        <v>0</v>
      </c>
    </row>
    <row r="114" spans="1:8" ht="12.75">
      <c r="A114" s="38" t="s">
        <v>119</v>
      </c>
      <c r="B114" s="48" t="s">
        <v>519</v>
      </c>
      <c r="C114" s="107" t="s">
        <v>232</v>
      </c>
      <c r="D114" s="50" t="s">
        <v>233</v>
      </c>
      <c r="E114" s="106" t="s">
        <v>3</v>
      </c>
      <c r="F114" s="47">
        <v>1</v>
      </c>
      <c r="G114" s="354"/>
      <c r="H114" s="410">
        <f t="shared" si="3"/>
        <v>0</v>
      </c>
    </row>
    <row r="115" spans="1:8" ht="12.75">
      <c r="A115" s="38" t="s">
        <v>119</v>
      </c>
      <c r="B115" s="48" t="s">
        <v>520</v>
      </c>
      <c r="C115" s="49" t="s">
        <v>234</v>
      </c>
      <c r="D115" s="50" t="s">
        <v>235</v>
      </c>
      <c r="E115" s="106" t="s">
        <v>3</v>
      </c>
      <c r="F115" s="47">
        <v>33</v>
      </c>
      <c r="G115" s="354"/>
      <c r="H115" s="410">
        <f t="shared" si="3"/>
        <v>0</v>
      </c>
    </row>
    <row r="116" spans="1:8" ht="12.75">
      <c r="A116" s="38" t="s">
        <v>119</v>
      </c>
      <c r="B116" s="48" t="s">
        <v>521</v>
      </c>
      <c r="C116" s="45" t="s">
        <v>236</v>
      </c>
      <c r="D116" s="46" t="s">
        <v>237</v>
      </c>
      <c r="E116" s="106" t="s">
        <v>3</v>
      </c>
      <c r="F116" s="47">
        <v>8</v>
      </c>
      <c r="G116" s="354"/>
      <c r="H116" s="410">
        <f t="shared" si="3"/>
        <v>0</v>
      </c>
    </row>
    <row r="117" spans="1:8" ht="12.75">
      <c r="A117" s="38" t="s">
        <v>119</v>
      </c>
      <c r="B117" s="48" t="s">
        <v>522</v>
      </c>
      <c r="C117" s="45" t="s">
        <v>238</v>
      </c>
      <c r="D117" s="46" t="s">
        <v>239</v>
      </c>
      <c r="E117" s="106" t="s">
        <v>3</v>
      </c>
      <c r="F117" s="47">
        <v>16</v>
      </c>
      <c r="G117" s="354"/>
      <c r="H117" s="410">
        <f t="shared" si="3"/>
        <v>0</v>
      </c>
    </row>
    <row r="118" spans="1:8" ht="12.75">
      <c r="A118" s="38" t="s">
        <v>119</v>
      </c>
      <c r="B118" s="48" t="s">
        <v>523</v>
      </c>
      <c r="C118" s="49" t="s">
        <v>240</v>
      </c>
      <c r="D118" s="50" t="s">
        <v>241</v>
      </c>
      <c r="E118" s="106" t="s">
        <v>3</v>
      </c>
      <c r="F118" s="47">
        <v>4</v>
      </c>
      <c r="G118" s="354"/>
      <c r="H118" s="410">
        <f t="shared" si="3"/>
        <v>0</v>
      </c>
    </row>
    <row r="119" spans="1:8" ht="12.75">
      <c r="A119" s="38" t="s">
        <v>119</v>
      </c>
      <c r="B119" s="48" t="s">
        <v>524</v>
      </c>
      <c r="C119" s="49" t="s">
        <v>242</v>
      </c>
      <c r="D119" s="50" t="s">
        <v>243</v>
      </c>
      <c r="E119" s="106" t="s">
        <v>3</v>
      </c>
      <c r="F119" s="47">
        <v>5</v>
      </c>
      <c r="G119" s="354"/>
      <c r="H119" s="410">
        <f t="shared" si="3"/>
        <v>0</v>
      </c>
    </row>
    <row r="120" spans="1:8" ht="12.75">
      <c r="A120" s="38" t="s">
        <v>119</v>
      </c>
      <c r="B120" s="48" t="s">
        <v>525</v>
      </c>
      <c r="C120" s="45" t="s">
        <v>244</v>
      </c>
      <c r="D120" s="46" t="s">
        <v>245</v>
      </c>
      <c r="E120" s="106" t="s">
        <v>3</v>
      </c>
      <c r="F120" s="47">
        <v>4</v>
      </c>
      <c r="G120" s="354"/>
      <c r="H120" s="410">
        <f t="shared" si="3"/>
        <v>0</v>
      </c>
    </row>
    <row r="121" spans="1:8" ht="12.75">
      <c r="A121" s="38" t="s">
        <v>119</v>
      </c>
      <c r="B121" s="48" t="s">
        <v>526</v>
      </c>
      <c r="C121" s="45" t="s">
        <v>246</v>
      </c>
      <c r="D121" s="46" t="s">
        <v>247</v>
      </c>
      <c r="E121" s="106" t="s">
        <v>3</v>
      </c>
      <c r="F121" s="47">
        <v>4</v>
      </c>
      <c r="G121" s="354"/>
      <c r="H121" s="410">
        <f t="shared" si="3"/>
        <v>0</v>
      </c>
    </row>
    <row r="122" spans="1:8" s="343" customFormat="1" ht="25.5">
      <c r="A122" s="38" t="s">
        <v>119</v>
      </c>
      <c r="B122" s="48" t="s">
        <v>527</v>
      </c>
      <c r="C122" s="109">
        <v>183111212</v>
      </c>
      <c r="D122" s="110" t="s">
        <v>84</v>
      </c>
      <c r="E122" s="53" t="s">
        <v>3</v>
      </c>
      <c r="F122" s="111">
        <v>322</v>
      </c>
      <c r="G122" s="403"/>
      <c r="H122" s="410">
        <f>G122*F122</f>
        <v>0</v>
      </c>
    </row>
    <row r="123" spans="1:8" ht="31.5" customHeight="1">
      <c r="A123" s="38" t="s">
        <v>119</v>
      </c>
      <c r="B123" s="48" t="s">
        <v>528</v>
      </c>
      <c r="C123" s="40">
        <v>10321100</v>
      </c>
      <c r="D123" s="112" t="s">
        <v>752</v>
      </c>
      <c r="E123" s="53" t="s">
        <v>11</v>
      </c>
      <c r="F123" s="43">
        <v>1.61</v>
      </c>
      <c r="G123" s="349"/>
      <c r="H123" s="410">
        <f>G123*F123</f>
        <v>0</v>
      </c>
    </row>
    <row r="124" spans="1:8" s="343" customFormat="1" ht="25.5">
      <c r="A124" s="38" t="s">
        <v>119</v>
      </c>
      <c r="B124" s="48" t="s">
        <v>529</v>
      </c>
      <c r="C124" s="113">
        <v>184102111</v>
      </c>
      <c r="D124" s="112" t="s">
        <v>106</v>
      </c>
      <c r="E124" s="53" t="s">
        <v>3</v>
      </c>
      <c r="F124" s="43">
        <v>322</v>
      </c>
      <c r="G124" s="349"/>
      <c r="H124" s="410">
        <f>G124*F124</f>
        <v>0</v>
      </c>
    </row>
    <row r="125" spans="1:8" s="343" customFormat="1" ht="12.75">
      <c r="A125" s="98"/>
      <c r="B125" s="21" t="s">
        <v>248</v>
      </c>
      <c r="C125" s="23"/>
      <c r="D125" s="23"/>
      <c r="E125" s="23"/>
      <c r="F125" s="100"/>
      <c r="G125" s="341"/>
      <c r="H125" s="418"/>
    </row>
    <row r="126" spans="1:8" s="343" customFormat="1" ht="12.75">
      <c r="A126" s="101"/>
      <c r="B126" s="27">
        <v>3061</v>
      </c>
      <c r="C126" s="68" t="s">
        <v>3</v>
      </c>
      <c r="D126" s="29"/>
      <c r="E126" s="29"/>
      <c r="F126" s="69"/>
      <c r="G126" s="335"/>
      <c r="H126" s="408">
        <f>SUM(H128:H230)</f>
        <v>0</v>
      </c>
    </row>
    <row r="127" spans="1:8" s="343" customFormat="1" ht="25.5">
      <c r="A127" s="114" t="s">
        <v>40</v>
      </c>
      <c r="B127" s="115" t="s">
        <v>7</v>
      </c>
      <c r="C127" s="35" t="s">
        <v>8</v>
      </c>
      <c r="D127" s="35" t="s">
        <v>9</v>
      </c>
      <c r="E127" s="36" t="s">
        <v>1</v>
      </c>
      <c r="F127" s="37" t="s">
        <v>2</v>
      </c>
      <c r="G127" s="328" t="s">
        <v>5</v>
      </c>
      <c r="H127" s="419" t="s">
        <v>6</v>
      </c>
    </row>
    <row r="128" spans="1:8" s="343" customFormat="1" ht="12.75">
      <c r="A128" s="38" t="s">
        <v>119</v>
      </c>
      <c r="B128" s="74" t="s">
        <v>41</v>
      </c>
      <c r="C128" s="41"/>
      <c r="D128" s="41"/>
      <c r="E128" s="42"/>
      <c r="F128" s="43"/>
      <c r="G128" s="330"/>
      <c r="H128" s="410"/>
    </row>
    <row r="129" spans="1:8" s="343" customFormat="1" ht="12.75">
      <c r="A129" s="38" t="s">
        <v>119</v>
      </c>
      <c r="B129" s="39"/>
      <c r="C129" s="41"/>
      <c r="D129" s="116" t="s">
        <v>450</v>
      </c>
      <c r="E129" s="62"/>
      <c r="F129" s="43"/>
      <c r="G129" s="330"/>
      <c r="H129" s="414"/>
    </row>
    <row r="130" spans="1:8" s="343" customFormat="1" ht="12.75">
      <c r="A130" s="38" t="s">
        <v>119</v>
      </c>
      <c r="B130" s="48" t="s">
        <v>530</v>
      </c>
      <c r="C130" s="108" t="s">
        <v>249</v>
      </c>
      <c r="D130" s="46" t="s">
        <v>250</v>
      </c>
      <c r="E130" s="117" t="s">
        <v>3</v>
      </c>
      <c r="F130" s="47">
        <v>11</v>
      </c>
      <c r="G130" s="345"/>
      <c r="H130" s="420">
        <f>G130*F130</f>
        <v>0</v>
      </c>
    </row>
    <row r="131" spans="1:8" s="343" customFormat="1" ht="12.75">
      <c r="A131" s="38" t="s">
        <v>119</v>
      </c>
      <c r="B131" s="48" t="s">
        <v>531</v>
      </c>
      <c r="C131" s="108" t="s">
        <v>251</v>
      </c>
      <c r="D131" s="46" t="s">
        <v>252</v>
      </c>
      <c r="E131" s="118" t="s">
        <v>3</v>
      </c>
      <c r="F131" s="47">
        <v>18</v>
      </c>
      <c r="G131" s="345"/>
      <c r="H131" s="421">
        <f>G131*F131</f>
        <v>0</v>
      </c>
    </row>
    <row r="132" spans="1:8" s="343" customFormat="1" ht="12.75">
      <c r="A132" s="38" t="s">
        <v>119</v>
      </c>
      <c r="B132" s="48" t="s">
        <v>532</v>
      </c>
      <c r="C132" s="107" t="s">
        <v>253</v>
      </c>
      <c r="D132" s="50" t="s">
        <v>254</v>
      </c>
      <c r="E132" s="118" t="s">
        <v>3</v>
      </c>
      <c r="F132" s="47">
        <v>8</v>
      </c>
      <c r="G132" s="345"/>
      <c r="H132" s="421">
        <f>G132*F132</f>
        <v>0</v>
      </c>
    </row>
    <row r="133" spans="1:8" s="343" customFormat="1" ht="12.75">
      <c r="A133" s="38" t="s">
        <v>119</v>
      </c>
      <c r="B133" s="48" t="s">
        <v>533</v>
      </c>
      <c r="C133" s="41"/>
      <c r="D133" s="116" t="s">
        <v>449</v>
      </c>
      <c r="E133" s="62"/>
      <c r="F133" s="43"/>
      <c r="G133" s="330"/>
      <c r="H133" s="414"/>
    </row>
    <row r="134" spans="1:8" s="343" customFormat="1" ht="12.75">
      <c r="A134" s="38" t="s">
        <v>119</v>
      </c>
      <c r="B134" s="48" t="s">
        <v>534</v>
      </c>
      <c r="C134" s="96" t="s">
        <v>255</v>
      </c>
      <c r="D134" s="119" t="s">
        <v>263</v>
      </c>
      <c r="E134" s="120" t="s">
        <v>3</v>
      </c>
      <c r="F134" s="121">
        <v>4</v>
      </c>
      <c r="G134" s="346"/>
      <c r="H134" s="421">
        <f aca="true" t="shared" si="4" ref="H134:H141">G134*F134</f>
        <v>0</v>
      </c>
    </row>
    <row r="135" spans="1:8" s="343" customFormat="1" ht="12.75">
      <c r="A135" s="38" t="s">
        <v>119</v>
      </c>
      <c r="B135" s="48" t="s">
        <v>535</v>
      </c>
      <c r="C135" s="96" t="s">
        <v>256</v>
      </c>
      <c r="D135" s="50" t="s">
        <v>264</v>
      </c>
      <c r="E135" s="118" t="s">
        <v>3</v>
      </c>
      <c r="F135" s="121">
        <v>4</v>
      </c>
      <c r="G135" s="346"/>
      <c r="H135" s="421">
        <f t="shared" si="4"/>
        <v>0</v>
      </c>
    </row>
    <row r="136" spans="1:8" s="343" customFormat="1" ht="12.75">
      <c r="A136" s="38" t="s">
        <v>119</v>
      </c>
      <c r="B136" s="48" t="s">
        <v>536</v>
      </c>
      <c r="C136" s="96" t="s">
        <v>257</v>
      </c>
      <c r="D136" s="46" t="s">
        <v>265</v>
      </c>
      <c r="E136" s="117" t="s">
        <v>3</v>
      </c>
      <c r="F136" s="121">
        <v>4</v>
      </c>
      <c r="G136" s="346"/>
      <c r="H136" s="420">
        <f t="shared" si="4"/>
        <v>0</v>
      </c>
    </row>
    <row r="137" spans="1:8" s="343" customFormat="1" ht="12.75">
      <c r="A137" s="38" t="s">
        <v>119</v>
      </c>
      <c r="B137" s="48" t="s">
        <v>537</v>
      </c>
      <c r="C137" s="96" t="s">
        <v>258</v>
      </c>
      <c r="D137" s="50" t="s">
        <v>266</v>
      </c>
      <c r="E137" s="117" t="s">
        <v>3</v>
      </c>
      <c r="F137" s="121">
        <v>4</v>
      </c>
      <c r="G137" s="346"/>
      <c r="H137" s="420">
        <f t="shared" si="4"/>
        <v>0</v>
      </c>
    </row>
    <row r="138" spans="1:8" s="343" customFormat="1" ht="12.75">
      <c r="A138" s="38" t="s">
        <v>119</v>
      </c>
      <c r="B138" s="48" t="s">
        <v>538</v>
      </c>
      <c r="C138" s="96" t="s">
        <v>259</v>
      </c>
      <c r="D138" s="46" t="s">
        <v>267</v>
      </c>
      <c r="E138" s="117" t="s">
        <v>3</v>
      </c>
      <c r="F138" s="121">
        <v>4</v>
      </c>
      <c r="G138" s="346"/>
      <c r="H138" s="420">
        <f t="shared" si="4"/>
        <v>0</v>
      </c>
    </row>
    <row r="139" spans="1:8" s="343" customFormat="1" ht="12.75">
      <c r="A139" s="38" t="s">
        <v>119</v>
      </c>
      <c r="B139" s="48" t="s">
        <v>539</v>
      </c>
      <c r="C139" s="96" t="s">
        <v>260</v>
      </c>
      <c r="D139" s="50" t="s">
        <v>268</v>
      </c>
      <c r="E139" s="118" t="s">
        <v>3</v>
      </c>
      <c r="F139" s="121">
        <v>4</v>
      </c>
      <c r="G139" s="346"/>
      <c r="H139" s="421">
        <f t="shared" si="4"/>
        <v>0</v>
      </c>
    </row>
    <row r="140" spans="1:8" s="343" customFormat="1" ht="12.75">
      <c r="A140" s="38" t="s">
        <v>119</v>
      </c>
      <c r="B140" s="48" t="s">
        <v>540</v>
      </c>
      <c r="C140" s="96" t="s">
        <v>261</v>
      </c>
      <c r="D140" s="46" t="s">
        <v>269</v>
      </c>
      <c r="E140" s="117" t="s">
        <v>3</v>
      </c>
      <c r="F140" s="121">
        <v>4</v>
      </c>
      <c r="G140" s="346"/>
      <c r="H140" s="420">
        <f t="shared" si="4"/>
        <v>0</v>
      </c>
    </row>
    <row r="141" spans="1:8" s="343" customFormat="1" ht="12.75">
      <c r="A141" s="38" t="s">
        <v>119</v>
      </c>
      <c r="B141" s="48" t="s">
        <v>541</v>
      </c>
      <c r="C141" s="96" t="s">
        <v>262</v>
      </c>
      <c r="D141" s="50" t="s">
        <v>270</v>
      </c>
      <c r="E141" s="117" t="s">
        <v>3</v>
      </c>
      <c r="F141" s="121">
        <v>4</v>
      </c>
      <c r="G141" s="346"/>
      <c r="H141" s="420">
        <f t="shared" si="4"/>
        <v>0</v>
      </c>
    </row>
    <row r="142" spans="1:8" s="343" customFormat="1" ht="12.75">
      <c r="A142" s="38" t="s">
        <v>119</v>
      </c>
      <c r="B142" s="48" t="s">
        <v>542</v>
      </c>
      <c r="C142" s="122"/>
      <c r="D142" s="123" t="s">
        <v>271</v>
      </c>
      <c r="E142" s="120"/>
      <c r="F142" s="121"/>
      <c r="G142" s="347"/>
      <c r="H142" s="421"/>
    </row>
    <row r="143" spans="1:8" s="343" customFormat="1" ht="12.75">
      <c r="A143" s="38" t="s">
        <v>119</v>
      </c>
      <c r="B143" s="124" t="s">
        <v>543</v>
      </c>
      <c r="C143" s="45" t="s">
        <v>272</v>
      </c>
      <c r="D143" s="46" t="s">
        <v>273</v>
      </c>
      <c r="E143" s="120" t="s">
        <v>3</v>
      </c>
      <c r="F143" s="47">
        <v>10</v>
      </c>
      <c r="G143" s="348"/>
      <c r="H143" s="421">
        <f>G143*F143</f>
        <v>0</v>
      </c>
    </row>
    <row r="144" spans="1:8" s="343" customFormat="1" ht="12.75">
      <c r="A144" s="38" t="s">
        <v>119</v>
      </c>
      <c r="B144" s="48" t="s">
        <v>544</v>
      </c>
      <c r="C144" s="108" t="s">
        <v>274</v>
      </c>
      <c r="D144" s="46" t="s">
        <v>275</v>
      </c>
      <c r="E144" s="117" t="s">
        <v>3</v>
      </c>
      <c r="F144" s="47">
        <v>12</v>
      </c>
      <c r="G144" s="348"/>
      <c r="H144" s="420">
        <f>G144*F144</f>
        <v>0</v>
      </c>
    </row>
    <row r="145" spans="1:8" s="343" customFormat="1" ht="12.75">
      <c r="A145" s="38" t="s">
        <v>119</v>
      </c>
      <c r="B145" s="48" t="s">
        <v>545</v>
      </c>
      <c r="C145" s="45" t="s">
        <v>276</v>
      </c>
      <c r="D145" s="46" t="s">
        <v>277</v>
      </c>
      <c r="E145" s="117" t="s">
        <v>3</v>
      </c>
      <c r="F145" s="47">
        <v>17</v>
      </c>
      <c r="G145" s="348"/>
      <c r="H145" s="420">
        <f aca="true" t="shared" si="5" ref="H145:H208">G145*F145</f>
        <v>0</v>
      </c>
    </row>
    <row r="146" spans="1:8" s="343" customFormat="1" ht="12.75">
      <c r="A146" s="38" t="s">
        <v>119</v>
      </c>
      <c r="B146" s="48" t="s">
        <v>546</v>
      </c>
      <c r="C146" s="107" t="s">
        <v>278</v>
      </c>
      <c r="D146" s="50" t="s">
        <v>279</v>
      </c>
      <c r="E146" s="117" t="s">
        <v>3</v>
      </c>
      <c r="F146" s="47">
        <v>29</v>
      </c>
      <c r="G146" s="348"/>
      <c r="H146" s="420">
        <f t="shared" si="5"/>
        <v>0</v>
      </c>
    </row>
    <row r="147" spans="1:8" s="343" customFormat="1" ht="12.75">
      <c r="A147" s="38" t="s">
        <v>119</v>
      </c>
      <c r="B147" s="48" t="s">
        <v>547</v>
      </c>
      <c r="C147" s="107" t="s">
        <v>280</v>
      </c>
      <c r="D147" s="50" t="s">
        <v>281</v>
      </c>
      <c r="E147" s="118" t="s">
        <v>3</v>
      </c>
      <c r="F147" s="47">
        <v>29</v>
      </c>
      <c r="G147" s="348"/>
      <c r="H147" s="421">
        <f t="shared" si="5"/>
        <v>0</v>
      </c>
    </row>
    <row r="148" spans="1:8" s="343" customFormat="1" ht="12.75">
      <c r="A148" s="38" t="s">
        <v>119</v>
      </c>
      <c r="B148" s="48" t="s">
        <v>548</v>
      </c>
      <c r="C148" s="49" t="s">
        <v>282</v>
      </c>
      <c r="D148" s="50" t="s">
        <v>107</v>
      </c>
      <c r="E148" s="117" t="s">
        <v>3</v>
      </c>
      <c r="F148" s="47">
        <v>201</v>
      </c>
      <c r="G148" s="348"/>
      <c r="H148" s="420">
        <f t="shared" si="5"/>
        <v>0</v>
      </c>
    </row>
    <row r="149" spans="1:8" s="343" customFormat="1" ht="12.75">
      <c r="A149" s="38" t="s">
        <v>119</v>
      </c>
      <c r="B149" s="48" t="s">
        <v>549</v>
      </c>
      <c r="C149" s="45" t="s">
        <v>283</v>
      </c>
      <c r="D149" s="46" t="s">
        <v>284</v>
      </c>
      <c r="E149" s="117" t="s">
        <v>3</v>
      </c>
      <c r="F149" s="47">
        <v>21</v>
      </c>
      <c r="G149" s="348"/>
      <c r="H149" s="420">
        <f t="shared" si="5"/>
        <v>0</v>
      </c>
    </row>
    <row r="150" spans="1:8" s="343" customFormat="1" ht="12.75">
      <c r="A150" s="38" t="s">
        <v>119</v>
      </c>
      <c r="B150" s="48" t="s">
        <v>550</v>
      </c>
      <c r="C150" s="108" t="s">
        <v>285</v>
      </c>
      <c r="D150" s="46" t="s">
        <v>286</v>
      </c>
      <c r="E150" s="117" t="s">
        <v>3</v>
      </c>
      <c r="F150" s="47">
        <v>17</v>
      </c>
      <c r="G150" s="348"/>
      <c r="H150" s="420">
        <f t="shared" si="5"/>
        <v>0</v>
      </c>
    </row>
    <row r="151" spans="1:8" s="343" customFormat="1" ht="12.75">
      <c r="A151" s="38" t="s">
        <v>119</v>
      </c>
      <c r="B151" s="48" t="s">
        <v>551</v>
      </c>
      <c r="C151" s="49" t="s">
        <v>287</v>
      </c>
      <c r="D151" s="50" t="s">
        <v>288</v>
      </c>
      <c r="E151" s="118" t="s">
        <v>3</v>
      </c>
      <c r="F151" s="47">
        <v>8</v>
      </c>
      <c r="G151" s="348"/>
      <c r="H151" s="421">
        <f t="shared" si="5"/>
        <v>0</v>
      </c>
    </row>
    <row r="152" spans="1:8" s="343" customFormat="1" ht="12.75">
      <c r="A152" s="38" t="s">
        <v>119</v>
      </c>
      <c r="B152" s="48" t="s">
        <v>552</v>
      </c>
      <c r="C152" s="49" t="s">
        <v>289</v>
      </c>
      <c r="D152" s="50" t="s">
        <v>290</v>
      </c>
      <c r="E152" s="117" t="s">
        <v>3</v>
      </c>
      <c r="F152" s="47">
        <v>20</v>
      </c>
      <c r="G152" s="348"/>
      <c r="H152" s="420">
        <f t="shared" si="5"/>
        <v>0</v>
      </c>
    </row>
    <row r="153" spans="1:8" s="343" customFormat="1" ht="12.75">
      <c r="A153" s="38" t="s">
        <v>119</v>
      </c>
      <c r="B153" s="48" t="s">
        <v>553</v>
      </c>
      <c r="C153" s="108" t="s">
        <v>291</v>
      </c>
      <c r="D153" s="46" t="s">
        <v>292</v>
      </c>
      <c r="E153" s="117" t="s">
        <v>3</v>
      </c>
      <c r="F153" s="47">
        <v>6</v>
      </c>
      <c r="G153" s="348"/>
      <c r="H153" s="420">
        <f t="shared" si="5"/>
        <v>0</v>
      </c>
    </row>
    <row r="154" spans="1:8" s="343" customFormat="1" ht="12.75">
      <c r="A154" s="38" t="s">
        <v>119</v>
      </c>
      <c r="B154" s="48" t="s">
        <v>554</v>
      </c>
      <c r="C154" s="108" t="s">
        <v>293</v>
      </c>
      <c r="D154" s="46" t="s">
        <v>294</v>
      </c>
      <c r="E154" s="118" t="s">
        <v>3</v>
      </c>
      <c r="F154" s="47">
        <v>21</v>
      </c>
      <c r="G154" s="348"/>
      <c r="H154" s="421">
        <f t="shared" si="5"/>
        <v>0</v>
      </c>
    </row>
    <row r="155" spans="1:8" s="343" customFormat="1" ht="12.75">
      <c r="A155" s="38" t="s">
        <v>119</v>
      </c>
      <c r="B155" s="48" t="s">
        <v>555</v>
      </c>
      <c r="C155" s="45" t="s">
        <v>295</v>
      </c>
      <c r="D155" s="46" t="s">
        <v>296</v>
      </c>
      <c r="E155" s="118" t="s">
        <v>3</v>
      </c>
      <c r="F155" s="47">
        <v>28</v>
      </c>
      <c r="G155" s="348"/>
      <c r="H155" s="421">
        <f t="shared" si="5"/>
        <v>0</v>
      </c>
    </row>
    <row r="156" spans="1:8" s="343" customFormat="1" ht="12.75">
      <c r="A156" s="38" t="s">
        <v>119</v>
      </c>
      <c r="B156" s="48" t="s">
        <v>556</v>
      </c>
      <c r="C156" s="108" t="s">
        <v>297</v>
      </c>
      <c r="D156" s="46" t="s">
        <v>298</v>
      </c>
      <c r="E156" s="117" t="s">
        <v>3</v>
      </c>
      <c r="F156" s="47">
        <v>9</v>
      </c>
      <c r="G156" s="348"/>
      <c r="H156" s="420">
        <f t="shared" si="5"/>
        <v>0</v>
      </c>
    </row>
    <row r="157" spans="1:8" s="343" customFormat="1" ht="12.75">
      <c r="A157" s="38" t="s">
        <v>119</v>
      </c>
      <c r="B157" s="48" t="s">
        <v>557</v>
      </c>
      <c r="C157" s="45" t="s">
        <v>299</v>
      </c>
      <c r="D157" s="46" t="s">
        <v>300</v>
      </c>
      <c r="E157" s="118" t="s">
        <v>3</v>
      </c>
      <c r="F157" s="47">
        <v>65</v>
      </c>
      <c r="G157" s="348"/>
      <c r="H157" s="421">
        <f t="shared" si="5"/>
        <v>0</v>
      </c>
    </row>
    <row r="158" spans="1:8" s="343" customFormat="1" ht="12.75">
      <c r="A158" s="38" t="s">
        <v>119</v>
      </c>
      <c r="B158" s="48" t="s">
        <v>558</v>
      </c>
      <c r="C158" s="49" t="s">
        <v>301</v>
      </c>
      <c r="D158" s="50" t="s">
        <v>302</v>
      </c>
      <c r="E158" s="118" t="s">
        <v>3</v>
      </c>
      <c r="F158" s="47">
        <v>9</v>
      </c>
      <c r="G158" s="348"/>
      <c r="H158" s="421">
        <f t="shared" si="5"/>
        <v>0</v>
      </c>
    </row>
    <row r="159" spans="1:8" s="343" customFormat="1" ht="12.75">
      <c r="A159" s="38" t="s">
        <v>119</v>
      </c>
      <c r="B159" s="48" t="s">
        <v>559</v>
      </c>
      <c r="C159" s="49" t="s">
        <v>303</v>
      </c>
      <c r="D159" s="50" t="s">
        <v>304</v>
      </c>
      <c r="E159" s="117" t="s">
        <v>3</v>
      </c>
      <c r="F159" s="47">
        <v>2</v>
      </c>
      <c r="G159" s="348"/>
      <c r="H159" s="420">
        <f t="shared" si="5"/>
        <v>0</v>
      </c>
    </row>
    <row r="160" spans="1:8" s="343" customFormat="1" ht="12.75">
      <c r="A160" s="38" t="s">
        <v>119</v>
      </c>
      <c r="B160" s="48" t="s">
        <v>560</v>
      </c>
      <c r="C160" s="45" t="s">
        <v>305</v>
      </c>
      <c r="D160" s="46" t="s">
        <v>306</v>
      </c>
      <c r="E160" s="118" t="s">
        <v>3</v>
      </c>
      <c r="F160" s="47">
        <v>62</v>
      </c>
      <c r="G160" s="348"/>
      <c r="H160" s="421">
        <f t="shared" si="5"/>
        <v>0</v>
      </c>
    </row>
    <row r="161" spans="1:8" s="343" customFormat="1" ht="12.75">
      <c r="A161" s="38" t="s">
        <v>119</v>
      </c>
      <c r="B161" s="48" t="s">
        <v>561</v>
      </c>
      <c r="C161" s="45" t="s">
        <v>307</v>
      </c>
      <c r="D161" s="46" t="s">
        <v>308</v>
      </c>
      <c r="E161" s="118" t="s">
        <v>3</v>
      </c>
      <c r="F161" s="47">
        <v>111</v>
      </c>
      <c r="G161" s="348"/>
      <c r="H161" s="421">
        <f t="shared" si="5"/>
        <v>0</v>
      </c>
    </row>
    <row r="162" spans="1:8" s="343" customFormat="1" ht="12.75">
      <c r="A162" s="38" t="s">
        <v>119</v>
      </c>
      <c r="B162" s="48" t="s">
        <v>562</v>
      </c>
      <c r="C162" s="49" t="s">
        <v>309</v>
      </c>
      <c r="D162" s="50" t="s">
        <v>310</v>
      </c>
      <c r="E162" s="117" t="s">
        <v>3</v>
      </c>
      <c r="F162" s="47">
        <v>25</v>
      </c>
      <c r="G162" s="348"/>
      <c r="H162" s="420">
        <f t="shared" si="5"/>
        <v>0</v>
      </c>
    </row>
    <row r="163" spans="1:8" s="343" customFormat="1" ht="12.75">
      <c r="A163" s="38" t="s">
        <v>119</v>
      </c>
      <c r="B163" s="48" t="s">
        <v>563</v>
      </c>
      <c r="C163" s="49" t="s">
        <v>311</v>
      </c>
      <c r="D163" s="50" t="s">
        <v>312</v>
      </c>
      <c r="E163" s="117" t="s">
        <v>3</v>
      </c>
      <c r="F163" s="47">
        <v>58</v>
      </c>
      <c r="G163" s="348"/>
      <c r="H163" s="420">
        <f t="shared" si="5"/>
        <v>0</v>
      </c>
    </row>
    <row r="164" spans="1:8" s="343" customFormat="1" ht="12.75">
      <c r="A164" s="38" t="s">
        <v>119</v>
      </c>
      <c r="B164" s="48" t="s">
        <v>564</v>
      </c>
      <c r="C164" s="49" t="s">
        <v>313</v>
      </c>
      <c r="D164" s="50" t="s">
        <v>314</v>
      </c>
      <c r="E164" s="117" t="s">
        <v>3</v>
      </c>
      <c r="F164" s="47">
        <v>86</v>
      </c>
      <c r="G164" s="348"/>
      <c r="H164" s="420">
        <f t="shared" si="5"/>
        <v>0</v>
      </c>
    </row>
    <row r="165" spans="1:8" s="343" customFormat="1" ht="12.75">
      <c r="A165" s="38" t="s">
        <v>119</v>
      </c>
      <c r="B165" s="48" t="s">
        <v>565</v>
      </c>
      <c r="C165" s="49" t="s">
        <v>315</v>
      </c>
      <c r="D165" s="50" t="s">
        <v>316</v>
      </c>
      <c r="E165" s="118" t="s">
        <v>3</v>
      </c>
      <c r="F165" s="47">
        <v>33</v>
      </c>
      <c r="G165" s="348"/>
      <c r="H165" s="421">
        <f t="shared" si="5"/>
        <v>0</v>
      </c>
    </row>
    <row r="166" spans="1:8" s="343" customFormat="1" ht="12.75">
      <c r="A166" s="38" t="s">
        <v>119</v>
      </c>
      <c r="B166" s="48" t="s">
        <v>566</v>
      </c>
      <c r="C166" s="45" t="s">
        <v>317</v>
      </c>
      <c r="D166" s="46" t="s">
        <v>318</v>
      </c>
      <c r="E166" s="117" t="s">
        <v>3</v>
      </c>
      <c r="F166" s="47">
        <v>40</v>
      </c>
      <c r="G166" s="348"/>
      <c r="H166" s="420">
        <f t="shared" si="5"/>
        <v>0</v>
      </c>
    </row>
    <row r="167" spans="1:8" s="343" customFormat="1" ht="12.75">
      <c r="A167" s="38" t="s">
        <v>119</v>
      </c>
      <c r="B167" s="48" t="s">
        <v>567</v>
      </c>
      <c r="C167" s="45" t="s">
        <v>319</v>
      </c>
      <c r="D167" s="46" t="s">
        <v>320</v>
      </c>
      <c r="E167" s="117" t="s">
        <v>3</v>
      </c>
      <c r="F167" s="47">
        <v>153</v>
      </c>
      <c r="G167" s="348"/>
      <c r="H167" s="420">
        <f t="shared" si="5"/>
        <v>0</v>
      </c>
    </row>
    <row r="168" spans="1:8" s="343" customFormat="1" ht="12.75">
      <c r="A168" s="38" t="s">
        <v>119</v>
      </c>
      <c r="B168" s="48" t="s">
        <v>568</v>
      </c>
      <c r="C168" s="49" t="s">
        <v>249</v>
      </c>
      <c r="D168" s="50" t="s">
        <v>321</v>
      </c>
      <c r="E168" s="118" t="s">
        <v>3</v>
      </c>
      <c r="F168" s="47">
        <v>129</v>
      </c>
      <c r="G168" s="348"/>
      <c r="H168" s="421">
        <f t="shared" si="5"/>
        <v>0</v>
      </c>
    </row>
    <row r="169" spans="1:8" s="343" customFormat="1" ht="12.75">
      <c r="A169" s="38" t="s">
        <v>119</v>
      </c>
      <c r="B169" s="48" t="s">
        <v>569</v>
      </c>
      <c r="C169" s="49" t="s">
        <v>322</v>
      </c>
      <c r="D169" s="50" t="s">
        <v>323</v>
      </c>
      <c r="E169" s="118" t="s">
        <v>3</v>
      </c>
      <c r="F169" s="47">
        <v>9</v>
      </c>
      <c r="G169" s="348"/>
      <c r="H169" s="421">
        <f t="shared" si="5"/>
        <v>0</v>
      </c>
    </row>
    <row r="170" spans="1:8" s="343" customFormat="1" ht="12.75">
      <c r="A170" s="38" t="s">
        <v>119</v>
      </c>
      <c r="B170" s="48" t="s">
        <v>570</v>
      </c>
      <c r="C170" s="45" t="s">
        <v>324</v>
      </c>
      <c r="D170" s="46" t="s">
        <v>325</v>
      </c>
      <c r="E170" s="117" t="s">
        <v>3</v>
      </c>
      <c r="F170" s="47">
        <v>8</v>
      </c>
      <c r="G170" s="348"/>
      <c r="H170" s="420">
        <f t="shared" si="5"/>
        <v>0</v>
      </c>
    </row>
    <row r="171" spans="1:8" s="343" customFormat="1" ht="12.75">
      <c r="A171" s="38" t="s">
        <v>119</v>
      </c>
      <c r="B171" s="48" t="s">
        <v>571</v>
      </c>
      <c r="C171" s="108" t="s">
        <v>326</v>
      </c>
      <c r="D171" s="46" t="s">
        <v>327</v>
      </c>
      <c r="E171" s="117" t="s">
        <v>3</v>
      </c>
      <c r="F171" s="47">
        <v>11</v>
      </c>
      <c r="G171" s="348"/>
      <c r="H171" s="420">
        <f t="shared" si="5"/>
        <v>0</v>
      </c>
    </row>
    <row r="172" spans="1:8" s="343" customFormat="1" ht="12.75">
      <c r="A172" s="38" t="s">
        <v>119</v>
      </c>
      <c r="B172" s="48" t="s">
        <v>572</v>
      </c>
      <c r="C172" s="45" t="s">
        <v>328</v>
      </c>
      <c r="D172" s="46" t="s">
        <v>329</v>
      </c>
      <c r="E172" s="117" t="s">
        <v>3</v>
      </c>
      <c r="F172" s="47">
        <v>48</v>
      </c>
      <c r="G172" s="348"/>
      <c r="H172" s="420">
        <f t="shared" si="5"/>
        <v>0</v>
      </c>
    </row>
    <row r="173" spans="1:8" s="343" customFormat="1" ht="12.75">
      <c r="A173" s="38" t="s">
        <v>119</v>
      </c>
      <c r="B173" s="48" t="s">
        <v>573</v>
      </c>
      <c r="C173" s="45" t="s">
        <v>330</v>
      </c>
      <c r="D173" s="46" t="s">
        <v>331</v>
      </c>
      <c r="E173" s="118" t="s">
        <v>3</v>
      </c>
      <c r="F173" s="47">
        <v>28</v>
      </c>
      <c r="G173" s="348"/>
      <c r="H173" s="421">
        <f>G173*F173</f>
        <v>0</v>
      </c>
    </row>
    <row r="174" spans="1:8" s="343" customFormat="1" ht="12.75">
      <c r="A174" s="38" t="s">
        <v>119</v>
      </c>
      <c r="B174" s="48" t="s">
        <v>574</v>
      </c>
      <c r="C174" s="49" t="s">
        <v>332</v>
      </c>
      <c r="D174" s="50" t="s">
        <v>333</v>
      </c>
      <c r="E174" s="118" t="s">
        <v>3</v>
      </c>
      <c r="F174" s="47">
        <v>16</v>
      </c>
      <c r="G174" s="348"/>
      <c r="H174" s="421">
        <f t="shared" si="5"/>
        <v>0</v>
      </c>
    </row>
    <row r="175" spans="1:8" s="343" customFormat="1" ht="12.75">
      <c r="A175" s="38" t="s">
        <v>119</v>
      </c>
      <c r="B175" s="48" t="s">
        <v>575</v>
      </c>
      <c r="C175" s="49" t="s">
        <v>334</v>
      </c>
      <c r="D175" s="50" t="s">
        <v>335</v>
      </c>
      <c r="E175" s="117" t="s">
        <v>3</v>
      </c>
      <c r="F175" s="47">
        <v>8</v>
      </c>
      <c r="G175" s="348"/>
      <c r="H175" s="420">
        <f t="shared" si="5"/>
        <v>0</v>
      </c>
    </row>
    <row r="176" spans="1:8" s="343" customFormat="1" ht="12.75">
      <c r="A176" s="38" t="s">
        <v>119</v>
      </c>
      <c r="B176" s="48" t="s">
        <v>576</v>
      </c>
      <c r="C176" s="45" t="s">
        <v>336</v>
      </c>
      <c r="D176" s="46" t="s">
        <v>337</v>
      </c>
      <c r="E176" s="117" t="s">
        <v>3</v>
      </c>
      <c r="F176" s="47">
        <v>15</v>
      </c>
      <c r="G176" s="348"/>
      <c r="H176" s="420">
        <f t="shared" si="5"/>
        <v>0</v>
      </c>
    </row>
    <row r="177" spans="1:8" s="343" customFormat="1" ht="12.75">
      <c r="A177" s="38" t="s">
        <v>119</v>
      </c>
      <c r="B177" s="48" t="s">
        <v>577</v>
      </c>
      <c r="C177" s="45" t="s">
        <v>338</v>
      </c>
      <c r="D177" s="46" t="s">
        <v>339</v>
      </c>
      <c r="E177" s="117" t="s">
        <v>3</v>
      </c>
      <c r="F177" s="47">
        <v>15</v>
      </c>
      <c r="G177" s="348"/>
      <c r="H177" s="420">
        <f t="shared" si="5"/>
        <v>0</v>
      </c>
    </row>
    <row r="178" spans="1:8" s="343" customFormat="1" ht="12.75">
      <c r="A178" s="38" t="s">
        <v>119</v>
      </c>
      <c r="B178" s="48" t="s">
        <v>578</v>
      </c>
      <c r="C178" s="49" t="s">
        <v>340</v>
      </c>
      <c r="D178" s="50" t="s">
        <v>341</v>
      </c>
      <c r="E178" s="118" t="s">
        <v>3</v>
      </c>
      <c r="F178" s="47">
        <v>6</v>
      </c>
      <c r="G178" s="348"/>
      <c r="H178" s="421">
        <f t="shared" si="5"/>
        <v>0</v>
      </c>
    </row>
    <row r="179" spans="1:8" s="343" customFormat="1" ht="12.75">
      <c r="A179" s="38" t="s">
        <v>119</v>
      </c>
      <c r="B179" s="48" t="s">
        <v>579</v>
      </c>
      <c r="C179" s="107" t="s">
        <v>342</v>
      </c>
      <c r="D179" s="50" t="s">
        <v>343</v>
      </c>
      <c r="E179" s="117" t="s">
        <v>3</v>
      </c>
      <c r="F179" s="47">
        <v>14</v>
      </c>
      <c r="G179" s="348"/>
      <c r="H179" s="420">
        <f t="shared" si="5"/>
        <v>0</v>
      </c>
    </row>
    <row r="180" spans="1:8" s="343" customFormat="1" ht="12.75">
      <c r="A180" s="38" t="s">
        <v>119</v>
      </c>
      <c r="B180" s="48" t="s">
        <v>580</v>
      </c>
      <c r="C180" s="49" t="s">
        <v>344</v>
      </c>
      <c r="D180" s="50" t="s">
        <v>345</v>
      </c>
      <c r="E180" s="117" t="s">
        <v>3</v>
      </c>
      <c r="F180" s="47">
        <v>5</v>
      </c>
      <c r="G180" s="348"/>
      <c r="H180" s="420">
        <f t="shared" si="5"/>
        <v>0</v>
      </c>
    </row>
    <row r="181" spans="1:8" s="343" customFormat="1" ht="12.75">
      <c r="A181" s="38" t="s">
        <v>119</v>
      </c>
      <c r="B181" s="48" t="s">
        <v>581</v>
      </c>
      <c r="C181" s="49" t="s">
        <v>346</v>
      </c>
      <c r="D181" s="50" t="s">
        <v>347</v>
      </c>
      <c r="E181" s="118" t="s">
        <v>3</v>
      </c>
      <c r="F181" s="47">
        <v>191</v>
      </c>
      <c r="G181" s="348"/>
      <c r="H181" s="421">
        <f t="shared" si="5"/>
        <v>0</v>
      </c>
    </row>
    <row r="182" spans="1:8" s="343" customFormat="1" ht="12.75">
      <c r="A182" s="38" t="s">
        <v>119</v>
      </c>
      <c r="B182" s="48" t="s">
        <v>582</v>
      </c>
      <c r="C182" s="45" t="s">
        <v>348</v>
      </c>
      <c r="D182" s="46" t="s">
        <v>349</v>
      </c>
      <c r="E182" s="117" t="s">
        <v>3</v>
      </c>
      <c r="F182" s="47">
        <v>85</v>
      </c>
      <c r="G182" s="348"/>
      <c r="H182" s="420">
        <f t="shared" si="5"/>
        <v>0</v>
      </c>
    </row>
    <row r="183" spans="1:8" s="343" customFormat="1" ht="12.75">
      <c r="A183" s="38" t="s">
        <v>119</v>
      </c>
      <c r="B183" s="48" t="s">
        <v>583</v>
      </c>
      <c r="C183" s="45" t="s">
        <v>350</v>
      </c>
      <c r="D183" s="46" t="s">
        <v>351</v>
      </c>
      <c r="E183" s="117" t="s">
        <v>3</v>
      </c>
      <c r="F183" s="47">
        <v>109</v>
      </c>
      <c r="G183" s="348"/>
      <c r="H183" s="420">
        <f t="shared" si="5"/>
        <v>0</v>
      </c>
    </row>
    <row r="184" spans="1:8" s="343" customFormat="1" ht="12.75">
      <c r="A184" s="38" t="s">
        <v>119</v>
      </c>
      <c r="B184" s="48" t="s">
        <v>584</v>
      </c>
      <c r="C184" s="107" t="s">
        <v>352</v>
      </c>
      <c r="D184" s="50" t="s">
        <v>353</v>
      </c>
      <c r="E184" s="117" t="s">
        <v>3</v>
      </c>
      <c r="F184" s="47">
        <v>35</v>
      </c>
      <c r="G184" s="348"/>
      <c r="H184" s="420">
        <f t="shared" si="5"/>
        <v>0</v>
      </c>
    </row>
    <row r="185" spans="1:8" s="343" customFormat="1" ht="12.75">
      <c r="A185" s="38" t="s">
        <v>119</v>
      </c>
      <c r="B185" s="48" t="s">
        <v>585</v>
      </c>
      <c r="C185" s="49" t="s">
        <v>354</v>
      </c>
      <c r="D185" s="50" t="s">
        <v>355</v>
      </c>
      <c r="E185" s="118" t="s">
        <v>3</v>
      </c>
      <c r="F185" s="47">
        <v>9</v>
      </c>
      <c r="G185" s="348"/>
      <c r="H185" s="421">
        <f t="shared" si="5"/>
        <v>0</v>
      </c>
    </row>
    <row r="186" spans="1:8" s="343" customFormat="1" ht="12.75">
      <c r="A186" s="38" t="s">
        <v>119</v>
      </c>
      <c r="B186" s="48" t="s">
        <v>586</v>
      </c>
      <c r="C186" s="45" t="s">
        <v>356</v>
      </c>
      <c r="D186" s="46" t="s">
        <v>357</v>
      </c>
      <c r="E186" s="117" t="s">
        <v>3</v>
      </c>
      <c r="F186" s="47">
        <v>17</v>
      </c>
      <c r="G186" s="348"/>
      <c r="H186" s="420">
        <f t="shared" si="5"/>
        <v>0</v>
      </c>
    </row>
    <row r="187" spans="1:8" s="343" customFormat="1" ht="12.75">
      <c r="A187" s="38" t="s">
        <v>119</v>
      </c>
      <c r="B187" s="48" t="s">
        <v>587</v>
      </c>
      <c r="C187" s="45" t="s">
        <v>358</v>
      </c>
      <c r="D187" s="46" t="s">
        <v>108</v>
      </c>
      <c r="E187" s="117" t="s">
        <v>3</v>
      </c>
      <c r="F187" s="47">
        <v>32</v>
      </c>
      <c r="G187" s="348"/>
      <c r="H187" s="420">
        <f t="shared" si="5"/>
        <v>0</v>
      </c>
    </row>
    <row r="188" spans="1:8" s="343" customFormat="1" ht="12.75">
      <c r="A188" s="38" t="s">
        <v>119</v>
      </c>
      <c r="B188" s="48" t="s">
        <v>588</v>
      </c>
      <c r="C188" s="45" t="s">
        <v>359</v>
      </c>
      <c r="D188" s="46" t="s">
        <v>360</v>
      </c>
      <c r="E188" s="117" t="s">
        <v>3</v>
      </c>
      <c r="F188" s="47">
        <v>20</v>
      </c>
      <c r="G188" s="348"/>
      <c r="H188" s="420">
        <f t="shared" si="5"/>
        <v>0</v>
      </c>
    </row>
    <row r="189" spans="1:8" s="343" customFormat="1" ht="12.75">
      <c r="A189" s="38" t="s">
        <v>119</v>
      </c>
      <c r="B189" s="48" t="s">
        <v>589</v>
      </c>
      <c r="C189" s="49" t="s">
        <v>361</v>
      </c>
      <c r="D189" s="50" t="s">
        <v>362</v>
      </c>
      <c r="E189" s="117" t="s">
        <v>3</v>
      </c>
      <c r="F189" s="47">
        <v>19</v>
      </c>
      <c r="G189" s="348"/>
      <c r="H189" s="420">
        <f t="shared" si="5"/>
        <v>0</v>
      </c>
    </row>
    <row r="190" spans="1:8" s="343" customFormat="1" ht="12.75">
      <c r="A190" s="38" t="s">
        <v>119</v>
      </c>
      <c r="B190" s="48" t="s">
        <v>590</v>
      </c>
      <c r="C190" s="49" t="s">
        <v>363</v>
      </c>
      <c r="D190" s="50" t="s">
        <v>364</v>
      </c>
      <c r="E190" s="118" t="s">
        <v>3</v>
      </c>
      <c r="F190" s="47">
        <v>24</v>
      </c>
      <c r="G190" s="348"/>
      <c r="H190" s="421">
        <f t="shared" si="5"/>
        <v>0</v>
      </c>
    </row>
    <row r="191" spans="1:8" s="343" customFormat="1" ht="12.75">
      <c r="A191" s="38" t="s">
        <v>119</v>
      </c>
      <c r="B191" s="48" t="s">
        <v>591</v>
      </c>
      <c r="C191" s="107" t="s">
        <v>365</v>
      </c>
      <c r="D191" s="50" t="s">
        <v>366</v>
      </c>
      <c r="E191" s="117" t="s">
        <v>3</v>
      </c>
      <c r="F191" s="47">
        <v>27</v>
      </c>
      <c r="G191" s="348"/>
      <c r="H191" s="420">
        <f t="shared" si="5"/>
        <v>0</v>
      </c>
    </row>
    <row r="192" spans="1:8" s="343" customFormat="1" ht="12.75">
      <c r="A192" s="38" t="s">
        <v>119</v>
      </c>
      <c r="B192" s="48" t="s">
        <v>592</v>
      </c>
      <c r="C192" s="45" t="s">
        <v>367</v>
      </c>
      <c r="D192" s="46" t="s">
        <v>368</v>
      </c>
      <c r="E192" s="117" t="s">
        <v>3</v>
      </c>
      <c r="F192" s="47">
        <v>4</v>
      </c>
      <c r="G192" s="348"/>
      <c r="H192" s="420">
        <f t="shared" si="5"/>
        <v>0</v>
      </c>
    </row>
    <row r="193" spans="1:8" s="343" customFormat="1" ht="12.75">
      <c r="A193" s="38" t="s">
        <v>119</v>
      </c>
      <c r="B193" s="48" t="s">
        <v>593</v>
      </c>
      <c r="C193" s="45" t="s">
        <v>369</v>
      </c>
      <c r="D193" s="46" t="s">
        <v>370</v>
      </c>
      <c r="E193" s="117" t="s">
        <v>3</v>
      </c>
      <c r="F193" s="47">
        <v>5</v>
      </c>
      <c r="G193" s="348"/>
      <c r="H193" s="420">
        <f t="shared" si="5"/>
        <v>0</v>
      </c>
    </row>
    <row r="194" spans="1:8" s="343" customFormat="1" ht="12.75">
      <c r="A194" s="38" t="s">
        <v>119</v>
      </c>
      <c r="B194" s="48" t="s">
        <v>594</v>
      </c>
      <c r="C194" s="49" t="s">
        <v>371</v>
      </c>
      <c r="D194" s="50" t="s">
        <v>372</v>
      </c>
      <c r="E194" s="118" t="s">
        <v>3</v>
      </c>
      <c r="F194" s="47">
        <v>4</v>
      </c>
      <c r="G194" s="348"/>
      <c r="H194" s="421">
        <f t="shared" si="5"/>
        <v>0</v>
      </c>
    </row>
    <row r="195" spans="1:8" s="343" customFormat="1" ht="12.75">
      <c r="A195" s="38" t="s">
        <v>119</v>
      </c>
      <c r="B195" s="48" t="s">
        <v>595</v>
      </c>
      <c r="C195" s="49" t="s">
        <v>373</v>
      </c>
      <c r="D195" s="50" t="s">
        <v>374</v>
      </c>
      <c r="E195" s="117" t="s">
        <v>3</v>
      </c>
      <c r="F195" s="47">
        <v>46</v>
      </c>
      <c r="G195" s="348"/>
      <c r="H195" s="420">
        <f t="shared" si="5"/>
        <v>0</v>
      </c>
    </row>
    <row r="196" spans="1:8" s="343" customFormat="1" ht="12.75">
      <c r="A196" s="38" t="s">
        <v>119</v>
      </c>
      <c r="B196" s="48" t="s">
        <v>596</v>
      </c>
      <c r="C196" s="45" t="s">
        <v>375</v>
      </c>
      <c r="D196" s="46" t="s">
        <v>376</v>
      </c>
      <c r="E196" s="117" t="s">
        <v>3</v>
      </c>
      <c r="F196" s="47">
        <v>48</v>
      </c>
      <c r="G196" s="348"/>
      <c r="H196" s="420">
        <f t="shared" si="5"/>
        <v>0</v>
      </c>
    </row>
    <row r="197" spans="1:8" s="343" customFormat="1" ht="12.75">
      <c r="A197" s="38" t="s">
        <v>119</v>
      </c>
      <c r="B197" s="48" t="s">
        <v>597</v>
      </c>
      <c r="C197" s="108" t="s">
        <v>377</v>
      </c>
      <c r="D197" s="46" t="s">
        <v>378</v>
      </c>
      <c r="E197" s="118" t="s">
        <v>3</v>
      </c>
      <c r="F197" s="47">
        <v>13</v>
      </c>
      <c r="G197" s="348"/>
      <c r="H197" s="421">
        <f t="shared" si="5"/>
        <v>0</v>
      </c>
    </row>
    <row r="198" spans="1:8" s="343" customFormat="1" ht="12.75">
      <c r="A198" s="38" t="s">
        <v>119</v>
      </c>
      <c r="B198" s="48" t="s">
        <v>598</v>
      </c>
      <c r="C198" s="45" t="s">
        <v>379</v>
      </c>
      <c r="D198" s="46" t="s">
        <v>380</v>
      </c>
      <c r="E198" s="118" t="s">
        <v>3</v>
      </c>
      <c r="F198" s="47">
        <v>61</v>
      </c>
      <c r="G198" s="348"/>
      <c r="H198" s="421">
        <f t="shared" si="5"/>
        <v>0</v>
      </c>
    </row>
    <row r="199" spans="1:8" s="343" customFormat="1" ht="12.75">
      <c r="A199" s="38" t="s">
        <v>119</v>
      </c>
      <c r="B199" s="48" t="s">
        <v>599</v>
      </c>
      <c r="C199" s="45" t="s">
        <v>381</v>
      </c>
      <c r="D199" s="46" t="s">
        <v>382</v>
      </c>
      <c r="E199" s="117" t="s">
        <v>3</v>
      </c>
      <c r="F199" s="47">
        <v>24</v>
      </c>
      <c r="G199" s="348"/>
      <c r="H199" s="420">
        <f t="shared" si="5"/>
        <v>0</v>
      </c>
    </row>
    <row r="200" spans="1:8" s="343" customFormat="1" ht="12.75">
      <c r="A200" s="38" t="s">
        <v>119</v>
      </c>
      <c r="B200" s="48" t="s">
        <v>600</v>
      </c>
      <c r="C200" s="45" t="s">
        <v>383</v>
      </c>
      <c r="D200" s="46" t="s">
        <v>384</v>
      </c>
      <c r="E200" s="118" t="s">
        <v>3</v>
      </c>
      <c r="F200" s="47">
        <v>84</v>
      </c>
      <c r="G200" s="348"/>
      <c r="H200" s="421">
        <f t="shared" si="5"/>
        <v>0</v>
      </c>
    </row>
    <row r="201" spans="1:8" s="343" customFormat="1" ht="12.75">
      <c r="A201" s="38" t="s">
        <v>119</v>
      </c>
      <c r="B201" s="48" t="s">
        <v>601</v>
      </c>
      <c r="C201" s="49" t="s">
        <v>385</v>
      </c>
      <c r="D201" s="50" t="s">
        <v>386</v>
      </c>
      <c r="E201" s="118" t="s">
        <v>3</v>
      </c>
      <c r="F201" s="47">
        <v>15</v>
      </c>
      <c r="G201" s="348"/>
      <c r="H201" s="421">
        <f t="shared" si="5"/>
        <v>0</v>
      </c>
    </row>
    <row r="202" spans="1:8" s="343" customFormat="1" ht="12.75">
      <c r="A202" s="38" t="s">
        <v>119</v>
      </c>
      <c r="B202" s="48" t="s">
        <v>602</v>
      </c>
      <c r="C202" s="49" t="s">
        <v>387</v>
      </c>
      <c r="D202" s="50" t="s">
        <v>388</v>
      </c>
      <c r="E202" s="117" t="s">
        <v>3</v>
      </c>
      <c r="F202" s="47">
        <v>14</v>
      </c>
      <c r="G202" s="348"/>
      <c r="H202" s="420">
        <f t="shared" si="5"/>
        <v>0</v>
      </c>
    </row>
    <row r="203" spans="1:8" s="343" customFormat="1" ht="12.75">
      <c r="A203" s="38" t="s">
        <v>119</v>
      </c>
      <c r="B203" s="48" t="s">
        <v>603</v>
      </c>
      <c r="C203" s="45" t="s">
        <v>389</v>
      </c>
      <c r="D203" s="46" t="s">
        <v>390</v>
      </c>
      <c r="E203" s="118" t="s">
        <v>3</v>
      </c>
      <c r="F203" s="47">
        <v>5</v>
      </c>
      <c r="G203" s="348"/>
      <c r="H203" s="421">
        <f t="shared" si="5"/>
        <v>0</v>
      </c>
    </row>
    <row r="204" spans="1:8" s="343" customFormat="1" ht="12.75">
      <c r="A204" s="38" t="s">
        <v>119</v>
      </c>
      <c r="B204" s="48" t="s">
        <v>604</v>
      </c>
      <c r="C204" s="108" t="s">
        <v>391</v>
      </c>
      <c r="D204" s="46" t="s">
        <v>392</v>
      </c>
      <c r="E204" s="118" t="s">
        <v>3</v>
      </c>
      <c r="F204" s="47">
        <v>14</v>
      </c>
      <c r="G204" s="348"/>
      <c r="H204" s="421">
        <f t="shared" si="5"/>
        <v>0</v>
      </c>
    </row>
    <row r="205" spans="1:8" s="343" customFormat="1" ht="12.75">
      <c r="A205" s="38" t="s">
        <v>119</v>
      </c>
      <c r="B205" s="48" t="s">
        <v>605</v>
      </c>
      <c r="C205" s="107" t="s">
        <v>393</v>
      </c>
      <c r="D205" s="50" t="s">
        <v>394</v>
      </c>
      <c r="E205" s="117" t="s">
        <v>3</v>
      </c>
      <c r="F205" s="47">
        <v>4</v>
      </c>
      <c r="G205" s="348"/>
      <c r="H205" s="420">
        <f t="shared" si="5"/>
        <v>0</v>
      </c>
    </row>
    <row r="206" spans="1:8" s="343" customFormat="1" ht="12.75">
      <c r="A206" s="38" t="s">
        <v>119</v>
      </c>
      <c r="B206" s="48" t="s">
        <v>606</v>
      </c>
      <c r="C206" s="107" t="s">
        <v>395</v>
      </c>
      <c r="D206" s="50" t="s">
        <v>396</v>
      </c>
      <c r="E206" s="117" t="s">
        <v>3</v>
      </c>
      <c r="F206" s="47">
        <v>1</v>
      </c>
      <c r="G206" s="348"/>
      <c r="H206" s="420">
        <f t="shared" si="5"/>
        <v>0</v>
      </c>
    </row>
    <row r="207" spans="1:8" s="343" customFormat="1" ht="12.75">
      <c r="A207" s="38" t="s">
        <v>119</v>
      </c>
      <c r="B207" s="48" t="s">
        <v>607</v>
      </c>
      <c r="C207" s="107" t="s">
        <v>397</v>
      </c>
      <c r="D207" s="50" t="s">
        <v>398</v>
      </c>
      <c r="E207" s="117" t="s">
        <v>3</v>
      </c>
      <c r="F207" s="47">
        <v>3</v>
      </c>
      <c r="G207" s="348"/>
      <c r="H207" s="420">
        <f t="shared" si="5"/>
        <v>0</v>
      </c>
    </row>
    <row r="208" spans="1:8" s="343" customFormat="1" ht="12.75">
      <c r="A208" s="38" t="s">
        <v>119</v>
      </c>
      <c r="B208" s="48" t="s">
        <v>608</v>
      </c>
      <c r="C208" s="49" t="s">
        <v>399</v>
      </c>
      <c r="D208" s="50" t="s">
        <v>400</v>
      </c>
      <c r="E208" s="118" t="s">
        <v>3</v>
      </c>
      <c r="F208" s="47">
        <v>15</v>
      </c>
      <c r="G208" s="348"/>
      <c r="H208" s="421">
        <f t="shared" si="5"/>
        <v>0</v>
      </c>
    </row>
    <row r="209" spans="1:8" s="343" customFormat="1" ht="12.75">
      <c r="A209" s="38" t="s">
        <v>119</v>
      </c>
      <c r="B209" s="48" t="s">
        <v>609</v>
      </c>
      <c r="C209" s="45" t="s">
        <v>401</v>
      </c>
      <c r="D209" s="46" t="s">
        <v>402</v>
      </c>
      <c r="E209" s="117" t="s">
        <v>3</v>
      </c>
      <c r="F209" s="47">
        <v>23</v>
      </c>
      <c r="G209" s="348"/>
      <c r="H209" s="420">
        <f aca="true" t="shared" si="6" ref="H209:H226">G209*F209</f>
        <v>0</v>
      </c>
    </row>
    <row r="210" spans="1:8" s="343" customFormat="1" ht="12.75">
      <c r="A210" s="38" t="s">
        <v>119</v>
      </c>
      <c r="B210" s="48" t="s">
        <v>610</v>
      </c>
      <c r="C210" s="45" t="s">
        <v>403</v>
      </c>
      <c r="D210" s="46" t="s">
        <v>404</v>
      </c>
      <c r="E210" s="117" t="s">
        <v>3</v>
      </c>
      <c r="F210" s="47">
        <v>14</v>
      </c>
      <c r="G210" s="348"/>
      <c r="H210" s="420">
        <f t="shared" si="6"/>
        <v>0</v>
      </c>
    </row>
    <row r="211" spans="1:8" s="343" customFormat="1" ht="12.75">
      <c r="A211" s="38" t="s">
        <v>119</v>
      </c>
      <c r="B211" s="48" t="s">
        <v>611</v>
      </c>
      <c r="C211" s="107" t="s">
        <v>405</v>
      </c>
      <c r="D211" s="50" t="s">
        <v>406</v>
      </c>
      <c r="E211" s="118" t="s">
        <v>3</v>
      </c>
      <c r="F211" s="47">
        <v>5</v>
      </c>
      <c r="G211" s="348"/>
      <c r="H211" s="421">
        <f t="shared" si="6"/>
        <v>0</v>
      </c>
    </row>
    <row r="212" spans="1:8" s="343" customFormat="1" ht="12.75">
      <c r="A212" s="38" t="s">
        <v>119</v>
      </c>
      <c r="B212" s="48" t="s">
        <v>612</v>
      </c>
      <c r="C212" s="107" t="s">
        <v>407</v>
      </c>
      <c r="D212" s="50" t="s">
        <v>408</v>
      </c>
      <c r="E212" s="118" t="s">
        <v>3</v>
      </c>
      <c r="F212" s="47">
        <v>5</v>
      </c>
      <c r="G212" s="348"/>
      <c r="H212" s="421">
        <f t="shared" si="6"/>
        <v>0</v>
      </c>
    </row>
    <row r="213" spans="1:8" s="343" customFormat="1" ht="12.75">
      <c r="A213" s="38" t="s">
        <v>119</v>
      </c>
      <c r="B213" s="48" t="s">
        <v>613</v>
      </c>
      <c r="C213" s="108" t="s">
        <v>409</v>
      </c>
      <c r="D213" s="46" t="s">
        <v>410</v>
      </c>
      <c r="E213" s="117" t="s">
        <v>3</v>
      </c>
      <c r="F213" s="47">
        <v>11</v>
      </c>
      <c r="G213" s="348"/>
      <c r="H213" s="420">
        <f t="shared" si="6"/>
        <v>0</v>
      </c>
    </row>
    <row r="214" spans="1:8" s="343" customFormat="1" ht="12.75">
      <c r="A214" s="38" t="s">
        <v>119</v>
      </c>
      <c r="B214" s="48" t="s">
        <v>614</v>
      </c>
      <c r="C214" s="108" t="s">
        <v>411</v>
      </c>
      <c r="D214" s="46" t="s">
        <v>412</v>
      </c>
      <c r="E214" s="117" t="s">
        <v>3</v>
      </c>
      <c r="F214" s="47">
        <v>6</v>
      </c>
      <c r="G214" s="348"/>
      <c r="H214" s="420">
        <f t="shared" si="6"/>
        <v>0</v>
      </c>
    </row>
    <row r="215" spans="1:8" s="343" customFormat="1" ht="12.75">
      <c r="A215" s="38" t="s">
        <v>119</v>
      </c>
      <c r="B215" s="48" t="s">
        <v>615</v>
      </c>
      <c r="C215" s="45" t="s">
        <v>413</v>
      </c>
      <c r="D215" s="46" t="s">
        <v>414</v>
      </c>
      <c r="E215" s="117" t="s">
        <v>3</v>
      </c>
      <c r="F215" s="47">
        <v>39</v>
      </c>
      <c r="G215" s="348"/>
      <c r="H215" s="420">
        <f t="shared" si="6"/>
        <v>0</v>
      </c>
    </row>
    <row r="216" spans="1:8" s="343" customFormat="1" ht="12.75">
      <c r="A216" s="38" t="s">
        <v>119</v>
      </c>
      <c r="B216" s="48" t="s">
        <v>616</v>
      </c>
      <c r="C216" s="108" t="s">
        <v>415</v>
      </c>
      <c r="D216" s="46" t="s">
        <v>416</v>
      </c>
      <c r="E216" s="118" t="s">
        <v>3</v>
      </c>
      <c r="F216" s="47">
        <v>26</v>
      </c>
      <c r="G216" s="348"/>
      <c r="H216" s="421">
        <f t="shared" si="6"/>
        <v>0</v>
      </c>
    </row>
    <row r="217" spans="1:8" s="343" customFormat="1" ht="12.75">
      <c r="A217" s="38" t="s">
        <v>119</v>
      </c>
      <c r="B217" s="48" t="s">
        <v>617</v>
      </c>
      <c r="C217" s="49" t="s">
        <v>417</v>
      </c>
      <c r="D217" s="50" t="s">
        <v>418</v>
      </c>
      <c r="E217" s="118" t="s">
        <v>3</v>
      </c>
      <c r="F217" s="47">
        <v>63</v>
      </c>
      <c r="G217" s="348"/>
      <c r="H217" s="421">
        <f t="shared" si="6"/>
        <v>0</v>
      </c>
    </row>
    <row r="218" spans="1:8" s="343" customFormat="1" ht="12.75">
      <c r="A218" s="38" t="s">
        <v>119</v>
      </c>
      <c r="B218" s="48" t="s">
        <v>618</v>
      </c>
      <c r="C218" s="49" t="s">
        <v>419</v>
      </c>
      <c r="D218" s="50" t="s">
        <v>420</v>
      </c>
      <c r="E218" s="117" t="s">
        <v>3</v>
      </c>
      <c r="F218" s="47">
        <v>6</v>
      </c>
      <c r="G218" s="348"/>
      <c r="H218" s="420">
        <f t="shared" si="6"/>
        <v>0</v>
      </c>
    </row>
    <row r="219" spans="1:8" s="343" customFormat="1" ht="12.75">
      <c r="A219" s="38" t="s">
        <v>119</v>
      </c>
      <c r="B219" s="48" t="s">
        <v>619</v>
      </c>
      <c r="C219" s="108" t="s">
        <v>421</v>
      </c>
      <c r="D219" s="46" t="s">
        <v>422</v>
      </c>
      <c r="E219" s="117" t="s">
        <v>3</v>
      </c>
      <c r="F219" s="47">
        <v>45</v>
      </c>
      <c r="G219" s="348"/>
      <c r="H219" s="420">
        <f t="shared" si="6"/>
        <v>0</v>
      </c>
    </row>
    <row r="220" spans="1:8" s="343" customFormat="1" ht="12.75">
      <c r="A220" s="38" t="s">
        <v>119</v>
      </c>
      <c r="B220" s="48" t="s">
        <v>620</v>
      </c>
      <c r="C220" s="108" t="s">
        <v>423</v>
      </c>
      <c r="D220" s="46" t="s">
        <v>424</v>
      </c>
      <c r="E220" s="117" t="s">
        <v>3</v>
      </c>
      <c r="F220" s="47">
        <v>52</v>
      </c>
      <c r="G220" s="348"/>
      <c r="H220" s="420">
        <f t="shared" si="6"/>
        <v>0</v>
      </c>
    </row>
    <row r="221" spans="1:8" s="343" customFormat="1" ht="12.75">
      <c r="A221" s="38" t="s">
        <v>119</v>
      </c>
      <c r="B221" s="48" t="s">
        <v>621</v>
      </c>
      <c r="C221" s="107" t="s">
        <v>425</v>
      </c>
      <c r="D221" s="50" t="s">
        <v>426</v>
      </c>
      <c r="E221" s="118" t="s">
        <v>3</v>
      </c>
      <c r="F221" s="47">
        <v>8</v>
      </c>
      <c r="G221" s="348"/>
      <c r="H221" s="421">
        <f t="shared" si="6"/>
        <v>0</v>
      </c>
    </row>
    <row r="222" spans="1:8" s="343" customFormat="1" ht="12.75">
      <c r="A222" s="38" t="s">
        <v>119</v>
      </c>
      <c r="B222" s="48" t="s">
        <v>622</v>
      </c>
      <c r="C222" s="107" t="s">
        <v>427</v>
      </c>
      <c r="D222" s="50" t="s">
        <v>428</v>
      </c>
      <c r="E222" s="117" t="s">
        <v>3</v>
      </c>
      <c r="F222" s="47">
        <v>7</v>
      </c>
      <c r="G222" s="348"/>
      <c r="H222" s="420">
        <f t="shared" si="6"/>
        <v>0</v>
      </c>
    </row>
    <row r="223" spans="1:8" s="343" customFormat="1" ht="12.75">
      <c r="A223" s="38" t="s">
        <v>119</v>
      </c>
      <c r="B223" s="48" t="s">
        <v>623</v>
      </c>
      <c r="C223" s="107" t="s">
        <v>429</v>
      </c>
      <c r="D223" s="50" t="s">
        <v>430</v>
      </c>
      <c r="E223" s="117" t="s">
        <v>3</v>
      </c>
      <c r="F223" s="47">
        <v>8</v>
      </c>
      <c r="G223" s="348"/>
      <c r="H223" s="420">
        <f t="shared" si="6"/>
        <v>0</v>
      </c>
    </row>
    <row r="224" spans="1:8" s="343" customFormat="1" ht="12.75">
      <c r="A224" s="38" t="s">
        <v>119</v>
      </c>
      <c r="B224" s="48" t="s">
        <v>624</v>
      </c>
      <c r="C224" s="49" t="s">
        <v>431</v>
      </c>
      <c r="D224" s="50" t="s">
        <v>432</v>
      </c>
      <c r="E224" s="118" t="s">
        <v>3</v>
      </c>
      <c r="F224" s="47">
        <v>228</v>
      </c>
      <c r="G224" s="348"/>
      <c r="H224" s="421">
        <f t="shared" si="6"/>
        <v>0</v>
      </c>
    </row>
    <row r="225" spans="1:8" s="343" customFormat="1" ht="12.75">
      <c r="A225" s="38" t="s">
        <v>119</v>
      </c>
      <c r="B225" s="48" t="s">
        <v>625</v>
      </c>
      <c r="C225" s="45" t="s">
        <v>433</v>
      </c>
      <c r="D225" s="46" t="s">
        <v>434</v>
      </c>
      <c r="E225" s="117" t="s">
        <v>3</v>
      </c>
      <c r="F225" s="47">
        <v>29</v>
      </c>
      <c r="G225" s="348"/>
      <c r="H225" s="420">
        <f t="shared" si="6"/>
        <v>0</v>
      </c>
    </row>
    <row r="226" spans="1:8" s="343" customFormat="1" ht="12.75">
      <c r="A226" s="38" t="s">
        <v>119</v>
      </c>
      <c r="B226" s="48" t="s">
        <v>626</v>
      </c>
      <c r="C226" s="45" t="s">
        <v>435</v>
      </c>
      <c r="D226" s="46" t="s">
        <v>109</v>
      </c>
      <c r="E226" s="117" t="s">
        <v>3</v>
      </c>
      <c r="F226" s="47">
        <v>99</v>
      </c>
      <c r="G226" s="348"/>
      <c r="H226" s="420">
        <f t="shared" si="6"/>
        <v>0</v>
      </c>
    </row>
    <row r="227" spans="1:8" s="343" customFormat="1" ht="12.75">
      <c r="A227" s="38" t="s">
        <v>119</v>
      </c>
      <c r="B227" s="48" t="s">
        <v>627</v>
      </c>
      <c r="C227" s="49" t="s">
        <v>436</v>
      </c>
      <c r="D227" s="50" t="s">
        <v>437</v>
      </c>
      <c r="E227" s="117" t="s">
        <v>3</v>
      </c>
      <c r="F227" s="47">
        <v>6</v>
      </c>
      <c r="G227" s="348"/>
      <c r="H227" s="420">
        <f>G227*F227</f>
        <v>0</v>
      </c>
    </row>
    <row r="228" spans="1:8" s="343" customFormat="1" ht="25.5">
      <c r="A228" s="38" t="s">
        <v>119</v>
      </c>
      <c r="B228" s="48" t="s">
        <v>628</v>
      </c>
      <c r="C228" s="125">
        <v>183111211</v>
      </c>
      <c r="D228" s="126" t="s">
        <v>74</v>
      </c>
      <c r="E228" s="53" t="s">
        <v>3</v>
      </c>
      <c r="F228" s="127">
        <v>3061</v>
      </c>
      <c r="G228" s="349"/>
      <c r="H228" s="410">
        <f>G228*F228</f>
        <v>0</v>
      </c>
    </row>
    <row r="229" spans="1:8" s="343" customFormat="1" ht="12.75">
      <c r="A229" s="38" t="s">
        <v>119</v>
      </c>
      <c r="B229" s="48" t="s">
        <v>629</v>
      </c>
      <c r="C229" s="60">
        <v>10321100</v>
      </c>
      <c r="D229" s="128" t="s">
        <v>42</v>
      </c>
      <c r="E229" s="62" t="s">
        <v>11</v>
      </c>
      <c r="F229" s="129">
        <v>3.061</v>
      </c>
      <c r="G229" s="349"/>
      <c r="H229" s="414">
        <f>G229*F229</f>
        <v>0</v>
      </c>
    </row>
    <row r="230" spans="1:8" s="343" customFormat="1" ht="12.75">
      <c r="A230" s="38" t="s">
        <v>119</v>
      </c>
      <c r="B230" s="48" t="s">
        <v>630</v>
      </c>
      <c r="C230" s="40">
        <v>183211312</v>
      </c>
      <c r="D230" s="112" t="s">
        <v>43</v>
      </c>
      <c r="E230" s="53" t="s">
        <v>3</v>
      </c>
      <c r="F230" s="130">
        <v>3061</v>
      </c>
      <c r="G230" s="349"/>
      <c r="H230" s="410">
        <f>G230*F230</f>
        <v>0</v>
      </c>
    </row>
    <row r="231" spans="1:8" ht="12.75">
      <c r="A231" s="20"/>
      <c r="B231" s="21" t="s">
        <v>448</v>
      </c>
      <c r="C231" s="22"/>
      <c r="D231" s="23"/>
      <c r="E231" s="24"/>
      <c r="F231" s="100"/>
      <c r="G231" s="341"/>
      <c r="H231" s="418"/>
    </row>
    <row r="232" spans="1:8" ht="12.75">
      <c r="A232" s="26"/>
      <c r="B232" s="27">
        <v>566</v>
      </c>
      <c r="C232" s="28" t="s">
        <v>3</v>
      </c>
      <c r="D232" s="29" t="s">
        <v>85</v>
      </c>
      <c r="E232" s="30"/>
      <c r="F232" s="69"/>
      <c r="G232" s="335"/>
      <c r="H232" s="422">
        <f>SUM(H233:H241)</f>
        <v>0</v>
      </c>
    </row>
    <row r="233" spans="1:8" ht="25.5">
      <c r="A233" s="70" t="s">
        <v>40</v>
      </c>
      <c r="B233" s="103" t="s">
        <v>7</v>
      </c>
      <c r="C233" s="40" t="s">
        <v>8</v>
      </c>
      <c r="D233" s="105" t="s">
        <v>9</v>
      </c>
      <c r="E233" s="42" t="s">
        <v>1</v>
      </c>
      <c r="F233" s="53" t="s">
        <v>2</v>
      </c>
      <c r="G233" s="350" t="s">
        <v>5</v>
      </c>
      <c r="H233" s="423" t="s">
        <v>6</v>
      </c>
    </row>
    <row r="234" spans="1:8" ht="12.75">
      <c r="A234" s="38" t="s">
        <v>119</v>
      </c>
      <c r="B234" s="39" t="s">
        <v>41</v>
      </c>
      <c r="C234" s="131"/>
      <c r="D234" s="132"/>
      <c r="E234" s="42"/>
      <c r="F234" s="53"/>
      <c r="G234" s="349"/>
      <c r="H234" s="410"/>
    </row>
    <row r="235" spans="1:8" ht="12.75">
      <c r="A235" s="38" t="s">
        <v>119</v>
      </c>
      <c r="B235" s="48" t="s">
        <v>631</v>
      </c>
      <c r="C235" s="45" t="s">
        <v>438</v>
      </c>
      <c r="D235" s="133" t="s">
        <v>439</v>
      </c>
      <c r="E235" s="106" t="s">
        <v>3</v>
      </c>
      <c r="F235" s="134">
        <v>139</v>
      </c>
      <c r="G235" s="351"/>
      <c r="H235" s="410">
        <f>G235*F235</f>
        <v>0</v>
      </c>
    </row>
    <row r="236" spans="1:8" s="339" customFormat="1" ht="15.75" customHeight="1">
      <c r="A236" s="38" t="s">
        <v>119</v>
      </c>
      <c r="B236" s="48" t="s">
        <v>632</v>
      </c>
      <c r="C236" s="135" t="s">
        <v>13</v>
      </c>
      <c r="D236" s="136" t="s">
        <v>440</v>
      </c>
      <c r="E236" s="137"/>
      <c r="F236" s="95"/>
      <c r="G236" s="340"/>
      <c r="H236" s="416"/>
    </row>
    <row r="237" spans="1:8" ht="12.75">
      <c r="A237" s="38" t="s">
        <v>119</v>
      </c>
      <c r="B237" s="48" t="s">
        <v>633</v>
      </c>
      <c r="C237" s="49" t="s">
        <v>441</v>
      </c>
      <c r="D237" s="50" t="s">
        <v>442</v>
      </c>
      <c r="E237" s="106" t="s">
        <v>3</v>
      </c>
      <c r="F237" s="134">
        <v>427</v>
      </c>
      <c r="G237" s="351"/>
      <c r="H237" s="410">
        <f>G237*F237</f>
        <v>0</v>
      </c>
    </row>
    <row r="238" spans="1:8" s="339" customFormat="1" ht="15.75" customHeight="1">
      <c r="A238" s="38" t="s">
        <v>119</v>
      </c>
      <c r="B238" s="48" t="s">
        <v>634</v>
      </c>
      <c r="C238" s="135" t="s">
        <v>13</v>
      </c>
      <c r="D238" s="136" t="s">
        <v>440</v>
      </c>
      <c r="E238" s="137"/>
      <c r="F238" s="95"/>
      <c r="G238" s="340"/>
      <c r="H238" s="416"/>
    </row>
    <row r="239" spans="1:8" ht="25.5">
      <c r="A239" s="38" t="s">
        <v>119</v>
      </c>
      <c r="B239" s="48" t="s">
        <v>635</v>
      </c>
      <c r="C239" s="138">
        <v>183111141</v>
      </c>
      <c r="D239" s="76" t="s">
        <v>86</v>
      </c>
      <c r="E239" s="80" t="s">
        <v>73</v>
      </c>
      <c r="F239" s="139">
        <v>149.1</v>
      </c>
      <c r="G239" s="352"/>
      <c r="H239" s="410">
        <f>G239*F239</f>
        <v>0</v>
      </c>
    </row>
    <row r="240" spans="1:8" ht="12.75">
      <c r="A240" s="38" t="s">
        <v>119</v>
      </c>
      <c r="B240" s="48" t="s">
        <v>636</v>
      </c>
      <c r="C240" s="40">
        <v>10321100</v>
      </c>
      <c r="D240" s="52" t="s">
        <v>42</v>
      </c>
      <c r="E240" s="80" t="s">
        <v>11</v>
      </c>
      <c r="F240" s="140">
        <v>2.9820000000000007</v>
      </c>
      <c r="G240" s="349"/>
      <c r="H240" s="410">
        <f>G240*F240</f>
        <v>0</v>
      </c>
    </row>
    <row r="241" spans="1:8" s="343" customFormat="1" ht="25.5">
      <c r="A241" s="38" t="s">
        <v>119</v>
      </c>
      <c r="B241" s="48" t="s">
        <v>637</v>
      </c>
      <c r="C241" s="113">
        <v>184102111</v>
      </c>
      <c r="D241" s="112" t="s">
        <v>106</v>
      </c>
      <c r="E241" s="53" t="s">
        <v>3</v>
      </c>
      <c r="F241" s="43">
        <v>566</v>
      </c>
      <c r="G241" s="349"/>
      <c r="H241" s="410">
        <f>G241*F241</f>
        <v>0</v>
      </c>
    </row>
    <row r="242" spans="1:8" ht="12.75">
      <c r="A242" s="141" t="s">
        <v>447</v>
      </c>
      <c r="B242" s="142"/>
      <c r="C242" s="142"/>
      <c r="D242" s="142"/>
      <c r="E242" s="143"/>
      <c r="F242" s="143"/>
      <c r="G242" s="353"/>
      <c r="H242" s="424"/>
    </row>
    <row r="243" spans="1:8" ht="12.75">
      <c r="A243" s="144">
        <v>58</v>
      </c>
      <c r="B243" s="68" t="s">
        <v>3</v>
      </c>
      <c r="C243" s="29"/>
      <c r="D243" s="29"/>
      <c r="E243" s="69"/>
      <c r="F243" s="69"/>
      <c r="G243" s="335"/>
      <c r="H243" s="422">
        <f>SUM(H245:H255)</f>
        <v>0</v>
      </c>
    </row>
    <row r="244" spans="1:8" ht="25.5">
      <c r="A244" s="38" t="s">
        <v>119</v>
      </c>
      <c r="B244" s="115" t="s">
        <v>7</v>
      </c>
      <c r="C244" s="35" t="s">
        <v>8</v>
      </c>
      <c r="D244" s="35" t="s">
        <v>9</v>
      </c>
      <c r="E244" s="36" t="s">
        <v>1</v>
      </c>
      <c r="F244" s="59" t="s">
        <v>2</v>
      </c>
      <c r="G244" s="328" t="s">
        <v>5</v>
      </c>
      <c r="H244" s="409" t="s">
        <v>6</v>
      </c>
    </row>
    <row r="245" spans="1:8" ht="12.75">
      <c r="A245" s="38" t="s">
        <v>119</v>
      </c>
      <c r="B245" s="145" t="s">
        <v>443</v>
      </c>
      <c r="C245" s="132"/>
      <c r="D245" s="132"/>
      <c r="E245" s="42"/>
      <c r="F245" s="53"/>
      <c r="G245" s="330"/>
      <c r="H245" s="410"/>
    </row>
    <row r="246" spans="1:8" ht="12.75">
      <c r="A246" s="38" t="s">
        <v>119</v>
      </c>
      <c r="B246" s="48" t="s">
        <v>638</v>
      </c>
      <c r="C246" s="45" t="s">
        <v>452</v>
      </c>
      <c r="D246" s="46" t="s">
        <v>475</v>
      </c>
      <c r="E246" s="106" t="s">
        <v>3</v>
      </c>
      <c r="F246" s="47">
        <v>11</v>
      </c>
      <c r="G246" s="354"/>
      <c r="H246" s="410">
        <f aca="true" t="shared" si="7" ref="H246:H255">G246*F246</f>
        <v>0</v>
      </c>
    </row>
    <row r="247" spans="1:8" ht="12.75">
      <c r="A247" s="38" t="s">
        <v>119</v>
      </c>
      <c r="B247" s="48" t="s">
        <v>639</v>
      </c>
      <c r="C247" s="45" t="s">
        <v>453</v>
      </c>
      <c r="D247" s="46" t="s">
        <v>476</v>
      </c>
      <c r="E247" s="106" t="s">
        <v>3</v>
      </c>
      <c r="F247" s="47">
        <v>8</v>
      </c>
      <c r="G247" s="354"/>
      <c r="H247" s="410">
        <f t="shared" si="7"/>
        <v>0</v>
      </c>
    </row>
    <row r="248" spans="1:8" ht="12.75">
      <c r="A248" s="38" t="s">
        <v>119</v>
      </c>
      <c r="B248" s="48" t="s">
        <v>640</v>
      </c>
      <c r="C248" s="45" t="s">
        <v>454</v>
      </c>
      <c r="D248" s="46" t="s">
        <v>477</v>
      </c>
      <c r="E248" s="106" t="s">
        <v>3</v>
      </c>
      <c r="F248" s="47">
        <v>5</v>
      </c>
      <c r="G248" s="354"/>
      <c r="H248" s="410">
        <f t="shared" si="7"/>
        <v>0</v>
      </c>
    </row>
    <row r="249" spans="1:8" ht="12.75">
      <c r="A249" s="38" t="s">
        <v>119</v>
      </c>
      <c r="B249" s="48" t="s">
        <v>641</v>
      </c>
      <c r="C249" s="45" t="s">
        <v>455</v>
      </c>
      <c r="D249" s="46" t="s">
        <v>478</v>
      </c>
      <c r="E249" s="106" t="s">
        <v>3</v>
      </c>
      <c r="F249" s="47">
        <v>3</v>
      </c>
      <c r="G249" s="354"/>
      <c r="H249" s="410">
        <f t="shared" si="7"/>
        <v>0</v>
      </c>
    </row>
    <row r="250" spans="1:8" ht="12.75">
      <c r="A250" s="38" t="s">
        <v>119</v>
      </c>
      <c r="B250" s="48" t="s">
        <v>642</v>
      </c>
      <c r="C250" s="45" t="s">
        <v>456</v>
      </c>
      <c r="D250" s="46" t="s">
        <v>479</v>
      </c>
      <c r="E250" s="106" t="s">
        <v>3</v>
      </c>
      <c r="F250" s="47">
        <v>1</v>
      </c>
      <c r="G250" s="354"/>
      <c r="H250" s="410">
        <f t="shared" si="7"/>
        <v>0</v>
      </c>
    </row>
    <row r="251" spans="1:8" ht="12.75">
      <c r="A251" s="38" t="s">
        <v>119</v>
      </c>
      <c r="B251" s="48" t="s">
        <v>643</v>
      </c>
      <c r="C251" s="49" t="s">
        <v>457</v>
      </c>
      <c r="D251" s="50" t="s">
        <v>480</v>
      </c>
      <c r="E251" s="106" t="s">
        <v>3</v>
      </c>
      <c r="F251" s="47">
        <v>22</v>
      </c>
      <c r="G251" s="354"/>
      <c r="H251" s="410">
        <f t="shared" si="7"/>
        <v>0</v>
      </c>
    </row>
    <row r="252" spans="1:8" ht="12.75">
      <c r="A252" s="38" t="s">
        <v>119</v>
      </c>
      <c r="B252" s="48" t="s">
        <v>644</v>
      </c>
      <c r="C252" s="49" t="s">
        <v>458</v>
      </c>
      <c r="D252" s="50" t="s">
        <v>481</v>
      </c>
      <c r="E252" s="106" t="s">
        <v>3</v>
      </c>
      <c r="F252" s="47">
        <v>8</v>
      </c>
      <c r="G252" s="354"/>
      <c r="H252" s="410">
        <f t="shared" si="7"/>
        <v>0</v>
      </c>
    </row>
    <row r="253" spans="1:8" s="343" customFormat="1" ht="25.5">
      <c r="A253" s="38" t="s">
        <v>119</v>
      </c>
      <c r="B253" s="48" t="s">
        <v>645</v>
      </c>
      <c r="C253" s="146">
        <v>183101213</v>
      </c>
      <c r="D253" s="147" t="s">
        <v>444</v>
      </c>
      <c r="E253" s="53" t="s">
        <v>3</v>
      </c>
      <c r="F253" s="148">
        <v>58</v>
      </c>
      <c r="G253" s="355"/>
      <c r="H253" s="410">
        <f t="shared" si="7"/>
        <v>0</v>
      </c>
    </row>
    <row r="254" spans="1:8" ht="12.75">
      <c r="A254" s="38" t="s">
        <v>119</v>
      </c>
      <c r="B254" s="48" t="s">
        <v>646</v>
      </c>
      <c r="C254" s="40">
        <v>184102111</v>
      </c>
      <c r="D254" s="112" t="s">
        <v>445</v>
      </c>
      <c r="E254" s="53" t="s">
        <v>3</v>
      </c>
      <c r="F254" s="43">
        <v>58</v>
      </c>
      <c r="G254" s="349"/>
      <c r="H254" s="410">
        <f t="shared" si="7"/>
        <v>0</v>
      </c>
    </row>
    <row r="255" spans="1:8" ht="12.75">
      <c r="A255" s="38" t="s">
        <v>119</v>
      </c>
      <c r="B255" s="48" t="s">
        <v>647</v>
      </c>
      <c r="C255" s="40" t="s">
        <v>10</v>
      </c>
      <c r="D255" s="52" t="s">
        <v>446</v>
      </c>
      <c r="E255" s="42" t="s">
        <v>11</v>
      </c>
      <c r="F255" s="43">
        <v>0.87</v>
      </c>
      <c r="G255" s="349"/>
      <c r="H255" s="410">
        <f t="shared" si="7"/>
        <v>0</v>
      </c>
    </row>
    <row r="256" spans="1:8" ht="12.75">
      <c r="A256" s="21" t="s">
        <v>735</v>
      </c>
      <c r="B256" s="149"/>
      <c r="C256" s="149"/>
      <c r="D256" s="142"/>
      <c r="E256" s="150"/>
      <c r="F256" s="143"/>
      <c r="G256" s="353"/>
      <c r="H256" s="424"/>
    </row>
    <row r="257" spans="1:8" ht="12.75">
      <c r="A257" s="27">
        <v>75</v>
      </c>
      <c r="B257" s="28" t="s">
        <v>3</v>
      </c>
      <c r="C257" s="30"/>
      <c r="D257" s="30"/>
      <c r="E257" s="30"/>
      <c r="F257" s="69"/>
      <c r="G257" s="335"/>
      <c r="H257" s="422">
        <f>SUM(H258:H265)</f>
        <v>0</v>
      </c>
    </row>
    <row r="258" spans="1:8" ht="25.5">
      <c r="A258" s="70" t="s">
        <v>40</v>
      </c>
      <c r="B258" s="103" t="s">
        <v>7</v>
      </c>
      <c r="C258" s="40" t="s">
        <v>8</v>
      </c>
      <c r="D258" s="105" t="s">
        <v>9</v>
      </c>
      <c r="E258" s="42" t="s">
        <v>1</v>
      </c>
      <c r="F258" s="53" t="s">
        <v>2</v>
      </c>
      <c r="G258" s="350" t="s">
        <v>5</v>
      </c>
      <c r="H258" s="423" t="s">
        <v>6</v>
      </c>
    </row>
    <row r="259" spans="1:8" ht="12.75">
      <c r="A259" s="38" t="s">
        <v>119</v>
      </c>
      <c r="B259" s="39" t="s">
        <v>41</v>
      </c>
      <c r="C259" s="131"/>
      <c r="D259" s="132"/>
      <c r="E259" s="42"/>
      <c r="F259" s="53"/>
      <c r="G259" s="330"/>
      <c r="H259" s="410"/>
    </row>
    <row r="260" spans="1:8" ht="12.75">
      <c r="A260" s="38" t="s">
        <v>119</v>
      </c>
      <c r="B260" s="48" t="s">
        <v>648</v>
      </c>
      <c r="C260" s="108" t="s">
        <v>459</v>
      </c>
      <c r="D260" s="46" t="s">
        <v>460</v>
      </c>
      <c r="E260" s="106" t="s">
        <v>3</v>
      </c>
      <c r="F260" s="47">
        <v>22</v>
      </c>
      <c r="G260" s="354"/>
      <c r="H260" s="410">
        <f aca="true" t="shared" si="8" ref="H260:H265">G260*F260</f>
        <v>0</v>
      </c>
    </row>
    <row r="261" spans="1:8" ht="12.75">
      <c r="A261" s="38" t="s">
        <v>119</v>
      </c>
      <c r="B261" s="48" t="s">
        <v>649</v>
      </c>
      <c r="C261" s="45" t="s">
        <v>461</v>
      </c>
      <c r="D261" s="46" t="s">
        <v>105</v>
      </c>
      <c r="E261" s="106" t="s">
        <v>3</v>
      </c>
      <c r="F261" s="47">
        <v>10</v>
      </c>
      <c r="G261" s="354"/>
      <c r="H261" s="410">
        <f t="shared" si="8"/>
        <v>0</v>
      </c>
    </row>
    <row r="262" spans="1:8" ht="12.75">
      <c r="A262" s="38" t="s">
        <v>119</v>
      </c>
      <c r="B262" s="48" t="s">
        <v>650</v>
      </c>
      <c r="C262" s="107" t="s">
        <v>462</v>
      </c>
      <c r="D262" s="50" t="s">
        <v>463</v>
      </c>
      <c r="E262" s="106" t="s">
        <v>3</v>
      </c>
      <c r="F262" s="47">
        <v>15</v>
      </c>
      <c r="G262" s="354"/>
      <c r="H262" s="410">
        <f t="shared" si="8"/>
        <v>0</v>
      </c>
    </row>
    <row r="263" spans="1:8" ht="12.75">
      <c r="A263" s="38" t="s">
        <v>119</v>
      </c>
      <c r="B263" s="48" t="s">
        <v>651</v>
      </c>
      <c r="C263" s="45" t="s">
        <v>464</v>
      </c>
      <c r="D263" s="46" t="s">
        <v>465</v>
      </c>
      <c r="E263" s="106" t="s">
        <v>3</v>
      </c>
      <c r="F263" s="47">
        <v>15</v>
      </c>
      <c r="G263" s="354"/>
      <c r="H263" s="410">
        <f t="shared" si="8"/>
        <v>0</v>
      </c>
    </row>
    <row r="264" spans="1:8" ht="12.75">
      <c r="A264" s="38" t="s">
        <v>119</v>
      </c>
      <c r="B264" s="48" t="s">
        <v>652</v>
      </c>
      <c r="C264" s="107" t="s">
        <v>466</v>
      </c>
      <c r="D264" s="50" t="s">
        <v>467</v>
      </c>
      <c r="E264" s="106" t="s">
        <v>3</v>
      </c>
      <c r="F264" s="47">
        <v>13</v>
      </c>
      <c r="G264" s="354"/>
      <c r="H264" s="410">
        <f t="shared" si="8"/>
        <v>0</v>
      </c>
    </row>
    <row r="265" spans="1:8" ht="12.75">
      <c r="A265" s="38" t="s">
        <v>119</v>
      </c>
      <c r="B265" s="48" t="s">
        <v>653</v>
      </c>
      <c r="C265" s="151">
        <v>184102211</v>
      </c>
      <c r="D265" s="152" t="s">
        <v>468</v>
      </c>
      <c r="E265" s="53" t="s">
        <v>3</v>
      </c>
      <c r="F265" s="153">
        <v>75</v>
      </c>
      <c r="G265" s="351"/>
      <c r="H265" s="410">
        <f t="shared" si="8"/>
        <v>0</v>
      </c>
    </row>
    <row r="266" spans="1:8" ht="12.75">
      <c r="A266" s="20"/>
      <c r="B266" s="21" t="s">
        <v>110</v>
      </c>
      <c r="C266" s="22"/>
      <c r="D266" s="23"/>
      <c r="E266" s="24"/>
      <c r="F266" s="100"/>
      <c r="G266" s="341"/>
      <c r="H266" s="418"/>
    </row>
    <row r="267" spans="1:8" ht="12.75">
      <c r="A267" s="26"/>
      <c r="B267" s="27">
        <v>150</v>
      </c>
      <c r="C267" s="28" t="s">
        <v>3</v>
      </c>
      <c r="D267" s="29"/>
      <c r="E267" s="30"/>
      <c r="F267" s="69"/>
      <c r="G267" s="335"/>
      <c r="H267" s="422">
        <f>SUM(H268:H276)</f>
        <v>0</v>
      </c>
    </row>
    <row r="268" spans="1:8" ht="25.5">
      <c r="A268" s="70" t="s">
        <v>40</v>
      </c>
      <c r="B268" s="103" t="s">
        <v>7</v>
      </c>
      <c r="C268" s="40" t="s">
        <v>8</v>
      </c>
      <c r="D268" s="105" t="s">
        <v>9</v>
      </c>
      <c r="E268" s="42" t="s">
        <v>1</v>
      </c>
      <c r="F268" s="53" t="s">
        <v>2</v>
      </c>
      <c r="G268" s="350" t="s">
        <v>5</v>
      </c>
      <c r="H268" s="423" t="s">
        <v>6</v>
      </c>
    </row>
    <row r="269" spans="1:8" ht="12.75">
      <c r="A269" s="38" t="s">
        <v>119</v>
      </c>
      <c r="B269" s="39" t="s">
        <v>41</v>
      </c>
      <c r="C269" s="131"/>
      <c r="D269" s="132"/>
      <c r="E269" s="42"/>
      <c r="F269" s="53"/>
      <c r="G269" s="330"/>
      <c r="H269" s="410"/>
    </row>
    <row r="270" spans="1:8" ht="12.75">
      <c r="A270" s="38" t="s">
        <v>119</v>
      </c>
      <c r="B270" s="48" t="s">
        <v>654</v>
      </c>
      <c r="C270" s="108"/>
      <c r="D270" s="46" t="s">
        <v>469</v>
      </c>
      <c r="E270" s="106" t="s">
        <v>3</v>
      </c>
      <c r="F270" s="154">
        <v>30</v>
      </c>
      <c r="G270" s="354"/>
      <c r="H270" s="410">
        <f aca="true" t="shared" si="9" ref="H270:H276">G270*F270</f>
        <v>0</v>
      </c>
    </row>
    <row r="271" spans="1:8" ht="12.75">
      <c r="A271" s="38" t="s">
        <v>119</v>
      </c>
      <c r="B271" s="48" t="s">
        <v>655</v>
      </c>
      <c r="C271" s="45"/>
      <c r="D271" s="46" t="s">
        <v>470</v>
      </c>
      <c r="E271" s="106" t="s">
        <v>3</v>
      </c>
      <c r="F271" s="154">
        <v>15</v>
      </c>
      <c r="G271" s="354"/>
      <c r="H271" s="410">
        <f t="shared" si="9"/>
        <v>0</v>
      </c>
    </row>
    <row r="272" spans="1:8" ht="12.75">
      <c r="A272" s="38" t="s">
        <v>119</v>
      </c>
      <c r="B272" s="48" t="s">
        <v>656</v>
      </c>
      <c r="C272" s="107"/>
      <c r="D272" s="46" t="s">
        <v>471</v>
      </c>
      <c r="E272" s="106" t="s">
        <v>3</v>
      </c>
      <c r="F272" s="154">
        <v>15</v>
      </c>
      <c r="G272" s="354"/>
      <c r="H272" s="410">
        <f t="shared" si="9"/>
        <v>0</v>
      </c>
    </row>
    <row r="273" spans="1:8" ht="12.75">
      <c r="A273" s="38" t="s">
        <v>119</v>
      </c>
      <c r="B273" s="48" t="s">
        <v>657</v>
      </c>
      <c r="C273" s="45"/>
      <c r="D273" s="46" t="s">
        <v>472</v>
      </c>
      <c r="E273" s="106" t="s">
        <v>3</v>
      </c>
      <c r="F273" s="154">
        <v>30</v>
      </c>
      <c r="G273" s="354"/>
      <c r="H273" s="410">
        <f t="shared" si="9"/>
        <v>0</v>
      </c>
    </row>
    <row r="274" spans="1:8" ht="12.75">
      <c r="A274" s="38" t="s">
        <v>119</v>
      </c>
      <c r="B274" s="48" t="s">
        <v>658</v>
      </c>
      <c r="C274" s="107"/>
      <c r="D274" s="46" t="s">
        <v>473</v>
      </c>
      <c r="E274" s="106" t="s">
        <v>3</v>
      </c>
      <c r="F274" s="154">
        <v>30</v>
      </c>
      <c r="G274" s="354"/>
      <c r="H274" s="410">
        <f t="shared" si="9"/>
        <v>0</v>
      </c>
    </row>
    <row r="275" spans="1:8" ht="12.75">
      <c r="A275" s="38" t="s">
        <v>119</v>
      </c>
      <c r="B275" s="48" t="s">
        <v>659</v>
      </c>
      <c r="C275" s="107"/>
      <c r="D275" s="50" t="s">
        <v>474</v>
      </c>
      <c r="E275" s="106" t="s">
        <v>3</v>
      </c>
      <c r="F275" s="154">
        <v>30</v>
      </c>
      <c r="G275" s="354"/>
      <c r="H275" s="410">
        <f t="shared" si="9"/>
        <v>0</v>
      </c>
    </row>
    <row r="276" spans="1:8" ht="12.75">
      <c r="A276" s="38" t="s">
        <v>119</v>
      </c>
      <c r="B276" s="48" t="s">
        <v>660</v>
      </c>
      <c r="C276" s="138">
        <v>183211341</v>
      </c>
      <c r="D276" s="155" t="s">
        <v>482</v>
      </c>
      <c r="E276" s="106" t="s">
        <v>3</v>
      </c>
      <c r="F276" s="156">
        <v>150</v>
      </c>
      <c r="G276" s="352"/>
      <c r="H276" s="425">
        <f t="shared" si="9"/>
        <v>0</v>
      </c>
    </row>
    <row r="277" spans="1:8" ht="21.75" customHeight="1">
      <c r="A277" s="98"/>
      <c r="B277" s="21" t="s">
        <v>24</v>
      </c>
      <c r="C277" s="157"/>
      <c r="D277" s="158"/>
      <c r="E277" s="159"/>
      <c r="F277" s="67"/>
      <c r="G277" s="356"/>
      <c r="H277" s="411"/>
    </row>
    <row r="278" spans="1:8" ht="12.75">
      <c r="A278" s="101"/>
      <c r="B278" s="27">
        <v>640.26</v>
      </c>
      <c r="C278" s="27" t="s">
        <v>4</v>
      </c>
      <c r="D278" s="160" t="s">
        <v>104</v>
      </c>
      <c r="E278" s="30"/>
      <c r="F278" s="69"/>
      <c r="G278" s="335"/>
      <c r="H278" s="422">
        <f>SUM(H281:H298)</f>
        <v>0</v>
      </c>
    </row>
    <row r="279" spans="1:8" ht="25.5">
      <c r="A279" s="114" t="s">
        <v>40</v>
      </c>
      <c r="B279" s="115" t="s">
        <v>7</v>
      </c>
      <c r="C279" s="161" t="s">
        <v>8</v>
      </c>
      <c r="D279" s="162" t="s">
        <v>9</v>
      </c>
      <c r="E279" s="163" t="s">
        <v>1</v>
      </c>
      <c r="F279" s="164" t="s">
        <v>2</v>
      </c>
      <c r="G279" s="336" t="s">
        <v>5</v>
      </c>
      <c r="H279" s="413" t="s">
        <v>6</v>
      </c>
    </row>
    <row r="280" spans="1:8" ht="12.75">
      <c r="A280" s="38" t="s">
        <v>119</v>
      </c>
      <c r="B280" s="74" t="s">
        <v>41</v>
      </c>
      <c r="C280" s="161"/>
      <c r="D280" s="162"/>
      <c r="E280" s="163"/>
      <c r="F280" s="164"/>
      <c r="G280" s="357"/>
      <c r="H280" s="426"/>
    </row>
    <row r="281" spans="1:8" s="9" customFormat="1" ht="30" customHeight="1">
      <c r="A281" s="38" t="s">
        <v>119</v>
      </c>
      <c r="B281" s="48" t="s">
        <v>661</v>
      </c>
      <c r="C281" s="40">
        <v>184911421</v>
      </c>
      <c r="D281" s="54" t="s">
        <v>67</v>
      </c>
      <c r="E281" s="42" t="s">
        <v>4</v>
      </c>
      <c r="F281" s="165">
        <v>233.47</v>
      </c>
      <c r="G281" s="349"/>
      <c r="H281" s="410">
        <f aca="true" t="shared" si="10" ref="H281:H286">G281*F281</f>
        <v>0</v>
      </c>
    </row>
    <row r="282" spans="1:8" s="9" customFormat="1" ht="12.75">
      <c r="A282" s="38" t="s">
        <v>119</v>
      </c>
      <c r="B282" s="48" t="s">
        <v>662</v>
      </c>
      <c r="C282" s="34" t="s">
        <v>10</v>
      </c>
      <c r="D282" s="58" t="s">
        <v>26</v>
      </c>
      <c r="E282" s="59" t="s">
        <v>11</v>
      </c>
      <c r="F282" s="37">
        <v>23.347</v>
      </c>
      <c r="G282" s="358"/>
      <c r="H282" s="427">
        <f t="shared" si="10"/>
        <v>0</v>
      </c>
    </row>
    <row r="283" spans="1:8" s="9" customFormat="1" ht="30" customHeight="1">
      <c r="A283" s="38" t="s">
        <v>119</v>
      </c>
      <c r="B283" s="48" t="s">
        <v>663</v>
      </c>
      <c r="C283" s="40">
        <v>184911161</v>
      </c>
      <c r="D283" s="54" t="s">
        <v>484</v>
      </c>
      <c r="E283" s="42" t="s">
        <v>4</v>
      </c>
      <c r="F283" s="165">
        <v>331.79</v>
      </c>
      <c r="G283" s="349"/>
      <c r="H283" s="410">
        <f t="shared" si="10"/>
        <v>0</v>
      </c>
    </row>
    <row r="284" spans="1:8" s="9" customFormat="1" ht="12.75">
      <c r="A284" s="38" t="s">
        <v>119</v>
      </c>
      <c r="B284" s="48" t="s">
        <v>664</v>
      </c>
      <c r="C284" s="35" t="s">
        <v>10</v>
      </c>
      <c r="D284" s="58" t="s">
        <v>75</v>
      </c>
      <c r="E284" s="59" t="s">
        <v>11</v>
      </c>
      <c r="F284" s="37">
        <v>16.5895</v>
      </c>
      <c r="G284" s="358"/>
      <c r="H284" s="427">
        <f t="shared" si="10"/>
        <v>0</v>
      </c>
    </row>
    <row r="285" spans="1:8" s="9" customFormat="1" ht="12.75">
      <c r="A285" s="38"/>
      <c r="B285" s="48" t="s">
        <v>665</v>
      </c>
      <c r="C285" s="35" t="s">
        <v>483</v>
      </c>
      <c r="D285" s="58" t="s">
        <v>485</v>
      </c>
      <c r="E285" s="59" t="s">
        <v>483</v>
      </c>
      <c r="F285" s="37">
        <v>1</v>
      </c>
      <c r="G285" s="358"/>
      <c r="H285" s="427">
        <f t="shared" si="10"/>
        <v>0</v>
      </c>
    </row>
    <row r="286" spans="1:8" s="9" customFormat="1" ht="12.75">
      <c r="A286" s="38" t="s">
        <v>119</v>
      </c>
      <c r="B286" s="48" t="s">
        <v>666</v>
      </c>
      <c r="C286" s="40">
        <v>185804311</v>
      </c>
      <c r="D286" s="52" t="s">
        <v>44</v>
      </c>
      <c r="E286" s="53" t="s">
        <v>11</v>
      </c>
      <c r="F286" s="43">
        <v>14.9448</v>
      </c>
      <c r="G286" s="349"/>
      <c r="H286" s="410">
        <f t="shared" si="10"/>
        <v>0</v>
      </c>
    </row>
    <row r="287" spans="1:8" s="339" customFormat="1" ht="15.75" customHeight="1">
      <c r="A287" s="38" t="s">
        <v>119</v>
      </c>
      <c r="B287" s="48" t="s">
        <v>667</v>
      </c>
      <c r="C287" s="166" t="s">
        <v>13</v>
      </c>
      <c r="D287" s="167" t="s">
        <v>111</v>
      </c>
      <c r="E287" s="168"/>
      <c r="F287" s="95"/>
      <c r="G287" s="340"/>
      <c r="H287" s="416"/>
    </row>
    <row r="288" spans="1:8" s="9" customFormat="1" ht="12.75">
      <c r="A288" s="38" t="s">
        <v>119</v>
      </c>
      <c r="B288" s="48" t="s">
        <v>668</v>
      </c>
      <c r="C288" s="40">
        <v>185804312</v>
      </c>
      <c r="D288" s="52" t="s">
        <v>45</v>
      </c>
      <c r="E288" s="53" t="s">
        <v>11</v>
      </c>
      <c r="F288" s="43">
        <v>68.4864</v>
      </c>
      <c r="G288" s="349"/>
      <c r="H288" s="410">
        <f>G288*F288</f>
        <v>0</v>
      </c>
    </row>
    <row r="289" spans="1:8" s="339" customFormat="1" ht="15.75" customHeight="1">
      <c r="A289" s="38" t="s">
        <v>119</v>
      </c>
      <c r="B289" s="48" t="s">
        <v>669</v>
      </c>
      <c r="C289" s="166" t="s">
        <v>13</v>
      </c>
      <c r="D289" s="167" t="s">
        <v>112</v>
      </c>
      <c r="E289" s="168"/>
      <c r="F289" s="95"/>
      <c r="G289" s="340"/>
      <c r="H289" s="416"/>
    </row>
    <row r="290" spans="1:8" s="9" customFormat="1" ht="12.75">
      <c r="A290" s="38" t="s">
        <v>119</v>
      </c>
      <c r="B290" s="48" t="s">
        <v>670</v>
      </c>
      <c r="C290" s="40">
        <v>185851121</v>
      </c>
      <c r="D290" s="52" t="s">
        <v>46</v>
      </c>
      <c r="E290" s="53" t="s">
        <v>11</v>
      </c>
      <c r="F290" s="43">
        <v>83.4312</v>
      </c>
      <c r="G290" s="349"/>
      <c r="H290" s="410">
        <f>G290*F290</f>
        <v>0</v>
      </c>
    </row>
    <row r="291" spans="1:8" s="9" customFormat="1" ht="12.75">
      <c r="A291" s="38" t="s">
        <v>119</v>
      </c>
      <c r="B291" s="48" t="s">
        <v>671</v>
      </c>
      <c r="C291" s="40">
        <v>8211320</v>
      </c>
      <c r="D291" s="112" t="s">
        <v>47</v>
      </c>
      <c r="E291" s="42" t="s">
        <v>11</v>
      </c>
      <c r="F291" s="43">
        <v>83.4312</v>
      </c>
      <c r="G291" s="349"/>
      <c r="H291" s="410">
        <f>G291*F291</f>
        <v>0</v>
      </c>
    </row>
    <row r="292" spans="1:8" ht="12.75">
      <c r="A292" s="38" t="s">
        <v>119</v>
      </c>
      <c r="B292" s="48" t="s">
        <v>725</v>
      </c>
      <c r="C292" s="41" t="s">
        <v>10</v>
      </c>
      <c r="D292" s="169" t="s">
        <v>721</v>
      </c>
      <c r="E292" s="53" t="s">
        <v>11</v>
      </c>
      <c r="F292" s="43">
        <v>1.6850000000000003</v>
      </c>
      <c r="G292" s="349"/>
      <c r="H292" s="427">
        <f>G292*F292</f>
        <v>0</v>
      </c>
    </row>
    <row r="293" spans="1:8" ht="45" customHeight="1">
      <c r="A293" s="38" t="s">
        <v>119</v>
      </c>
      <c r="B293" s="48" t="s">
        <v>726</v>
      </c>
      <c r="C293" s="40">
        <v>180802113</v>
      </c>
      <c r="D293" s="54" t="s">
        <v>723</v>
      </c>
      <c r="E293" s="42" t="s">
        <v>4</v>
      </c>
      <c r="F293" s="165">
        <v>25.51</v>
      </c>
      <c r="G293" s="349"/>
      <c r="H293" s="410">
        <f>G293*F293</f>
        <v>0</v>
      </c>
    </row>
    <row r="294" spans="1:8" s="339" customFormat="1" ht="69" customHeight="1">
      <c r="A294" s="38" t="s">
        <v>119</v>
      </c>
      <c r="B294" s="48" t="s">
        <v>727</v>
      </c>
      <c r="C294" s="166" t="s">
        <v>13</v>
      </c>
      <c r="D294" s="170" t="s">
        <v>736</v>
      </c>
      <c r="E294" s="168"/>
      <c r="F294" s="95"/>
      <c r="G294" s="340"/>
      <c r="H294" s="416"/>
    </row>
    <row r="295" spans="1:8" ht="30" customHeight="1">
      <c r="A295" s="38" t="s">
        <v>119</v>
      </c>
      <c r="B295" s="48" t="s">
        <v>728</v>
      </c>
      <c r="C295" s="40">
        <v>596911111</v>
      </c>
      <c r="D295" s="54" t="s">
        <v>722</v>
      </c>
      <c r="E295" s="42" t="s">
        <v>4</v>
      </c>
      <c r="F295" s="165">
        <v>25.51</v>
      </c>
      <c r="G295" s="349"/>
      <c r="H295" s="426">
        <f>G295*F295</f>
        <v>0</v>
      </c>
    </row>
    <row r="296" spans="1:8" s="339" customFormat="1" ht="15.75" customHeight="1">
      <c r="A296" s="38" t="s">
        <v>119</v>
      </c>
      <c r="B296" s="48" t="s">
        <v>729</v>
      </c>
      <c r="C296" s="166" t="s">
        <v>13</v>
      </c>
      <c r="D296" s="171" t="s">
        <v>753</v>
      </c>
      <c r="E296" s="168"/>
      <c r="F296" s="95"/>
      <c r="G296" s="340"/>
      <c r="H296" s="416"/>
    </row>
    <row r="297" spans="1:8" ht="12.75">
      <c r="A297" s="38" t="s">
        <v>119</v>
      </c>
      <c r="B297" s="48" t="s">
        <v>730</v>
      </c>
      <c r="C297" s="172" t="s">
        <v>10</v>
      </c>
      <c r="D297" s="58" t="s">
        <v>737</v>
      </c>
      <c r="E297" s="59" t="s">
        <v>3</v>
      </c>
      <c r="F297" s="37">
        <v>23</v>
      </c>
      <c r="G297" s="358"/>
      <c r="H297" s="428">
        <f>G297*F297</f>
        <v>0</v>
      </c>
    </row>
    <row r="298" spans="1:8" ht="12.75">
      <c r="A298" s="38" t="s">
        <v>119</v>
      </c>
      <c r="B298" s="48" t="s">
        <v>731</v>
      </c>
      <c r="C298" s="172" t="s">
        <v>10</v>
      </c>
      <c r="D298" s="58" t="s">
        <v>724</v>
      </c>
      <c r="E298" s="59" t="s">
        <v>11</v>
      </c>
      <c r="F298" s="37">
        <v>2.551</v>
      </c>
      <c r="G298" s="358"/>
      <c r="H298" s="428">
        <f>G298*F298</f>
        <v>0</v>
      </c>
    </row>
    <row r="299" spans="1:8" ht="25.5" customHeight="1">
      <c r="A299" s="173" t="s">
        <v>751</v>
      </c>
      <c r="B299" s="174"/>
      <c r="C299" s="175"/>
      <c r="D299" s="176"/>
      <c r="E299" s="177"/>
      <c r="F299" s="177"/>
      <c r="G299" s="1"/>
      <c r="H299" s="429">
        <f>H278+H267+H257+H232+H126+H90+H72+H12+H243+H51</f>
        <v>0</v>
      </c>
    </row>
    <row r="300" spans="1:8" s="360" customFormat="1" ht="13.5" customHeight="1">
      <c r="A300" s="178"/>
      <c r="B300" s="178"/>
      <c r="C300" s="179"/>
      <c r="D300" s="178"/>
      <c r="E300" s="180"/>
      <c r="F300" s="180"/>
      <c r="G300" s="359"/>
      <c r="H300" s="430"/>
    </row>
    <row r="301" spans="1:8" s="360" customFormat="1" ht="12.75">
      <c r="A301" s="181"/>
      <c r="B301" s="178"/>
      <c r="C301" s="179"/>
      <c r="D301" s="178"/>
      <c r="E301" s="180"/>
      <c r="F301" s="180"/>
      <c r="G301" s="359"/>
      <c r="H301" s="430"/>
    </row>
    <row r="302" spans="1:8" ht="15" customHeight="1">
      <c r="A302" s="182"/>
      <c r="B302" s="180"/>
      <c r="C302" s="183"/>
      <c r="D302" s="184"/>
      <c r="E302" s="185"/>
      <c r="F302" s="186"/>
      <c r="G302" s="359"/>
      <c r="H302" s="430"/>
    </row>
    <row r="303" spans="1:8" ht="27" customHeight="1">
      <c r="A303" s="14" t="s">
        <v>672</v>
      </c>
      <c r="B303" s="187"/>
      <c r="C303" s="188"/>
      <c r="D303" s="189"/>
      <c r="E303" s="18"/>
      <c r="F303" s="190"/>
      <c r="G303" s="361"/>
      <c r="H303" s="431"/>
    </row>
    <row r="304" spans="1:8" ht="21.75" customHeight="1">
      <c r="A304" s="98"/>
      <c r="B304" s="21" t="s">
        <v>92</v>
      </c>
      <c r="C304" s="157"/>
      <c r="D304" s="158"/>
      <c r="E304" s="159"/>
      <c r="F304" s="67"/>
      <c r="G304" s="356"/>
      <c r="H304" s="411"/>
    </row>
    <row r="305" spans="1:8" ht="12.75">
      <c r="A305" s="101"/>
      <c r="B305" s="27">
        <v>1413.86</v>
      </c>
      <c r="C305" s="28" t="s">
        <v>4</v>
      </c>
      <c r="D305" s="68" t="s">
        <v>688</v>
      </c>
      <c r="E305" s="30"/>
      <c r="F305" s="69"/>
      <c r="G305" s="335"/>
      <c r="H305" s="422"/>
    </row>
    <row r="306" spans="1:8" ht="25.5">
      <c r="A306" s="191" t="s">
        <v>40</v>
      </c>
      <c r="B306" s="192" t="s">
        <v>7</v>
      </c>
      <c r="C306" s="193" t="s">
        <v>8</v>
      </c>
      <c r="D306" s="172" t="s">
        <v>9</v>
      </c>
      <c r="E306" s="194" t="s">
        <v>1</v>
      </c>
      <c r="F306" s="195" t="s">
        <v>2</v>
      </c>
      <c r="G306" s="362" t="s">
        <v>5</v>
      </c>
      <c r="H306" s="419" t="s">
        <v>6</v>
      </c>
    </row>
    <row r="307" spans="1:8" ht="12.75">
      <c r="A307" s="38" t="s">
        <v>119</v>
      </c>
      <c r="B307" s="39" t="s">
        <v>41</v>
      </c>
      <c r="C307" s="40"/>
      <c r="D307" s="162"/>
      <c r="E307" s="163"/>
      <c r="F307" s="164"/>
      <c r="G307" s="357"/>
      <c r="H307" s="426"/>
    </row>
    <row r="308" spans="1:8" s="339" customFormat="1" ht="28.5" customHeight="1">
      <c r="A308" s="38" t="s">
        <v>119</v>
      </c>
      <c r="B308" s="124" t="s">
        <v>675</v>
      </c>
      <c r="C308" s="75">
        <v>184813511</v>
      </c>
      <c r="D308" s="76" t="s">
        <v>83</v>
      </c>
      <c r="E308" s="59" t="s">
        <v>25</v>
      </c>
      <c r="F308" s="81">
        <v>1413.86</v>
      </c>
      <c r="G308" s="363"/>
      <c r="H308" s="426">
        <f aca="true" t="shared" si="11" ref="H308:H313">F308*G308</f>
        <v>0</v>
      </c>
    </row>
    <row r="309" spans="1:8" s="339" customFormat="1" ht="17.25" customHeight="1">
      <c r="A309" s="38" t="s">
        <v>119</v>
      </c>
      <c r="B309" s="124" t="s">
        <v>676</v>
      </c>
      <c r="C309" s="78" t="s">
        <v>35</v>
      </c>
      <c r="D309" s="79" t="s">
        <v>673</v>
      </c>
      <c r="E309" s="80" t="s">
        <v>15</v>
      </c>
      <c r="F309" s="81">
        <v>0.70693</v>
      </c>
      <c r="G309" s="364"/>
      <c r="H309" s="426">
        <f t="shared" si="11"/>
        <v>0</v>
      </c>
    </row>
    <row r="310" spans="1:8" s="339" customFormat="1" ht="17.25" customHeight="1">
      <c r="A310" s="38" t="s">
        <v>119</v>
      </c>
      <c r="B310" s="124" t="s">
        <v>691</v>
      </c>
      <c r="C310" s="82" t="s">
        <v>36</v>
      </c>
      <c r="D310" s="83" t="s">
        <v>37</v>
      </c>
      <c r="E310" s="84" t="s">
        <v>25</v>
      </c>
      <c r="F310" s="85">
        <v>1413.86</v>
      </c>
      <c r="G310" s="365"/>
      <c r="H310" s="426">
        <f t="shared" si="11"/>
        <v>0</v>
      </c>
    </row>
    <row r="311" spans="1:8" ht="25.5" customHeight="1">
      <c r="A311" s="38" t="s">
        <v>119</v>
      </c>
      <c r="B311" s="124" t="s">
        <v>692</v>
      </c>
      <c r="C311" s="40">
        <v>183403153</v>
      </c>
      <c r="D311" s="169" t="s">
        <v>49</v>
      </c>
      <c r="E311" s="53" t="s">
        <v>34</v>
      </c>
      <c r="F311" s="165">
        <v>1413.86</v>
      </c>
      <c r="G311" s="349"/>
      <c r="H311" s="426">
        <f t="shared" si="11"/>
        <v>0</v>
      </c>
    </row>
    <row r="312" spans="1:8" ht="25.5" customHeight="1">
      <c r="A312" s="38" t="s">
        <v>119</v>
      </c>
      <c r="B312" s="124" t="s">
        <v>693</v>
      </c>
      <c r="C312" s="40">
        <v>183403153</v>
      </c>
      <c r="D312" s="169" t="s">
        <v>49</v>
      </c>
      <c r="E312" s="53" t="s">
        <v>34</v>
      </c>
      <c r="F312" s="165">
        <v>1413.86</v>
      </c>
      <c r="G312" s="349"/>
      <c r="H312" s="426">
        <f t="shared" si="11"/>
        <v>0</v>
      </c>
    </row>
    <row r="313" spans="1:8" s="337" customFormat="1" ht="29.25" customHeight="1">
      <c r="A313" s="38" t="s">
        <v>119</v>
      </c>
      <c r="B313" s="124" t="s">
        <v>694</v>
      </c>
      <c r="C313" s="82" t="s">
        <v>68</v>
      </c>
      <c r="D313" s="83" t="s">
        <v>69</v>
      </c>
      <c r="E313" s="84" t="s">
        <v>25</v>
      </c>
      <c r="F313" s="85">
        <v>353.465</v>
      </c>
      <c r="G313" s="365"/>
      <c r="H313" s="414">
        <f t="shared" si="11"/>
        <v>0</v>
      </c>
    </row>
    <row r="314" spans="1:8" s="339" customFormat="1" ht="17.25" customHeight="1">
      <c r="A314" s="38" t="s">
        <v>119</v>
      </c>
      <c r="B314" s="124" t="s">
        <v>695</v>
      </c>
      <c r="C314" s="86" t="s">
        <v>13</v>
      </c>
      <c r="D314" s="87" t="s">
        <v>690</v>
      </c>
      <c r="E314" s="88"/>
      <c r="F314" s="89"/>
      <c r="G314" s="338"/>
      <c r="H314" s="415"/>
    </row>
    <row r="315" spans="1:8" ht="38.25" customHeight="1">
      <c r="A315" s="38" t="s">
        <v>119</v>
      </c>
      <c r="B315" s="124" t="s">
        <v>696</v>
      </c>
      <c r="C315" s="40">
        <v>185802113</v>
      </c>
      <c r="D315" s="169" t="s">
        <v>50</v>
      </c>
      <c r="E315" s="53" t="s">
        <v>16</v>
      </c>
      <c r="F315" s="165">
        <v>0.028277199999999995</v>
      </c>
      <c r="G315" s="349"/>
      <c r="H315" s="426">
        <f>G315*F315</f>
        <v>0</v>
      </c>
    </row>
    <row r="316" spans="1:8" s="343" customFormat="1" ht="12.75">
      <c r="A316" s="38" t="s">
        <v>119</v>
      </c>
      <c r="B316" s="124" t="s">
        <v>697</v>
      </c>
      <c r="C316" s="196" t="s">
        <v>10</v>
      </c>
      <c r="D316" s="197" t="s">
        <v>76</v>
      </c>
      <c r="E316" s="84" t="s">
        <v>51</v>
      </c>
      <c r="F316" s="198">
        <v>28.277199999999997</v>
      </c>
      <c r="G316" s="366"/>
      <c r="H316" s="426">
        <f>G316*F316</f>
        <v>0</v>
      </c>
    </row>
    <row r="317" spans="1:8" ht="47.25" customHeight="1">
      <c r="A317" s="38" t="s">
        <v>119</v>
      </c>
      <c r="B317" s="124" t="s">
        <v>698</v>
      </c>
      <c r="C317" s="199" t="s">
        <v>52</v>
      </c>
      <c r="D317" s="169" t="s">
        <v>53</v>
      </c>
      <c r="E317" s="84" t="s">
        <v>25</v>
      </c>
      <c r="F317" s="77">
        <v>1413.86</v>
      </c>
      <c r="G317" s="364"/>
      <c r="H317" s="426">
        <f aca="true" t="shared" si="12" ref="H317:H326">F317*G317</f>
        <v>0</v>
      </c>
    </row>
    <row r="318" spans="1:8" s="339" customFormat="1" ht="15.75" customHeight="1">
      <c r="A318" s="38" t="s">
        <v>119</v>
      </c>
      <c r="B318" s="124" t="s">
        <v>699</v>
      </c>
      <c r="C318" s="199" t="s">
        <v>10</v>
      </c>
      <c r="D318" s="169" t="s">
        <v>715</v>
      </c>
      <c r="E318" s="200" t="s">
        <v>51</v>
      </c>
      <c r="F318" s="201">
        <v>13.718804999999998</v>
      </c>
      <c r="G318" s="364"/>
      <c r="H318" s="426">
        <f t="shared" si="12"/>
        <v>0</v>
      </c>
    </row>
    <row r="319" spans="1:8" s="339" customFormat="1" ht="15.75" customHeight="1">
      <c r="A319" s="38" t="s">
        <v>119</v>
      </c>
      <c r="B319" s="124" t="s">
        <v>700</v>
      </c>
      <c r="C319" s="199" t="s">
        <v>10</v>
      </c>
      <c r="D319" s="169" t="s">
        <v>716</v>
      </c>
      <c r="E319" s="200" t="s">
        <v>51</v>
      </c>
      <c r="F319" s="201">
        <v>18.513755</v>
      </c>
      <c r="G319" s="364"/>
      <c r="H319" s="426">
        <f t="shared" si="12"/>
        <v>0</v>
      </c>
    </row>
    <row r="320" spans="1:8" s="339" customFormat="1" ht="15.75" customHeight="1">
      <c r="A320" s="38" t="s">
        <v>119</v>
      </c>
      <c r="B320" s="124" t="s">
        <v>701</v>
      </c>
      <c r="C320" s="199" t="s">
        <v>10</v>
      </c>
      <c r="D320" s="169" t="s">
        <v>689</v>
      </c>
      <c r="E320" s="200" t="s">
        <v>51</v>
      </c>
      <c r="F320" s="201">
        <v>3.9735149999999995</v>
      </c>
      <c r="G320" s="364"/>
      <c r="H320" s="426">
        <f t="shared" si="12"/>
        <v>0</v>
      </c>
    </row>
    <row r="321" spans="1:8" ht="25.5" customHeight="1">
      <c r="A321" s="38" t="s">
        <v>119</v>
      </c>
      <c r="B321" s="124" t="s">
        <v>702</v>
      </c>
      <c r="C321" s="40">
        <v>183403153</v>
      </c>
      <c r="D321" s="169" t="s">
        <v>49</v>
      </c>
      <c r="E321" s="53" t="s">
        <v>34</v>
      </c>
      <c r="F321" s="165">
        <v>1413.86</v>
      </c>
      <c r="G321" s="349"/>
      <c r="H321" s="426">
        <f t="shared" si="12"/>
        <v>0</v>
      </c>
    </row>
    <row r="322" spans="1:8" ht="25.5" customHeight="1">
      <c r="A322" s="38" t="s">
        <v>119</v>
      </c>
      <c r="B322" s="124" t="s">
        <v>703</v>
      </c>
      <c r="C322" s="40">
        <v>183403161</v>
      </c>
      <c r="D322" s="169" t="s">
        <v>77</v>
      </c>
      <c r="E322" s="53" t="s">
        <v>34</v>
      </c>
      <c r="F322" s="165">
        <v>1413.86</v>
      </c>
      <c r="G322" s="349"/>
      <c r="H322" s="426">
        <f t="shared" si="12"/>
        <v>0</v>
      </c>
    </row>
    <row r="323" spans="1:8" ht="25.5" customHeight="1">
      <c r="A323" s="38" t="s">
        <v>119</v>
      </c>
      <c r="B323" s="124" t="s">
        <v>704</v>
      </c>
      <c r="C323" s="40">
        <v>183403153</v>
      </c>
      <c r="D323" s="169" t="s">
        <v>49</v>
      </c>
      <c r="E323" s="53" t="s">
        <v>34</v>
      </c>
      <c r="F323" s="165">
        <v>18.513755</v>
      </c>
      <c r="G323" s="349"/>
      <c r="H323" s="426">
        <f t="shared" si="12"/>
        <v>0</v>
      </c>
    </row>
    <row r="324" spans="1:8" ht="25.5" customHeight="1">
      <c r="A324" s="38" t="s">
        <v>119</v>
      </c>
      <c r="B324" s="124" t="s">
        <v>705</v>
      </c>
      <c r="C324" s="40">
        <v>183403161</v>
      </c>
      <c r="D324" s="169" t="s">
        <v>77</v>
      </c>
      <c r="E324" s="53" t="s">
        <v>34</v>
      </c>
      <c r="F324" s="165">
        <v>18.513755</v>
      </c>
      <c r="G324" s="349"/>
      <c r="H324" s="426">
        <f t="shared" si="12"/>
        <v>0</v>
      </c>
    </row>
    <row r="325" spans="1:8" s="339" customFormat="1" ht="15.75" customHeight="1">
      <c r="A325" s="38" t="s">
        <v>119</v>
      </c>
      <c r="B325" s="124" t="s">
        <v>706</v>
      </c>
      <c r="C325" s="199" t="s">
        <v>79</v>
      </c>
      <c r="D325" s="169" t="s">
        <v>80</v>
      </c>
      <c r="E325" s="200" t="s">
        <v>16</v>
      </c>
      <c r="F325" s="77">
        <v>0.028277199999999995</v>
      </c>
      <c r="G325" s="349"/>
      <c r="H325" s="426">
        <f t="shared" si="12"/>
        <v>0</v>
      </c>
    </row>
    <row r="326" spans="1:8" ht="17.25" customHeight="1">
      <c r="A326" s="38" t="s">
        <v>119</v>
      </c>
      <c r="B326" s="124" t="s">
        <v>707</v>
      </c>
      <c r="C326" s="199" t="s">
        <v>10</v>
      </c>
      <c r="D326" s="169" t="s">
        <v>81</v>
      </c>
      <c r="E326" s="200" t="s">
        <v>51</v>
      </c>
      <c r="F326" s="198">
        <v>28.277199999999997</v>
      </c>
      <c r="G326" s="366"/>
      <c r="H326" s="426">
        <f t="shared" si="12"/>
        <v>0</v>
      </c>
    </row>
    <row r="327" spans="1:8" ht="25.5" customHeight="1">
      <c r="A327" s="38" t="s">
        <v>119</v>
      </c>
      <c r="B327" s="124" t="s">
        <v>708</v>
      </c>
      <c r="C327" s="40">
        <v>185804215</v>
      </c>
      <c r="D327" s="169" t="s">
        <v>78</v>
      </c>
      <c r="E327" s="53" t="s">
        <v>34</v>
      </c>
      <c r="F327" s="165">
        <v>446.14</v>
      </c>
      <c r="G327" s="349"/>
      <c r="H327" s="426">
        <f>G327*F327</f>
        <v>0</v>
      </c>
    </row>
    <row r="328" spans="1:8" s="339" customFormat="1" ht="17.25" customHeight="1">
      <c r="A328" s="38" t="s">
        <v>119</v>
      </c>
      <c r="B328" s="124" t="s">
        <v>709</v>
      </c>
      <c r="C328" s="86" t="s">
        <v>13</v>
      </c>
      <c r="D328" s="87" t="s">
        <v>712</v>
      </c>
      <c r="E328" s="88"/>
      <c r="F328" s="89"/>
      <c r="G328" s="338"/>
      <c r="H328" s="415"/>
    </row>
    <row r="329" spans="1:8" ht="14.25">
      <c r="A329" s="38" t="s">
        <v>119</v>
      </c>
      <c r="B329" s="124" t="s">
        <v>710</v>
      </c>
      <c r="C329" s="161">
        <v>185804312</v>
      </c>
      <c r="D329" s="52" t="s">
        <v>720</v>
      </c>
      <c r="E329" s="73" t="s">
        <v>685</v>
      </c>
      <c r="F329" s="43">
        <v>29.031600000000005</v>
      </c>
      <c r="G329" s="349"/>
      <c r="H329" s="426">
        <f>G329*F329</f>
        <v>0</v>
      </c>
    </row>
    <row r="330" spans="1:8" s="339" customFormat="1" ht="17.25" customHeight="1">
      <c r="A330" s="38" t="s">
        <v>119</v>
      </c>
      <c r="B330" s="124" t="s">
        <v>717</v>
      </c>
      <c r="C330" s="86" t="s">
        <v>13</v>
      </c>
      <c r="D330" s="87" t="s">
        <v>711</v>
      </c>
      <c r="E330" s="88"/>
      <c r="F330" s="89"/>
      <c r="G330" s="338"/>
      <c r="H330" s="415"/>
    </row>
    <row r="331" spans="1:8" ht="14.25">
      <c r="A331" s="38" t="s">
        <v>119</v>
      </c>
      <c r="B331" s="124" t="s">
        <v>718</v>
      </c>
      <c r="C331" s="161">
        <v>185851121</v>
      </c>
      <c r="D331" s="52" t="s">
        <v>46</v>
      </c>
      <c r="E331" s="73" t="s">
        <v>685</v>
      </c>
      <c r="F331" s="43">
        <v>29.031600000000005</v>
      </c>
      <c r="G331" s="349"/>
      <c r="H331" s="426">
        <f>F331*G331</f>
        <v>0</v>
      </c>
    </row>
    <row r="332" spans="1:8" ht="14.25">
      <c r="A332" s="38" t="s">
        <v>119</v>
      </c>
      <c r="B332" s="124" t="s">
        <v>719</v>
      </c>
      <c r="C332" s="161">
        <v>8211320</v>
      </c>
      <c r="D332" s="112" t="s">
        <v>47</v>
      </c>
      <c r="E332" s="73" t="s">
        <v>685</v>
      </c>
      <c r="F332" s="43">
        <v>29.031600000000005</v>
      </c>
      <c r="G332" s="367"/>
      <c r="H332" s="426">
        <f>F332*G332</f>
        <v>0</v>
      </c>
    </row>
    <row r="333" spans="1:8" ht="25.5" customHeight="1">
      <c r="A333" s="173" t="s">
        <v>750</v>
      </c>
      <c r="B333" s="174"/>
      <c r="C333" s="175"/>
      <c r="D333" s="176"/>
      <c r="E333" s="177"/>
      <c r="F333" s="177"/>
      <c r="G333" s="1"/>
      <c r="H333" s="429">
        <f>SUM(H308:H332)</f>
        <v>0</v>
      </c>
    </row>
    <row r="334" spans="1:8" ht="15" customHeight="1">
      <c r="A334" s="182"/>
      <c r="B334" s="180"/>
      <c r="C334" s="183"/>
      <c r="D334" s="184"/>
      <c r="E334" s="185"/>
      <c r="F334" s="186"/>
      <c r="G334" s="359"/>
      <c r="H334" s="430"/>
    </row>
    <row r="335" spans="1:8" ht="15" customHeight="1">
      <c r="A335" s="182"/>
      <c r="B335" s="180"/>
      <c r="C335" s="183"/>
      <c r="D335" s="184"/>
      <c r="E335" s="185"/>
      <c r="F335" s="186"/>
      <c r="G335" s="359"/>
      <c r="H335" s="430"/>
    </row>
    <row r="336" spans="1:8" ht="15" customHeight="1">
      <c r="A336" s="182"/>
      <c r="B336" s="180"/>
      <c r="C336" s="183"/>
      <c r="D336" s="184"/>
      <c r="E336" s="185"/>
      <c r="F336" s="186"/>
      <c r="G336" s="359"/>
      <c r="H336" s="430"/>
    </row>
    <row r="337" spans="1:8" ht="27" customHeight="1">
      <c r="A337" s="202" t="s">
        <v>677</v>
      </c>
      <c r="B337" s="203"/>
      <c r="C337" s="204"/>
      <c r="D337" s="205"/>
      <c r="E337" s="206"/>
      <c r="F337" s="207"/>
      <c r="G337" s="368"/>
      <c r="H337" s="432"/>
    </row>
    <row r="338" spans="1:8" ht="25.5">
      <c r="A338" s="114" t="s">
        <v>40</v>
      </c>
      <c r="B338" s="115" t="s">
        <v>7</v>
      </c>
      <c r="C338" s="34" t="s">
        <v>8</v>
      </c>
      <c r="D338" s="35" t="s">
        <v>9</v>
      </c>
      <c r="E338" s="36" t="s">
        <v>1</v>
      </c>
      <c r="F338" s="37" t="s">
        <v>2</v>
      </c>
      <c r="G338" s="328" t="s">
        <v>5</v>
      </c>
      <c r="H338" s="409" t="s">
        <v>6</v>
      </c>
    </row>
    <row r="339" spans="1:8" ht="15.75" customHeight="1">
      <c r="A339" s="38" t="s">
        <v>119</v>
      </c>
      <c r="B339" s="124" t="s">
        <v>686</v>
      </c>
      <c r="C339" s="208" t="s">
        <v>12</v>
      </c>
      <c r="D339" s="209" t="s">
        <v>30</v>
      </c>
      <c r="E339" s="53" t="s">
        <v>31</v>
      </c>
      <c r="F339" s="53">
        <v>1</v>
      </c>
      <c r="G339" s="369"/>
      <c r="H339" s="410">
        <f>G339*F339</f>
        <v>0</v>
      </c>
    </row>
    <row r="340" spans="1:8" ht="15.75" customHeight="1">
      <c r="A340" s="38" t="s">
        <v>119</v>
      </c>
      <c r="B340" s="210" t="s">
        <v>687</v>
      </c>
      <c r="C340" s="208" t="s">
        <v>12</v>
      </c>
      <c r="D340" s="209" t="s">
        <v>32</v>
      </c>
      <c r="E340" s="53" t="s">
        <v>31</v>
      </c>
      <c r="F340" s="53">
        <v>1</v>
      </c>
      <c r="G340" s="369"/>
      <c r="H340" s="410">
        <f>G340*F340</f>
        <v>0</v>
      </c>
    </row>
    <row r="341" spans="1:8" ht="15.75" customHeight="1">
      <c r="A341" s="38" t="s">
        <v>119</v>
      </c>
      <c r="B341" s="124" t="s">
        <v>61</v>
      </c>
      <c r="C341" s="208" t="s">
        <v>12</v>
      </c>
      <c r="D341" s="209" t="s">
        <v>674</v>
      </c>
      <c r="E341" s="53" t="s">
        <v>31</v>
      </c>
      <c r="F341" s="53">
        <v>1</v>
      </c>
      <c r="G341" s="369"/>
      <c r="H341" s="410">
        <f>G341*F341</f>
        <v>0</v>
      </c>
    </row>
    <row r="342" spans="1:8" ht="15.75" customHeight="1">
      <c r="A342" s="38" t="s">
        <v>119</v>
      </c>
      <c r="B342" s="210" t="s">
        <v>62</v>
      </c>
      <c r="C342" s="208" t="s">
        <v>12</v>
      </c>
      <c r="D342" s="209" t="s">
        <v>713</v>
      </c>
      <c r="E342" s="53" t="s">
        <v>31</v>
      </c>
      <c r="F342" s="53">
        <v>1</v>
      </c>
      <c r="G342" s="369"/>
      <c r="H342" s="410">
        <f>G342*F342</f>
        <v>0</v>
      </c>
    </row>
    <row r="343" spans="1:8" ht="25.5" customHeight="1">
      <c r="A343" s="173" t="s">
        <v>749</v>
      </c>
      <c r="B343" s="174"/>
      <c r="C343" s="175"/>
      <c r="D343" s="176"/>
      <c r="E343" s="177"/>
      <c r="F343" s="177"/>
      <c r="G343" s="1"/>
      <c r="H343" s="429">
        <f>SUM(H339:H342)</f>
        <v>0</v>
      </c>
    </row>
    <row r="344" spans="1:8" ht="15" customHeight="1">
      <c r="A344" s="182"/>
      <c r="B344" s="180"/>
      <c r="C344" s="183"/>
      <c r="D344" s="184"/>
      <c r="E344" s="185"/>
      <c r="F344" s="186"/>
      <c r="G344" s="7"/>
      <c r="H344" s="186"/>
    </row>
    <row r="345" spans="1:8" ht="15" customHeight="1" thickBot="1">
      <c r="A345" s="182"/>
      <c r="B345" s="180"/>
      <c r="C345" s="183"/>
      <c r="D345" s="184"/>
      <c r="E345" s="185"/>
      <c r="F345" s="186"/>
      <c r="G345" s="7"/>
      <c r="H345" s="186"/>
    </row>
    <row r="346" spans="1:8" ht="25.5" customHeight="1" thickBot="1">
      <c r="A346" s="211" t="s">
        <v>684</v>
      </c>
      <c r="B346" s="212"/>
      <c r="C346" s="213"/>
      <c r="D346" s="212"/>
      <c r="E346" s="214"/>
      <c r="F346" s="215"/>
      <c r="G346" s="8"/>
      <c r="H346" s="433">
        <f>H343+H333+H299</f>
        <v>0</v>
      </c>
    </row>
    <row r="347" spans="1:8" s="360" customFormat="1" ht="12.75">
      <c r="A347" s="178"/>
      <c r="B347" s="178"/>
      <c r="C347" s="179"/>
      <c r="D347" s="178"/>
      <c r="E347" s="180"/>
      <c r="F347" s="180"/>
      <c r="G347" s="359"/>
      <c r="H347" s="430"/>
    </row>
    <row r="348" spans="1:8" s="360" customFormat="1" ht="12.75">
      <c r="A348" s="178"/>
      <c r="B348" s="178"/>
      <c r="C348" s="179"/>
      <c r="D348" s="178"/>
      <c r="E348" s="180"/>
      <c r="F348" s="180"/>
      <c r="G348" s="359"/>
      <c r="H348" s="430"/>
    </row>
    <row r="349" spans="1:8" s="360" customFormat="1" ht="12.75">
      <c r="A349" s="178"/>
      <c r="B349" s="178"/>
      <c r="C349" s="179"/>
      <c r="D349" s="178"/>
      <c r="E349" s="180"/>
      <c r="F349" s="180"/>
      <c r="G349" s="359"/>
      <c r="H349" s="430"/>
    </row>
    <row r="350" spans="1:8" s="360" customFormat="1" ht="13.5" thickBot="1">
      <c r="A350" s="178"/>
      <c r="B350" s="178"/>
      <c r="C350" s="179"/>
      <c r="D350" s="178"/>
      <c r="E350" s="180"/>
      <c r="F350" s="180"/>
      <c r="G350" s="359"/>
      <c r="H350" s="430"/>
    </row>
    <row r="351" spans="1:8" ht="18.75" customHeight="1">
      <c r="A351" s="216" t="s">
        <v>714</v>
      </c>
      <c r="B351" s="217"/>
      <c r="C351" s="218"/>
      <c r="D351" s="219"/>
      <c r="E351" s="220"/>
      <c r="F351" s="221"/>
      <c r="G351" s="221"/>
      <c r="H351" s="377"/>
    </row>
    <row r="352" spans="1:8" ht="18.75" customHeight="1">
      <c r="A352" s="222" t="s">
        <v>17</v>
      </c>
      <c r="B352" s="223"/>
      <c r="C352" s="224"/>
      <c r="D352" s="225" t="s">
        <v>186</v>
      </c>
      <c r="E352" s="226"/>
      <c r="F352" s="227"/>
      <c r="G352" s="227"/>
      <c r="H352" s="378"/>
    </row>
    <row r="353" spans="1:8" ht="18.75" customHeight="1">
      <c r="A353" s="228" t="s">
        <v>19</v>
      </c>
      <c r="B353" s="229"/>
      <c r="C353" s="224"/>
      <c r="D353" s="225" t="s">
        <v>117</v>
      </c>
      <c r="E353" s="226"/>
      <c r="F353" s="227"/>
      <c r="G353" s="227"/>
      <c r="H353" s="378"/>
    </row>
    <row r="354" spans="1:8" ht="18.75" customHeight="1" thickBot="1">
      <c r="A354" s="230" t="s">
        <v>22</v>
      </c>
      <c r="B354" s="231"/>
      <c r="C354" s="232"/>
      <c r="D354" s="233" t="s">
        <v>96</v>
      </c>
      <c r="E354" s="234"/>
      <c r="F354" s="235"/>
      <c r="G354" s="235"/>
      <c r="H354" s="379"/>
    </row>
    <row r="355" spans="1:8" ht="12.75">
      <c r="A355" s="236"/>
      <c r="B355" s="182"/>
      <c r="C355" s="179"/>
      <c r="D355" s="182"/>
      <c r="E355" s="185"/>
      <c r="F355" s="180"/>
      <c r="G355" s="180"/>
      <c r="H355" s="380"/>
    </row>
    <row r="356" spans="1:8" s="370" customFormat="1" ht="18.75" customHeight="1">
      <c r="A356" s="237"/>
      <c r="B356" s="237"/>
      <c r="C356" s="238"/>
      <c r="D356" s="239"/>
      <c r="E356" s="239"/>
      <c r="F356" s="240"/>
      <c r="G356" s="240"/>
      <c r="H356" s="381"/>
    </row>
    <row r="357" spans="1:8" ht="12.75">
      <c r="A357" s="241" t="s">
        <v>0</v>
      </c>
      <c r="B357" s="242"/>
      <c r="C357" s="243"/>
      <c r="D357" s="244"/>
      <c r="E357" s="245" t="s">
        <v>1</v>
      </c>
      <c r="F357" s="245" t="s">
        <v>2</v>
      </c>
      <c r="G357" s="382"/>
      <c r="H357" s="383" t="s">
        <v>14</v>
      </c>
    </row>
    <row r="358" spans="1:8" s="370" customFormat="1" ht="18.75" customHeight="1">
      <c r="A358" s="246" t="str">
        <f>A10</f>
        <v>1. ZALOŽENÍ VÝSADEB </v>
      </c>
      <c r="B358" s="247"/>
      <c r="C358" s="248"/>
      <c r="D358" s="249"/>
      <c r="E358" s="249"/>
      <c r="F358" s="250"/>
      <c r="G358" s="249"/>
      <c r="H358" s="384"/>
    </row>
    <row r="359" spans="1:8" s="370" customFormat="1" ht="18.75" customHeight="1">
      <c r="A359" s="251"/>
      <c r="B359" s="252" t="str">
        <f>B11</f>
        <v>Výsadba stromu listnatého, s balem </v>
      </c>
      <c r="C359" s="253"/>
      <c r="D359" s="254"/>
      <c r="E359" s="255" t="str">
        <f>C12</f>
        <v>ks</v>
      </c>
      <c r="F359" s="256">
        <f>B12</f>
        <v>25</v>
      </c>
      <c r="G359" s="256"/>
      <c r="H359" s="385">
        <f>H12</f>
        <v>0</v>
      </c>
    </row>
    <row r="360" spans="1:8" s="370" customFormat="1" ht="18.75" customHeight="1">
      <c r="A360" s="257"/>
      <c r="B360" s="258" t="str">
        <f>B50</f>
        <v>Výsadba stromu jehličnatého, s balem </v>
      </c>
      <c r="C360" s="259"/>
      <c r="D360" s="260"/>
      <c r="E360" s="261" t="str">
        <f>C51</f>
        <v>ks</v>
      </c>
      <c r="F360" s="262">
        <f>B51</f>
        <v>3</v>
      </c>
      <c r="G360" s="262"/>
      <c r="H360" s="386">
        <f>H51</f>
        <v>0</v>
      </c>
    </row>
    <row r="361" spans="1:8" s="370" customFormat="1" ht="18.75" customHeight="1">
      <c r="A361" s="257"/>
      <c r="B361" s="258" t="str">
        <f>B71</f>
        <v>Příprava půdy před výsadbou </v>
      </c>
      <c r="C361" s="259"/>
      <c r="D361" s="260"/>
      <c r="E361" s="261" t="str">
        <f>C72</f>
        <v>m2</v>
      </c>
      <c r="F361" s="262">
        <f>B72</f>
        <v>640.26</v>
      </c>
      <c r="G361" s="262"/>
      <c r="H361" s="386">
        <f>H72</f>
        <v>0</v>
      </c>
    </row>
    <row r="362" spans="1:8" s="370" customFormat="1" ht="18.75" customHeight="1">
      <c r="A362" s="257"/>
      <c r="B362" s="258" t="str">
        <f>B89</f>
        <v>Výsadba keřů (sazenice kontejnerované, výška sazenic dle specifikace)</v>
      </c>
      <c r="C362" s="259"/>
      <c r="D362" s="260"/>
      <c r="E362" s="261" t="str">
        <f>C90</f>
        <v>ks</v>
      </c>
      <c r="F362" s="262">
        <f>B90</f>
        <v>322</v>
      </c>
      <c r="G362" s="262"/>
      <c r="H362" s="386">
        <f>H90</f>
        <v>0</v>
      </c>
    </row>
    <row r="363" spans="1:8" s="370" customFormat="1" ht="18.75" customHeight="1">
      <c r="A363" s="257"/>
      <c r="B363" s="258" t="str">
        <f>B125</f>
        <v>Výsadba vřesů, popínavých rostlin, trvalek, kapradin a okrasných trav  (sazenice kontejnerované)</v>
      </c>
      <c r="C363" s="259"/>
      <c r="D363" s="260"/>
      <c r="E363" s="261" t="str">
        <f>C126</f>
        <v>ks</v>
      </c>
      <c r="F363" s="262">
        <f>B126</f>
        <v>3061</v>
      </c>
      <c r="G363" s="262"/>
      <c r="H363" s="386">
        <f>H126</f>
        <v>0</v>
      </c>
    </row>
    <row r="364" spans="1:8" s="370" customFormat="1" ht="18.75" customHeight="1">
      <c r="A364" s="257"/>
      <c r="B364" s="258" t="str">
        <f>B231</f>
        <v>Výsadba živých plotů (sazenice kontejnerované, výška sazenic dle specifikace)</v>
      </c>
      <c r="C364" s="259"/>
      <c r="D364" s="260"/>
      <c r="E364" s="261" t="str">
        <f>C232</f>
        <v>ks</v>
      </c>
      <c r="F364" s="262">
        <f>B232</f>
        <v>566</v>
      </c>
      <c r="G364" s="262"/>
      <c r="H364" s="386">
        <f>H232</f>
        <v>0</v>
      </c>
    </row>
    <row r="365" spans="1:8" s="370" customFormat="1" ht="18.75" customHeight="1">
      <c r="A365" s="257"/>
      <c r="B365" s="258" t="str">
        <f>A242</f>
        <v>Výsadba jehličnanů (sazenice kontejnerované, výška sazenic dle specifikace)</v>
      </c>
      <c r="C365" s="259"/>
      <c r="D365" s="260"/>
      <c r="E365" s="261" t="str">
        <f>B243</f>
        <v>ks</v>
      </c>
      <c r="F365" s="262">
        <f>A243</f>
        <v>58</v>
      </c>
      <c r="G365" s="262"/>
      <c r="H365" s="386">
        <f>H243</f>
        <v>0</v>
      </c>
    </row>
    <row r="366" spans="1:8" s="370" customFormat="1" ht="18.75" customHeight="1">
      <c r="A366" s="257"/>
      <c r="B366" s="258" t="str">
        <f>A256</f>
        <v>Výsadba keřů prostokořených (výška sazenic  60-80 cm, výsadbová pole V21a až V21g)</v>
      </c>
      <c r="C366" s="259"/>
      <c r="D366" s="260"/>
      <c r="E366" s="261" t="str">
        <f>B257</f>
        <v>ks</v>
      </c>
      <c r="F366" s="262">
        <f>A257</f>
        <v>75</v>
      </c>
      <c r="G366" s="262"/>
      <c r="H366" s="386">
        <f>H257</f>
        <v>0</v>
      </c>
    </row>
    <row r="367" spans="1:8" s="370" customFormat="1" ht="18.75" customHeight="1">
      <c r="A367" s="257"/>
      <c r="B367" s="258" t="str">
        <f>B266</f>
        <v>Výsadba cibulovin</v>
      </c>
      <c r="C367" s="259"/>
      <c r="D367" s="260"/>
      <c r="E367" s="261" t="str">
        <f>C267</f>
        <v>ks</v>
      </c>
      <c r="F367" s="262">
        <f>B267</f>
        <v>150</v>
      </c>
      <c r="G367" s="262"/>
      <c r="H367" s="386">
        <f>H267</f>
        <v>0</v>
      </c>
    </row>
    <row r="368" spans="1:8" s="370" customFormat="1" ht="18.75" customHeight="1">
      <c r="A368" s="263"/>
      <c r="B368" s="264" t="str">
        <f>B277</f>
        <v>Povýsadbové práce </v>
      </c>
      <c r="C368" s="265"/>
      <c r="D368" s="266"/>
      <c r="E368" s="267" t="str">
        <f>C278</f>
        <v>m2</v>
      </c>
      <c r="F368" s="268">
        <f>B278</f>
        <v>640.26</v>
      </c>
      <c r="G368" s="268"/>
      <c r="H368" s="387">
        <f>H278</f>
        <v>0</v>
      </c>
    </row>
    <row r="369" spans="1:8" s="370" customFormat="1" ht="18.75" customHeight="1">
      <c r="A369" s="269"/>
      <c r="B369" s="270" t="str">
        <f>A299</f>
        <v>Celková cena za založení výsadeb dřevin bez DPH</v>
      </c>
      <c r="C369" s="248"/>
      <c r="D369" s="249"/>
      <c r="E369" s="249"/>
      <c r="F369" s="250"/>
      <c r="G369" s="249"/>
      <c r="H369" s="384">
        <f>H299</f>
        <v>0</v>
      </c>
    </row>
    <row r="370" spans="1:8" ht="12.75">
      <c r="A370" s="236"/>
      <c r="B370" s="182"/>
      <c r="C370" s="179"/>
      <c r="D370" s="182"/>
      <c r="E370" s="185"/>
      <c r="F370" s="180"/>
      <c r="G370" s="180"/>
      <c r="H370" s="380"/>
    </row>
    <row r="371" spans="1:8" ht="12.75">
      <c r="A371" s="236"/>
      <c r="B371" s="182"/>
      <c r="C371" s="179"/>
      <c r="D371" s="182"/>
      <c r="E371" s="185"/>
      <c r="F371" s="180"/>
      <c r="G371" s="180"/>
      <c r="H371" s="380"/>
    </row>
    <row r="372" spans="1:8" s="370" customFormat="1" ht="18.75" customHeight="1">
      <c r="A372" s="246" t="str">
        <f>A303</f>
        <v>2. ZALOŽENÍ TRÁVNÍKŮ </v>
      </c>
      <c r="B372" s="247"/>
      <c r="C372" s="248"/>
      <c r="D372" s="249"/>
      <c r="E372" s="249"/>
      <c r="F372" s="250"/>
      <c r="G372" s="249"/>
      <c r="H372" s="384"/>
    </row>
    <row r="373" spans="1:8" s="370" customFormat="1" ht="18.75" customHeight="1">
      <c r="A373" s="263"/>
      <c r="B373" s="271" t="s">
        <v>93</v>
      </c>
      <c r="C373" s="272"/>
      <c r="D373" s="273"/>
      <c r="E373" s="274" t="str">
        <f>C305</f>
        <v>m2</v>
      </c>
      <c r="F373" s="275">
        <f>B305</f>
        <v>1413.86</v>
      </c>
      <c r="G373" s="273"/>
      <c r="H373" s="388">
        <f>H333</f>
        <v>0</v>
      </c>
    </row>
    <row r="374" spans="1:8" s="370" customFormat="1" ht="18.75" customHeight="1">
      <c r="A374" s="276"/>
      <c r="B374" s="277" t="s">
        <v>82</v>
      </c>
      <c r="C374" s="248"/>
      <c r="D374" s="249"/>
      <c r="E374" s="249"/>
      <c r="F374" s="250"/>
      <c r="G374" s="249"/>
      <c r="H374" s="384">
        <f>H373</f>
        <v>0</v>
      </c>
    </row>
    <row r="375" spans="1:8" ht="12.75">
      <c r="A375" s="236"/>
      <c r="B375" s="182"/>
      <c r="C375" s="179"/>
      <c r="D375" s="182"/>
      <c r="E375" s="185"/>
      <c r="F375" s="180"/>
      <c r="G375" s="180"/>
      <c r="H375" s="380"/>
    </row>
    <row r="376" spans="1:8" ht="12.75">
      <c r="A376" s="236"/>
      <c r="B376" s="182"/>
      <c r="C376" s="179"/>
      <c r="D376" s="182"/>
      <c r="E376" s="185"/>
      <c r="F376" s="180"/>
      <c r="G376" s="180"/>
      <c r="H376" s="380"/>
    </row>
    <row r="377" spans="1:8" s="370" customFormat="1" ht="18.75" customHeight="1">
      <c r="A377" s="278" t="str">
        <f>A337</f>
        <v>3. OSTATNÍ NÁKLADY</v>
      </c>
      <c r="B377" s="279"/>
      <c r="C377" s="280"/>
      <c r="D377" s="281"/>
      <c r="E377" s="281"/>
      <c r="F377" s="282"/>
      <c r="G377" s="281"/>
      <c r="H377" s="389"/>
    </row>
    <row r="378" spans="1:8" s="370" customFormat="1" ht="18.75" customHeight="1">
      <c r="A378" s="283"/>
      <c r="B378" s="284" t="s">
        <v>30</v>
      </c>
      <c r="C378" s="285"/>
      <c r="D378" s="285"/>
      <c r="E378" s="255" t="s">
        <v>31</v>
      </c>
      <c r="F378" s="255">
        <v>1</v>
      </c>
      <c r="G378" s="390"/>
      <c r="H378" s="391">
        <f>H339</f>
        <v>0</v>
      </c>
    </row>
    <row r="379" spans="1:8" s="370" customFormat="1" ht="18.75" customHeight="1">
      <c r="A379" s="286"/>
      <c r="B379" s="287" t="s">
        <v>32</v>
      </c>
      <c r="C379" s="288"/>
      <c r="D379" s="288"/>
      <c r="E379" s="261" t="s">
        <v>31</v>
      </c>
      <c r="F379" s="261">
        <v>1</v>
      </c>
      <c r="G379" s="392"/>
      <c r="H379" s="393">
        <f>H340</f>
        <v>0</v>
      </c>
    </row>
    <row r="380" spans="1:8" s="370" customFormat="1" ht="18.75" customHeight="1">
      <c r="A380" s="286"/>
      <c r="B380" s="287" t="s">
        <v>674</v>
      </c>
      <c r="C380" s="288"/>
      <c r="D380" s="288"/>
      <c r="E380" s="261" t="s">
        <v>31</v>
      </c>
      <c r="F380" s="261">
        <v>1</v>
      </c>
      <c r="G380" s="392"/>
      <c r="H380" s="393">
        <f>H341</f>
        <v>0</v>
      </c>
    </row>
    <row r="381" spans="1:8" s="370" customFormat="1" ht="18.75" customHeight="1">
      <c r="A381" s="289"/>
      <c r="B381" s="290" t="s">
        <v>713</v>
      </c>
      <c r="C381" s="291"/>
      <c r="D381" s="291"/>
      <c r="E381" s="292" t="s">
        <v>31</v>
      </c>
      <c r="F381" s="292">
        <v>1</v>
      </c>
      <c r="G381" s="240"/>
      <c r="H381" s="394">
        <f>H342</f>
        <v>0</v>
      </c>
    </row>
    <row r="382" spans="1:8" s="370" customFormat="1" ht="18.75" customHeight="1">
      <c r="A382" s="276"/>
      <c r="B382" s="293" t="s">
        <v>33</v>
      </c>
      <c r="C382" s="294"/>
      <c r="D382" s="295"/>
      <c r="E382" s="295"/>
      <c r="F382" s="296"/>
      <c r="G382" s="295"/>
      <c r="H382" s="395">
        <f>H343</f>
        <v>0</v>
      </c>
    </row>
    <row r="383" spans="1:8" s="370" customFormat="1" ht="18.75" customHeight="1">
      <c r="A383" s="297"/>
      <c r="B383" s="298"/>
      <c r="C383" s="181"/>
      <c r="D383" s="299"/>
      <c r="E383" s="300"/>
      <c r="F383" s="300"/>
      <c r="G383" s="300"/>
      <c r="H383" s="396"/>
    </row>
    <row r="384" spans="1:8" ht="12.75">
      <c r="A384" s="236"/>
      <c r="B384" s="182"/>
      <c r="C384" s="179"/>
      <c r="D384" s="182"/>
      <c r="E384" s="185"/>
      <c r="F384" s="180"/>
      <c r="G384" s="180"/>
      <c r="H384" s="380"/>
    </row>
    <row r="385" spans="1:8" s="370" customFormat="1" ht="18.75" customHeight="1" thickBot="1">
      <c r="A385" s="297"/>
      <c r="B385" s="298"/>
      <c r="C385" s="181"/>
      <c r="D385" s="299"/>
      <c r="E385" s="300"/>
      <c r="F385" s="300"/>
      <c r="G385" s="300"/>
      <c r="H385" s="396"/>
    </row>
    <row r="386" spans="1:8" ht="18.75" customHeight="1">
      <c r="A386" s="301" t="s">
        <v>27</v>
      </c>
      <c r="B386" s="302"/>
      <c r="C386" s="303"/>
      <c r="D386" s="302"/>
      <c r="E386" s="304"/>
      <c r="F386" s="305"/>
      <c r="G386" s="397"/>
      <c r="H386" s="398">
        <f>H346</f>
        <v>0</v>
      </c>
    </row>
    <row r="387" spans="1:8" ht="18.75" customHeight="1">
      <c r="A387" s="306" t="s">
        <v>28</v>
      </c>
      <c r="B387" s="225"/>
      <c r="C387" s="307"/>
      <c r="D387" s="225"/>
      <c r="E387" s="308"/>
      <c r="F387" s="309"/>
      <c r="G387" s="399"/>
      <c r="H387" s="400">
        <f>H388-H386</f>
        <v>0</v>
      </c>
    </row>
    <row r="388" spans="1:8" ht="18.75" customHeight="1" thickBot="1">
      <c r="A388" s="310" t="s">
        <v>29</v>
      </c>
      <c r="B388" s="233"/>
      <c r="C388" s="311"/>
      <c r="D388" s="233"/>
      <c r="E388" s="312"/>
      <c r="F388" s="313"/>
      <c r="G388" s="401"/>
      <c r="H388" s="402">
        <f>H386*1.21</f>
        <v>0</v>
      </c>
    </row>
    <row r="389" spans="1:7" ht="12.75">
      <c r="A389" s="11"/>
      <c r="B389" s="5"/>
      <c r="C389" s="4"/>
      <c r="D389" s="13"/>
      <c r="E389" s="13"/>
      <c r="F389" s="371"/>
      <c r="G389" s="12"/>
    </row>
    <row r="390" spans="1:8" ht="12.75">
      <c r="A390" s="372"/>
      <c r="B390" s="372"/>
      <c r="C390" s="373"/>
      <c r="D390" s="372"/>
      <c r="E390" s="374"/>
      <c r="F390" s="3"/>
      <c r="G390" s="3"/>
      <c r="H390" s="332"/>
    </row>
    <row r="391" spans="1:8" ht="12.75">
      <c r="A391" s="372"/>
      <c r="B391" s="372"/>
      <c r="C391" s="373"/>
      <c r="D391" s="372"/>
      <c r="E391" s="375"/>
      <c r="F391" s="3"/>
      <c r="G391" s="3"/>
      <c r="H391" s="332"/>
    </row>
    <row r="392" ht="12.75">
      <c r="A392" s="317"/>
    </row>
    <row r="393" ht="12.75">
      <c r="A393" s="317"/>
    </row>
    <row r="394" ht="12.75">
      <c r="A394" s="317"/>
    </row>
  </sheetData>
  <sheetProtection password="8167" sheet="1" objects="1" scenarios="1"/>
  <mergeCells count="3">
    <mergeCell ref="F7:G7"/>
    <mergeCell ref="F8:G8"/>
    <mergeCell ref="F9:G9"/>
  </mergeCells>
  <printOptions/>
  <pageMargins left="0.7086614173228347" right="0.7086614173228347" top="0.7480314960629921" bottom="0.7480314960629921" header="0.31496062992125984" footer="0.31496062992125984"/>
  <pageSetup fitToHeight="16" horizontalDpi="300" verticalDpi="300" orientation="landscape" paperSize="9" scale="58" r:id="rId1"/>
  <headerFooter>
    <oddFooter>&amp;C&amp;P/11</oddFooter>
  </headerFooter>
  <rowBreaks count="10" manualBreakCount="10">
    <brk id="6" max="7" man="1"/>
    <brk id="49" max="7" man="1"/>
    <brk id="88" max="7" man="1"/>
    <brk id="124" max="7" man="1"/>
    <brk id="174" max="7" man="1"/>
    <brk id="230" max="7" man="1"/>
    <brk id="276" max="7" man="1"/>
    <brk id="299" max="7" man="1"/>
    <brk id="333" max="7" man="1"/>
    <brk id="3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SheetLayoutView="50" workbookViewId="0" topLeftCell="A13">
      <selection activeCell="H27" sqref="H27"/>
    </sheetView>
  </sheetViews>
  <sheetFormatPr defaultColWidth="9.140625" defaultRowHeight="15"/>
  <cols>
    <col min="1" max="1" width="6.140625" style="376" customWidth="1"/>
    <col min="2" max="2" width="13.28125" style="317" customWidth="1"/>
    <col min="3" max="3" width="12.57421875" style="333" customWidth="1"/>
    <col min="4" max="4" width="73.00390625" style="317" customWidth="1"/>
    <col min="5" max="5" width="10.8515625" style="329" customWidth="1"/>
    <col min="6" max="6" width="11.28125" style="344" customWidth="1"/>
    <col min="7" max="7" width="14.140625" style="329" customWidth="1"/>
    <col min="8" max="8" width="18.57421875" style="331" customWidth="1"/>
    <col min="9" max="9" width="11.57421875" style="9" bestFit="1" customWidth="1"/>
    <col min="10" max="16384" width="9.140625" style="317" customWidth="1"/>
  </cols>
  <sheetData>
    <row r="1" spans="1:8" ht="12.75">
      <c r="A1" s="438"/>
      <c r="B1" s="438"/>
      <c r="C1" s="439"/>
      <c r="D1" s="438"/>
      <c r="E1" s="443"/>
      <c r="F1" s="10"/>
      <c r="G1" s="10"/>
      <c r="H1" s="319"/>
    </row>
    <row r="2" spans="1:8" ht="12.75">
      <c r="A2" s="438"/>
      <c r="B2" s="438"/>
      <c r="C2" s="439"/>
      <c r="D2" s="438"/>
      <c r="E2" s="443"/>
      <c r="F2" s="10"/>
      <c r="G2" s="10"/>
      <c r="H2" s="319"/>
    </row>
    <row r="3" spans="1:8" ht="12.75">
      <c r="A3" s="438"/>
      <c r="B3" s="438"/>
      <c r="C3" s="439"/>
      <c r="D3" s="438"/>
      <c r="E3" s="443"/>
      <c r="F3" s="10"/>
      <c r="G3" s="10"/>
      <c r="H3" s="319"/>
    </row>
    <row r="4" spans="1:8" ht="12.75">
      <c r="A4" s="434"/>
      <c r="B4" s="435"/>
      <c r="C4" s="436"/>
      <c r="D4" s="437"/>
      <c r="E4" s="437"/>
      <c r="F4" s="314"/>
      <c r="G4" s="315"/>
      <c r="H4" s="316"/>
    </row>
    <row r="5" spans="1:8" ht="27.75">
      <c r="A5" s="438"/>
      <c r="B5" s="438"/>
      <c r="C5" s="439"/>
      <c r="D5" s="440" t="s">
        <v>678</v>
      </c>
      <c r="E5" s="441"/>
      <c r="F5" s="10"/>
      <c r="G5" s="10"/>
      <c r="H5" s="319"/>
    </row>
    <row r="6" spans="1:8" ht="27.75">
      <c r="A6" s="271"/>
      <c r="B6" s="438"/>
      <c r="C6" s="439"/>
      <c r="D6" s="442"/>
      <c r="E6" s="443"/>
      <c r="F6" s="10"/>
      <c r="G6" s="10"/>
      <c r="H6" s="319"/>
    </row>
    <row r="7" spans="1:8" ht="27.75">
      <c r="A7" s="271"/>
      <c r="B7" s="271"/>
      <c r="C7" s="444"/>
      <c r="D7" s="445" t="s">
        <v>95</v>
      </c>
      <c r="E7" s="443"/>
      <c r="F7" s="10"/>
      <c r="G7" s="10"/>
      <c r="H7" s="319"/>
    </row>
    <row r="8" spans="1:8" ht="27.75">
      <c r="A8" s="271"/>
      <c r="B8" s="271"/>
      <c r="C8" s="444"/>
      <c r="D8" s="445" t="s">
        <v>115</v>
      </c>
      <c r="E8" s="443"/>
      <c r="F8" s="10"/>
      <c r="G8" s="10"/>
      <c r="H8" s="319"/>
    </row>
    <row r="9" spans="1:8" ht="27.75">
      <c r="A9" s="271"/>
      <c r="B9" s="435"/>
      <c r="C9" s="436"/>
      <c r="D9" s="446"/>
      <c r="E9" s="437"/>
      <c r="F9" s="314"/>
      <c r="G9" s="315"/>
      <c r="H9" s="316"/>
    </row>
    <row r="10" spans="1:8" s="321" customFormat="1" ht="69.75" customHeight="1">
      <c r="A10" s="447" t="s">
        <v>17</v>
      </c>
      <c r="B10" s="447"/>
      <c r="C10" s="448"/>
      <c r="D10" s="449" t="s">
        <v>186</v>
      </c>
      <c r="E10" s="450" t="s">
        <v>18</v>
      </c>
      <c r="F10" s="466" t="s">
        <v>116</v>
      </c>
      <c r="G10" s="467"/>
      <c r="H10" s="320" t="s">
        <v>757</v>
      </c>
    </row>
    <row r="11" spans="1:8" s="321" customFormat="1" ht="64.5" customHeight="1">
      <c r="A11" s="451" t="s">
        <v>19</v>
      </c>
      <c r="B11" s="451"/>
      <c r="C11" s="452"/>
      <c r="D11" s="453" t="s">
        <v>679</v>
      </c>
      <c r="E11" s="450" t="s">
        <v>20</v>
      </c>
      <c r="F11" s="468"/>
      <c r="G11" s="469"/>
      <c r="H11" s="322" t="s">
        <v>91</v>
      </c>
    </row>
    <row r="12" spans="1:8" s="321" customFormat="1" ht="47.25" customHeight="1">
      <c r="A12" s="454" t="s">
        <v>22</v>
      </c>
      <c r="B12" s="454"/>
      <c r="C12" s="455"/>
      <c r="D12" s="456" t="s">
        <v>96</v>
      </c>
      <c r="E12" s="457" t="s">
        <v>21</v>
      </c>
      <c r="F12" s="470"/>
      <c r="G12" s="471"/>
      <c r="H12" s="323"/>
    </row>
    <row r="13" spans="1:9" ht="27" customHeight="1">
      <c r="A13" s="14" t="s">
        <v>680</v>
      </c>
      <c r="B13" s="15"/>
      <c r="C13" s="16"/>
      <c r="D13" s="17"/>
      <c r="E13" s="18"/>
      <c r="F13" s="19"/>
      <c r="G13" s="324"/>
      <c r="H13" s="406"/>
      <c r="I13" s="321"/>
    </row>
    <row r="14" spans="1:8" ht="27" customHeight="1">
      <c r="A14" s="202" t="s">
        <v>744</v>
      </c>
      <c r="B14" s="203"/>
      <c r="C14" s="204"/>
      <c r="D14" s="205"/>
      <c r="E14" s="206"/>
      <c r="F14" s="207"/>
      <c r="G14" s="368"/>
      <c r="H14" s="432"/>
    </row>
    <row r="15" spans="1:9" ht="25.5">
      <c r="A15" s="459" t="s">
        <v>40</v>
      </c>
      <c r="B15" s="39" t="s">
        <v>7</v>
      </c>
      <c r="C15" s="460" t="s">
        <v>681</v>
      </c>
      <c r="D15" s="461"/>
      <c r="E15" s="462" t="s">
        <v>1</v>
      </c>
      <c r="F15" s="53" t="s">
        <v>2</v>
      </c>
      <c r="G15" s="350" t="s">
        <v>5</v>
      </c>
      <c r="H15" s="423" t="s">
        <v>6</v>
      </c>
      <c r="I15" s="321"/>
    </row>
    <row r="16" spans="1:9" ht="12.75">
      <c r="A16" s="38" t="s">
        <v>94</v>
      </c>
      <c r="B16" s="74" t="s">
        <v>41</v>
      </c>
      <c r="C16" s="40"/>
      <c r="D16" s="41"/>
      <c r="E16" s="42"/>
      <c r="F16" s="43"/>
      <c r="G16" s="330"/>
      <c r="H16" s="410"/>
      <c r="I16" s="321"/>
    </row>
    <row r="17" spans="1:9" ht="144" customHeight="1">
      <c r="A17" s="38" t="s">
        <v>94</v>
      </c>
      <c r="B17" s="44" t="s">
        <v>48</v>
      </c>
      <c r="C17" s="40" t="s">
        <v>10</v>
      </c>
      <c r="D17" s="76" t="s">
        <v>732</v>
      </c>
      <c r="E17" s="42" t="s">
        <v>3</v>
      </c>
      <c r="F17" s="165">
        <v>19</v>
      </c>
      <c r="G17" s="349"/>
      <c r="H17" s="410">
        <f>G17*F17</f>
        <v>0</v>
      </c>
      <c r="I17" s="321"/>
    </row>
    <row r="18" spans="1:9" ht="24" customHeight="1">
      <c r="A18" s="38" t="s">
        <v>94</v>
      </c>
      <c r="B18" s="44" t="s">
        <v>54</v>
      </c>
      <c r="C18" s="40" t="s">
        <v>682</v>
      </c>
      <c r="D18" s="55" t="s">
        <v>683</v>
      </c>
      <c r="E18" s="42" t="s">
        <v>31</v>
      </c>
      <c r="F18" s="165">
        <v>1</v>
      </c>
      <c r="G18" s="349"/>
      <c r="H18" s="410">
        <f>G18*F18</f>
        <v>0</v>
      </c>
      <c r="I18" s="321"/>
    </row>
    <row r="19" spans="1:8" ht="25.5" customHeight="1">
      <c r="A19" s="173" t="s">
        <v>748</v>
      </c>
      <c r="B19" s="174"/>
      <c r="C19" s="175"/>
      <c r="D19" s="176"/>
      <c r="E19" s="177"/>
      <c r="F19" s="177"/>
      <c r="G19" s="1"/>
      <c r="H19" s="429">
        <f>SUM(H15:H18)</f>
        <v>0</v>
      </c>
    </row>
    <row r="20" spans="1:8" ht="15" customHeight="1">
      <c r="A20" s="182"/>
      <c r="B20" s="180"/>
      <c r="C20" s="183"/>
      <c r="D20" s="184"/>
      <c r="E20" s="185"/>
      <c r="F20" s="186"/>
      <c r="G20" s="7"/>
      <c r="H20" s="186"/>
    </row>
    <row r="21" spans="1:8" ht="15" customHeight="1">
      <c r="A21" s="182"/>
      <c r="B21" s="180"/>
      <c r="C21" s="183"/>
      <c r="D21" s="184"/>
      <c r="E21" s="185"/>
      <c r="F21" s="186"/>
      <c r="G21" s="7"/>
      <c r="H21" s="186"/>
    </row>
    <row r="22" spans="1:8" ht="27" customHeight="1">
      <c r="A22" s="202" t="s">
        <v>746</v>
      </c>
      <c r="B22" s="203"/>
      <c r="C22" s="204"/>
      <c r="D22" s="205"/>
      <c r="E22" s="206"/>
      <c r="F22" s="207"/>
      <c r="G22" s="368"/>
      <c r="H22" s="432"/>
    </row>
    <row r="23" spans="1:9" ht="84" customHeight="1">
      <c r="A23" s="38" t="s">
        <v>94</v>
      </c>
      <c r="B23" s="44" t="s">
        <v>738</v>
      </c>
      <c r="C23" s="40" t="s">
        <v>10</v>
      </c>
      <c r="D23" s="76" t="s">
        <v>754</v>
      </c>
      <c r="E23" s="42" t="s">
        <v>3</v>
      </c>
      <c r="F23" s="463">
        <v>1</v>
      </c>
      <c r="G23" s="349"/>
      <c r="H23" s="410">
        <f>G23*F23</f>
        <v>0</v>
      </c>
      <c r="I23" s="326"/>
    </row>
    <row r="24" spans="1:9" ht="19.5" customHeight="1">
      <c r="A24" s="38"/>
      <c r="B24" s="44"/>
      <c r="C24" s="40" t="s">
        <v>682</v>
      </c>
      <c r="D24" s="76" t="s">
        <v>743</v>
      </c>
      <c r="E24" s="42" t="s">
        <v>31</v>
      </c>
      <c r="F24" s="463">
        <v>1</v>
      </c>
      <c r="G24" s="349"/>
      <c r="H24" s="410">
        <f>G24*F24</f>
        <v>0</v>
      </c>
      <c r="I24" s="326"/>
    </row>
    <row r="25" spans="1:9" ht="17.25" customHeight="1">
      <c r="A25" s="38" t="s">
        <v>94</v>
      </c>
      <c r="B25" s="44" t="s">
        <v>739</v>
      </c>
      <c r="C25" s="40">
        <v>936124112</v>
      </c>
      <c r="D25" s="54" t="s">
        <v>740</v>
      </c>
      <c r="E25" s="42" t="s">
        <v>3</v>
      </c>
      <c r="F25" s="463">
        <v>1</v>
      </c>
      <c r="G25" s="349"/>
      <c r="H25" s="410">
        <f>G25*F25</f>
        <v>0</v>
      </c>
      <c r="I25" s="318"/>
    </row>
    <row r="26" spans="1:9" ht="12.75">
      <c r="A26" s="38" t="s">
        <v>94</v>
      </c>
      <c r="B26" s="44" t="s">
        <v>741</v>
      </c>
      <c r="C26" s="40" t="s">
        <v>682</v>
      </c>
      <c r="D26" s="55" t="s">
        <v>742</v>
      </c>
      <c r="E26" s="42" t="s">
        <v>31</v>
      </c>
      <c r="F26" s="43">
        <v>1</v>
      </c>
      <c r="G26" s="349"/>
      <c r="H26" s="410">
        <f>G26*F26</f>
        <v>0</v>
      </c>
      <c r="I26" s="318"/>
    </row>
    <row r="27" spans="1:9" ht="27" customHeight="1">
      <c r="A27" s="173" t="s">
        <v>747</v>
      </c>
      <c r="B27" s="464"/>
      <c r="C27" s="465"/>
      <c r="D27" s="205"/>
      <c r="E27" s="177"/>
      <c r="F27" s="177"/>
      <c r="G27" s="458"/>
      <c r="H27" s="429">
        <f>SUM(H23:H26)</f>
        <v>0</v>
      </c>
      <c r="I27" s="321"/>
    </row>
    <row r="28" spans="1:8" ht="15" customHeight="1">
      <c r="A28" s="182"/>
      <c r="B28" s="180"/>
      <c r="C28" s="183"/>
      <c r="D28" s="184"/>
      <c r="E28" s="185"/>
      <c r="F28" s="186"/>
      <c r="G28" s="7"/>
      <c r="H28" s="186"/>
    </row>
    <row r="29" spans="1:8" ht="15" customHeight="1" thickBot="1">
      <c r="A29" s="182"/>
      <c r="B29" s="180"/>
      <c r="C29" s="183"/>
      <c r="D29" s="184"/>
      <c r="E29" s="185"/>
      <c r="F29" s="186"/>
      <c r="G29" s="7"/>
      <c r="H29" s="186"/>
    </row>
    <row r="30" spans="1:8" ht="25.5" customHeight="1" thickBot="1">
      <c r="A30" s="211" t="s">
        <v>745</v>
      </c>
      <c r="B30" s="212"/>
      <c r="C30" s="213"/>
      <c r="D30" s="212"/>
      <c r="E30" s="214"/>
      <c r="F30" s="215"/>
      <c r="G30" s="8"/>
      <c r="H30" s="433">
        <f>H27+H19</f>
        <v>0</v>
      </c>
    </row>
    <row r="31" spans="1:9" ht="12.75">
      <c r="A31" s="372"/>
      <c r="B31" s="372"/>
      <c r="C31" s="373"/>
      <c r="D31" s="372"/>
      <c r="E31" s="6"/>
      <c r="F31" s="2"/>
      <c r="G31" s="3"/>
      <c r="H31" s="332"/>
      <c r="I31" s="321"/>
    </row>
    <row r="32" spans="1:7" ht="12.75">
      <c r="A32" s="11"/>
      <c r="B32" s="5"/>
      <c r="C32" s="4"/>
      <c r="E32" s="13"/>
      <c r="F32" s="371"/>
      <c r="G32" s="12"/>
    </row>
    <row r="33" ht="12.75">
      <c r="A33" s="317"/>
    </row>
    <row r="34" ht="12.75">
      <c r="A34" s="317"/>
    </row>
    <row r="35" ht="12.75">
      <c r="A35" s="317"/>
    </row>
    <row r="36" ht="12.75">
      <c r="A36" s="317"/>
    </row>
  </sheetData>
  <sheetProtection password="8167" sheet="1"/>
  <mergeCells count="3">
    <mergeCell ref="F10:G10"/>
    <mergeCell ref="F11:G11"/>
    <mergeCell ref="F12:G12"/>
  </mergeCells>
  <printOptions/>
  <pageMargins left="0.7086614173228347" right="0.7086614173228347" top="0.7480314960629921" bottom="0.7480314960629921" header="0.31496062992125984" footer="0.31496062992125984"/>
  <pageSetup fitToHeight="16" horizontalDpi="300" verticalDpi="300" orientation="landscape" paperSize="9" scale="65" r:id="rId1"/>
  <headerFooter>
    <oddFooter>&amp;C&amp;P/1</oddFooter>
  </headerFooter>
  <rowBreaks count="1" manualBreakCount="1">
    <brk id="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van den Berg</cp:lastModifiedBy>
  <cp:lastPrinted>2024-01-22T09:29:49Z</cp:lastPrinted>
  <dcterms:created xsi:type="dcterms:W3CDTF">2014-12-18T09:40:27Z</dcterms:created>
  <dcterms:modified xsi:type="dcterms:W3CDTF">2024-01-23T09:23:42Z</dcterms:modified>
  <cp:category/>
  <cp:version/>
  <cp:contentType/>
  <cp:contentStatus/>
</cp:coreProperties>
</file>