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840" activeTab="0"/>
  </bookViews>
  <sheets>
    <sheet name="CELKOVÝ" sheetId="1" r:id="rId1"/>
  </sheets>
  <definedNames>
    <definedName name="_xlnm.Print_Area" localSheetId="0">'CELKOVÝ'!$A$1:$H$148</definedName>
    <definedName name="_xlnm.Print_Titles" localSheetId="0">'CELKOVÝ'!$7:$7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<sst xmlns="http://schemas.openxmlformats.org/spreadsheetml/2006/main" count="304" uniqueCount="220">
  <si>
    <t>Poř.</t>
  </si>
  <si>
    <t>Kód</t>
  </si>
  <si>
    <t>Popis</t>
  </si>
  <si>
    <t>MJ</t>
  </si>
  <si>
    <t>množství</t>
  </si>
  <si>
    <t>J.c. dodávka</t>
  </si>
  <si>
    <t>J.c. montáž</t>
  </si>
  <si>
    <t>Cena</t>
  </si>
  <si>
    <t>001</t>
  </si>
  <si>
    <t>ZVL</t>
  </si>
  <si>
    <t>Výkopové práce</t>
  </si>
  <si>
    <t>m</t>
  </si>
  <si>
    <t>Potrubí a kabely</t>
  </si>
  <si>
    <t>soub</t>
  </si>
  <si>
    <t>ks</t>
  </si>
  <si>
    <t>ZÁVLAHOVÝ SYSTÉM</t>
  </si>
  <si>
    <t>Elektromagnetické ventily</t>
  </si>
  <si>
    <t>Cena celkem bez DPH</t>
  </si>
  <si>
    <t>Cena celkem s DPH</t>
  </si>
  <si>
    <r>
      <t>m</t>
    </r>
    <r>
      <rPr>
        <vertAlign val="superscript"/>
        <sz val="9"/>
        <rFont val="Arial"/>
        <family val="2"/>
      </rPr>
      <t>3</t>
    </r>
  </si>
  <si>
    <t>Závlahové prvky</t>
  </si>
  <si>
    <t>Zazimování závlahy</t>
  </si>
  <si>
    <t>Akce:</t>
  </si>
  <si>
    <t>Název položky:</t>
  </si>
  <si>
    <t>Datum:</t>
  </si>
  <si>
    <t>Šachty</t>
  </si>
  <si>
    <t>Ostatní náklady</t>
  </si>
  <si>
    <t>Rozpočet- závlahový systém</t>
  </si>
  <si>
    <t>Čerpadlo</t>
  </si>
  <si>
    <t>Řídící jednotka a elektroinstalace</t>
  </si>
  <si>
    <t>* m</t>
  </si>
  <si>
    <t>Filtr, zazimovací sestava a automatické dopouštění z vodovodního řadu</t>
  </si>
  <si>
    <t>Ostatní instalační a spotřební materiál</t>
  </si>
  <si>
    <t>SZ15</t>
  </si>
  <si>
    <t>E080032032</t>
  </si>
  <si>
    <t>E120032000</t>
  </si>
  <si>
    <t>TRS</t>
  </si>
  <si>
    <t>TPVF100MMBSP</t>
  </si>
  <si>
    <t>570Z-4LP</t>
  </si>
  <si>
    <t>Soubor</t>
  </si>
  <si>
    <t>22201600</t>
  </si>
  <si>
    <t>WINTER34</t>
  </si>
  <si>
    <t>473-00</t>
  </si>
  <si>
    <t>TPV100MMBSP</t>
  </si>
  <si>
    <t>MAVE 2-S2</t>
  </si>
  <si>
    <t>TMD15/24</t>
  </si>
  <si>
    <t>MAVE20</t>
  </si>
  <si>
    <t>EHCLB162-33-100</t>
  </si>
  <si>
    <t>SKL000014290</t>
  </si>
  <si>
    <t>132 15-3401</t>
  </si>
  <si>
    <t>002 01-1111</t>
  </si>
  <si>
    <t>003 01-1111</t>
  </si>
  <si>
    <t>CYKY-J 5x1,5</t>
  </si>
  <si>
    <t>SKL000177665</t>
  </si>
  <si>
    <t>871 17-2101m</t>
  </si>
  <si>
    <t>100 01-1111</t>
  </si>
  <si>
    <t>100 01-1113</t>
  </si>
  <si>
    <t>100 01-1114</t>
  </si>
  <si>
    <t>899 92-2701</t>
  </si>
  <si>
    <t>879 31-1102</t>
  </si>
  <si>
    <t>871 14-31011m</t>
  </si>
  <si>
    <t>300 01-1111</t>
  </si>
  <si>
    <t>300 01-1112</t>
  </si>
  <si>
    <t>871 14-3211m</t>
  </si>
  <si>
    <t>899 92-1142m</t>
  </si>
  <si>
    <t>899 92-3101m</t>
  </si>
  <si>
    <t>899 92-2345m</t>
  </si>
  <si>
    <t>899 92-2362m</t>
  </si>
  <si>
    <t>SKL000145592</t>
  </si>
  <si>
    <t>400 01-1111</t>
  </si>
  <si>
    <t>400 01-1112</t>
  </si>
  <si>
    <t>893 81-2226m</t>
  </si>
  <si>
    <t>893 81-2222m</t>
  </si>
  <si>
    <t>t</t>
  </si>
  <si>
    <t>100-01-0001</t>
  </si>
  <si>
    <t>100-01-0003</t>
  </si>
  <si>
    <t>998 23-1611</t>
  </si>
  <si>
    <t>850-25</t>
  </si>
  <si>
    <t>463-01</t>
  </si>
  <si>
    <t>600.540.QCE34</t>
  </si>
  <si>
    <t>MZV54</t>
  </si>
  <si>
    <t>899 92-2121m</t>
  </si>
  <si>
    <t>Spojovací materiál pro pipojení čerpadla</t>
  </si>
  <si>
    <t>Včetně montáže potrubí</t>
  </si>
  <si>
    <t>Včetně montáže ventilu</t>
  </si>
  <si>
    <t>TEMP-P</t>
  </si>
  <si>
    <t>TEMP-P-SM</t>
  </si>
  <si>
    <t>TEMP-WF</t>
  </si>
  <si>
    <t>PSS-KIT-EU</t>
  </si>
  <si>
    <t>899 92-2722</t>
  </si>
  <si>
    <t>Chránička PVC KG 110 - délka 3 m</t>
  </si>
  <si>
    <t>TVB-1521-12</t>
  </si>
  <si>
    <t>TVB-10RND</t>
  </si>
  <si>
    <t>MAT-879 31-01</t>
  </si>
  <si>
    <t>MAT-300 01-01</t>
  </si>
  <si>
    <t>MAT-899 92-01</t>
  </si>
  <si>
    <t>40-0090</t>
  </si>
  <si>
    <t>100-190</t>
  </si>
  <si>
    <t>E080040040</t>
  </si>
  <si>
    <t>E120040000</t>
  </si>
  <si>
    <t>E075040032</t>
  </si>
  <si>
    <t>E110040032</t>
  </si>
  <si>
    <t>PARK SOKOLNICE</t>
  </si>
  <si>
    <t>899 92-2512</t>
  </si>
  <si>
    <t>SKLTMPOD</t>
  </si>
  <si>
    <t>MAT-899 92-06</t>
  </si>
  <si>
    <t>E100040100</t>
  </si>
  <si>
    <t>TVAN8</t>
  </si>
  <si>
    <t>TVAN12</t>
  </si>
  <si>
    <t>TVAN15</t>
  </si>
  <si>
    <t>89-1512</t>
  </si>
  <si>
    <t>MAT-899 92-03</t>
  </si>
  <si>
    <t xml:space="preserve">Ponorné čerpadlo Nauti VN 5/5, 1x230 V, 0,9 kW, kabel 20 m  </t>
  </si>
  <si>
    <t>BR20AUT-KAB</t>
  </si>
  <si>
    <t>Presscontrol Brio 2000 1", pro motory do 1,1 kW, s kabelem 1,5 m, 230 V</t>
  </si>
  <si>
    <t>MV54</t>
  </si>
  <si>
    <t>Mosazn spojka vně 5/4"</t>
  </si>
  <si>
    <t>MSP40114</t>
  </si>
  <si>
    <t>Mosazný přechodový kus 40 x 5/4" vně</t>
  </si>
  <si>
    <t>Mosazný zpětný ventil 5/4" vni</t>
  </si>
  <si>
    <t>Koleno 40</t>
  </si>
  <si>
    <t>Přechodka 40x1" vni</t>
  </si>
  <si>
    <t>Silonový popruh délka 15 m</t>
  </si>
  <si>
    <t>899 92-4121</t>
  </si>
  <si>
    <t>899 92-4202</t>
  </si>
  <si>
    <t>= 0*0,3*0,15+375*0,16*0,15</t>
  </si>
  <si>
    <t>= 0*0,3*0,2+375*0,16*0,2</t>
  </si>
  <si>
    <t>Včetně montáže senzoru vlhkosti půdy</t>
  </si>
  <si>
    <t>Elektrorozvaděč</t>
  </si>
  <si>
    <t>9071-005</t>
  </si>
  <si>
    <t>EHCLB162-33-25</t>
  </si>
  <si>
    <t>871 14-31012m</t>
  </si>
  <si>
    <t>18001600</t>
  </si>
  <si>
    <t>850-24</t>
  </si>
  <si>
    <t>17L1E120</t>
  </si>
  <si>
    <t>9161464X64X</t>
  </si>
  <si>
    <t>40-0065-50</t>
  </si>
  <si>
    <t>3MWS</t>
  </si>
  <si>
    <t>Hloubení rýh pro závlahy rýhovačem hloubky do 30 cm šířky do 15 cm délky do 400 m</t>
  </si>
  <si>
    <t xml:space="preserve">Podsyp a obsyp potrubí - frakce 0 - 12 mm </t>
  </si>
  <si>
    <t>Zásyp potrubí výkopkem včetně hutnění, v třídě těžitelnosti I., písčito hlinitá zemina</t>
  </si>
  <si>
    <t>Ruční přesun hmot pro závlahy do 100 m</t>
  </si>
  <si>
    <t>Potrubí HDPE 100 PE 40x2,4 PN 10</t>
  </si>
  <si>
    <t>T-kus 40</t>
  </si>
  <si>
    <t>Včetně montáže svěrné tvarovky pro potrubí PE 32-40</t>
  </si>
  <si>
    <t>T-kus redukovaný 40x32x40</t>
  </si>
  <si>
    <t>Spojka redukovaná 40x32</t>
  </si>
  <si>
    <t>Potrubí LDPE 40 PE 32x2,9 PN6</t>
  </si>
  <si>
    <t xml:space="preserve">Včetně montáže potrubí v otevřeném výkopu </t>
  </si>
  <si>
    <t>T-kus 32</t>
  </si>
  <si>
    <t>Koleno 32</t>
  </si>
  <si>
    <t>Kabel CYKY-J 5x1,5 metráž</t>
  </si>
  <si>
    <t xml:space="preserve">Včetně montáže kabelu v otevřeném výkopu </t>
  </si>
  <si>
    <t>Chránička na potrubí DN 40</t>
  </si>
  <si>
    <t>Včetně položení chráničky DN40-DN65 do otevřeného výkopu</t>
  </si>
  <si>
    <t>Fólie výstražná s bleskem š. 22 cm, d. 50 m</t>
  </si>
  <si>
    <t>Včetně položení výstražné fólie do otevřeného výkopu</t>
  </si>
  <si>
    <t>Řídicí jednotka Tempus Pro pro 4-16 sekcí,  s možností vzdáleného přístupu přes Wi-Fi, umístění v interiéru, ovládací napětí AC-24 V, součástí je transformátor 220 V</t>
  </si>
  <si>
    <t>Včetně montáže a nastavení řídicí jednotky závlahového systému napájené ze sítě v exteriéru do 12 sekcí</t>
  </si>
  <si>
    <t>Ochraná skříňka pro jednotky TEMPUS, IP65, UV stabilní, vč. zásuvky, spojovaího materiálu a průchodek, bez kompletace</t>
  </si>
  <si>
    <t>Modul- rozšíření řídicí jednotky Tempus Pro o 4 stanice</t>
  </si>
  <si>
    <t>Wifi modul pro spojení s lokální Wifi</t>
  </si>
  <si>
    <t>Čidlo srážek, kabel 8 m</t>
  </si>
  <si>
    <t>Včetně montáže senzoru srážek připojeného kabelem</t>
  </si>
  <si>
    <t>Čidlo půdní vlhkosti Precision, bezdrátové, dosah až 150 m</t>
  </si>
  <si>
    <t>Včetně montáže senzoru vlhkosti půdy bezdrátového</t>
  </si>
  <si>
    <t>Senzor vlhkosti půdy nastavitelný, 24VAC</t>
  </si>
  <si>
    <t>Elektromagnetický ventil TPV, 1" vnější závit, cívka AC-24 V, bez regulace průtoku, pracovní tlak do 12 bar</t>
  </si>
  <si>
    <t>Elektromagnetický ventil TPV, 1" vnější závit, cívka AC-24 V, s regulací průtoku, pracovní tlak do 12 bar</t>
  </si>
  <si>
    <t>Materiál pro instalaci sestavy šesti elektromagnetických ventilů pro závlahový systém 1" včetně montáže</t>
  </si>
  <si>
    <t>Materiál pro instalaci sestavy tří elektromagnetických ventilů pro závlahový systém 1" včetně montáže</t>
  </si>
  <si>
    <t>Regulátor tlaku pro kapkovou závlahu 7,5-75,6 l/min</t>
  </si>
  <si>
    <t>Včetně montáže regulátoru tlaku</t>
  </si>
  <si>
    <t>Včetně montáže tvarovky s převlečnou maticí pro PE 32-40</t>
  </si>
  <si>
    <t>Postřikovač 570Z, vstup 1/2", výsuv 10 cm, bez trysky</t>
  </si>
  <si>
    <t>Včetně montáže, napojení pomocí třmenu na PE32, napojení na pružnou hadici a nastavení postřikovače 1/2"</t>
  </si>
  <si>
    <t>Tryska TVAN 8 , nastavitelná, dostřik 2,4 m, vněj. závit</t>
  </si>
  <si>
    <t>Tryska TVAN 12 , nastavitelná, dostřik 3,6 m, vněj. závit</t>
  </si>
  <si>
    <t>Tryska TVAN 15 , nastavitelná, dostřik 4,5 m, vněj. závit</t>
  </si>
  <si>
    <t>Tryska 2-SST-PC, pásový postřik - stranový, 0,6 m x 1,8 m</t>
  </si>
  <si>
    <t>Montáž a nastavení trysky pro postřikovač rozprašovací</t>
  </si>
  <si>
    <t>Samostahovací hadice 16 mm pro napojení postřikovače, klubo 30 m</t>
  </si>
  <si>
    <t>Samostahovací hadice 16 mm pro napojení postřikovače, klubo 15 m</t>
  </si>
  <si>
    <t>Kapénková hadice 16 mm, role 100 m, bez kompenzace tlaku, rozteč otvorů 33 cm,  průtok 2 l/h</t>
  </si>
  <si>
    <t>Včetně montáže kapkové hadice na povrchu - délka 100 m</t>
  </si>
  <si>
    <t>Kapénková hadice 16 mm, role 25 m, bez kompenzace tlaku, rozteč otvorů 33 cm,  průtok 2 l/h</t>
  </si>
  <si>
    <t>Včetně montáže kapkové hadice na povrchu - délka 50 m</t>
  </si>
  <si>
    <t xml:space="preserve">Potrubí LDPE 40 PE 16x1,5 PN6, role 50 m </t>
  </si>
  <si>
    <t>Fitinky pro kapkovou hadici (T kusy, spojky, zátky)</t>
  </si>
  <si>
    <t>Včetně montáže souboru spojovacího materiálu</t>
  </si>
  <si>
    <t>Plastový bodec pro připevnění hadice k půdě</t>
  </si>
  <si>
    <t>Včetně montáže bodce</t>
  </si>
  <si>
    <t>T-kus 16 mm</t>
  </si>
  <si>
    <t>Rychlopřípojný ventil pro ruční závlahu 3/4“</t>
  </si>
  <si>
    <t>Včetně připojení pomocí mosazné přechodky a montáže</t>
  </si>
  <si>
    <t>Klíč k mosaznému rychlopříponému ventilu 3/4"</t>
  </si>
  <si>
    <t>Otočná koncovka pro  hydrant 3/4" x 3/4" mosaz RN</t>
  </si>
  <si>
    <t>Filtr 6/4" SUPER lamelový, 130 mikron</t>
  </si>
  <si>
    <t>Včetně montáže filtru</t>
  </si>
  <si>
    <t>Kulový ventil vni x vni záv. 6/4"x6/4"</t>
  </si>
  <si>
    <t>Sestava pro zazimování</t>
  </si>
  <si>
    <t>Včetně montáže sestavy zazimování</t>
  </si>
  <si>
    <t>Materiál pro instalaci elektromagnetického ventilu pro závlahový systém 1" včetně montáže</t>
  </si>
  <si>
    <t>Snímač hladiny pro 2 sondy</t>
  </si>
  <si>
    <t>Včetně montáže ovládací skříňky pro dopouštění, nebo vyčerpávání</t>
  </si>
  <si>
    <t>Ponorná sonda dvojitá 20 + 5 m</t>
  </si>
  <si>
    <t>Včetně montáže ponorných sond</t>
  </si>
  <si>
    <t xml:space="preserve">Trafo pro umístění na DIN lištu do rozvaděčů </t>
  </si>
  <si>
    <t>Včetně montáže trafa na DIN lištu</t>
  </si>
  <si>
    <t>GSM ovládání na DIN lištu GSM-DIN3. Spínací zatížení do 1,2 kW</t>
  </si>
  <si>
    <t>Včetně montáže a nastavení GSM modulu</t>
  </si>
  <si>
    <t>Montáž ponorného čerpadla</t>
  </si>
  <si>
    <t>Ventilová šachta zátěžová 64x50x30 cm</t>
  </si>
  <si>
    <t>Montáž ventilové šachty o rozměrech 64x50 cm</t>
  </si>
  <si>
    <t>Ventilová šachta velká zátěžová- prům. 32 cm</t>
  </si>
  <si>
    <t>Montáž ventilové šachty do průměru 32 cm</t>
  </si>
  <si>
    <t>Tlaková zkouška závlahového potrubí z LDPE nebo HDPE DN od 32 do DN 63</t>
  </si>
  <si>
    <t>Zprovoznění a odzkoušení závlahy přes 500 m2 zavlažované plochy</t>
  </si>
  <si>
    <t>SO 03 Automatický závlahový systém</t>
  </si>
  <si>
    <t>DPH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</si>
</sst>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#,##0\._);;;_(@_)"/>
    <numFmt numFmtId="165" formatCode="_(#,##0.0??;&quot;- &quot;#,##0.0??;\–???;_(@_)"/>
    <numFmt numFmtId="166" formatCode="0.0"/>
    <numFmt numFmtId="167" formatCode="_-* #,##0.00&quot; Kč&quot;_-;\-* #,##0.00&quot; Kč&quot;_-;_-* \-??&quot; Kč&quot;_-;_-@_-"/>
    <numFmt numFmtId="168" formatCode="#,##0.\-"/>
    <numFmt numFmtId="169" formatCode="_(#,##0.00_);[Red]&quot;- &quot;#,##0.00_);\–??;_(@_)"/>
    <numFmt numFmtId="170" formatCode="_(#,##0_);[Red]&quot;- &quot;#,##0_);\–??;_(@_)"/>
    <numFmt numFmtId="171" formatCode="#,##0.0\ &quot;Kč&quot;"/>
    <numFmt numFmtId="172" formatCode="#,##0.00\ &quot;Kč&quot;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13"/>
      <color indexed="25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E"/>
      <family val="2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9"/>
      <name val="Arial"/>
      <family val="2"/>
    </font>
    <font>
      <b/>
      <u val="single"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4" tint="-0.24997000396251678"/>
      <name val="Calibri"/>
      <family val="2"/>
      <scheme val="minor"/>
    </font>
    <font>
      <sz val="9"/>
      <color theme="4" tint="-0.24997000396251678"/>
      <name val="Arial"/>
      <family val="2"/>
    </font>
    <font>
      <sz val="9"/>
      <color theme="4" tint="-0.24997000396251678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/>
    </border>
    <border>
      <left/>
      <right/>
      <top/>
      <bottom style="double"/>
    </border>
    <border>
      <left/>
      <right/>
      <top style="medium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104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166" fontId="2" fillId="0" borderId="0" xfId="0" applyNumberFormat="1" applyFont="1" applyAlignment="1" applyProtection="1">
      <alignment horizontal="center"/>
      <protection locked="0"/>
    </xf>
    <xf numFmtId="166" fontId="6" fillId="0" borderId="1" xfId="0" applyNumberFormat="1" applyFont="1" applyBorder="1" applyAlignment="1" applyProtection="1">
      <alignment horizontal="center" wrapText="1"/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166" fontId="9" fillId="0" borderId="2" xfId="0" applyNumberFormat="1" applyFont="1" applyBorder="1" applyAlignment="1" applyProtection="1">
      <alignment horizontal="center" vertical="center"/>
      <protection locked="0"/>
    </xf>
    <xf numFmtId="166" fontId="11" fillId="2" borderId="3" xfId="0" applyNumberFormat="1" applyFont="1" applyFill="1" applyBorder="1" applyAlignment="1" applyProtection="1">
      <alignment horizontal="center" vertical="center"/>
      <protection locked="0"/>
    </xf>
    <xf numFmtId="166" fontId="11" fillId="0" borderId="3" xfId="0" applyNumberFormat="1" applyFont="1" applyBorder="1" applyAlignment="1" applyProtection="1">
      <alignment horizontal="center" vertical="center"/>
      <protection locked="0"/>
    </xf>
    <xf numFmtId="170" fontId="0" fillId="0" borderId="0" xfId="0" applyNumberFormat="1" applyProtection="1">
      <protection locked="0"/>
    </xf>
    <xf numFmtId="166" fontId="9" fillId="0" borderId="4" xfId="0" applyNumberFormat="1" applyFont="1" applyBorder="1" applyAlignment="1" applyProtection="1">
      <alignment horizontal="center" vertical="center"/>
      <protection locked="0"/>
    </xf>
    <xf numFmtId="166" fontId="10" fillId="2" borderId="3" xfId="0" applyNumberFormat="1" applyFont="1" applyFill="1" applyBorder="1" applyAlignment="1" applyProtection="1">
      <alignment horizontal="center" vertical="center"/>
      <protection locked="0"/>
    </xf>
    <xf numFmtId="166" fontId="10" fillId="0" borderId="3" xfId="0" applyNumberFormat="1" applyFont="1" applyBorder="1" applyAlignment="1" applyProtection="1">
      <alignment horizontal="center" vertical="center"/>
      <protection locked="0"/>
    </xf>
    <xf numFmtId="166" fontId="18" fillId="0" borderId="4" xfId="0" applyNumberFormat="1" applyFont="1" applyBorder="1" applyAlignment="1" applyProtection="1">
      <alignment horizontal="center" vertical="center" wrapText="1"/>
      <protection locked="0"/>
    </xf>
    <xf numFmtId="166" fontId="22" fillId="0" borderId="3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166" fontId="13" fillId="0" borderId="0" xfId="0" applyNumberFormat="1" applyFont="1" applyAlignment="1" applyProtection="1">
      <alignment horizontal="center" vertical="center"/>
      <protection locked="0"/>
    </xf>
    <xf numFmtId="171" fontId="13" fillId="0" borderId="0" xfId="0" applyNumberFormat="1" applyFont="1" applyAlignment="1" applyProtection="1">
      <alignment horizontal="right" vertical="center"/>
      <protection locked="0"/>
    </xf>
    <xf numFmtId="171" fontId="13" fillId="0" borderId="5" xfId="0" applyNumberFormat="1" applyFont="1" applyBorder="1" applyAlignment="1" applyProtection="1">
      <alignment horizontal="right" vertical="center"/>
      <protection locked="0"/>
    </xf>
    <xf numFmtId="171" fontId="0" fillId="0" borderId="0" xfId="0" applyNumberFormat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left" vertical="top" wrapText="1"/>
      <protection locked="0"/>
    </xf>
    <xf numFmtId="166" fontId="0" fillId="0" borderId="0" xfId="0" applyNumberFormat="1" applyProtection="1">
      <protection locked="0"/>
    </xf>
    <xf numFmtId="164" fontId="2" fillId="0" borderId="0" xfId="0" applyNumberFormat="1" applyFont="1"/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0" fontId="16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left" wrapText="1"/>
    </xf>
    <xf numFmtId="49" fontId="7" fillId="0" borderId="6" xfId="0" applyNumberFormat="1" applyFont="1" applyBorder="1" applyAlignment="1">
      <alignment horizontal="left" wrapText="1"/>
    </xf>
    <xf numFmtId="49" fontId="6" fillId="0" borderId="6" xfId="0" applyNumberFormat="1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49" fontId="8" fillId="0" borderId="0" xfId="0" applyNumberFormat="1" applyFont="1"/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9" fillId="0" borderId="2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left" vertical="center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left" vertical="center" wrapText="1"/>
    </xf>
    <xf numFmtId="164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165" fontId="11" fillId="0" borderId="3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 horizontal="center" vertical="center"/>
    </xf>
    <xf numFmtId="164" fontId="22" fillId="0" borderId="3" xfId="0" applyNumberFormat="1" applyFont="1" applyBorder="1" applyAlignment="1">
      <alignment horizontal="center" vertical="center"/>
    </xf>
    <xf numFmtId="49" fontId="22" fillId="0" borderId="3" xfId="0" applyNumberFormat="1" applyFont="1" applyBorder="1" applyAlignment="1">
      <alignment horizontal="left" vertical="center" wrapText="1"/>
    </xf>
    <xf numFmtId="49" fontId="22" fillId="0" borderId="3" xfId="0" applyNumberFormat="1" applyFont="1" applyBorder="1" applyAlignment="1">
      <alignment horizontal="center" vertical="center"/>
    </xf>
    <xf numFmtId="2" fontId="23" fillId="0" borderId="3" xfId="0" applyNumberFormat="1" applyFont="1" applyBorder="1" applyAlignment="1">
      <alignment horizontal="center" vertical="center"/>
    </xf>
    <xf numFmtId="2" fontId="11" fillId="0" borderId="4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171" fontId="13" fillId="0" borderId="5" xfId="0" applyNumberFormat="1" applyFont="1" applyBorder="1" applyAlignment="1">
      <alignment horizontal="right" vertical="center"/>
    </xf>
    <xf numFmtId="2" fontId="13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167" fontId="4" fillId="0" borderId="0" xfId="20" applyNumberFormat="1" applyAlignment="1">
      <alignment horizontal="right" vertical="center"/>
      <protection/>
    </xf>
    <xf numFmtId="0" fontId="4" fillId="0" borderId="0" xfId="20" applyAlignment="1">
      <alignment horizontal="right"/>
      <protection/>
    </xf>
    <xf numFmtId="168" fontId="5" fillId="0" borderId="0" xfId="0" applyNumberFormat="1" applyFont="1" applyAlignment="1">
      <alignment horizontal="right"/>
    </xf>
    <xf numFmtId="169" fontId="2" fillId="0" borderId="0" xfId="0" applyNumberFormat="1" applyFont="1" applyAlignment="1">
      <alignment horizontal="center"/>
    </xf>
    <xf numFmtId="170" fontId="8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 vertical="center"/>
    </xf>
    <xf numFmtId="165" fontId="9" fillId="0" borderId="2" xfId="0" applyNumberFormat="1" applyFont="1" applyBorder="1" applyAlignment="1">
      <alignment horizontal="center" vertical="center"/>
    </xf>
    <xf numFmtId="170" fontId="9" fillId="0" borderId="2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 wrapText="1"/>
    </xf>
    <xf numFmtId="166" fontId="23" fillId="0" borderId="3" xfId="0" applyNumberFormat="1" applyFont="1" applyBorder="1" applyAlignment="1">
      <alignment horizontal="center" vertical="center"/>
    </xf>
    <xf numFmtId="166" fontId="22" fillId="0" borderId="3" xfId="0" applyNumberFormat="1" applyFont="1" applyBorder="1" applyAlignment="1">
      <alignment horizontal="center" vertical="center" wrapText="1"/>
    </xf>
    <xf numFmtId="166" fontId="13" fillId="0" borderId="0" xfId="0" applyNumberFormat="1" applyFont="1" applyAlignment="1">
      <alignment horizontal="center" vertical="center"/>
    </xf>
    <xf numFmtId="171" fontId="13" fillId="0" borderId="0" xfId="0" applyNumberFormat="1" applyFont="1" applyAlignment="1">
      <alignment horizontal="right" vertical="center"/>
    </xf>
    <xf numFmtId="172" fontId="13" fillId="0" borderId="0" xfId="0" applyNumberFormat="1" applyFont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pecifikace mat.-kanal.přípojky A-H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zoomScale="85" zoomScaleNormal="85" workbookViewId="0" topLeftCell="A7">
      <selection activeCell="F14" sqref="F14"/>
    </sheetView>
  </sheetViews>
  <sheetFormatPr defaultColWidth="9.140625" defaultRowHeight="15"/>
  <cols>
    <col min="1" max="1" width="5.7109375" style="0" customWidth="1"/>
    <col min="2" max="2" width="13.57421875" style="75" customWidth="1"/>
    <col min="3" max="3" width="57.8515625" style="76" customWidth="1"/>
    <col min="4" max="4" width="6.8515625" style="77" customWidth="1"/>
    <col min="5" max="5" width="9.7109375" style="78" customWidth="1"/>
    <col min="6" max="6" width="12.7109375" style="20" customWidth="1"/>
    <col min="7" max="7" width="12.7109375" style="77" customWidth="1"/>
    <col min="8" max="8" width="17.140625" style="77" customWidth="1"/>
    <col min="9" max="9" width="9.140625" style="2" customWidth="1"/>
    <col min="10" max="10" width="44.00390625" style="2" customWidth="1"/>
    <col min="11" max="16384" width="9.140625" style="2" customWidth="1"/>
  </cols>
  <sheetData>
    <row r="1" spans="1:8" ht="18.75">
      <c r="A1" s="23"/>
      <c r="B1" s="24" t="s">
        <v>27</v>
      </c>
      <c r="C1" s="25"/>
      <c r="D1" s="26"/>
      <c r="E1" s="27"/>
      <c r="F1" s="1"/>
      <c r="G1" s="84"/>
      <c r="H1" s="85"/>
    </row>
    <row r="2" spans="1:8" ht="32.25" customHeight="1">
      <c r="A2" s="23"/>
      <c r="B2" s="28" t="s">
        <v>22</v>
      </c>
      <c r="C2" s="29" t="s">
        <v>102</v>
      </c>
      <c r="D2" s="26"/>
      <c r="E2" s="27"/>
      <c r="F2" s="1"/>
      <c r="G2" s="84"/>
      <c r="H2" s="85"/>
    </row>
    <row r="3" spans="1:8" ht="15.75">
      <c r="A3" s="23"/>
      <c r="B3" s="28" t="s">
        <v>23</v>
      </c>
      <c r="C3" s="30" t="s">
        <v>218</v>
      </c>
      <c r="D3" s="26"/>
      <c r="E3" s="27"/>
      <c r="F3" s="1"/>
      <c r="G3" s="84"/>
      <c r="H3" s="85"/>
    </row>
    <row r="4" spans="1:8" ht="15.75">
      <c r="A4" s="23"/>
      <c r="B4" s="28" t="s">
        <v>24</v>
      </c>
      <c r="C4" s="31">
        <v>45306</v>
      </c>
      <c r="D4" s="26"/>
      <c r="E4" s="27"/>
      <c r="F4" s="1"/>
      <c r="G4" s="84"/>
      <c r="H4" s="85"/>
    </row>
    <row r="5" spans="1:8" ht="15.75">
      <c r="A5" s="23"/>
      <c r="B5" s="32"/>
      <c r="C5" s="25"/>
      <c r="D5" s="26"/>
      <c r="E5" s="27"/>
      <c r="F5" s="1"/>
      <c r="G5" s="84"/>
      <c r="H5" s="85"/>
    </row>
    <row r="6" spans="1:8" ht="16.5">
      <c r="A6" s="23"/>
      <c r="B6" s="33"/>
      <c r="C6" s="34"/>
      <c r="D6" s="35"/>
      <c r="E6" s="36"/>
      <c r="F6" s="3"/>
      <c r="G6" s="86"/>
      <c r="H6" s="87"/>
    </row>
    <row r="7" spans="1:8" ht="15.75" thickBot="1">
      <c r="A7" s="37" t="s">
        <v>0</v>
      </c>
      <c r="B7" s="38" t="s">
        <v>1</v>
      </c>
      <c r="C7" s="38" t="s">
        <v>2</v>
      </c>
      <c r="D7" s="37" t="s">
        <v>3</v>
      </c>
      <c r="E7" s="39" t="s">
        <v>4</v>
      </c>
      <c r="F7" s="4" t="s">
        <v>5</v>
      </c>
      <c r="G7" s="37" t="s">
        <v>6</v>
      </c>
      <c r="H7" s="37" t="s">
        <v>7</v>
      </c>
    </row>
    <row r="8" spans="1:8" ht="15.75">
      <c r="A8" s="40"/>
      <c r="B8" s="41"/>
      <c r="C8" s="42"/>
      <c r="D8" s="43"/>
      <c r="E8" s="44"/>
      <c r="F8" s="3"/>
      <c r="G8" s="88"/>
      <c r="H8" s="89"/>
    </row>
    <row r="9" spans="1:8" ht="15.75">
      <c r="A9" s="45" t="s">
        <v>8</v>
      </c>
      <c r="B9" s="46" t="s">
        <v>9</v>
      </c>
      <c r="C9" s="47" t="s">
        <v>15</v>
      </c>
      <c r="D9" s="48"/>
      <c r="E9" s="49"/>
      <c r="F9" s="5"/>
      <c r="G9" s="90"/>
      <c r="H9" s="91"/>
    </row>
    <row r="10" spans="1:8" ht="15">
      <c r="A10" s="50"/>
      <c r="B10" s="51"/>
      <c r="C10" s="52" t="s">
        <v>10</v>
      </c>
      <c r="D10" s="53"/>
      <c r="E10" s="54"/>
      <c r="F10" s="6"/>
      <c r="G10" s="92"/>
      <c r="H10" s="93"/>
    </row>
    <row r="11" spans="1:10" ht="27" customHeight="1">
      <c r="A11" s="55">
        <v>1</v>
      </c>
      <c r="B11" s="56" t="s">
        <v>49</v>
      </c>
      <c r="C11" s="57" t="s">
        <v>138</v>
      </c>
      <c r="D11" s="58" t="s">
        <v>11</v>
      </c>
      <c r="E11" s="59">
        <v>375</v>
      </c>
      <c r="F11" s="7"/>
      <c r="G11" s="94"/>
      <c r="H11" s="95">
        <f aca="true" t="shared" si="0" ref="H11:H16">F11*E11+G11*E11</f>
        <v>0</v>
      </c>
      <c r="J11" s="9"/>
    </row>
    <row r="12" spans="1:10" ht="15">
      <c r="A12" s="55">
        <f>A11+1</f>
        <v>2</v>
      </c>
      <c r="B12" s="56" t="s">
        <v>50</v>
      </c>
      <c r="C12" s="57" t="s">
        <v>139</v>
      </c>
      <c r="D12" s="58" t="s">
        <v>19</v>
      </c>
      <c r="E12" s="59">
        <v>9</v>
      </c>
      <c r="F12" s="7"/>
      <c r="G12" s="94"/>
      <c r="H12" s="95">
        <f t="shared" si="0"/>
        <v>0</v>
      </c>
      <c r="J12" s="9"/>
    </row>
    <row r="13" spans="1:10" ht="15">
      <c r="A13" s="55"/>
      <c r="B13" s="56"/>
      <c r="C13" s="60" t="s">
        <v>125</v>
      </c>
      <c r="D13" s="58"/>
      <c r="E13" s="59"/>
      <c r="F13" s="8"/>
      <c r="G13" s="94"/>
      <c r="H13" s="95"/>
      <c r="J13" s="9"/>
    </row>
    <row r="14" spans="1:10" ht="27" customHeight="1">
      <c r="A14" s="55">
        <f>A12+1</f>
        <v>3</v>
      </c>
      <c r="B14" s="56" t="s">
        <v>51</v>
      </c>
      <c r="C14" s="57" t="s">
        <v>140</v>
      </c>
      <c r="D14" s="58" t="s">
        <v>19</v>
      </c>
      <c r="E14" s="59">
        <v>12</v>
      </c>
      <c r="F14" s="7"/>
      <c r="G14" s="94"/>
      <c r="H14" s="95">
        <f t="shared" si="0"/>
        <v>0</v>
      </c>
      <c r="J14" s="9"/>
    </row>
    <row r="15" spans="1:10" ht="15">
      <c r="A15" s="55"/>
      <c r="B15" s="56"/>
      <c r="C15" s="60" t="s">
        <v>126</v>
      </c>
      <c r="D15" s="58"/>
      <c r="E15" s="59"/>
      <c r="F15" s="8"/>
      <c r="G15" s="94"/>
      <c r="H15" s="95"/>
      <c r="J15" s="9"/>
    </row>
    <row r="16" spans="1:10" ht="15">
      <c r="A16" s="55">
        <f>A14+1</f>
        <v>4</v>
      </c>
      <c r="B16" s="56" t="s">
        <v>76</v>
      </c>
      <c r="C16" s="57" t="s">
        <v>141</v>
      </c>
      <c r="D16" s="58" t="s">
        <v>73</v>
      </c>
      <c r="E16" s="59">
        <v>1</v>
      </c>
      <c r="F16" s="7"/>
      <c r="G16" s="94"/>
      <c r="H16" s="95">
        <f t="shared" si="0"/>
        <v>0</v>
      </c>
      <c r="J16" s="9"/>
    </row>
    <row r="17" spans="1:8" ht="15">
      <c r="A17" s="61"/>
      <c r="B17" s="62"/>
      <c r="C17" s="63"/>
      <c r="D17" s="64"/>
      <c r="E17" s="65"/>
      <c r="F17" s="10"/>
      <c r="G17" s="96"/>
      <c r="H17" s="96">
        <f>SUM(H11:H16)</f>
        <v>0</v>
      </c>
    </row>
    <row r="18" spans="1:8" ht="15">
      <c r="A18" s="50"/>
      <c r="B18" s="51"/>
      <c r="C18" s="52" t="s">
        <v>12</v>
      </c>
      <c r="D18" s="53"/>
      <c r="E18" s="54"/>
      <c r="F18" s="6"/>
      <c r="G18" s="97"/>
      <c r="H18" s="97"/>
    </row>
    <row r="19" spans="1:8" ht="15">
      <c r="A19" s="55">
        <f>A16+1</f>
        <v>5</v>
      </c>
      <c r="B19" s="56" t="s">
        <v>97</v>
      </c>
      <c r="C19" s="57" t="s">
        <v>142</v>
      </c>
      <c r="D19" s="66" t="s">
        <v>30</v>
      </c>
      <c r="E19" s="59">
        <v>200</v>
      </c>
      <c r="F19" s="11"/>
      <c r="G19" s="94"/>
      <c r="H19" s="95">
        <f aca="true" t="shared" si="1" ref="H19">F19*E19+G19*E19</f>
        <v>0</v>
      </c>
    </row>
    <row r="20" spans="1:10" ht="15">
      <c r="A20" s="55"/>
      <c r="B20" s="60"/>
      <c r="C20" s="60" t="s">
        <v>83</v>
      </c>
      <c r="D20" s="58"/>
      <c r="E20" s="59"/>
      <c r="F20" s="8"/>
      <c r="G20" s="94"/>
      <c r="H20" s="95"/>
      <c r="J20" s="9"/>
    </row>
    <row r="21" spans="1:8" ht="15">
      <c r="A21" s="55">
        <f>A19+1</f>
        <v>6</v>
      </c>
      <c r="B21" s="56" t="s">
        <v>98</v>
      </c>
      <c r="C21" s="57" t="s">
        <v>143</v>
      </c>
      <c r="D21" s="66" t="s">
        <v>14</v>
      </c>
      <c r="E21" s="59">
        <v>1</v>
      </c>
      <c r="F21" s="11"/>
      <c r="G21" s="94"/>
      <c r="H21" s="95">
        <f aca="true" t="shared" si="2" ref="H21">F21*E21+G21*E21</f>
        <v>0</v>
      </c>
    </row>
    <row r="22" spans="1:10" ht="15">
      <c r="A22" s="55"/>
      <c r="B22" s="60" t="s">
        <v>74</v>
      </c>
      <c r="C22" s="60" t="s">
        <v>144</v>
      </c>
      <c r="D22" s="58"/>
      <c r="E22" s="59"/>
      <c r="F22" s="8"/>
      <c r="G22" s="94"/>
      <c r="H22" s="95"/>
      <c r="J22" s="9"/>
    </row>
    <row r="23" spans="1:8" ht="15">
      <c r="A23" s="55">
        <f>A21+1</f>
        <v>7</v>
      </c>
      <c r="B23" s="56" t="s">
        <v>99</v>
      </c>
      <c r="C23" s="57" t="s">
        <v>120</v>
      </c>
      <c r="D23" s="66" t="s">
        <v>14</v>
      </c>
      <c r="E23" s="59">
        <v>3</v>
      </c>
      <c r="F23" s="11"/>
      <c r="G23" s="94"/>
      <c r="H23" s="95">
        <f aca="true" t="shared" si="3" ref="H23">F23*E23+G23*E23</f>
        <v>0</v>
      </c>
    </row>
    <row r="24" spans="1:8" ht="15">
      <c r="A24" s="55"/>
      <c r="B24" s="60" t="s">
        <v>74</v>
      </c>
      <c r="C24" s="60" t="s">
        <v>144</v>
      </c>
      <c r="D24" s="58"/>
      <c r="E24" s="59"/>
      <c r="F24" s="8"/>
      <c r="G24" s="94"/>
      <c r="H24" s="95"/>
    </row>
    <row r="25" spans="1:8" ht="15">
      <c r="A25" s="55">
        <f>A23+1</f>
        <v>8</v>
      </c>
      <c r="B25" s="56" t="s">
        <v>100</v>
      </c>
      <c r="C25" s="57" t="s">
        <v>145</v>
      </c>
      <c r="D25" s="66" t="s">
        <v>14</v>
      </c>
      <c r="E25" s="59">
        <v>1</v>
      </c>
      <c r="F25" s="11"/>
      <c r="G25" s="94"/>
      <c r="H25" s="95">
        <f aca="true" t="shared" si="4" ref="H25">F25*E25+G25*E25</f>
        <v>0</v>
      </c>
    </row>
    <row r="26" spans="1:8" ht="15">
      <c r="A26" s="55"/>
      <c r="B26" s="60" t="s">
        <v>74</v>
      </c>
      <c r="C26" s="60" t="s">
        <v>144</v>
      </c>
      <c r="D26" s="58"/>
      <c r="E26" s="59"/>
      <c r="F26" s="8"/>
      <c r="G26" s="94"/>
      <c r="H26" s="95"/>
    </row>
    <row r="27" spans="1:8" ht="15">
      <c r="A27" s="55">
        <f>A25+1</f>
        <v>9</v>
      </c>
      <c r="B27" s="56" t="s">
        <v>101</v>
      </c>
      <c r="C27" s="57" t="s">
        <v>146</v>
      </c>
      <c r="D27" s="66" t="s">
        <v>14</v>
      </c>
      <c r="E27" s="59">
        <v>9</v>
      </c>
      <c r="F27" s="11"/>
      <c r="G27" s="94"/>
      <c r="H27" s="95">
        <f aca="true" t="shared" si="5" ref="H27">F27*E27+G27*E27</f>
        <v>0</v>
      </c>
    </row>
    <row r="28" spans="1:8" ht="15">
      <c r="A28" s="55"/>
      <c r="B28" s="60" t="s">
        <v>74</v>
      </c>
      <c r="C28" s="60" t="s">
        <v>144</v>
      </c>
      <c r="D28" s="58"/>
      <c r="E28" s="59"/>
      <c r="F28" s="8"/>
      <c r="G28" s="94"/>
      <c r="H28" s="95"/>
    </row>
    <row r="29" spans="1:8" ht="15">
      <c r="A29" s="55">
        <f>A27+1</f>
        <v>10</v>
      </c>
      <c r="B29" s="56" t="s">
        <v>96</v>
      </c>
      <c r="C29" s="57" t="s">
        <v>147</v>
      </c>
      <c r="D29" s="66" t="s">
        <v>30</v>
      </c>
      <c r="E29" s="59">
        <v>500</v>
      </c>
      <c r="F29" s="11"/>
      <c r="G29" s="94"/>
      <c r="H29" s="95">
        <f aca="true" t="shared" si="6" ref="H29">F29*E29+G29*E29</f>
        <v>0</v>
      </c>
    </row>
    <row r="30" spans="1:10" ht="15">
      <c r="A30" s="55"/>
      <c r="B30" s="60" t="s">
        <v>54</v>
      </c>
      <c r="C30" s="60" t="s">
        <v>148</v>
      </c>
      <c r="D30" s="58"/>
      <c r="E30" s="59"/>
      <c r="F30" s="8"/>
      <c r="G30" s="94"/>
      <c r="H30" s="95"/>
      <c r="J30" s="9"/>
    </row>
    <row r="31" spans="1:8" ht="15">
      <c r="A31" s="55">
        <f>A29+1</f>
        <v>11</v>
      </c>
      <c r="B31" s="56" t="s">
        <v>34</v>
      </c>
      <c r="C31" s="57" t="s">
        <v>149</v>
      </c>
      <c r="D31" s="66" t="s">
        <v>14</v>
      </c>
      <c r="E31" s="59">
        <v>41</v>
      </c>
      <c r="F31" s="11"/>
      <c r="G31" s="94"/>
      <c r="H31" s="95">
        <f aca="true" t="shared" si="7" ref="H31:H35">F31*E31+G31*E31</f>
        <v>0</v>
      </c>
    </row>
    <row r="32" spans="1:10" ht="15">
      <c r="A32" s="55"/>
      <c r="B32" s="60" t="s">
        <v>74</v>
      </c>
      <c r="C32" s="60" t="s">
        <v>144</v>
      </c>
      <c r="D32" s="58"/>
      <c r="E32" s="59"/>
      <c r="F32" s="8"/>
      <c r="G32" s="94"/>
      <c r="H32" s="95"/>
      <c r="J32" s="9"/>
    </row>
    <row r="33" spans="1:8" ht="15">
      <c r="A33" s="55">
        <f>A31+1</f>
        <v>12</v>
      </c>
      <c r="B33" s="56" t="s">
        <v>35</v>
      </c>
      <c r="C33" s="57" t="s">
        <v>150</v>
      </c>
      <c r="D33" s="66" t="s">
        <v>14</v>
      </c>
      <c r="E33" s="59">
        <v>5</v>
      </c>
      <c r="F33" s="11"/>
      <c r="G33" s="94"/>
      <c r="H33" s="95">
        <f t="shared" si="7"/>
        <v>0</v>
      </c>
    </row>
    <row r="34" spans="1:10" ht="15">
      <c r="A34" s="55"/>
      <c r="B34" s="60" t="s">
        <v>74</v>
      </c>
      <c r="C34" s="60" t="s">
        <v>144</v>
      </c>
      <c r="D34" s="58"/>
      <c r="E34" s="59"/>
      <c r="F34" s="8"/>
      <c r="G34" s="94"/>
      <c r="H34" s="95"/>
      <c r="J34" s="9"/>
    </row>
    <row r="35" spans="1:8" ht="15">
      <c r="A35" s="55">
        <f aca="true" t="shared" si="8" ref="A35">A33+1</f>
        <v>13</v>
      </c>
      <c r="B35" s="56" t="s">
        <v>52</v>
      </c>
      <c r="C35" s="57" t="s">
        <v>151</v>
      </c>
      <c r="D35" s="66" t="s">
        <v>30</v>
      </c>
      <c r="E35" s="59">
        <v>80</v>
      </c>
      <c r="F35" s="11"/>
      <c r="G35" s="94"/>
      <c r="H35" s="95">
        <f t="shared" si="7"/>
        <v>0</v>
      </c>
    </row>
    <row r="36" spans="1:10" ht="15">
      <c r="A36" s="55"/>
      <c r="B36" s="60" t="s">
        <v>55</v>
      </c>
      <c r="C36" s="60" t="s">
        <v>152</v>
      </c>
      <c r="D36" s="58"/>
      <c r="E36" s="59"/>
      <c r="F36" s="8"/>
      <c r="G36" s="94"/>
      <c r="H36" s="95"/>
      <c r="J36" s="9"/>
    </row>
    <row r="37" spans="1:8" ht="15">
      <c r="A37" s="55">
        <f>A35+1</f>
        <v>14</v>
      </c>
      <c r="B37" s="56"/>
      <c r="C37" s="57" t="s">
        <v>90</v>
      </c>
      <c r="D37" s="66" t="s">
        <v>14</v>
      </c>
      <c r="E37" s="59">
        <v>9</v>
      </c>
      <c r="F37" s="11"/>
      <c r="G37" s="94"/>
      <c r="H37" s="95">
        <f aca="true" t="shared" si="9" ref="H37">F37*E37+G37*E37</f>
        <v>0</v>
      </c>
    </row>
    <row r="38" spans="1:8" ht="15">
      <c r="A38" s="55">
        <f>A37+1</f>
        <v>15</v>
      </c>
      <c r="B38" s="56" t="s">
        <v>48</v>
      </c>
      <c r="C38" s="57" t="s">
        <v>153</v>
      </c>
      <c r="D38" s="66" t="s">
        <v>30</v>
      </c>
      <c r="E38" s="59">
        <v>80</v>
      </c>
      <c r="F38" s="11"/>
      <c r="G38" s="94"/>
      <c r="H38" s="95">
        <f aca="true" t="shared" si="10" ref="H38">F38*E38+G38*E38</f>
        <v>0</v>
      </c>
    </row>
    <row r="39" spans="1:8" ht="15">
      <c r="A39" s="55"/>
      <c r="B39" s="60" t="s">
        <v>56</v>
      </c>
      <c r="C39" s="60" t="s">
        <v>154</v>
      </c>
      <c r="D39" s="66"/>
      <c r="E39" s="59"/>
      <c r="F39" s="12"/>
      <c r="G39" s="94"/>
      <c r="H39" s="95"/>
    </row>
    <row r="40" spans="1:8" ht="15">
      <c r="A40" s="55">
        <f>A38+1</f>
        <v>16</v>
      </c>
      <c r="B40" s="56" t="s">
        <v>53</v>
      </c>
      <c r="C40" s="57" t="s">
        <v>155</v>
      </c>
      <c r="D40" s="66" t="s">
        <v>14</v>
      </c>
      <c r="E40" s="59">
        <v>2</v>
      </c>
      <c r="F40" s="11"/>
      <c r="G40" s="94"/>
      <c r="H40" s="95">
        <f aca="true" t="shared" si="11" ref="H40">F40*E40+G40*E40</f>
        <v>0</v>
      </c>
    </row>
    <row r="41" spans="1:8" ht="15">
      <c r="A41" s="55"/>
      <c r="B41" s="60" t="s">
        <v>57</v>
      </c>
      <c r="C41" s="60" t="s">
        <v>156</v>
      </c>
      <c r="D41" s="66"/>
      <c r="E41" s="59"/>
      <c r="F41" s="12"/>
      <c r="G41" s="94"/>
      <c r="H41" s="95"/>
    </row>
    <row r="42" spans="1:8" ht="15">
      <c r="A42" s="61"/>
      <c r="B42" s="62"/>
      <c r="C42" s="63"/>
      <c r="D42" s="67"/>
      <c r="E42" s="65"/>
      <c r="F42" s="13"/>
      <c r="G42" s="98"/>
      <c r="H42" s="96">
        <f>SUM(H19:H41)</f>
        <v>0</v>
      </c>
    </row>
    <row r="43" spans="1:8" ht="15">
      <c r="A43" s="50"/>
      <c r="B43" s="51"/>
      <c r="C43" s="52" t="s">
        <v>29</v>
      </c>
      <c r="D43" s="53"/>
      <c r="E43" s="54"/>
      <c r="F43" s="6"/>
      <c r="G43" s="97"/>
      <c r="H43" s="97"/>
    </row>
    <row r="44" spans="1:8" ht="38.25" customHeight="1">
      <c r="A44" s="55">
        <f>A40+1</f>
        <v>17</v>
      </c>
      <c r="B44" s="56" t="s">
        <v>85</v>
      </c>
      <c r="C44" s="57" t="s">
        <v>157</v>
      </c>
      <c r="D44" s="58" t="s">
        <v>14</v>
      </c>
      <c r="E44" s="68">
        <v>1</v>
      </c>
      <c r="F44" s="11"/>
      <c r="G44" s="94"/>
      <c r="H44" s="95">
        <f aca="true" t="shared" si="12" ref="H44:H55">F44*E44+G44*E44</f>
        <v>0</v>
      </c>
    </row>
    <row r="45" spans="1:8" s="15" customFormat="1" ht="25.5" customHeight="1">
      <c r="A45" s="69"/>
      <c r="B45" s="60" t="s">
        <v>103</v>
      </c>
      <c r="C45" s="70" t="s">
        <v>158</v>
      </c>
      <c r="D45" s="71"/>
      <c r="E45" s="72"/>
      <c r="F45" s="14"/>
      <c r="G45" s="99"/>
      <c r="H45" s="100"/>
    </row>
    <row r="46" spans="1:8" s="15" customFormat="1" ht="25.5" customHeight="1">
      <c r="A46" s="55">
        <f>A44+1</f>
        <v>18</v>
      </c>
      <c r="B46" s="56" t="s">
        <v>104</v>
      </c>
      <c r="C46" s="57" t="s">
        <v>159</v>
      </c>
      <c r="D46" s="58" t="s">
        <v>14</v>
      </c>
      <c r="E46" s="68">
        <v>1</v>
      </c>
      <c r="F46" s="11"/>
      <c r="G46" s="94"/>
      <c r="H46" s="95">
        <f aca="true" t="shared" si="13" ref="H46">F46*E46+G46*E46</f>
        <v>0</v>
      </c>
    </row>
    <row r="47" spans="1:8" ht="15">
      <c r="A47" s="55">
        <f>A46+1</f>
        <v>19</v>
      </c>
      <c r="B47" s="56" t="s">
        <v>86</v>
      </c>
      <c r="C47" s="57" t="s">
        <v>160</v>
      </c>
      <c r="D47" s="58" t="s">
        <v>14</v>
      </c>
      <c r="E47" s="68">
        <v>1</v>
      </c>
      <c r="F47" s="11"/>
      <c r="G47" s="94"/>
      <c r="H47" s="95">
        <f t="shared" si="12"/>
        <v>0</v>
      </c>
    </row>
    <row r="48" spans="1:8" ht="15">
      <c r="A48" s="55">
        <f>A47+1</f>
        <v>20</v>
      </c>
      <c r="B48" s="56" t="s">
        <v>87</v>
      </c>
      <c r="C48" s="57" t="s">
        <v>161</v>
      </c>
      <c r="D48" s="58" t="s">
        <v>14</v>
      </c>
      <c r="E48" s="68">
        <v>1</v>
      </c>
      <c r="F48" s="11"/>
      <c r="G48" s="94"/>
      <c r="H48" s="95">
        <f t="shared" si="12"/>
        <v>0</v>
      </c>
    </row>
    <row r="49" spans="1:8" ht="15">
      <c r="A49" s="55">
        <f>A48+1</f>
        <v>21</v>
      </c>
      <c r="B49" s="56" t="s">
        <v>36</v>
      </c>
      <c r="C49" s="57" t="s">
        <v>162</v>
      </c>
      <c r="D49" s="58" t="s">
        <v>14</v>
      </c>
      <c r="E49" s="68">
        <v>1</v>
      </c>
      <c r="F49" s="11"/>
      <c r="G49" s="94"/>
      <c r="H49" s="95">
        <f t="shared" si="12"/>
        <v>0</v>
      </c>
    </row>
    <row r="50" spans="1:8" ht="15">
      <c r="A50" s="55"/>
      <c r="B50" s="60" t="s">
        <v>58</v>
      </c>
      <c r="C50" s="70" t="s">
        <v>163</v>
      </c>
      <c r="D50" s="58"/>
      <c r="E50" s="68"/>
      <c r="F50" s="8"/>
      <c r="G50" s="94"/>
      <c r="H50" s="95"/>
    </row>
    <row r="51" spans="1:8" ht="15">
      <c r="A51" s="55">
        <f>A49+1</f>
        <v>22</v>
      </c>
      <c r="B51" s="56" t="s">
        <v>88</v>
      </c>
      <c r="C51" s="57" t="s">
        <v>164</v>
      </c>
      <c r="D51" s="58" t="s">
        <v>14</v>
      </c>
      <c r="E51" s="68">
        <v>1</v>
      </c>
      <c r="F51" s="11"/>
      <c r="G51" s="94"/>
      <c r="H51" s="95">
        <f t="shared" si="12"/>
        <v>0</v>
      </c>
    </row>
    <row r="52" spans="1:8" ht="15">
      <c r="A52" s="55"/>
      <c r="B52" s="60" t="s">
        <v>89</v>
      </c>
      <c r="C52" s="70" t="s">
        <v>165</v>
      </c>
      <c r="D52" s="58"/>
      <c r="E52" s="68"/>
      <c r="F52" s="8"/>
      <c r="G52" s="94"/>
      <c r="H52" s="95"/>
    </row>
    <row r="53" spans="1:8" ht="15">
      <c r="A53" s="55">
        <f>A51+1</f>
        <v>23</v>
      </c>
      <c r="B53" s="56" t="s">
        <v>137</v>
      </c>
      <c r="C53" s="57" t="s">
        <v>166</v>
      </c>
      <c r="D53" s="58" t="s">
        <v>14</v>
      </c>
      <c r="E53" s="68">
        <v>2</v>
      </c>
      <c r="F53" s="11"/>
      <c r="G53" s="94"/>
      <c r="H53" s="95">
        <f t="shared" si="12"/>
        <v>0</v>
      </c>
    </row>
    <row r="54" spans="1:8" ht="15">
      <c r="A54" s="55"/>
      <c r="B54" s="60"/>
      <c r="C54" s="70" t="s">
        <v>127</v>
      </c>
      <c r="D54" s="58"/>
      <c r="E54" s="68"/>
      <c r="F54" s="8"/>
      <c r="G54" s="94"/>
      <c r="H54" s="95"/>
    </row>
    <row r="55" spans="1:8" ht="15">
      <c r="A55" s="55">
        <f>A53+1</f>
        <v>24</v>
      </c>
      <c r="B55" s="56"/>
      <c r="C55" s="57" t="s">
        <v>128</v>
      </c>
      <c r="D55" s="58" t="s">
        <v>14</v>
      </c>
      <c r="E55" s="68">
        <v>1</v>
      </c>
      <c r="F55" s="7"/>
      <c r="G55" s="94"/>
      <c r="H55" s="95">
        <f t="shared" si="12"/>
        <v>0</v>
      </c>
    </row>
    <row r="56" spans="1:8" ht="15">
      <c r="A56" s="61"/>
      <c r="B56" s="62"/>
      <c r="C56" s="63"/>
      <c r="D56" s="64"/>
      <c r="E56" s="73"/>
      <c r="F56" s="13"/>
      <c r="G56" s="98"/>
      <c r="H56" s="96">
        <f>SUM(H44:H55)</f>
        <v>0</v>
      </c>
    </row>
    <row r="57" spans="1:8" ht="15">
      <c r="A57" s="50"/>
      <c r="B57" s="51"/>
      <c r="C57" s="52" t="s">
        <v>16</v>
      </c>
      <c r="D57" s="53"/>
      <c r="E57" s="54"/>
      <c r="F57" s="6"/>
      <c r="G57" s="97"/>
      <c r="H57" s="97"/>
    </row>
    <row r="58" spans="1:8" ht="27.75" customHeight="1">
      <c r="A58" s="55">
        <f>A55+1</f>
        <v>25</v>
      </c>
      <c r="B58" s="56" t="s">
        <v>43</v>
      </c>
      <c r="C58" s="57" t="s">
        <v>167</v>
      </c>
      <c r="D58" s="58" t="s">
        <v>14</v>
      </c>
      <c r="E58" s="59">
        <v>7</v>
      </c>
      <c r="F58" s="11"/>
      <c r="G58" s="94"/>
      <c r="H58" s="95">
        <f aca="true" t="shared" si="14" ref="H58:H62">F58*E58+G58*E58</f>
        <v>0</v>
      </c>
    </row>
    <row r="59" spans="1:8" ht="27" customHeight="1">
      <c r="A59" s="55">
        <f aca="true" t="shared" si="15" ref="A59:A62">A58+1</f>
        <v>26</v>
      </c>
      <c r="B59" s="56" t="s">
        <v>37</v>
      </c>
      <c r="C59" s="57" t="s">
        <v>168</v>
      </c>
      <c r="D59" s="58" t="s">
        <v>14</v>
      </c>
      <c r="E59" s="59">
        <v>2</v>
      </c>
      <c r="F59" s="11"/>
      <c r="G59" s="94"/>
      <c r="H59" s="95">
        <f>F59*E59+G59*E59</f>
        <v>0</v>
      </c>
    </row>
    <row r="60" spans="1:8" ht="27" customHeight="1">
      <c r="A60" s="55">
        <f t="shared" si="15"/>
        <v>27</v>
      </c>
      <c r="B60" s="56" t="s">
        <v>105</v>
      </c>
      <c r="C60" s="57" t="s">
        <v>169</v>
      </c>
      <c r="D60" s="58" t="s">
        <v>14</v>
      </c>
      <c r="E60" s="59">
        <v>1</v>
      </c>
      <c r="F60" s="7"/>
      <c r="H60" s="95">
        <f>F60*E60+G60*E60</f>
        <v>0</v>
      </c>
    </row>
    <row r="61" spans="1:8" ht="27" customHeight="1">
      <c r="A61" s="55">
        <f t="shared" si="15"/>
        <v>28</v>
      </c>
      <c r="B61" s="56" t="s">
        <v>111</v>
      </c>
      <c r="C61" s="57" t="s">
        <v>170</v>
      </c>
      <c r="D61" s="58" t="s">
        <v>14</v>
      </c>
      <c r="E61" s="59">
        <v>1</v>
      </c>
      <c r="F61" s="7"/>
      <c r="H61" s="95">
        <f>F61*E61+G61*E61</f>
        <v>0</v>
      </c>
    </row>
    <row r="62" spans="1:8" ht="15">
      <c r="A62" s="55">
        <f t="shared" si="15"/>
        <v>29</v>
      </c>
      <c r="B62" s="56" t="s">
        <v>129</v>
      </c>
      <c r="C62" s="57" t="s">
        <v>171</v>
      </c>
      <c r="D62" s="58" t="s">
        <v>14</v>
      </c>
      <c r="E62" s="59">
        <v>2</v>
      </c>
      <c r="F62" s="11"/>
      <c r="G62" s="94"/>
      <c r="H62" s="95">
        <f t="shared" si="14"/>
        <v>0</v>
      </c>
    </row>
    <row r="63" spans="1:8" ht="15">
      <c r="A63" s="55"/>
      <c r="B63" s="60" t="s">
        <v>63</v>
      </c>
      <c r="C63" s="70" t="s">
        <v>172</v>
      </c>
      <c r="D63" s="58"/>
      <c r="E63" s="59"/>
      <c r="F63" s="12"/>
      <c r="G63" s="94"/>
      <c r="H63" s="95"/>
    </row>
    <row r="64" spans="1:8" ht="15">
      <c r="A64" s="55">
        <f>A62+1</f>
        <v>30</v>
      </c>
      <c r="B64" s="56" t="s">
        <v>106</v>
      </c>
      <c r="C64" s="57" t="s">
        <v>121</v>
      </c>
      <c r="D64" s="58" t="s">
        <v>14</v>
      </c>
      <c r="E64" s="59">
        <v>12</v>
      </c>
      <c r="F64" s="11"/>
      <c r="G64" s="94"/>
      <c r="H64" s="95">
        <f aca="true" t="shared" si="16" ref="H64">F64*E64+G64*E64</f>
        <v>0</v>
      </c>
    </row>
    <row r="65" spans="1:8" ht="15">
      <c r="A65" s="55"/>
      <c r="B65" s="60" t="s">
        <v>75</v>
      </c>
      <c r="C65" s="70" t="s">
        <v>173</v>
      </c>
      <c r="D65" s="58"/>
      <c r="E65" s="59"/>
      <c r="F65" s="12"/>
      <c r="G65" s="94"/>
      <c r="H65" s="95"/>
    </row>
    <row r="66" spans="1:8" ht="15">
      <c r="A66" s="61"/>
      <c r="B66" s="62"/>
      <c r="C66" s="63"/>
      <c r="D66" s="64"/>
      <c r="E66" s="65"/>
      <c r="F66" s="13"/>
      <c r="G66" s="98"/>
      <c r="H66" s="96">
        <f>SUM(H58:H65)</f>
        <v>0</v>
      </c>
    </row>
    <row r="67" spans="1:8" ht="15">
      <c r="A67" s="50"/>
      <c r="B67" s="51"/>
      <c r="C67" s="52" t="s">
        <v>20</v>
      </c>
      <c r="D67" s="53"/>
      <c r="E67" s="54"/>
      <c r="F67" s="6"/>
      <c r="G67" s="97"/>
      <c r="H67" s="97"/>
    </row>
    <row r="68" spans="1:8" ht="15">
      <c r="A68" s="55">
        <f>A64+1</f>
        <v>31</v>
      </c>
      <c r="B68" s="57" t="s">
        <v>38</v>
      </c>
      <c r="C68" s="57" t="s">
        <v>174</v>
      </c>
      <c r="D68" s="58" t="s">
        <v>14</v>
      </c>
      <c r="E68" s="59">
        <v>80</v>
      </c>
      <c r="F68" s="11"/>
      <c r="G68" s="94"/>
      <c r="H68" s="94">
        <f aca="true" t="shared" si="17" ref="H68:H121">F68*E68+G68*E68</f>
        <v>0</v>
      </c>
    </row>
    <row r="69" spans="1:8" ht="27" customHeight="1">
      <c r="A69" s="55"/>
      <c r="B69" s="60" t="s">
        <v>93</v>
      </c>
      <c r="C69" s="70" t="s">
        <v>175</v>
      </c>
      <c r="D69" s="58"/>
      <c r="E69" s="59"/>
      <c r="F69" s="12"/>
      <c r="G69" s="94"/>
      <c r="H69" s="95"/>
    </row>
    <row r="70" spans="1:8" ht="15" customHeight="1">
      <c r="A70" s="55">
        <f>A68+1</f>
        <v>32</v>
      </c>
      <c r="B70" s="57" t="s">
        <v>107</v>
      </c>
      <c r="C70" s="57" t="s">
        <v>176</v>
      </c>
      <c r="D70" s="58" t="s">
        <v>14</v>
      </c>
      <c r="E70" s="59">
        <v>8</v>
      </c>
      <c r="F70" s="11"/>
      <c r="G70" s="94"/>
      <c r="H70" s="95">
        <f t="shared" si="17"/>
        <v>0</v>
      </c>
    </row>
    <row r="71" spans="1:8" ht="15" customHeight="1">
      <c r="A71" s="55">
        <f>A70+1</f>
        <v>33</v>
      </c>
      <c r="B71" s="57" t="s">
        <v>108</v>
      </c>
      <c r="C71" s="57" t="s">
        <v>177</v>
      </c>
      <c r="D71" s="58" t="s">
        <v>14</v>
      </c>
      <c r="E71" s="59">
        <v>24</v>
      </c>
      <c r="F71" s="11"/>
      <c r="G71" s="94"/>
      <c r="H71" s="95">
        <f t="shared" si="17"/>
        <v>0</v>
      </c>
    </row>
    <row r="72" spans="1:8" ht="15" customHeight="1">
      <c r="A72" s="55">
        <f aca="true" t="shared" si="18" ref="A72:A77">A71+1</f>
        <v>34</v>
      </c>
      <c r="B72" s="57" t="s">
        <v>109</v>
      </c>
      <c r="C72" s="57" t="s">
        <v>178</v>
      </c>
      <c r="D72" s="58" t="s">
        <v>14</v>
      </c>
      <c r="E72" s="59">
        <v>36</v>
      </c>
      <c r="F72" s="11"/>
      <c r="G72" s="94"/>
      <c r="H72" s="95">
        <f t="shared" si="17"/>
        <v>0</v>
      </c>
    </row>
    <row r="73" spans="1:8" ht="15" customHeight="1">
      <c r="A73" s="55">
        <f t="shared" si="18"/>
        <v>35</v>
      </c>
      <c r="B73" s="57" t="s">
        <v>110</v>
      </c>
      <c r="C73" s="57" t="s">
        <v>179</v>
      </c>
      <c r="D73" s="58" t="s">
        <v>14</v>
      </c>
      <c r="E73" s="59">
        <v>12</v>
      </c>
      <c r="F73" s="11"/>
      <c r="G73" s="94"/>
      <c r="H73" s="95">
        <f t="shared" si="17"/>
        <v>0</v>
      </c>
    </row>
    <row r="74" spans="1:8" ht="15" customHeight="1">
      <c r="A74" s="55">
        <f t="shared" si="18"/>
        <v>36</v>
      </c>
      <c r="B74" s="57" t="s">
        <v>59</v>
      </c>
      <c r="C74" s="57" t="s">
        <v>180</v>
      </c>
      <c r="D74" s="58" t="s">
        <v>14</v>
      </c>
      <c r="E74" s="59">
        <v>80</v>
      </c>
      <c r="F74" s="11"/>
      <c r="G74" s="94"/>
      <c r="H74" s="95">
        <f t="shared" si="17"/>
        <v>0</v>
      </c>
    </row>
    <row r="75" spans="1:8" ht="15">
      <c r="A75" s="55">
        <f t="shared" si="18"/>
        <v>37</v>
      </c>
      <c r="B75" s="56" t="s">
        <v>77</v>
      </c>
      <c r="C75" s="57" t="s">
        <v>181</v>
      </c>
      <c r="D75" s="58" t="s">
        <v>14</v>
      </c>
      <c r="E75" s="59">
        <v>1</v>
      </c>
      <c r="F75" s="11"/>
      <c r="G75" s="94"/>
      <c r="H75" s="95">
        <f aca="true" t="shared" si="19" ref="H75">F75*E75+G75*E75</f>
        <v>0</v>
      </c>
    </row>
    <row r="76" spans="1:8" ht="15">
      <c r="A76" s="55">
        <f t="shared" si="18"/>
        <v>38</v>
      </c>
      <c r="B76" s="56" t="s">
        <v>133</v>
      </c>
      <c r="C76" s="57" t="s">
        <v>182</v>
      </c>
      <c r="D76" s="58" t="s">
        <v>14</v>
      </c>
      <c r="E76" s="59">
        <v>1</v>
      </c>
      <c r="F76" s="11"/>
      <c r="G76" s="94"/>
      <c r="H76" s="95">
        <f aca="true" t="shared" si="20" ref="H76">F76*E76+G76*E76</f>
        <v>0</v>
      </c>
    </row>
    <row r="77" spans="1:8" ht="24">
      <c r="A77" s="55">
        <f t="shared" si="18"/>
        <v>39</v>
      </c>
      <c r="B77" s="56" t="s">
        <v>47</v>
      </c>
      <c r="C77" s="57" t="s">
        <v>183</v>
      </c>
      <c r="D77" s="58" t="s">
        <v>14</v>
      </c>
      <c r="E77" s="59">
        <v>12</v>
      </c>
      <c r="F77" s="11"/>
      <c r="G77" s="94"/>
      <c r="H77" s="95">
        <f t="shared" si="17"/>
        <v>0</v>
      </c>
    </row>
    <row r="78" spans="1:8" ht="15" customHeight="1">
      <c r="A78" s="55"/>
      <c r="B78" s="60" t="s">
        <v>60</v>
      </c>
      <c r="C78" s="70" t="s">
        <v>184</v>
      </c>
      <c r="D78" s="58"/>
      <c r="E78" s="59"/>
      <c r="F78" s="12"/>
      <c r="G78" s="94"/>
      <c r="H78" s="95"/>
    </row>
    <row r="79" spans="1:8" ht="24">
      <c r="A79" s="55">
        <f>A77+1</f>
        <v>40</v>
      </c>
      <c r="B79" s="56" t="s">
        <v>130</v>
      </c>
      <c r="C79" s="57" t="s">
        <v>185</v>
      </c>
      <c r="D79" s="58" t="s">
        <v>14</v>
      </c>
      <c r="E79" s="59">
        <v>1</v>
      </c>
      <c r="F79" s="11"/>
      <c r="G79" s="94"/>
      <c r="H79" s="95">
        <f aca="true" t="shared" si="21" ref="H79">F79*E79+G79*E79</f>
        <v>0</v>
      </c>
    </row>
    <row r="80" spans="1:8" ht="15" customHeight="1">
      <c r="A80" s="55"/>
      <c r="B80" s="60" t="s">
        <v>131</v>
      </c>
      <c r="C80" s="70" t="s">
        <v>186</v>
      </c>
      <c r="D80" s="58"/>
      <c r="E80" s="59"/>
      <c r="F80" s="12"/>
      <c r="G80" s="94"/>
      <c r="H80" s="95"/>
    </row>
    <row r="81" spans="1:8" ht="15" customHeight="1">
      <c r="A81" s="55">
        <f>A79+1</f>
        <v>41</v>
      </c>
      <c r="B81" s="56" t="s">
        <v>136</v>
      </c>
      <c r="C81" s="57" t="s">
        <v>187</v>
      </c>
      <c r="D81" s="58" t="s">
        <v>14</v>
      </c>
      <c r="E81" s="59">
        <v>1</v>
      </c>
      <c r="F81" s="11"/>
      <c r="G81" s="94"/>
      <c r="H81" s="95">
        <f aca="true" t="shared" si="22" ref="H81">F81*E81+G81*E81</f>
        <v>0</v>
      </c>
    </row>
    <row r="82" spans="1:8" ht="15" customHeight="1">
      <c r="A82" s="55">
        <f>A81+1</f>
        <v>42</v>
      </c>
      <c r="B82" s="56" t="s">
        <v>39</v>
      </c>
      <c r="C82" s="57" t="s">
        <v>188</v>
      </c>
      <c r="D82" s="58" t="s">
        <v>13</v>
      </c>
      <c r="E82" s="59">
        <v>19</v>
      </c>
      <c r="F82" s="11"/>
      <c r="G82" s="94"/>
      <c r="H82" s="95">
        <f t="shared" si="17"/>
        <v>0</v>
      </c>
    </row>
    <row r="83" spans="1:8" ht="15">
      <c r="A83" s="55"/>
      <c r="B83" s="60" t="s">
        <v>61</v>
      </c>
      <c r="C83" s="70" t="s">
        <v>189</v>
      </c>
      <c r="D83" s="58"/>
      <c r="E83" s="59"/>
      <c r="F83" s="12"/>
      <c r="G83" s="94"/>
      <c r="H83" s="95"/>
    </row>
    <row r="84" spans="1:8" ht="15">
      <c r="A84" s="55">
        <f>A82+1</f>
        <v>43</v>
      </c>
      <c r="B84" s="56" t="s">
        <v>40</v>
      </c>
      <c r="C84" s="57" t="s">
        <v>190</v>
      </c>
      <c r="D84" s="58" t="s">
        <v>14</v>
      </c>
      <c r="E84" s="59">
        <v>615</v>
      </c>
      <c r="F84" s="11"/>
      <c r="G84" s="94"/>
      <c r="H84" s="95">
        <f t="shared" si="17"/>
        <v>0</v>
      </c>
    </row>
    <row r="85" spans="1:8" ht="16.5" customHeight="1">
      <c r="A85" s="55"/>
      <c r="B85" s="60" t="s">
        <v>62</v>
      </c>
      <c r="C85" s="70" t="s">
        <v>191</v>
      </c>
      <c r="D85" s="58"/>
      <c r="E85" s="59"/>
      <c r="F85" s="12"/>
      <c r="G85" s="94"/>
      <c r="H85" s="95"/>
    </row>
    <row r="86" spans="1:8" ht="16.5" customHeight="1">
      <c r="A86" s="55">
        <f>A84+1</f>
        <v>44</v>
      </c>
      <c r="B86" s="60" t="s">
        <v>132</v>
      </c>
      <c r="C86" s="57" t="s">
        <v>192</v>
      </c>
      <c r="D86" s="58" t="s">
        <v>14</v>
      </c>
      <c r="E86" s="59">
        <v>17</v>
      </c>
      <c r="F86" s="11"/>
      <c r="G86" s="94"/>
      <c r="H86" s="95">
        <f aca="true" t="shared" si="23" ref="H86:H88">F86*E86+G86*E86</f>
        <v>0</v>
      </c>
    </row>
    <row r="87" spans="1:8" ht="16.5" customHeight="1">
      <c r="A87" s="55"/>
      <c r="B87" s="60" t="s">
        <v>61</v>
      </c>
      <c r="C87" s="70" t="s">
        <v>189</v>
      </c>
      <c r="D87" s="58"/>
      <c r="E87" s="59"/>
      <c r="F87" s="12"/>
      <c r="G87" s="94"/>
      <c r="H87" s="95"/>
    </row>
    <row r="88" spans="1:8" ht="16.5" customHeight="1">
      <c r="A88" s="55">
        <f>A86+1</f>
        <v>45</v>
      </c>
      <c r="B88" s="56" t="s">
        <v>42</v>
      </c>
      <c r="C88" s="57" t="s">
        <v>193</v>
      </c>
      <c r="D88" s="58" t="s">
        <v>14</v>
      </c>
      <c r="E88" s="59">
        <v>3</v>
      </c>
      <c r="F88" s="11"/>
      <c r="G88" s="94"/>
      <c r="H88" s="95">
        <f t="shared" si="23"/>
        <v>0</v>
      </c>
    </row>
    <row r="89" spans="1:8" ht="16.5" customHeight="1">
      <c r="A89" s="55"/>
      <c r="B89" s="60" t="s">
        <v>94</v>
      </c>
      <c r="C89" s="70" t="s">
        <v>194</v>
      </c>
      <c r="D89" s="58"/>
      <c r="E89" s="59"/>
      <c r="F89" s="12"/>
      <c r="G89" s="94"/>
      <c r="H89" s="95"/>
    </row>
    <row r="90" spans="1:8" ht="14.25" customHeight="1">
      <c r="A90" s="55">
        <f>A88+1</f>
        <v>46</v>
      </c>
      <c r="B90" s="56" t="s">
        <v>78</v>
      </c>
      <c r="C90" s="57" t="s">
        <v>195</v>
      </c>
      <c r="D90" s="58" t="s">
        <v>14</v>
      </c>
      <c r="E90" s="59">
        <v>1</v>
      </c>
      <c r="F90" s="11"/>
      <c r="G90" s="94"/>
      <c r="H90" s="95">
        <f aca="true" t="shared" si="24" ref="H90:H91">F90*E90+G90*E90</f>
        <v>0</v>
      </c>
    </row>
    <row r="91" spans="1:8" ht="15" customHeight="1">
      <c r="A91" s="55">
        <f>A90+1</f>
        <v>47</v>
      </c>
      <c r="B91" s="56" t="s">
        <v>79</v>
      </c>
      <c r="C91" s="57" t="s">
        <v>196</v>
      </c>
      <c r="D91" s="58" t="s">
        <v>14</v>
      </c>
      <c r="E91" s="59">
        <v>1</v>
      </c>
      <c r="F91" s="11"/>
      <c r="G91" s="94"/>
      <c r="H91" s="95">
        <f t="shared" si="24"/>
        <v>0</v>
      </c>
    </row>
    <row r="92" spans="1:8" ht="15">
      <c r="A92" s="55"/>
      <c r="B92" s="62"/>
      <c r="C92" s="63"/>
      <c r="D92" s="64"/>
      <c r="E92" s="65"/>
      <c r="F92" s="13"/>
      <c r="G92" s="98"/>
      <c r="H92" s="96">
        <f>SUM(H68:H91)</f>
        <v>0</v>
      </c>
    </row>
    <row r="93" spans="1:8" ht="26.25">
      <c r="A93" s="55"/>
      <c r="B93" s="51"/>
      <c r="C93" s="52" t="s">
        <v>31</v>
      </c>
      <c r="D93" s="53"/>
      <c r="E93" s="54"/>
      <c r="F93" s="6"/>
      <c r="G93"/>
      <c r="H93"/>
    </row>
    <row r="94" spans="1:8" ht="15">
      <c r="A94" s="55">
        <f>A91+1</f>
        <v>48</v>
      </c>
      <c r="B94" s="56" t="s">
        <v>134</v>
      </c>
      <c r="C94" s="57" t="s">
        <v>197</v>
      </c>
      <c r="D94" s="58" t="s">
        <v>14</v>
      </c>
      <c r="E94" s="59">
        <v>1</v>
      </c>
      <c r="F94" s="11"/>
      <c r="G94" s="94"/>
      <c r="H94" s="95">
        <f aca="true" t="shared" si="25" ref="H94:H108">F94*E94+G94*E94</f>
        <v>0</v>
      </c>
    </row>
    <row r="95" spans="1:8" ht="15">
      <c r="A95" s="55"/>
      <c r="B95" s="60" t="s">
        <v>64</v>
      </c>
      <c r="C95" s="70" t="s">
        <v>198</v>
      </c>
      <c r="D95" s="58"/>
      <c r="E95" s="59"/>
      <c r="F95" s="12"/>
      <c r="G95" s="94"/>
      <c r="H95" s="95"/>
    </row>
    <row r="96" spans="1:8" ht="15">
      <c r="A96" s="55">
        <f>A94+1</f>
        <v>49</v>
      </c>
      <c r="B96" s="56" t="s">
        <v>135</v>
      </c>
      <c r="C96" s="57" t="s">
        <v>199</v>
      </c>
      <c r="D96" s="66" t="s">
        <v>14</v>
      </c>
      <c r="E96" s="59">
        <v>2</v>
      </c>
      <c r="F96" s="11"/>
      <c r="G96" s="94"/>
      <c r="H96" s="95">
        <f aca="true" t="shared" si="26" ref="H96">F96*E96+G96*E96</f>
        <v>0</v>
      </c>
    </row>
    <row r="97" spans="1:8" ht="15">
      <c r="A97" s="55"/>
      <c r="B97" s="60"/>
      <c r="C97" s="70" t="s">
        <v>84</v>
      </c>
      <c r="D97" s="58"/>
      <c r="E97" s="59"/>
      <c r="F97" s="12"/>
      <c r="G97" s="94"/>
      <c r="H97" s="95"/>
    </row>
    <row r="98" spans="1:8" ht="15">
      <c r="A98" s="55">
        <f>A96+1</f>
        <v>50</v>
      </c>
      <c r="B98" s="56" t="s">
        <v>41</v>
      </c>
      <c r="C98" s="57" t="s">
        <v>200</v>
      </c>
      <c r="D98" s="66" t="s">
        <v>14</v>
      </c>
      <c r="E98" s="59">
        <v>1</v>
      </c>
      <c r="F98" s="11"/>
      <c r="G98" s="94"/>
      <c r="H98" s="95">
        <f t="shared" si="25"/>
        <v>0</v>
      </c>
    </row>
    <row r="99" spans="1:8" ht="15" customHeight="1">
      <c r="A99" s="55"/>
      <c r="B99" s="60" t="s">
        <v>65</v>
      </c>
      <c r="C99" s="70" t="s">
        <v>201</v>
      </c>
      <c r="D99" s="58"/>
      <c r="E99" s="59"/>
      <c r="F99" s="12"/>
      <c r="G99" s="94"/>
      <c r="H99" s="95"/>
    </row>
    <row r="100" spans="1:8" ht="27" customHeight="1">
      <c r="A100" s="55">
        <f>A98+1</f>
        <v>51</v>
      </c>
      <c r="B100" s="56" t="s">
        <v>43</v>
      </c>
      <c r="C100" s="57" t="s">
        <v>167</v>
      </c>
      <c r="D100" s="58" t="s">
        <v>14</v>
      </c>
      <c r="E100" s="59">
        <v>1</v>
      </c>
      <c r="F100" s="11"/>
      <c r="G100" s="94"/>
      <c r="H100" s="95">
        <f t="shared" si="25"/>
        <v>0</v>
      </c>
    </row>
    <row r="101" spans="1:8" ht="24">
      <c r="A101" s="55"/>
      <c r="B101" s="56" t="s">
        <v>95</v>
      </c>
      <c r="C101" s="57" t="s">
        <v>202</v>
      </c>
      <c r="D101" s="66" t="s">
        <v>14</v>
      </c>
      <c r="E101" s="59">
        <v>1</v>
      </c>
      <c r="F101" s="12"/>
      <c r="G101" s="94"/>
      <c r="H101" s="95">
        <f t="shared" si="25"/>
        <v>0</v>
      </c>
    </row>
    <row r="102" spans="1:8" ht="15">
      <c r="A102" s="55">
        <f>A100+1</f>
        <v>52</v>
      </c>
      <c r="B102" s="56" t="s">
        <v>44</v>
      </c>
      <c r="C102" s="57" t="s">
        <v>203</v>
      </c>
      <c r="D102" s="66" t="s">
        <v>14</v>
      </c>
      <c r="E102" s="59">
        <v>2</v>
      </c>
      <c r="F102" s="11"/>
      <c r="G102" s="94"/>
      <c r="H102" s="95">
        <f t="shared" si="25"/>
        <v>0</v>
      </c>
    </row>
    <row r="103" spans="1:8" ht="15" customHeight="1">
      <c r="A103" s="55"/>
      <c r="B103" s="60" t="s">
        <v>66</v>
      </c>
      <c r="C103" s="70" t="s">
        <v>204</v>
      </c>
      <c r="D103" s="58"/>
      <c r="E103" s="59"/>
      <c r="F103" s="12"/>
      <c r="G103" s="94"/>
      <c r="H103" s="95"/>
    </row>
    <row r="104" spans="1:8" ht="15">
      <c r="A104" s="55">
        <f>A102+1</f>
        <v>53</v>
      </c>
      <c r="B104" s="56" t="s">
        <v>46</v>
      </c>
      <c r="C104" s="57" t="s">
        <v>205</v>
      </c>
      <c r="D104" s="66" t="s">
        <v>14</v>
      </c>
      <c r="E104" s="59">
        <v>2</v>
      </c>
      <c r="F104" s="11"/>
      <c r="G104" s="94"/>
      <c r="H104" s="95">
        <f t="shared" si="25"/>
        <v>0</v>
      </c>
    </row>
    <row r="105" spans="1:8" ht="15" customHeight="1">
      <c r="A105" s="55"/>
      <c r="B105" s="60" t="s">
        <v>67</v>
      </c>
      <c r="C105" s="70" t="s">
        <v>206</v>
      </c>
      <c r="D105" s="58"/>
      <c r="E105" s="59"/>
      <c r="F105" s="12"/>
      <c r="G105" s="94"/>
      <c r="H105" s="95"/>
    </row>
    <row r="106" spans="1:8" ht="15">
      <c r="A106" s="55">
        <f>A104+1</f>
        <v>54</v>
      </c>
      <c r="B106" s="56" t="s">
        <v>45</v>
      </c>
      <c r="C106" s="57" t="s">
        <v>207</v>
      </c>
      <c r="D106" s="66" t="s">
        <v>14</v>
      </c>
      <c r="E106" s="59">
        <v>1</v>
      </c>
      <c r="F106" s="11"/>
      <c r="G106" s="94"/>
      <c r="H106" s="95">
        <f t="shared" si="25"/>
        <v>0</v>
      </c>
    </row>
    <row r="107" spans="1:8" ht="15" customHeight="1">
      <c r="A107" s="55"/>
      <c r="B107" s="60" t="s">
        <v>69</v>
      </c>
      <c r="C107" s="70" t="s">
        <v>208</v>
      </c>
      <c r="D107" s="58"/>
      <c r="E107" s="59"/>
      <c r="F107" s="12"/>
      <c r="G107" s="94"/>
      <c r="H107" s="95"/>
    </row>
    <row r="108" spans="1:8" ht="15">
      <c r="A108" s="55">
        <f>A106+1</f>
        <v>55</v>
      </c>
      <c r="B108" s="56" t="s">
        <v>68</v>
      </c>
      <c r="C108" s="57" t="s">
        <v>209</v>
      </c>
      <c r="D108" s="66" t="s">
        <v>14</v>
      </c>
      <c r="E108" s="59">
        <v>1</v>
      </c>
      <c r="F108" s="11"/>
      <c r="G108" s="94"/>
      <c r="H108" s="95">
        <f t="shared" si="25"/>
        <v>0</v>
      </c>
    </row>
    <row r="109" spans="1:8" ht="15">
      <c r="A109" s="55"/>
      <c r="B109" s="60" t="s">
        <v>70</v>
      </c>
      <c r="C109" s="70" t="s">
        <v>210</v>
      </c>
      <c r="D109" s="58"/>
      <c r="E109" s="59"/>
      <c r="F109" s="12"/>
      <c r="G109" s="94"/>
      <c r="H109" s="95"/>
    </row>
    <row r="110" spans="1:8" ht="15">
      <c r="A110" s="55"/>
      <c r="B110" s="62"/>
      <c r="C110" s="63"/>
      <c r="D110" s="64"/>
      <c r="E110" s="65"/>
      <c r="F110" s="13"/>
      <c r="G110" s="98"/>
      <c r="H110" s="96">
        <f>SUM(H94:H108)</f>
        <v>0</v>
      </c>
    </row>
    <row r="111" spans="1:8" ht="15" customHeight="1">
      <c r="A111" s="55"/>
      <c r="B111" s="51"/>
      <c r="C111" s="52" t="s">
        <v>28</v>
      </c>
      <c r="D111" s="53"/>
      <c r="E111" s="54"/>
      <c r="F111" s="6"/>
      <c r="G111" s="97"/>
      <c r="H111"/>
    </row>
    <row r="112" spans="1:8" ht="15">
      <c r="A112" s="55">
        <f>A108+1</f>
        <v>56</v>
      </c>
      <c r="B112" s="56"/>
      <c r="C112" s="57" t="s">
        <v>112</v>
      </c>
      <c r="D112" s="59" t="s">
        <v>14</v>
      </c>
      <c r="E112" s="74">
        <v>2</v>
      </c>
      <c r="F112" s="11"/>
      <c r="G112" s="94"/>
      <c r="H112" s="95">
        <f aca="true" t="shared" si="27" ref="H112:H119">F112*E112+G112*E112</f>
        <v>0</v>
      </c>
    </row>
    <row r="113" spans="1:8" ht="24">
      <c r="A113" s="55">
        <f>A112+1</f>
        <v>57</v>
      </c>
      <c r="B113" s="56" t="s">
        <v>113</v>
      </c>
      <c r="C113" s="57" t="s">
        <v>114</v>
      </c>
      <c r="D113" s="59" t="s">
        <v>14</v>
      </c>
      <c r="E113" s="74">
        <v>1</v>
      </c>
      <c r="F113" s="11"/>
      <c r="G113" s="94"/>
      <c r="H113" s="95">
        <f t="shared" si="27"/>
        <v>0</v>
      </c>
    </row>
    <row r="114" spans="1:8" ht="15">
      <c r="A114" s="55">
        <f aca="true" t="shared" si="28" ref="A114:A121">A113+1</f>
        <v>58</v>
      </c>
      <c r="B114" s="56" t="s">
        <v>115</v>
      </c>
      <c r="C114" s="57" t="s">
        <v>116</v>
      </c>
      <c r="D114" s="59" t="s">
        <v>14</v>
      </c>
      <c r="E114" s="74">
        <v>1</v>
      </c>
      <c r="F114" s="11"/>
      <c r="G114" s="94"/>
      <c r="H114" s="95">
        <f t="shared" si="27"/>
        <v>0</v>
      </c>
    </row>
    <row r="115" spans="1:8" ht="15">
      <c r="A115" s="55">
        <f t="shared" si="28"/>
        <v>59</v>
      </c>
      <c r="B115" s="56" t="s">
        <v>117</v>
      </c>
      <c r="C115" s="57" t="s">
        <v>118</v>
      </c>
      <c r="D115" s="59" t="s">
        <v>14</v>
      </c>
      <c r="E115" s="74">
        <v>1</v>
      </c>
      <c r="F115" s="11"/>
      <c r="G115" s="94"/>
      <c r="H115" s="95">
        <f t="shared" si="27"/>
        <v>0</v>
      </c>
    </row>
    <row r="116" spans="1:8" ht="15">
      <c r="A116" s="55">
        <f t="shared" si="28"/>
        <v>60</v>
      </c>
      <c r="B116" s="56" t="s">
        <v>80</v>
      </c>
      <c r="C116" s="57" t="s">
        <v>119</v>
      </c>
      <c r="D116" s="59" t="s">
        <v>14</v>
      </c>
      <c r="E116" s="74">
        <v>1</v>
      </c>
      <c r="F116" s="11"/>
      <c r="G116" s="94"/>
      <c r="H116" s="95">
        <f t="shared" si="27"/>
        <v>0</v>
      </c>
    </row>
    <row r="117" spans="1:8" ht="15" customHeight="1">
      <c r="A117" s="55">
        <f t="shared" si="28"/>
        <v>61</v>
      </c>
      <c r="B117" s="56" t="s">
        <v>99</v>
      </c>
      <c r="C117" s="57" t="s">
        <v>120</v>
      </c>
      <c r="D117" s="59" t="s">
        <v>14</v>
      </c>
      <c r="E117" s="74">
        <v>2</v>
      </c>
      <c r="F117" s="11"/>
      <c r="G117" s="94"/>
      <c r="H117" s="95">
        <f t="shared" si="27"/>
        <v>0</v>
      </c>
    </row>
    <row r="118" spans="1:8" ht="15">
      <c r="A118" s="55">
        <f t="shared" si="28"/>
        <v>62</v>
      </c>
      <c r="B118" s="56" t="s">
        <v>106</v>
      </c>
      <c r="C118" s="57" t="s">
        <v>121</v>
      </c>
      <c r="D118" s="59" t="s">
        <v>14</v>
      </c>
      <c r="E118" s="74">
        <v>2</v>
      </c>
      <c r="F118" s="11"/>
      <c r="G118" s="94"/>
      <c r="H118" s="95">
        <f t="shared" si="27"/>
        <v>0</v>
      </c>
    </row>
    <row r="119" spans="1:8" ht="15">
      <c r="A119" s="55">
        <f t="shared" si="28"/>
        <v>63</v>
      </c>
      <c r="B119" s="56" t="s">
        <v>33</v>
      </c>
      <c r="C119" s="57" t="s">
        <v>122</v>
      </c>
      <c r="D119" s="59" t="s">
        <v>14</v>
      </c>
      <c r="E119" s="74">
        <v>1</v>
      </c>
      <c r="F119" s="11"/>
      <c r="G119" s="94"/>
      <c r="H119" s="95">
        <f t="shared" si="27"/>
        <v>0</v>
      </c>
    </row>
    <row r="120" spans="1:8" ht="15">
      <c r="A120" s="55">
        <f t="shared" si="28"/>
        <v>64</v>
      </c>
      <c r="B120" s="56"/>
      <c r="C120" s="57" t="s">
        <v>82</v>
      </c>
      <c r="D120" s="59" t="s">
        <v>14</v>
      </c>
      <c r="E120" s="74">
        <v>1</v>
      </c>
      <c r="F120" s="11"/>
      <c r="G120" s="94"/>
      <c r="H120" s="95">
        <f t="shared" si="17"/>
        <v>0</v>
      </c>
    </row>
    <row r="121" spans="1:8" ht="15">
      <c r="A121" s="55">
        <f t="shared" si="28"/>
        <v>65</v>
      </c>
      <c r="B121" s="56" t="s">
        <v>81</v>
      </c>
      <c r="C121" s="57" t="s">
        <v>211</v>
      </c>
      <c r="D121" s="59" t="s">
        <v>14</v>
      </c>
      <c r="E121" s="74">
        <v>1</v>
      </c>
      <c r="F121" s="12"/>
      <c r="G121" s="94"/>
      <c r="H121" s="95">
        <f t="shared" si="17"/>
        <v>0</v>
      </c>
    </row>
    <row r="122" spans="1:8" ht="15">
      <c r="A122" s="55"/>
      <c r="B122" s="62"/>
      <c r="C122" s="63"/>
      <c r="D122" s="64"/>
      <c r="E122" s="65"/>
      <c r="F122" s="13"/>
      <c r="G122" s="98"/>
      <c r="H122" s="96">
        <f>SUM(H112:H121)</f>
        <v>0</v>
      </c>
    </row>
    <row r="123" spans="1:8" ht="15">
      <c r="A123" s="55"/>
      <c r="B123" s="51"/>
      <c r="C123" s="52" t="s">
        <v>25</v>
      </c>
      <c r="D123" s="53"/>
      <c r="E123" s="54"/>
      <c r="F123" s="6"/>
      <c r="G123" s="97"/>
      <c r="H123"/>
    </row>
    <row r="124" spans="1:8" ht="15">
      <c r="A124" s="55">
        <f>A121+1</f>
        <v>66</v>
      </c>
      <c r="B124" s="56" t="s">
        <v>91</v>
      </c>
      <c r="C124" s="57" t="s">
        <v>212</v>
      </c>
      <c r="D124" s="58" t="s">
        <v>14</v>
      </c>
      <c r="E124" s="59">
        <v>3</v>
      </c>
      <c r="F124" s="11"/>
      <c r="G124" s="94"/>
      <c r="H124" s="95">
        <f>F124*E124+G124*E124</f>
        <v>0</v>
      </c>
    </row>
    <row r="125" spans="1:8" ht="15">
      <c r="A125" s="55"/>
      <c r="B125" s="60" t="s">
        <v>71</v>
      </c>
      <c r="C125" s="70" t="s">
        <v>213</v>
      </c>
      <c r="D125" s="58"/>
      <c r="E125" s="59"/>
      <c r="F125" s="12"/>
      <c r="G125" s="94"/>
      <c r="H125" s="95"/>
    </row>
    <row r="126" spans="1:8" ht="15">
      <c r="A126" s="55">
        <f aca="true" t="shared" si="29" ref="A126">A124+1</f>
        <v>67</v>
      </c>
      <c r="B126" s="56" t="s">
        <v>92</v>
      </c>
      <c r="C126" s="57" t="s">
        <v>214</v>
      </c>
      <c r="D126" s="58" t="s">
        <v>14</v>
      </c>
      <c r="E126" s="59">
        <v>3</v>
      </c>
      <c r="F126" s="11"/>
      <c r="G126" s="94"/>
      <c r="H126" s="95">
        <f>F126*E126+G126*E126</f>
        <v>0</v>
      </c>
    </row>
    <row r="127" spans="1:8" ht="15">
      <c r="A127" s="55"/>
      <c r="B127" s="60" t="s">
        <v>72</v>
      </c>
      <c r="C127" s="70" t="s">
        <v>215</v>
      </c>
      <c r="D127" s="58"/>
      <c r="E127" s="59"/>
      <c r="F127" s="12"/>
      <c r="G127" s="94"/>
      <c r="H127" s="95"/>
    </row>
    <row r="128" spans="1:8" ht="15">
      <c r="A128" s="55"/>
      <c r="B128" s="62"/>
      <c r="C128" s="63"/>
      <c r="D128" s="64"/>
      <c r="E128" s="65"/>
      <c r="F128" s="13"/>
      <c r="G128" s="98"/>
      <c r="H128" s="96">
        <f>SUM(H124:H126)</f>
        <v>0</v>
      </c>
    </row>
    <row r="129" spans="1:8" ht="15">
      <c r="A129" s="55"/>
      <c r="B129" s="51"/>
      <c r="C129" s="52" t="s">
        <v>26</v>
      </c>
      <c r="D129" s="53"/>
      <c r="E129" s="54"/>
      <c r="F129" s="6"/>
      <c r="G129" s="97"/>
      <c r="H129" s="97"/>
    </row>
    <row r="130" spans="1:8" ht="24">
      <c r="A130" s="55">
        <f>A126+1</f>
        <v>68</v>
      </c>
      <c r="B130" s="56" t="s">
        <v>123</v>
      </c>
      <c r="C130" s="57" t="s">
        <v>216</v>
      </c>
      <c r="D130" s="58" t="s">
        <v>11</v>
      </c>
      <c r="E130" s="59">
        <v>150</v>
      </c>
      <c r="F130" s="11"/>
      <c r="G130" s="94"/>
      <c r="H130" s="95">
        <f aca="true" t="shared" si="30" ref="H130:H133">F130*E130+G130*E130</f>
        <v>0</v>
      </c>
    </row>
    <row r="131" spans="1:8" ht="15">
      <c r="A131" s="55">
        <f>A130+1</f>
        <v>69</v>
      </c>
      <c r="B131" s="56" t="s">
        <v>124</v>
      </c>
      <c r="C131" s="57" t="s">
        <v>217</v>
      </c>
      <c r="D131" s="58" t="s">
        <v>13</v>
      </c>
      <c r="E131" s="59">
        <v>1</v>
      </c>
      <c r="F131" s="11"/>
      <c r="G131" s="94"/>
      <c r="H131" s="95">
        <f t="shared" si="30"/>
        <v>0</v>
      </c>
    </row>
    <row r="132" spans="1:8" ht="15">
      <c r="A132" s="55">
        <f aca="true" t="shared" si="31" ref="A132:A133">A131+1</f>
        <v>70</v>
      </c>
      <c r="B132" s="56"/>
      <c r="C132" s="57" t="s">
        <v>21</v>
      </c>
      <c r="D132" s="58" t="s">
        <v>13</v>
      </c>
      <c r="E132" s="59">
        <v>1</v>
      </c>
      <c r="F132" s="11"/>
      <c r="G132" s="94"/>
      <c r="H132" s="95">
        <f t="shared" si="30"/>
        <v>0</v>
      </c>
    </row>
    <row r="133" spans="1:8" ht="15" customHeight="1">
      <c r="A133" s="55">
        <f t="shared" si="31"/>
        <v>71</v>
      </c>
      <c r="B133" s="56"/>
      <c r="C133" s="57" t="s">
        <v>32</v>
      </c>
      <c r="D133" s="58" t="s">
        <v>13</v>
      </c>
      <c r="E133" s="59">
        <v>1</v>
      </c>
      <c r="F133" s="7"/>
      <c r="G133" s="94"/>
      <c r="H133" s="95">
        <f t="shared" si="30"/>
        <v>0</v>
      </c>
    </row>
    <row r="134" spans="1:8" ht="15">
      <c r="A134" s="55"/>
      <c r="F134" s="16"/>
      <c r="G134" s="101"/>
      <c r="H134" s="101">
        <f>SUM(H130:H133)</f>
        <v>0</v>
      </c>
    </row>
    <row r="135" spans="1:8" ht="15" customHeight="1">
      <c r="A135" s="55"/>
      <c r="F135" s="16"/>
      <c r="G135" s="101"/>
      <c r="H135" s="101"/>
    </row>
    <row r="136" spans="1:8" ht="15">
      <c r="A136" s="61"/>
      <c r="C136" s="79" t="s">
        <v>17</v>
      </c>
      <c r="F136" s="17"/>
      <c r="G136" s="102"/>
      <c r="H136" s="103">
        <f>H134+H128+H122+H92+H66+H56+H42+H17+H110</f>
        <v>0</v>
      </c>
    </row>
    <row r="137" spans="1:10" ht="15.75" thickBot="1">
      <c r="A137" s="50"/>
      <c r="C137" s="80" t="s">
        <v>219</v>
      </c>
      <c r="D137" s="81"/>
      <c r="E137" s="82"/>
      <c r="F137" s="18"/>
      <c r="G137" s="81"/>
      <c r="H137" s="81">
        <f>0.12*H136</f>
        <v>0</v>
      </c>
      <c r="J137" s="19"/>
    </row>
    <row r="138" spans="1:8" ht="15.75" thickTop="1">
      <c r="A138" s="55"/>
      <c r="C138" s="79" t="s">
        <v>18</v>
      </c>
      <c r="F138" s="17"/>
      <c r="G138" s="102"/>
      <c r="H138" s="102">
        <f>H136+H137</f>
        <v>0</v>
      </c>
    </row>
    <row r="139" ht="15">
      <c r="A139" s="55"/>
    </row>
    <row r="140" spans="1:8" ht="15">
      <c r="A140" s="55"/>
      <c r="B140" s="83"/>
      <c r="C140" s="83"/>
      <c r="D140" s="83"/>
      <c r="E140" s="83"/>
      <c r="F140" s="21"/>
      <c r="G140" s="83"/>
      <c r="H140" s="83"/>
    </row>
    <row r="141" ht="15">
      <c r="A141" s="55"/>
    </row>
    <row r="144" spans="10:11" ht="15">
      <c r="J144" s="22"/>
      <c r="K144" s="17"/>
    </row>
    <row r="148" ht="58.5" customHeight="1">
      <c r="A148" s="83"/>
    </row>
  </sheetData>
  <sheetProtection algorithmName="SHA-512" hashValue="CHC41Vu0rtN35W9KbtqB86T0TT7/+CCPB3TuZS2bUExeJua2M+AsAsNOTqUsgR9RPyXZtMboynDzGt2J24RBpg==" saltValue="Atkr6SpRotRKrdT2Mq8J8w==" spinCount="100000" sheet="1" objects="1" scenarios="1"/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94" r:id="rId1"/>
  <rowBreaks count="1" manualBreakCount="1">
    <brk id="56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5C79D198B7E60468F979E707E5FACA2" ma:contentTypeVersion="12" ma:contentTypeDescription="Vytvoří nový dokument" ma:contentTypeScope="" ma:versionID="c502bc16e585d9e95ce5f37dd27ac8ab">
  <xsd:schema xmlns:xsd="http://www.w3.org/2001/XMLSchema" xmlns:xs="http://www.w3.org/2001/XMLSchema" xmlns:p="http://schemas.microsoft.com/office/2006/metadata/properties" xmlns:ns2="cb8518e5-3586-4e28-a4b0-42c89f704688" xmlns:ns3="9a61d8df-3f63-45b1-8d77-c9158ac84b49" targetNamespace="http://schemas.microsoft.com/office/2006/metadata/properties" ma:root="true" ma:fieldsID="9d1667deeb6b2e1ca57d3dbbe4fffbcd" ns2:_="" ns3:_="">
    <xsd:import namespace="cb8518e5-3586-4e28-a4b0-42c89f704688"/>
    <xsd:import namespace="9a61d8df-3f63-45b1-8d77-c9158ac84b49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518e5-3586-4e28-a4b0-42c89f70468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Značky obrázků" ma:readOnly="false" ma:fieldId="{5cf76f15-5ced-4ddc-b409-7134ff3c332f}" ma:taxonomyMulti="true" ma:sspId="c7317140-6cc1-4e69-acf2-2554cd773c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1d8df-3f63-45b1-8d77-c9158ac84b4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e9b56bf-a8b4-42ca-bba0-d5d57cf0b229}" ma:internalName="TaxCatchAll" ma:showField="CatchAllData" ma:web="9a61d8df-3f63-45b1-8d77-c9158ac84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373E3E-D5F5-4DCD-A0DF-97071A1DCBB2}"/>
</file>

<file path=customXml/itemProps2.xml><?xml version="1.0" encoding="utf-8"?>
<ds:datastoreItem xmlns:ds="http://schemas.openxmlformats.org/officeDocument/2006/customXml" ds:itemID="{8233D0DF-F316-44C9-A995-0A69AF11A7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Vlček</dc:creator>
  <cp:keywords/>
  <dc:description/>
  <cp:lastModifiedBy>Petr van den Berg</cp:lastModifiedBy>
  <cp:lastPrinted>2024-01-23T12:44:21Z</cp:lastPrinted>
  <dcterms:created xsi:type="dcterms:W3CDTF">2017-02-20T16:01:48Z</dcterms:created>
  <dcterms:modified xsi:type="dcterms:W3CDTF">2024-01-23T12:48:25Z</dcterms:modified>
  <cp:category/>
  <cp:version/>
  <cp:contentType/>
  <cp:contentStatus/>
</cp:coreProperties>
</file>