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4\002_2024 REKONSTRUKCE STŘEŠNÍHO PLÁŠTĚ HLAVNÍ BUDOVY ŠKOLY - SO 01, Blansko\Rozpočty_export\Export_25_01_2024\"/>
    </mc:Choice>
  </mc:AlternateContent>
  <xr:revisionPtr revIDLastSave="0" documentId="8_{CA326C35-A032-4E17-9B9D-7749A9E2311B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99 01 Naklady" sheetId="12" r:id="rId4"/>
    <sheet name="SO 01 01 Pol" sheetId="13" r:id="rId5"/>
    <sheet name="SO 01 02 Pol" sheetId="14" r:id="rId6"/>
    <sheet name="SO 01 03 Pol" sheetId="15" r:id="rId7"/>
  </sheets>
  <externalReferences>
    <externalReference r:id="rId8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'99 01 Naklady'!$1:$7</definedName>
    <definedName name="_xlnm.Print_Titles" localSheetId="4">'SO 01 01 Pol'!$1:$7</definedName>
    <definedName name="_xlnm.Print_Titles" localSheetId="5">'SO 01 02 Pol'!$1:$7</definedName>
    <definedName name="_xlnm.Print_Titles" localSheetId="6">'SO 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'99 01 Naklady'!$A$1:$Y$29</definedName>
    <definedName name="_xlnm.Print_Area" localSheetId="4">'SO 01 01 Pol'!$A$1:$Y$806</definedName>
    <definedName name="_xlnm.Print_Area" localSheetId="5">'SO 01 02 Pol'!$A$1:$Y$40</definedName>
    <definedName name="_xlnm.Print_Area" localSheetId="6">'SO 01 03 Pol'!$A$1:$Y$25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G47" i="1" s="1"/>
  <c r="G25" i="1" s="1"/>
  <c r="A25" i="1" s="1"/>
  <c r="F39" i="1"/>
  <c r="G2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AF24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AE24" i="15"/>
  <c r="G39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G11" i="14" s="1"/>
  <c r="I12" i="14"/>
  <c r="I11" i="14" s="1"/>
  <c r="K12" i="14"/>
  <c r="K11" i="14" s="1"/>
  <c r="O12" i="14"/>
  <c r="O11" i="14" s="1"/>
  <c r="Q12" i="14"/>
  <c r="Q11" i="14" s="1"/>
  <c r="V12" i="14"/>
  <c r="V11" i="14" s="1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9" i="14"/>
  <c r="G18" i="14" s="1"/>
  <c r="I19" i="14"/>
  <c r="I18" i="14" s="1"/>
  <c r="K19" i="14"/>
  <c r="M19" i="14"/>
  <c r="O19" i="14"/>
  <c r="O18" i="14" s="1"/>
  <c r="Q19" i="14"/>
  <c r="Q18" i="14" s="1"/>
  <c r="V19" i="14"/>
  <c r="G20" i="14"/>
  <c r="M20" i="14" s="1"/>
  <c r="I20" i="14"/>
  <c r="K20" i="14"/>
  <c r="O20" i="14"/>
  <c r="Q20" i="14"/>
  <c r="V20" i="14"/>
  <c r="G21" i="14"/>
  <c r="I21" i="14"/>
  <c r="K21" i="14"/>
  <c r="K18" i="14" s="1"/>
  <c r="M21" i="14"/>
  <c r="O21" i="14"/>
  <c r="Q21" i="14"/>
  <c r="V21" i="14"/>
  <c r="V18" i="14" s="1"/>
  <c r="K22" i="14"/>
  <c r="V22" i="14"/>
  <c r="G23" i="14"/>
  <c r="G22" i="14" s="1"/>
  <c r="I23" i="14"/>
  <c r="I22" i="14" s="1"/>
  <c r="K23" i="14"/>
  <c r="M23" i="14"/>
  <c r="M22" i="14" s="1"/>
  <c r="O23" i="14"/>
  <c r="O22" i="14" s="1"/>
  <c r="Q23" i="14"/>
  <c r="Q22" i="14" s="1"/>
  <c r="V23" i="14"/>
  <c r="G25" i="14"/>
  <c r="I25" i="14"/>
  <c r="I24" i="14" s="1"/>
  <c r="K25" i="14"/>
  <c r="K24" i="14" s="1"/>
  <c r="M25" i="14"/>
  <c r="O25" i="14"/>
  <c r="Q25" i="14"/>
  <c r="Q24" i="14" s="1"/>
  <c r="V25" i="14"/>
  <c r="V24" i="14" s="1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G24" i="14" s="1"/>
  <c r="I28" i="14"/>
  <c r="K28" i="14"/>
  <c r="O28" i="14"/>
  <c r="O24" i="14" s="1"/>
  <c r="Q28" i="14"/>
  <c r="V28" i="14"/>
  <c r="G29" i="14"/>
  <c r="I29" i="14"/>
  <c r="K29" i="14"/>
  <c r="M29" i="14"/>
  <c r="O29" i="14"/>
  <c r="Q29" i="14"/>
  <c r="V29" i="14"/>
  <c r="G31" i="14"/>
  <c r="I31" i="14"/>
  <c r="I30" i="14" s="1"/>
  <c r="K31" i="14"/>
  <c r="M31" i="14"/>
  <c r="O31" i="14"/>
  <c r="Q31" i="14"/>
  <c r="Q30" i="14" s="1"/>
  <c r="V31" i="14"/>
  <c r="G32" i="14"/>
  <c r="G30" i="14" s="1"/>
  <c r="I32" i="14"/>
  <c r="K32" i="14"/>
  <c r="K30" i="14" s="1"/>
  <c r="O32" i="14"/>
  <c r="O30" i="14" s="1"/>
  <c r="Q32" i="14"/>
  <c r="V32" i="14"/>
  <c r="V30" i="14" s="1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AE39" i="14"/>
  <c r="G805" i="13"/>
  <c r="BA363" i="13"/>
  <c r="BA287" i="13"/>
  <c r="BA231" i="13"/>
  <c r="BA162" i="13"/>
  <c r="BA13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7" i="13"/>
  <c r="I17" i="13"/>
  <c r="I16" i="13" s="1"/>
  <c r="K17" i="13"/>
  <c r="M17" i="13"/>
  <c r="O17" i="13"/>
  <c r="Q17" i="13"/>
  <c r="Q16" i="13" s="1"/>
  <c r="V17" i="13"/>
  <c r="G41" i="13"/>
  <c r="M41" i="13" s="1"/>
  <c r="I41" i="13"/>
  <c r="K41" i="13"/>
  <c r="K16" i="13" s="1"/>
  <c r="O41" i="13"/>
  <c r="O16" i="13" s="1"/>
  <c r="Q41" i="13"/>
  <c r="V41" i="13"/>
  <c r="V16" i="13" s="1"/>
  <c r="G47" i="13"/>
  <c r="I47" i="13"/>
  <c r="K47" i="13"/>
  <c r="M47" i="13"/>
  <c r="O47" i="13"/>
  <c r="Q47" i="13"/>
  <c r="V47" i="13"/>
  <c r="G61" i="13"/>
  <c r="M61" i="13" s="1"/>
  <c r="I61" i="13"/>
  <c r="K61" i="13"/>
  <c r="O61" i="13"/>
  <c r="Q61" i="13"/>
  <c r="V61" i="13"/>
  <c r="G65" i="13"/>
  <c r="M65" i="13" s="1"/>
  <c r="M64" i="13" s="1"/>
  <c r="I65" i="13"/>
  <c r="K65" i="13"/>
  <c r="K64" i="13" s="1"/>
  <c r="O65" i="13"/>
  <c r="O64" i="13" s="1"/>
  <c r="Q65" i="13"/>
  <c r="V65" i="13"/>
  <c r="V64" i="13" s="1"/>
  <c r="G69" i="13"/>
  <c r="I69" i="13"/>
  <c r="I64" i="13" s="1"/>
  <c r="K69" i="13"/>
  <c r="M69" i="13"/>
  <c r="O69" i="13"/>
  <c r="Q69" i="13"/>
  <c r="Q64" i="13" s="1"/>
  <c r="V69" i="13"/>
  <c r="G73" i="13"/>
  <c r="M73" i="13" s="1"/>
  <c r="I73" i="13"/>
  <c r="K73" i="13"/>
  <c r="O73" i="13"/>
  <c r="Q73" i="13"/>
  <c r="V73" i="13"/>
  <c r="I78" i="13"/>
  <c r="Q78" i="13"/>
  <c r="G79" i="13"/>
  <c r="M79" i="13" s="1"/>
  <c r="M78" i="13" s="1"/>
  <c r="I79" i="13"/>
  <c r="K79" i="13"/>
  <c r="K78" i="13" s="1"/>
  <c r="O79" i="13"/>
  <c r="O78" i="13" s="1"/>
  <c r="Q79" i="13"/>
  <c r="V79" i="13"/>
  <c r="V78" i="13" s="1"/>
  <c r="G83" i="13"/>
  <c r="G82" i="13" s="1"/>
  <c r="I83" i="13"/>
  <c r="K83" i="13"/>
  <c r="K82" i="13" s="1"/>
  <c r="O83" i="13"/>
  <c r="O82" i="13" s="1"/>
  <c r="Q83" i="13"/>
  <c r="V83" i="13"/>
  <c r="V82" i="13" s="1"/>
  <c r="G93" i="13"/>
  <c r="I93" i="13"/>
  <c r="I82" i="13" s="1"/>
  <c r="K93" i="13"/>
  <c r="M93" i="13"/>
  <c r="O93" i="13"/>
  <c r="Q93" i="13"/>
  <c r="Q82" i="13" s="1"/>
  <c r="V93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25" i="13"/>
  <c r="M125" i="13" s="1"/>
  <c r="I125" i="13"/>
  <c r="K125" i="13"/>
  <c r="O125" i="13"/>
  <c r="Q125" i="13"/>
  <c r="V125" i="13"/>
  <c r="G128" i="13"/>
  <c r="M128" i="13" s="1"/>
  <c r="M127" i="13" s="1"/>
  <c r="I128" i="13"/>
  <c r="K128" i="13"/>
  <c r="K127" i="13" s="1"/>
  <c r="O128" i="13"/>
  <c r="O127" i="13" s="1"/>
  <c r="Q128" i="13"/>
  <c r="V128" i="13"/>
  <c r="V127" i="13" s="1"/>
  <c r="G154" i="13"/>
  <c r="I154" i="13"/>
  <c r="I127" i="13" s="1"/>
  <c r="K154" i="13"/>
  <c r="M154" i="13"/>
  <c r="O154" i="13"/>
  <c r="Q154" i="13"/>
  <c r="Q127" i="13" s="1"/>
  <c r="V154" i="13"/>
  <c r="G157" i="13"/>
  <c r="K157" i="13"/>
  <c r="O157" i="13"/>
  <c r="V157" i="13"/>
  <c r="G158" i="13"/>
  <c r="I158" i="13"/>
  <c r="I157" i="13" s="1"/>
  <c r="K158" i="13"/>
  <c r="M158" i="13"/>
  <c r="M157" i="13" s="1"/>
  <c r="O158" i="13"/>
  <c r="Q158" i="13"/>
  <c r="Q157" i="13" s="1"/>
  <c r="V158" i="13"/>
  <c r="G165" i="13"/>
  <c r="I165" i="13"/>
  <c r="I164" i="13" s="1"/>
  <c r="K165" i="13"/>
  <c r="M165" i="13"/>
  <c r="O165" i="13"/>
  <c r="Q165" i="13"/>
  <c r="Q164" i="13" s="1"/>
  <c r="V165" i="13"/>
  <c r="G171" i="13"/>
  <c r="G164" i="13" s="1"/>
  <c r="I171" i="13"/>
  <c r="K171" i="13"/>
  <c r="K164" i="13" s="1"/>
  <c r="O171" i="13"/>
  <c r="O164" i="13" s="1"/>
  <c r="Q171" i="13"/>
  <c r="V171" i="13"/>
  <c r="V164" i="13" s="1"/>
  <c r="G202" i="13"/>
  <c r="I202" i="13"/>
  <c r="K202" i="13"/>
  <c r="M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09" i="13"/>
  <c r="K209" i="13"/>
  <c r="O209" i="13"/>
  <c r="V209" i="13"/>
  <c r="G210" i="13"/>
  <c r="I210" i="13"/>
  <c r="I209" i="13" s="1"/>
  <c r="K210" i="13"/>
  <c r="M210" i="13"/>
  <c r="M209" i="13" s="1"/>
  <c r="O210" i="13"/>
  <c r="Q210" i="13"/>
  <c r="Q209" i="13" s="1"/>
  <c r="V210" i="13"/>
  <c r="G216" i="13"/>
  <c r="I216" i="13"/>
  <c r="I215" i="13" s="1"/>
  <c r="K216" i="13"/>
  <c r="M216" i="13"/>
  <c r="O216" i="13"/>
  <c r="Q216" i="13"/>
  <c r="Q215" i="13" s="1"/>
  <c r="V216" i="13"/>
  <c r="G219" i="13"/>
  <c r="G215" i="13" s="1"/>
  <c r="I219" i="13"/>
  <c r="K219" i="13"/>
  <c r="O219" i="13"/>
  <c r="O215" i="13" s="1"/>
  <c r="Q219" i="13"/>
  <c r="V219" i="13"/>
  <c r="G223" i="13"/>
  <c r="I223" i="13"/>
  <c r="K223" i="13"/>
  <c r="M223" i="13"/>
  <c r="O223" i="13"/>
  <c r="Q223" i="13"/>
  <c r="V223" i="13"/>
  <c r="G225" i="13"/>
  <c r="M225" i="13" s="1"/>
  <c r="I225" i="13"/>
  <c r="K225" i="13"/>
  <c r="K215" i="13" s="1"/>
  <c r="O225" i="13"/>
  <c r="Q225" i="13"/>
  <c r="V225" i="13"/>
  <c r="V215" i="13" s="1"/>
  <c r="G229" i="13"/>
  <c r="I229" i="13"/>
  <c r="K229" i="13"/>
  <c r="M229" i="13"/>
  <c r="O229" i="13"/>
  <c r="Q229" i="13"/>
  <c r="V229" i="13"/>
  <c r="G233" i="13"/>
  <c r="M233" i="13" s="1"/>
  <c r="I233" i="13"/>
  <c r="K233" i="13"/>
  <c r="O233" i="13"/>
  <c r="Q233" i="13"/>
  <c r="V233" i="13"/>
  <c r="G244" i="13"/>
  <c r="I244" i="13"/>
  <c r="K244" i="13"/>
  <c r="M244" i="13"/>
  <c r="O244" i="13"/>
  <c r="Q244" i="13"/>
  <c r="V244" i="13"/>
  <c r="G249" i="13"/>
  <c r="M249" i="13" s="1"/>
  <c r="I249" i="13"/>
  <c r="K249" i="13"/>
  <c r="O249" i="13"/>
  <c r="Q249" i="13"/>
  <c r="V249" i="13"/>
  <c r="G254" i="13"/>
  <c r="I254" i="13"/>
  <c r="K254" i="13"/>
  <c r="M254" i="13"/>
  <c r="O254" i="13"/>
  <c r="Q254" i="13"/>
  <c r="V254" i="13"/>
  <c r="G263" i="13"/>
  <c r="M263" i="13" s="1"/>
  <c r="I263" i="13"/>
  <c r="K263" i="13"/>
  <c r="O263" i="13"/>
  <c r="Q263" i="13"/>
  <c r="V263" i="13"/>
  <c r="G268" i="13"/>
  <c r="I268" i="13"/>
  <c r="K268" i="13"/>
  <c r="M268" i="13"/>
  <c r="O268" i="13"/>
  <c r="Q268" i="13"/>
  <c r="V268" i="13"/>
  <c r="G273" i="13"/>
  <c r="M273" i="13" s="1"/>
  <c r="I273" i="13"/>
  <c r="K273" i="13"/>
  <c r="O273" i="13"/>
  <c r="Q273" i="13"/>
  <c r="V273" i="13"/>
  <c r="G279" i="13"/>
  <c r="I279" i="13"/>
  <c r="K279" i="13"/>
  <c r="M279" i="13"/>
  <c r="O279" i="13"/>
  <c r="Q279" i="13"/>
  <c r="V279" i="13"/>
  <c r="G284" i="13"/>
  <c r="M284" i="13" s="1"/>
  <c r="I284" i="13"/>
  <c r="K284" i="13"/>
  <c r="O284" i="13"/>
  <c r="Q284" i="13"/>
  <c r="V284" i="13"/>
  <c r="G289" i="13"/>
  <c r="I289" i="13"/>
  <c r="K289" i="13"/>
  <c r="M289" i="13"/>
  <c r="O289" i="13"/>
  <c r="Q289" i="13"/>
  <c r="V289" i="13"/>
  <c r="G292" i="13"/>
  <c r="M292" i="13" s="1"/>
  <c r="I292" i="13"/>
  <c r="K292" i="13"/>
  <c r="O292" i="13"/>
  <c r="Q292" i="13"/>
  <c r="V292" i="13"/>
  <c r="G295" i="13"/>
  <c r="I295" i="13"/>
  <c r="K295" i="13"/>
  <c r="M295" i="13"/>
  <c r="O295" i="13"/>
  <c r="Q295" i="13"/>
  <c r="V295" i="13"/>
  <c r="G306" i="13"/>
  <c r="M306" i="13" s="1"/>
  <c r="I306" i="13"/>
  <c r="K306" i="13"/>
  <c r="O306" i="13"/>
  <c r="Q306" i="13"/>
  <c r="V306" i="13"/>
  <c r="G310" i="13"/>
  <c r="I310" i="13"/>
  <c r="K310" i="13"/>
  <c r="M310" i="13"/>
  <c r="O310" i="13"/>
  <c r="Q310" i="13"/>
  <c r="V310" i="13"/>
  <c r="G314" i="13"/>
  <c r="M314" i="13" s="1"/>
  <c r="I314" i="13"/>
  <c r="K314" i="13"/>
  <c r="O314" i="13"/>
  <c r="Q314" i="13"/>
  <c r="V314" i="13"/>
  <c r="G326" i="13"/>
  <c r="I326" i="13"/>
  <c r="K326" i="13"/>
  <c r="M326" i="13"/>
  <c r="O326" i="13"/>
  <c r="Q326" i="13"/>
  <c r="V326" i="13"/>
  <c r="G332" i="13"/>
  <c r="M332" i="13" s="1"/>
  <c r="I332" i="13"/>
  <c r="K332" i="13"/>
  <c r="O332" i="13"/>
  <c r="Q332" i="13"/>
  <c r="V332" i="13"/>
  <c r="G333" i="13"/>
  <c r="I333" i="13"/>
  <c r="K333" i="13"/>
  <c r="M333" i="13"/>
  <c r="O333" i="13"/>
  <c r="Q333" i="13"/>
  <c r="V333" i="13"/>
  <c r="G337" i="13"/>
  <c r="M337" i="13" s="1"/>
  <c r="I337" i="13"/>
  <c r="K337" i="13"/>
  <c r="O337" i="13"/>
  <c r="Q337" i="13"/>
  <c r="V337" i="13"/>
  <c r="G341" i="13"/>
  <c r="I341" i="13"/>
  <c r="K341" i="13"/>
  <c r="M341" i="13"/>
  <c r="O341" i="13"/>
  <c r="Q341" i="13"/>
  <c r="V341" i="13"/>
  <c r="G345" i="13"/>
  <c r="M345" i="13" s="1"/>
  <c r="I345" i="13"/>
  <c r="K345" i="13"/>
  <c r="O345" i="13"/>
  <c r="Q345" i="13"/>
  <c r="V345" i="13"/>
  <c r="G351" i="13"/>
  <c r="M351" i="13" s="1"/>
  <c r="I351" i="13"/>
  <c r="K351" i="13"/>
  <c r="K350" i="13" s="1"/>
  <c r="O351" i="13"/>
  <c r="O350" i="13" s="1"/>
  <c r="Q351" i="13"/>
  <c r="V351" i="13"/>
  <c r="V350" i="13" s="1"/>
  <c r="G355" i="13"/>
  <c r="I355" i="13"/>
  <c r="K355" i="13"/>
  <c r="M355" i="13"/>
  <c r="O355" i="13"/>
  <c r="Q355" i="13"/>
  <c r="V355" i="13"/>
  <c r="G362" i="13"/>
  <c r="M362" i="13" s="1"/>
  <c r="I362" i="13"/>
  <c r="K362" i="13"/>
  <c r="O362" i="13"/>
  <c r="Q362" i="13"/>
  <c r="V362" i="13"/>
  <c r="G367" i="13"/>
  <c r="I367" i="13"/>
  <c r="I350" i="13" s="1"/>
  <c r="K367" i="13"/>
  <c r="M367" i="13"/>
  <c r="O367" i="13"/>
  <c r="Q367" i="13"/>
  <c r="Q350" i="13" s="1"/>
  <c r="V367" i="13"/>
  <c r="G371" i="13"/>
  <c r="M371" i="13" s="1"/>
  <c r="I371" i="13"/>
  <c r="K371" i="13"/>
  <c r="O371" i="13"/>
  <c r="Q371" i="13"/>
  <c r="V371" i="13"/>
  <c r="G376" i="13"/>
  <c r="I376" i="13"/>
  <c r="K376" i="13"/>
  <c r="M376" i="13"/>
  <c r="O376" i="13"/>
  <c r="Q376" i="13"/>
  <c r="V376" i="13"/>
  <c r="G384" i="13"/>
  <c r="M384" i="13" s="1"/>
  <c r="I384" i="13"/>
  <c r="K384" i="13"/>
  <c r="O384" i="13"/>
  <c r="Q384" i="13"/>
  <c r="V384" i="13"/>
  <c r="G390" i="13"/>
  <c r="I390" i="13"/>
  <c r="K390" i="13"/>
  <c r="M390" i="13"/>
  <c r="O390" i="13"/>
  <c r="Q390" i="13"/>
  <c r="V390" i="13"/>
  <c r="G394" i="13"/>
  <c r="M394" i="13" s="1"/>
  <c r="I394" i="13"/>
  <c r="K394" i="13"/>
  <c r="O394" i="13"/>
  <c r="Q394" i="13"/>
  <c r="V394" i="13"/>
  <c r="G398" i="13"/>
  <c r="I398" i="13"/>
  <c r="K398" i="13"/>
  <c r="M398" i="13"/>
  <c r="O398" i="13"/>
  <c r="Q398" i="13"/>
  <c r="V398" i="13"/>
  <c r="G411" i="13"/>
  <c r="M411" i="13" s="1"/>
  <c r="I411" i="13"/>
  <c r="K411" i="13"/>
  <c r="O411" i="13"/>
  <c r="Q411" i="13"/>
  <c r="V411" i="13"/>
  <c r="G415" i="13"/>
  <c r="I415" i="13"/>
  <c r="K415" i="13"/>
  <c r="M415" i="13"/>
  <c r="O415" i="13"/>
  <c r="Q415" i="13"/>
  <c r="V415" i="13"/>
  <c r="G418" i="13"/>
  <c r="M418" i="13" s="1"/>
  <c r="I418" i="13"/>
  <c r="K418" i="13"/>
  <c r="O418" i="13"/>
  <c r="Q418" i="13"/>
  <c r="V418" i="13"/>
  <c r="G424" i="13"/>
  <c r="G423" i="13" s="1"/>
  <c r="I424" i="13"/>
  <c r="K424" i="13"/>
  <c r="K423" i="13" s="1"/>
  <c r="O424" i="13"/>
  <c r="O423" i="13" s="1"/>
  <c r="Q424" i="13"/>
  <c r="V424" i="13"/>
  <c r="V423" i="13" s="1"/>
  <c r="G428" i="13"/>
  <c r="I428" i="13"/>
  <c r="I423" i="13" s="1"/>
  <c r="K428" i="13"/>
  <c r="M428" i="13"/>
  <c r="O428" i="13"/>
  <c r="Q428" i="13"/>
  <c r="Q423" i="13" s="1"/>
  <c r="V428" i="13"/>
  <c r="G431" i="13"/>
  <c r="M431" i="13" s="1"/>
  <c r="I431" i="13"/>
  <c r="K431" i="13"/>
  <c r="O431" i="13"/>
  <c r="Q431" i="13"/>
  <c r="V431" i="13"/>
  <c r="I436" i="13"/>
  <c r="Q436" i="13"/>
  <c r="G437" i="13"/>
  <c r="G436" i="13" s="1"/>
  <c r="I437" i="13"/>
  <c r="K437" i="13"/>
  <c r="K436" i="13" s="1"/>
  <c r="O437" i="13"/>
  <c r="O436" i="13" s="1"/>
  <c r="Q437" i="13"/>
  <c r="V437" i="13"/>
  <c r="V436" i="13" s="1"/>
  <c r="I440" i="13"/>
  <c r="G441" i="13"/>
  <c r="M441" i="13" s="1"/>
  <c r="M440" i="13" s="1"/>
  <c r="I441" i="13"/>
  <c r="K441" i="13"/>
  <c r="K440" i="13" s="1"/>
  <c r="O441" i="13"/>
  <c r="O440" i="13" s="1"/>
  <c r="Q441" i="13"/>
  <c r="V441" i="13"/>
  <c r="V440" i="13" s="1"/>
  <c r="G443" i="13"/>
  <c r="I443" i="13"/>
  <c r="K443" i="13"/>
  <c r="M443" i="13"/>
  <c r="O443" i="13"/>
  <c r="Q443" i="13"/>
  <c r="Q440" i="13" s="1"/>
  <c r="V443" i="13"/>
  <c r="G445" i="13"/>
  <c r="M445" i="13" s="1"/>
  <c r="I445" i="13"/>
  <c r="K445" i="13"/>
  <c r="O445" i="13"/>
  <c r="Q445" i="13"/>
  <c r="V445" i="13"/>
  <c r="G448" i="13"/>
  <c r="M448" i="13" s="1"/>
  <c r="I448" i="13"/>
  <c r="K448" i="13"/>
  <c r="K447" i="13" s="1"/>
  <c r="O448" i="13"/>
  <c r="O447" i="13" s="1"/>
  <c r="Q448" i="13"/>
  <c r="V448" i="13"/>
  <c r="V447" i="13" s="1"/>
  <c r="G450" i="13"/>
  <c r="I450" i="13"/>
  <c r="I447" i="13" s="1"/>
  <c r="K450" i="13"/>
  <c r="M450" i="13"/>
  <c r="O450" i="13"/>
  <c r="Q450" i="13"/>
  <c r="Q447" i="13" s="1"/>
  <c r="V450" i="13"/>
  <c r="G455" i="13"/>
  <c r="M455" i="13" s="1"/>
  <c r="I455" i="13"/>
  <c r="K455" i="13"/>
  <c r="O455" i="13"/>
  <c r="Q455" i="13"/>
  <c r="V455" i="13"/>
  <c r="G466" i="13"/>
  <c r="I466" i="13"/>
  <c r="K466" i="13"/>
  <c r="M466" i="13"/>
  <c r="O466" i="13"/>
  <c r="Q466" i="13"/>
  <c r="V466" i="13"/>
  <c r="G469" i="13"/>
  <c r="M469" i="13" s="1"/>
  <c r="I469" i="13"/>
  <c r="K469" i="13"/>
  <c r="O469" i="13"/>
  <c r="Q469" i="13"/>
  <c r="V469" i="13"/>
  <c r="G476" i="13"/>
  <c r="I476" i="13"/>
  <c r="K476" i="13"/>
  <c r="M476" i="13"/>
  <c r="O476" i="13"/>
  <c r="Q476" i="13"/>
  <c r="V476" i="13"/>
  <c r="G496" i="13"/>
  <c r="M496" i="13" s="1"/>
  <c r="I496" i="13"/>
  <c r="K496" i="13"/>
  <c r="O496" i="13"/>
  <c r="Q496" i="13"/>
  <c r="V496" i="13"/>
  <c r="G512" i="13"/>
  <c r="I512" i="13"/>
  <c r="K512" i="13"/>
  <c r="M512" i="13"/>
  <c r="O512" i="13"/>
  <c r="Q512" i="13"/>
  <c r="V512" i="13"/>
  <c r="G518" i="13"/>
  <c r="M518" i="13" s="1"/>
  <c r="I518" i="13"/>
  <c r="K518" i="13"/>
  <c r="O518" i="13"/>
  <c r="Q518" i="13"/>
  <c r="V518" i="13"/>
  <c r="G529" i="13"/>
  <c r="I529" i="13"/>
  <c r="K529" i="13"/>
  <c r="M529" i="13"/>
  <c r="O529" i="13"/>
  <c r="Q529" i="13"/>
  <c r="V529" i="13"/>
  <c r="G541" i="13"/>
  <c r="M541" i="13" s="1"/>
  <c r="I541" i="13"/>
  <c r="K541" i="13"/>
  <c r="O541" i="13"/>
  <c r="Q541" i="13"/>
  <c r="V541" i="13"/>
  <c r="G544" i="13"/>
  <c r="I544" i="13"/>
  <c r="K544" i="13"/>
  <c r="M544" i="13"/>
  <c r="O544" i="13"/>
  <c r="Q544" i="13"/>
  <c r="V544" i="13"/>
  <c r="G550" i="13"/>
  <c r="M550" i="13" s="1"/>
  <c r="I550" i="13"/>
  <c r="K550" i="13"/>
  <c r="O550" i="13"/>
  <c r="Q550" i="13"/>
  <c r="V550" i="13"/>
  <c r="G553" i="13"/>
  <c r="I553" i="13"/>
  <c r="K553" i="13"/>
  <c r="M553" i="13"/>
  <c r="O553" i="13"/>
  <c r="Q553" i="13"/>
  <c r="V553" i="13"/>
  <c r="G559" i="13"/>
  <c r="M559" i="13" s="1"/>
  <c r="I559" i="13"/>
  <c r="K559" i="13"/>
  <c r="O559" i="13"/>
  <c r="Q559" i="13"/>
  <c r="V559" i="13"/>
  <c r="G574" i="13"/>
  <c r="I574" i="13"/>
  <c r="K574" i="13"/>
  <c r="M574" i="13"/>
  <c r="O574" i="13"/>
  <c r="Q574" i="13"/>
  <c r="V574" i="13"/>
  <c r="G580" i="13"/>
  <c r="I580" i="13"/>
  <c r="I579" i="13" s="1"/>
  <c r="K580" i="13"/>
  <c r="M580" i="13"/>
  <c r="O580" i="13"/>
  <c r="Q580" i="13"/>
  <c r="Q579" i="13" s="1"/>
  <c r="V580" i="13"/>
  <c r="G582" i="13"/>
  <c r="G579" i="13" s="1"/>
  <c r="I582" i="13"/>
  <c r="K582" i="13"/>
  <c r="K579" i="13" s="1"/>
  <c r="O582" i="13"/>
  <c r="O579" i="13" s="1"/>
  <c r="Q582" i="13"/>
  <c r="V582" i="13"/>
  <c r="V579" i="13" s="1"/>
  <c r="G585" i="13"/>
  <c r="I585" i="13"/>
  <c r="K585" i="13"/>
  <c r="M585" i="13"/>
  <c r="O585" i="13"/>
  <c r="Q585" i="13"/>
  <c r="V585" i="13"/>
  <c r="G588" i="13"/>
  <c r="M588" i="13" s="1"/>
  <c r="I588" i="13"/>
  <c r="K588" i="13"/>
  <c r="O588" i="13"/>
  <c r="Q588" i="13"/>
  <c r="V588" i="13"/>
  <c r="G591" i="13"/>
  <c r="I591" i="13"/>
  <c r="K591" i="13"/>
  <c r="M591" i="13"/>
  <c r="O591" i="13"/>
  <c r="Q591" i="13"/>
  <c r="V591" i="13"/>
  <c r="G596" i="13"/>
  <c r="M596" i="13" s="1"/>
  <c r="I596" i="13"/>
  <c r="K596" i="13"/>
  <c r="O596" i="13"/>
  <c r="Q596" i="13"/>
  <c r="V596" i="13"/>
  <c r="G599" i="13"/>
  <c r="I599" i="13"/>
  <c r="K599" i="13"/>
  <c r="M599" i="13"/>
  <c r="O599" i="13"/>
  <c r="Q599" i="13"/>
  <c r="V599" i="13"/>
  <c r="G605" i="13"/>
  <c r="M605" i="13" s="1"/>
  <c r="I605" i="13"/>
  <c r="K605" i="13"/>
  <c r="O605" i="13"/>
  <c r="Q605" i="13"/>
  <c r="V605" i="13"/>
  <c r="G607" i="13"/>
  <c r="I607" i="13"/>
  <c r="K607" i="13"/>
  <c r="M607" i="13"/>
  <c r="O607" i="13"/>
  <c r="Q607" i="13"/>
  <c r="V607" i="13"/>
  <c r="G610" i="13"/>
  <c r="M610" i="13" s="1"/>
  <c r="I610" i="13"/>
  <c r="K610" i="13"/>
  <c r="O610" i="13"/>
  <c r="Q610" i="13"/>
  <c r="V610" i="13"/>
  <c r="G614" i="13"/>
  <c r="I614" i="13"/>
  <c r="K614" i="13"/>
  <c r="M614" i="13"/>
  <c r="O614" i="13"/>
  <c r="Q614" i="13"/>
  <c r="V614" i="13"/>
  <c r="G616" i="13"/>
  <c r="M616" i="13" s="1"/>
  <c r="I616" i="13"/>
  <c r="K616" i="13"/>
  <c r="O616" i="13"/>
  <c r="Q616" i="13"/>
  <c r="V616" i="13"/>
  <c r="G618" i="13"/>
  <c r="I618" i="13"/>
  <c r="K618" i="13"/>
  <c r="M618" i="13"/>
  <c r="O618" i="13"/>
  <c r="Q618" i="13"/>
  <c r="V618" i="13"/>
  <c r="G620" i="13"/>
  <c r="M620" i="13" s="1"/>
  <c r="I620" i="13"/>
  <c r="K620" i="13"/>
  <c r="O620" i="13"/>
  <c r="Q620" i="13"/>
  <c r="V620" i="13"/>
  <c r="G622" i="13"/>
  <c r="I622" i="13"/>
  <c r="K622" i="13"/>
  <c r="M622" i="13"/>
  <c r="O622" i="13"/>
  <c r="Q622" i="13"/>
  <c r="V622" i="13"/>
  <c r="G624" i="13"/>
  <c r="M624" i="13" s="1"/>
  <c r="I624" i="13"/>
  <c r="K624" i="13"/>
  <c r="O624" i="13"/>
  <c r="Q624" i="13"/>
  <c r="V624" i="13"/>
  <c r="G626" i="13"/>
  <c r="I626" i="13"/>
  <c r="K626" i="13"/>
  <c r="M626" i="13"/>
  <c r="O626" i="13"/>
  <c r="Q626" i="13"/>
  <c r="V626" i="13"/>
  <c r="G628" i="13"/>
  <c r="M628" i="13" s="1"/>
  <c r="I628" i="13"/>
  <c r="K628" i="13"/>
  <c r="O628" i="13"/>
  <c r="Q628" i="13"/>
  <c r="V628" i="13"/>
  <c r="G630" i="13"/>
  <c r="I630" i="13"/>
  <c r="K630" i="13"/>
  <c r="M630" i="13"/>
  <c r="O630" i="13"/>
  <c r="Q630" i="13"/>
  <c r="V630" i="13"/>
  <c r="G632" i="13"/>
  <c r="M632" i="13" s="1"/>
  <c r="I632" i="13"/>
  <c r="K632" i="13"/>
  <c r="O632" i="13"/>
  <c r="Q632" i="13"/>
  <c r="V632" i="13"/>
  <c r="G634" i="13"/>
  <c r="I634" i="13"/>
  <c r="K634" i="13"/>
  <c r="M634" i="13"/>
  <c r="O634" i="13"/>
  <c r="Q634" i="13"/>
  <c r="V634" i="13"/>
  <c r="G635" i="13"/>
  <c r="M635" i="13" s="1"/>
  <c r="I635" i="13"/>
  <c r="K635" i="13"/>
  <c r="O635" i="13"/>
  <c r="Q635" i="13"/>
  <c r="V635" i="13"/>
  <c r="G641" i="13"/>
  <c r="M641" i="13" s="1"/>
  <c r="M640" i="13" s="1"/>
  <c r="I641" i="13"/>
  <c r="K641" i="13"/>
  <c r="K640" i="13" s="1"/>
  <c r="O641" i="13"/>
  <c r="O640" i="13" s="1"/>
  <c r="Q641" i="13"/>
  <c r="V641" i="13"/>
  <c r="V640" i="13" s="1"/>
  <c r="G643" i="13"/>
  <c r="I643" i="13"/>
  <c r="I640" i="13" s="1"/>
  <c r="K643" i="13"/>
  <c r="M643" i="13"/>
  <c r="O643" i="13"/>
  <c r="Q643" i="13"/>
  <c r="Q640" i="13" s="1"/>
  <c r="V643" i="13"/>
  <c r="G650" i="13"/>
  <c r="M650" i="13" s="1"/>
  <c r="I650" i="13"/>
  <c r="K650" i="13"/>
  <c r="O650" i="13"/>
  <c r="Q650" i="13"/>
  <c r="V650" i="13"/>
  <c r="G651" i="13"/>
  <c r="I651" i="13"/>
  <c r="K651" i="13"/>
  <c r="M651" i="13"/>
  <c r="O651" i="13"/>
  <c r="Q651" i="13"/>
  <c r="V651" i="13"/>
  <c r="G653" i="13"/>
  <c r="M653" i="13" s="1"/>
  <c r="I653" i="13"/>
  <c r="K653" i="13"/>
  <c r="O653" i="13"/>
  <c r="Q653" i="13"/>
  <c r="V653" i="13"/>
  <c r="G659" i="13"/>
  <c r="G658" i="13" s="1"/>
  <c r="I659" i="13"/>
  <c r="K659" i="13"/>
  <c r="K658" i="13" s="1"/>
  <c r="O659" i="13"/>
  <c r="O658" i="13" s="1"/>
  <c r="Q659" i="13"/>
  <c r="V659" i="13"/>
  <c r="V658" i="13" s="1"/>
  <c r="G661" i="13"/>
  <c r="I661" i="13"/>
  <c r="I658" i="13" s="1"/>
  <c r="K661" i="13"/>
  <c r="M661" i="13"/>
  <c r="O661" i="13"/>
  <c r="Q661" i="13"/>
  <c r="Q658" i="13" s="1"/>
  <c r="V661" i="13"/>
  <c r="G665" i="13"/>
  <c r="M665" i="13" s="1"/>
  <c r="I665" i="13"/>
  <c r="K665" i="13"/>
  <c r="O665" i="13"/>
  <c r="Q665" i="13"/>
  <c r="V665" i="13"/>
  <c r="G667" i="13"/>
  <c r="I667" i="13"/>
  <c r="K667" i="13"/>
  <c r="M667" i="13"/>
  <c r="O667" i="13"/>
  <c r="Q667" i="13"/>
  <c r="V667" i="13"/>
  <c r="G668" i="13"/>
  <c r="M668" i="13" s="1"/>
  <c r="I668" i="13"/>
  <c r="K668" i="13"/>
  <c r="O668" i="13"/>
  <c r="Q668" i="13"/>
  <c r="V668" i="13"/>
  <c r="G669" i="13"/>
  <c r="I669" i="13"/>
  <c r="K669" i="13"/>
  <c r="M669" i="13"/>
  <c r="O669" i="13"/>
  <c r="Q669" i="13"/>
  <c r="V669" i="13"/>
  <c r="G672" i="13"/>
  <c r="M672" i="13" s="1"/>
  <c r="I672" i="13"/>
  <c r="K672" i="13"/>
  <c r="O672" i="13"/>
  <c r="Q672" i="13"/>
  <c r="V672" i="13"/>
  <c r="G676" i="13"/>
  <c r="I676" i="13"/>
  <c r="K676" i="13"/>
  <c r="M676" i="13"/>
  <c r="O676" i="13"/>
  <c r="Q676" i="13"/>
  <c r="V676" i="13"/>
  <c r="G680" i="13"/>
  <c r="M680" i="13" s="1"/>
  <c r="I680" i="13"/>
  <c r="K680" i="13"/>
  <c r="O680" i="13"/>
  <c r="Q680" i="13"/>
  <c r="V680" i="13"/>
  <c r="G686" i="13"/>
  <c r="M686" i="13" s="1"/>
  <c r="I686" i="13"/>
  <c r="K686" i="13"/>
  <c r="K685" i="13" s="1"/>
  <c r="O686" i="13"/>
  <c r="O685" i="13" s="1"/>
  <c r="Q686" i="13"/>
  <c r="V686" i="13"/>
  <c r="V685" i="13" s="1"/>
  <c r="G688" i="13"/>
  <c r="I688" i="13"/>
  <c r="I685" i="13" s="1"/>
  <c r="K688" i="13"/>
  <c r="M688" i="13"/>
  <c r="O688" i="13"/>
  <c r="Q688" i="13"/>
  <c r="Q685" i="13" s="1"/>
  <c r="V688" i="13"/>
  <c r="G690" i="13"/>
  <c r="M690" i="13" s="1"/>
  <c r="I690" i="13"/>
  <c r="K690" i="13"/>
  <c r="O690" i="13"/>
  <c r="Q690" i="13"/>
  <c r="V690" i="13"/>
  <c r="G692" i="13"/>
  <c r="I692" i="13"/>
  <c r="K692" i="13"/>
  <c r="M692" i="13"/>
  <c r="O692" i="13"/>
  <c r="Q692" i="13"/>
  <c r="V692" i="13"/>
  <c r="G694" i="13"/>
  <c r="M694" i="13" s="1"/>
  <c r="I694" i="13"/>
  <c r="K694" i="13"/>
  <c r="O694" i="13"/>
  <c r="Q694" i="13"/>
  <c r="V694" i="13"/>
  <c r="G695" i="13"/>
  <c r="I695" i="13"/>
  <c r="K695" i="13"/>
  <c r="M695" i="13"/>
  <c r="O695" i="13"/>
  <c r="Q695" i="13"/>
  <c r="V695" i="13"/>
  <c r="G700" i="13"/>
  <c r="O700" i="13"/>
  <c r="G701" i="13"/>
  <c r="I701" i="13"/>
  <c r="I700" i="13" s="1"/>
  <c r="K701" i="13"/>
  <c r="M701" i="13"/>
  <c r="O701" i="13"/>
  <c r="Q701" i="13"/>
  <c r="Q700" i="13" s="1"/>
  <c r="V701" i="13"/>
  <c r="G705" i="13"/>
  <c r="M705" i="13" s="1"/>
  <c r="I705" i="13"/>
  <c r="K705" i="13"/>
  <c r="K700" i="13" s="1"/>
  <c r="O705" i="13"/>
  <c r="Q705" i="13"/>
  <c r="V705" i="13"/>
  <c r="V700" i="13" s="1"/>
  <c r="G710" i="13"/>
  <c r="G709" i="13" s="1"/>
  <c r="I710" i="13"/>
  <c r="K710" i="13"/>
  <c r="K709" i="13" s="1"/>
  <c r="O710" i="13"/>
  <c r="O709" i="13" s="1"/>
  <c r="Q710" i="13"/>
  <c r="V710" i="13"/>
  <c r="V709" i="13" s="1"/>
  <c r="G712" i="13"/>
  <c r="I712" i="13"/>
  <c r="I709" i="13" s="1"/>
  <c r="K712" i="13"/>
  <c r="M712" i="13"/>
  <c r="O712" i="13"/>
  <c r="Q712" i="13"/>
  <c r="Q709" i="13" s="1"/>
  <c r="V712" i="13"/>
  <c r="G748" i="13"/>
  <c r="M748" i="13" s="1"/>
  <c r="I748" i="13"/>
  <c r="K748" i="13"/>
  <c r="O748" i="13"/>
  <c r="Q748" i="13"/>
  <c r="V748" i="13"/>
  <c r="G751" i="13"/>
  <c r="I751" i="13"/>
  <c r="K751" i="13"/>
  <c r="M751" i="13"/>
  <c r="O751" i="13"/>
  <c r="Q751" i="13"/>
  <c r="V751" i="13"/>
  <c r="G755" i="13"/>
  <c r="I755" i="13"/>
  <c r="I754" i="13" s="1"/>
  <c r="K755" i="13"/>
  <c r="M755" i="13"/>
  <c r="O755" i="13"/>
  <c r="Q755" i="13"/>
  <c r="Q754" i="13" s="1"/>
  <c r="V755" i="13"/>
  <c r="G764" i="13"/>
  <c r="M764" i="13" s="1"/>
  <c r="I764" i="13"/>
  <c r="K764" i="13"/>
  <c r="K754" i="13" s="1"/>
  <c r="O764" i="13"/>
  <c r="Q764" i="13"/>
  <c r="V764" i="13"/>
  <c r="V754" i="13" s="1"/>
  <c r="G767" i="13"/>
  <c r="I767" i="13"/>
  <c r="K767" i="13"/>
  <c r="M767" i="13"/>
  <c r="O767" i="13"/>
  <c r="Q767" i="13"/>
  <c r="V767" i="13"/>
  <c r="G769" i="13"/>
  <c r="M769" i="13" s="1"/>
  <c r="I769" i="13"/>
  <c r="K769" i="13"/>
  <c r="O769" i="13"/>
  <c r="O754" i="13" s="1"/>
  <c r="Q769" i="13"/>
  <c r="V769" i="13"/>
  <c r="G772" i="13"/>
  <c r="I772" i="13"/>
  <c r="K772" i="13"/>
  <c r="M772" i="13"/>
  <c r="O772" i="13"/>
  <c r="Q772" i="13"/>
  <c r="V772" i="13"/>
  <c r="G775" i="13"/>
  <c r="M775" i="13" s="1"/>
  <c r="I775" i="13"/>
  <c r="K775" i="13"/>
  <c r="O775" i="13"/>
  <c r="Q775" i="13"/>
  <c r="V775" i="13"/>
  <c r="G778" i="13"/>
  <c r="I778" i="13"/>
  <c r="K778" i="13"/>
  <c r="M778" i="13"/>
  <c r="O778" i="13"/>
  <c r="Q778" i="13"/>
  <c r="V778" i="13"/>
  <c r="G780" i="13"/>
  <c r="M780" i="13" s="1"/>
  <c r="I780" i="13"/>
  <c r="K780" i="13"/>
  <c r="O780" i="13"/>
  <c r="Q780" i="13"/>
  <c r="V780" i="13"/>
  <c r="G784" i="13"/>
  <c r="I784" i="13"/>
  <c r="K784" i="13"/>
  <c r="M784" i="13"/>
  <c r="O784" i="13"/>
  <c r="Q784" i="13"/>
  <c r="V784" i="13"/>
  <c r="G788" i="13"/>
  <c r="M788" i="13" s="1"/>
  <c r="I788" i="13"/>
  <c r="K788" i="13"/>
  <c r="O788" i="13"/>
  <c r="Q788" i="13"/>
  <c r="V788" i="13"/>
  <c r="G793" i="13"/>
  <c r="I793" i="13"/>
  <c r="K793" i="13"/>
  <c r="M793" i="13"/>
  <c r="O793" i="13"/>
  <c r="Q793" i="13"/>
  <c r="V793" i="13"/>
  <c r="G797" i="13"/>
  <c r="K797" i="13"/>
  <c r="O797" i="13"/>
  <c r="V797" i="13"/>
  <c r="G798" i="13"/>
  <c r="I798" i="13"/>
  <c r="I797" i="13" s="1"/>
  <c r="K798" i="13"/>
  <c r="M798" i="13"/>
  <c r="M797" i="13" s="1"/>
  <c r="O798" i="13"/>
  <c r="Q798" i="13"/>
  <c r="Q797" i="13" s="1"/>
  <c r="V798" i="13"/>
  <c r="AE805" i="13"/>
  <c r="AF805" i="13"/>
  <c r="G28" i="12"/>
  <c r="BA26" i="12"/>
  <c r="BA21" i="12"/>
  <c r="BA19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AF28" i="12" s="1"/>
  <c r="I15" i="12"/>
  <c r="K15" i="12"/>
  <c r="O15" i="12"/>
  <c r="O8" i="12" s="1"/>
  <c r="Q15" i="12"/>
  <c r="V15" i="12"/>
  <c r="G18" i="12"/>
  <c r="M18" i="12" s="1"/>
  <c r="I18" i="12"/>
  <c r="K18" i="12"/>
  <c r="K17" i="12" s="1"/>
  <c r="O18" i="12"/>
  <c r="Q18" i="12"/>
  <c r="V18" i="12"/>
  <c r="V17" i="12" s="1"/>
  <c r="G20" i="12"/>
  <c r="I20" i="12"/>
  <c r="K20" i="12"/>
  <c r="M20" i="12"/>
  <c r="O20" i="12"/>
  <c r="Q20" i="12"/>
  <c r="V20" i="12"/>
  <c r="G22" i="12"/>
  <c r="G17" i="12" s="1"/>
  <c r="I22" i="12"/>
  <c r="K22" i="12"/>
  <c r="O22" i="12"/>
  <c r="O17" i="12" s="1"/>
  <c r="Q22" i="12"/>
  <c r="V22" i="12"/>
  <c r="G23" i="12"/>
  <c r="M23" i="12" s="1"/>
  <c r="I23" i="12"/>
  <c r="I17" i="12" s="1"/>
  <c r="K23" i="12"/>
  <c r="O23" i="12"/>
  <c r="Q23" i="12"/>
  <c r="Q17" i="12" s="1"/>
  <c r="V23" i="12"/>
  <c r="G25" i="12"/>
  <c r="M25" i="12" s="1"/>
  <c r="I25" i="12"/>
  <c r="K25" i="12"/>
  <c r="O25" i="12"/>
  <c r="Q25" i="12"/>
  <c r="V25" i="12"/>
  <c r="AE28" i="12"/>
  <c r="I20" i="1"/>
  <c r="I19" i="1"/>
  <c r="I18" i="1"/>
  <c r="I17" i="1"/>
  <c r="I16" i="1"/>
  <c r="I92" i="1"/>
  <c r="J91" i="1" s="1"/>
  <c r="F47" i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7" i="1" s="1"/>
  <c r="J28" i="1"/>
  <c r="J26" i="1"/>
  <c r="G38" i="1"/>
  <c r="F38" i="1"/>
  <c r="J23" i="1"/>
  <c r="J24" i="1"/>
  <c r="J25" i="1"/>
  <c r="J27" i="1"/>
  <c r="E24" i="1"/>
  <c r="E26" i="1"/>
  <c r="J62" i="1" l="1"/>
  <c r="J72" i="1"/>
  <c r="J79" i="1"/>
  <c r="J82" i="1"/>
  <c r="J66" i="1"/>
  <c r="J61" i="1"/>
  <c r="J68" i="1"/>
  <c r="J69" i="1"/>
  <c r="J74" i="1"/>
  <c r="J76" i="1"/>
  <c r="J65" i="1"/>
  <c r="J85" i="1"/>
  <c r="J73" i="1"/>
  <c r="J75" i="1"/>
  <c r="J77" i="1"/>
  <c r="J71" i="1"/>
  <c r="J78" i="1"/>
  <c r="J80" i="1"/>
  <c r="J70" i="1"/>
  <c r="J81" i="1"/>
  <c r="J83" i="1"/>
  <c r="J67" i="1"/>
  <c r="J63" i="1"/>
  <c r="J84" i="1"/>
  <c r="J64" i="1"/>
  <c r="J86" i="1"/>
  <c r="J87" i="1"/>
  <c r="J88" i="1"/>
  <c r="J90" i="1"/>
  <c r="G26" i="1"/>
  <c r="A26" i="1"/>
  <c r="G28" i="1"/>
  <c r="G23" i="1"/>
  <c r="M16" i="15"/>
  <c r="M12" i="15"/>
  <c r="M8" i="15" s="1"/>
  <c r="M18" i="14"/>
  <c r="AF39" i="14"/>
  <c r="M32" i="14"/>
  <c r="M30" i="14" s="1"/>
  <c r="M28" i="14"/>
  <c r="M24" i="14" s="1"/>
  <c r="M12" i="14"/>
  <c r="M11" i="14" s="1"/>
  <c r="M700" i="13"/>
  <c r="M685" i="13"/>
  <c r="M350" i="13"/>
  <c r="M754" i="13"/>
  <c r="M447" i="13"/>
  <c r="M16" i="13"/>
  <c r="G754" i="13"/>
  <c r="G16" i="13"/>
  <c r="M710" i="13"/>
  <c r="M709" i="13" s="1"/>
  <c r="G685" i="13"/>
  <c r="M659" i="13"/>
  <c r="M658" i="13" s="1"/>
  <c r="G640" i="13"/>
  <c r="M582" i="13"/>
  <c r="M579" i="13" s="1"/>
  <c r="G447" i="13"/>
  <c r="G440" i="13"/>
  <c r="M437" i="13"/>
  <c r="M436" i="13" s="1"/>
  <c r="M424" i="13"/>
  <c r="M423" i="13" s="1"/>
  <c r="G350" i="13"/>
  <c r="M219" i="13"/>
  <c r="M215" i="13" s="1"/>
  <c r="M171" i="13"/>
  <c r="M164" i="13" s="1"/>
  <c r="G127" i="13"/>
  <c r="M83" i="13"/>
  <c r="M82" i="13" s="1"/>
  <c r="G78" i="13"/>
  <c r="G64" i="13"/>
  <c r="G8" i="12"/>
  <c r="M22" i="12"/>
  <c r="M17" i="12" s="1"/>
  <c r="M15" i="12"/>
  <c r="M8" i="12" s="1"/>
  <c r="I21" i="1"/>
  <c r="J89" i="1"/>
  <c r="J45" i="1"/>
  <c r="J39" i="1"/>
  <c r="J47" i="1" s="1"/>
  <c r="J46" i="1"/>
  <c r="J40" i="1"/>
  <c r="J44" i="1"/>
  <c r="J43" i="1"/>
  <c r="J41" i="1"/>
  <c r="H47" i="1"/>
  <c r="J92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D33EA06-760D-4746-9D0D-B8E4FB86CC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96D249-9870-4023-A066-E9EC131FE0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DC129051-A263-4BA4-A63A-32FC845B2D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E27B0-1C21-4E83-A791-591E77B00A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1A8B61C-D839-4ABF-8460-F8D1A160A1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F2D7E5-80B0-4253-9042-BF351474E1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7EEA22EC-C935-4942-A764-EA4117BE14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755988-C02C-4AD3-B102-3564ED10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<sst xmlns="http://schemas.openxmlformats.org/spreadsheetml/2006/main" count="3434" uniqueCount="992">
  <si>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</si>
  <si>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</si>
  <si>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</si>
  <si>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</si>
  <si>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</si>
  <si>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</si>
  <si>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</si>
  <si>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</si>
  <si>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</si>
  <si>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</si>
  <si>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</si>
  <si>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</si>
  <si>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</si>
  <si>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</si>
  <si>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</si>
  <si>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</si>
  <si>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</si>
  <si>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</si>
  <si>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</si>
  <si>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</si>
  <si>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</si>
  <si>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</si>
  <si>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</si>
  <si>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</si>
  <si>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</si>
  <si>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</si>
  <si>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</si>
  <si>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</si>
  <si>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</si>
  <si>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</si>
  <si>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</si>
  <si>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</si>
  <si>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</si>
  <si>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</si>
  <si>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</si>
  <si>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</si>
  <si>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</si>
  <si>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</si>
  <si>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</si>
  <si>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</si>
  <si>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</si>
  <si>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</si>
  <si>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</si>
  <si>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</si>
  <si>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002_2024</t>
  </si>
  <si>
    <t>REKONSTRUKCE STŘEŠNÍHO PLÁŠTĚ HLAVNÍ BUDOVY ŠKOLY, Blansko</t>
  </si>
  <si>
    <t>Základní škola Blansko, Nad Čertovkou, příspěvková organizace</t>
  </si>
  <si>
    <t>Nad Čertovkou 2304/17</t>
  </si>
  <si>
    <t>Blansko</t>
  </si>
  <si>
    <t>67801</t>
  </si>
  <si>
    <t>62076060</t>
  </si>
  <si>
    <t>Stavba</t>
  </si>
  <si>
    <t>Ostatní a vedlejší náklady</t>
  </si>
  <si>
    <t>01</t>
  </si>
  <si>
    <t>ON, VN</t>
  </si>
  <si>
    <t>Stavební objekt</t>
  </si>
  <si>
    <t>SO 01</t>
  </si>
  <si>
    <t>STŘECHA HLAVNÍ BUDOVY</t>
  </si>
  <si>
    <t>Architektonicko - stavební řešení</t>
  </si>
  <si>
    <t>02</t>
  </si>
  <si>
    <t>Elektroinstalace - svítidla 2. NP</t>
  </si>
  <si>
    <t>03</t>
  </si>
  <si>
    <t>Elektroinstalace - hromosvod</t>
  </si>
  <si>
    <t>Celkem za stavbu</t>
  </si>
  <si>
    <t>CZK</t>
  </si>
  <si>
    <t>#POPS</t>
  </si>
  <si>
    <t>Popis stavby: 002_2024 - REKONSTRUKCE STŘEŠNÍHO PLÁŠTĚ HLAVNÍ BUDOVY ŠKOLY, Blansko</t>
  </si>
  <si>
    <t>#POPO</t>
  </si>
  <si>
    <t>Popis objektu: 99 - Ostatní a vedlejší náklady</t>
  </si>
  <si>
    <t>#POPR</t>
  </si>
  <si>
    <t>Popis rozpočtu: 01 - ON, VN</t>
  </si>
  <si>
    <t>Popis objektu: SO 01 - STŘECHA HLAVNÍ BUDOVY</t>
  </si>
  <si>
    <t>Popis rozpočtu: 01 - Architektonicko - stavební řešení</t>
  </si>
  <si>
    <t>Popis rozpočtu: 02 - Elektroinstalace - svítidla 2. NP</t>
  </si>
  <si>
    <t>Popis rozpočtu: 03 - Elektroinstalace - hromosvod</t>
  </si>
  <si>
    <t>Rekapitulace dílů</t>
  </si>
  <si>
    <t>Typ dílu</t>
  </si>
  <si>
    <t>342</t>
  </si>
  <si>
    <t>Stěny a příčky montované lehké</t>
  </si>
  <si>
    <t>416</t>
  </si>
  <si>
    <t>Podhledy a mezistropy montované lehké</t>
  </si>
  <si>
    <t>62</t>
  </si>
  <si>
    <t>Úpravy povrchů vnější</t>
  </si>
  <si>
    <t>900</t>
  </si>
  <si>
    <t>HZS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</si>
  <si>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</si>
  <si>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</si>
  <si>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</si>
  <si>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</si>
  <si>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</si>
  <si>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</si>
  <si>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</si>
  <si>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</si>
  <si>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</si>
  <si>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</si>
  <si>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</si>
  <si>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</si>
  <si>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</si>
  <si>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</si>
  <si>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</si>
  <si>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</si>
  <si>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</si>
  <si>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</si>
  <si>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</si>
  <si>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</si>
  <si>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</si>
  <si>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</si>
  <si>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</si>
  <si>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</si>
  <si>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</si>
  <si>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</si>
  <si>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</si>
  <si>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</si>
  <si>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767_1</t>
  </si>
  <si>
    <t>Záchytný systém</t>
  </si>
  <si>
    <t>783</t>
  </si>
  <si>
    <t>Nátěry</t>
  </si>
  <si>
    <t>784</t>
  </si>
  <si>
    <t>Malby</t>
  </si>
  <si>
    <t>Část hromosvod - jímací soustava</t>
  </si>
  <si>
    <t>Kabely a vodiče</t>
  </si>
  <si>
    <t>Instalační materiál I.</t>
  </si>
  <si>
    <t>Instalační materiál II.</t>
  </si>
  <si>
    <t>04</t>
  </si>
  <si>
    <t>Trubky a žlaby</t>
  </si>
  <si>
    <t>05</t>
  </si>
  <si>
    <t>Svítidla ( všechna svítidla LED, typ určil architekt, základní popis - viz kniha svítidel )</t>
  </si>
  <si>
    <t>06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</si>
  <si>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</si>
  <si>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</si>
  <si>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</si>
  <si>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</si>
  <si>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</si>
  <si>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</si>
  <si>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</si>
  <si>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</si>
  <si>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</si>
  <si>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</si>
  <si>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</si>
  <si>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</si>
  <si>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</si>
  <si>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</si>
  <si>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</si>
  <si>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</si>
  <si>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</si>
  <si>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</si>
  <si>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</si>
  <si>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</si>
  <si>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</si>
  <si>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</si>
  <si>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</si>
  <si>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</si>
  <si>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</si>
  <si>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</si>
  <si>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</si>
  <si>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</si>
  <si>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</si>
  <si>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</si>
  <si>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</si>
  <si>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</si>
  <si>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</si>
  <si>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</si>
  <si>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</si>
  <si>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</si>
  <si>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</si>
  <si>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</si>
  <si>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</si>
  <si>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</si>
  <si>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</si>
  <si>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</si>
  <si>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</si>
  <si>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</si>
  <si>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</si>
  <si>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</si>
  <si>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</si>
  <si>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</si>
  <si>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</si>
  <si>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</si>
  <si>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</si>
  <si>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</si>
  <si>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</si>
  <si>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</si>
  <si>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</si>
  <si>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</si>
  <si>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</si>
  <si>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</si>
  <si>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</si>
  <si>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</si>
  <si>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</si>
  <si>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</si>
  <si>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</si>
  <si>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0041110201</t>
  </si>
  <si>
    <t>Vypracování kotevního plánu zateplení střechy</t>
  </si>
  <si>
    <t>Vlastní</t>
  </si>
  <si>
    <t>0041110202</t>
  </si>
  <si>
    <t>Vypracování dílenské dokumentace</t>
  </si>
  <si>
    <t>na všechny atypické výrobky PSV : 1</t>
  </si>
  <si>
    <t>VV</t>
  </si>
  <si>
    <t>0050001</t>
  </si>
  <si>
    <t>Náklady na opatření proti zatečení srážkové vody do objektu zajištěním proviz. hydroizolace střechy</t>
  </si>
  <si>
    <t>kpl</t>
  </si>
  <si>
    <t>V rámci prací na střešním plášti musí být zabráněno zatečení srážkové vody do objektu zajištěním provizorní hydroizolace. Realizační firma si zvolí takový postup a pracovní záběr, aby byla schopna zabezpečit a ochránit konstrukci střechy tak, aby nedošlo k jejímu poškození a zatečení.</t>
  </si>
  <si>
    <t>SUM</t>
  </si>
  <si>
    <t>END</t>
  </si>
  <si>
    <t>Položkový soupis prací a dodávek</t>
  </si>
  <si>
    <t>347016211R00</t>
  </si>
  <si>
    <t>Předstěny opláštěné sádrokartonovými deskami volně stojící, bez izolace 1x nosná ocelová konstrukce CW 50, dvojité opláštění, desky standard, tloušťky 12,5 mm, tloušťka stěny 75 mm, požární odolnost EI 45</t>
  </si>
  <si>
    <t>m2</t>
  </si>
  <si>
    <t>801-1</t>
  </si>
  <si>
    <t>Práce</t>
  </si>
  <si>
    <t>POL1_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</si>
  <si>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</si>
  <si>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</si>
  <si>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</si>
  <si>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202 - odskok v podhledu ( řez A-A ), mezi chodbami k učebnám a : 1,34*2,6*2</t>
  </si>
  <si>
    <t xml:space="preserve"> + kolem světlíku - detail 405 : 0,75*15,0</t>
  </si>
  <si>
    <t>416026222R00</t>
  </si>
  <si>
    <t>Podhledy na kovové konstrukci opláštěné deskami sádrokartonovými dvouúrovňový křížový rošt z profilů CD zavěšený 2x deska, tloušťky 12,5 mm, protipožární, požární odolnost REI 60, bez izolace</t>
  </si>
  <si>
    <t>s úpravou rohů, koutů a hran konstrukcí, přebroušení a tmelení spár,</t>
  </si>
  <si>
    <t xml:space="preserve">dle tabulky místností : </t>
  </si>
  <si>
    <t xml:space="preserve">skladby S1+S2 : </t>
  </si>
  <si>
    <t>201 : 19,0*1,05</t>
  </si>
  <si>
    <t>202 - chodby k učebnám : 44,23*2</t>
  </si>
  <si>
    <t>202 - pod světlíkem / u schodiště : 48,776</t>
  </si>
  <si>
    <t xml:space="preserve"> - světlík : -7,0</t>
  </si>
  <si>
    <t>208 : 2,97</t>
  </si>
  <si>
    <t>211 : 39,43</t>
  </si>
  <si>
    <t>212 : 35,7</t>
  </si>
  <si>
    <t>213 : 31,93</t>
  </si>
  <si>
    <t>214 : 43,21</t>
  </si>
  <si>
    <t>215 : 35,7</t>
  </si>
  <si>
    <t>216 : 39,43</t>
  </si>
  <si>
    <t>217 : 11,33</t>
  </si>
  <si>
    <t>218 : 17,59</t>
  </si>
  <si>
    <t>219 : 19,77</t>
  </si>
  <si>
    <t>220 : 23,31</t>
  </si>
  <si>
    <t>221 : 37,38</t>
  </si>
  <si>
    <t>222 : 18,43</t>
  </si>
  <si>
    <t>223 : 35,42</t>
  </si>
  <si>
    <t>224 : 17,6</t>
  </si>
  <si>
    <t>225 : 38,87</t>
  </si>
  <si>
    <t>416026224R00</t>
  </si>
  <si>
    <t>Podhledy na kovové konstrukci opláštěné deskami sádrokartonovými dvouúrovňový křížový rošt z profilů CD zavěšený 2x deska, tloušťky 12,5 mm, protipožární impregnovaná, požární odolnost REI 60, bez izolace</t>
  </si>
  <si>
    <t>204 - 207 : 13,41</t>
  </si>
  <si>
    <t>209 - 210 : 10,0</t>
  </si>
  <si>
    <t>416051212R00</t>
  </si>
  <si>
    <t>Podhledy sádrokartonovými akustické bezespáré podhledy akustické  bezespáré, dvouúrovňový ocelový rošt - hrana akustické sádrokartonové desky kolmo řezaná (pro technologii řezané spáry) rozměr desky 1188/1998 mm, děrování pravidelné, d 8 mm, podíl děrované plochy 15,5%, bez izolace</t>
  </si>
  <si>
    <t>SPI</t>
  </si>
  <si>
    <t xml:space="preserve">skladba S1 - akustické podhledy v učebnách : </t>
  </si>
  <si>
    <t>416093122R01</t>
  </si>
  <si>
    <t>Doplňkové práce čelo podhledu SDK výšky od 200 do 500 mm, z protipožárních desek, tloušťky 2x 12,5 mm</t>
  </si>
  <si>
    <t>bez dodávky izolace</t>
  </si>
  <si>
    <t>214 : 0,4*0,93</t>
  </si>
  <si>
    <t>622422122R00</t>
  </si>
  <si>
    <t>Oprava vnějších omítek vápenných a vápenocementových s překrytím celé plochy štukem stupeň členitosti 1 a 2, v množství opravované plochy do 10 %, bez nátěru, bez nákladů na umělecké dekorace fasád</t>
  </si>
  <si>
    <t>801-4</t>
  </si>
  <si>
    <t>bez otlučení vadných míst</t>
  </si>
  <si>
    <t>Včetně barvení vždy celé plochy (100%), s výjimkou položek oprav omítek drásaných.</t>
  </si>
  <si>
    <t>římsa : 0,65*129,0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</si>
  <si>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</si>
  <si>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</si>
  <si>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9 - komín : 1,5*(2,07+0,61)*2</t>
  </si>
  <si>
    <t>622471317RS4</t>
  </si>
  <si>
    <t>Nátěry a nástřiky vnějších stěn a pilířů základním a krycím nátěrem (nebo přestřikem povrchu) hmota silikátová, složitost 1 ÷ 2,  , Penetrace silikátová; funkce: zpevnění povrchu, úprava savosti; ředidlo: voda (disperzní)</t>
  </si>
  <si>
    <t>Penetrace + 2 x krycí nátěr.</t>
  </si>
  <si>
    <t>Odkaz na mn. položky pořadí 6 : 83,85000</t>
  </si>
  <si>
    <t>Odkaz na mn. položky pořadí 7 : 8,04000</t>
  </si>
  <si>
    <t>900      RT1</t>
  </si>
  <si>
    <t>HZS, Práce v tarifní třídě 4 (např. tesař)</t>
  </si>
  <si>
    <t>h</t>
  </si>
  <si>
    <t>Prav.M</t>
  </si>
  <si>
    <t>POL10_</t>
  </si>
  <si>
    <t xml:space="preserve">stěhování nábytku v rámci objektu, o patro níž na chodbu a zpět : </t>
  </si>
  <si>
    <t>4 lidi / 4 dny : 4*8*4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</si>
  <si>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</si>
  <si>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</si>
  <si>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</si>
  <si>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</si>
  <si>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</si>
  <si>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sever : 4,0*12,0</t>
  </si>
  <si>
    <t>12,0*(2,0+4,0)</t>
  </si>
  <si>
    <t>jih : 8,0*20,0</t>
  </si>
  <si>
    <t>západ : 12,0*(16,0+16,0+16,0)</t>
  </si>
  <si>
    <t>východ : 8,0*2,0</t>
  </si>
  <si>
    <t>12,0*(14,0+22,0+16,0)</t>
  </si>
  <si>
    <t xml:space="preserve"> + kolem střechy nad vstupem : 6,0*14,0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</si>
  <si>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</si>
  <si>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</si>
  <si>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Odkaz na mn. položky pořadí 10 : 1580,00000</t>
  </si>
  <si>
    <t>Koeficient celkem 2 měsíce: 1</t>
  </si>
  <si>
    <t>941941832R00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</si>
  <si>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</si>
  <si>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</si>
  <si>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</si>
  <si>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201 : 20,0</t>
  </si>
  <si>
    <t>202 ( - vyšší část ) : 133,8-45,34</t>
  </si>
  <si>
    <t>204 : 1,09</t>
  </si>
  <si>
    <t>205 : 3,57</t>
  </si>
  <si>
    <t>206 : 1,78</t>
  </si>
  <si>
    <t>207 : 6,4</t>
  </si>
  <si>
    <t>209 : 3,57</t>
  </si>
  <si>
    <t>210 : 6,29</t>
  </si>
  <si>
    <t>94390    OA0</t>
  </si>
  <si>
    <t>PROSTOROVÉ PRACOVNÍ LEŠENÍ PŘES 3 kPa</t>
  </si>
  <si>
    <t>m3OP</t>
  </si>
  <si>
    <t>Agregovaná položka</t>
  </si>
  <si>
    <t>POL2_</t>
  </si>
  <si>
    <t>202 - prostor pod světlíkem / u schodiště : 45,0*5,5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</si>
  <si>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</si>
  <si>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</si>
  <si>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 NP ( chodba + východ ) : 80,0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</si>
  <si>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</si>
  <si>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</si>
  <si>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202 ( jen část pod světlíkem, u schodiště ) : 45,34</t>
  </si>
  <si>
    <t>954112102R00</t>
  </si>
  <si>
    <t>Obklady konstrukcí sádrokartonovými deskami obklady ocelových konstrukcí  obklady ocelových sloupů do 500 x 500 mm.   2x opláštění, čtyřstranný, deska protipožární tloušťky 12,5 mm</t>
  </si>
  <si>
    <t>m</t>
  </si>
  <si>
    <t>- nezbytné úpravy desek na příslušný rozměr,</t>
  </si>
  <si>
    <t>- úpravy rohů, koutů a hran konstrukcí ze sádrokartonu,</t>
  </si>
  <si>
    <t>N02 - m.č. 2.10 - obložení potrubí kanalizace : 1,5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</si>
  <si>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</si>
  <si>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</si>
  <si>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801-3</t>
  </si>
  <si>
    <t xml:space="preserve">2. NP - bourání podhledů sdk - svislé části podhledů : </t>
  </si>
  <si>
    <t xml:space="preserve">202 : </t>
  </si>
  <si>
    <t>kolem světlíků : 0,54*7,5*2</t>
  </si>
  <si>
    <t>2x svislá část navazující na užší chodby ( řez C-C ) : 1,38*2,6*2</t>
  </si>
  <si>
    <t>v úzkých chodbách nad luxferama ( řez B-B ) : 0,2*(1,5+0,8+2,45+0,8+2,45+0,85+1,95+1,08+2,45+0,8+0,6+2,45+0,8+2,45+0,8)</t>
  </si>
  <si>
    <t>963016111R00</t>
  </si>
  <si>
    <t>Demontáž sádrokartonových a sádrovláknitých podhledů z desek bez minerální izolace, na jednoduché ocelové konstrukci, 1x opláštěné tl. 12,5 mm</t>
  </si>
  <si>
    <t xml:space="preserve">2. NP - dle tabulky místností : </t>
  </si>
  <si>
    <t xml:space="preserve">dle bourané skladby SS1 + SS2 : </t>
  </si>
  <si>
    <t>201 ( koef. šikminy ) : 19,0*1,05</t>
  </si>
  <si>
    <t xml:space="preserve">část u světlíku : </t>
  </si>
  <si>
    <t>šikminy od užších chodeb po světlík ( délka z řezu C-C x prům. šířka ) : 3,42*3,15*2</t>
  </si>
  <si>
    <t>šikminy dle řezu A-A ( délka v řezu x délka světlíku ) : (1,94+1,95)*7,0</t>
  </si>
  <si>
    <t>část úzkých chodeb : 44,3*2</t>
  </si>
  <si>
    <t>211 ( koef. zaoblení ) : 39,43*1,18</t>
  </si>
  <si>
    <t>212 : 6,0*7,0</t>
  </si>
  <si>
    <t>215 : 6,0*7,0</t>
  </si>
  <si>
    <t>216 : 39,43*1,18</t>
  </si>
  <si>
    <t>217 : 11,33*1,18</t>
  </si>
  <si>
    <t>218 : 6,0*3,45</t>
  </si>
  <si>
    <t>219 ( koef. zaoblení ) : 19,77*1,18</t>
  </si>
  <si>
    <t>220 : 23,31*1,18</t>
  </si>
  <si>
    <t>223 : 35,42*1,18</t>
  </si>
  <si>
    <t>224 : 6,0*3,45</t>
  </si>
  <si>
    <t>225 : 38,87*1,18</t>
  </si>
  <si>
    <t>978015221R00</t>
  </si>
  <si>
    <t>Otlučení omítek vápenných nebo vápenocementových vnějších s vyškrabáním spár, s očištěním zdiva  1. až 4. stupni složitosti, v rozsahu do 10 %</t>
  </si>
  <si>
    <t>978015261R00</t>
  </si>
  <si>
    <t>Otlučení omítek vápenných nebo vápenocementových vnějších s vyškrabáním spár, s očištěním zdiva  1. až 4. stupni složitosti, v rozsahu do 50 %</t>
  </si>
  <si>
    <t>765799301R01</t>
  </si>
  <si>
    <t>Demontáž fólie - parozábrany na konstrukci SDK</t>
  </si>
  <si>
    <t>Odkaz na mn. položky pořadí 19 : 684,26680</t>
  </si>
  <si>
    <t>Odkaz na mn. položky pořadí 18 : 19,72200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</si>
  <si>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</si>
  <si>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</si>
  <si>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</si>
  <si>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</si>
  <si>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</si>
  <si>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</si>
  <si>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</si>
  <si>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1,2,3,4,5,6,7,8,10,11,13,15,16,17,18,19, : </t>
  </si>
  <si>
    <t>Součet: : 58,21419</t>
  </si>
  <si>
    <t>711748088R00</t>
  </si>
  <si>
    <t>Provedení detailů pásy přitavením opracování ostatní kotevních prostupů</t>
  </si>
  <si>
    <t>kus</t>
  </si>
  <si>
    <t>800-711</t>
  </si>
  <si>
    <t xml:space="preserve">opracování kotevních bodů záchytného systému : </t>
  </si>
  <si>
    <t>Odkaz na mn. položky pořadí 122 : 3,00000</t>
  </si>
  <si>
    <t>711778088R00</t>
  </si>
  <si>
    <t>Provedení detailů termoplasty opracování kotevních prostupů</t>
  </si>
  <si>
    <t>Odkaz na mn. položky pořadí 123 : 2,00000</t>
  </si>
  <si>
    <t>Odkaz na mn. položky pořadí 124 : 18,00000</t>
  </si>
  <si>
    <t>712341559RT1</t>
  </si>
  <si>
    <t>Povlakové krytiny střech do 10° pásy přitavením v celé ploše, 1 vrstva, bez dodávky pásu</t>
  </si>
  <si>
    <t>skladba S6 - střecha nad vstupem : 9,8</t>
  </si>
  <si>
    <t>712348103RT2</t>
  </si>
  <si>
    <t>Doplňkové konstrukce k povlakovým krytinám z asfaltových pásů Atiková propust, průměru 75 mm, s manžetou z modifikovaného asfaltového pásu</t>
  </si>
  <si>
    <t>včetně dodávek výrobků</t>
  </si>
  <si>
    <t>Dodávka a montáž propustě, utěsnění PU pěnou a přitavení límce.</t>
  </si>
  <si>
    <t>K/12 : 1</t>
  </si>
  <si>
    <t>712348105RT3</t>
  </si>
  <si>
    <t>Doplňkové konstrukce k povlakovým krytinám z asfaltových pásů Prostup parozábranou, průměru 110 mm, s manžetou z modifikovaného asfaltového pásu</t>
  </si>
  <si>
    <t>ukotvení kotevní desky šrouby, utěsnění kolem prostupu PU pěnou, natavení manžety prostupu k parozábraně</t>
  </si>
  <si>
    <t>Odkaz na mn. položky pořadí 36 : 13,00000</t>
  </si>
  <si>
    <t>712351111RT1</t>
  </si>
  <si>
    <t>Povlakové krytiny střech do 10° samolepicími pásy 1 vrstva, bez dodávky materiálu</t>
  </si>
  <si>
    <t>oblé střechy a rovné s max. sklonem 14,4%</t>
  </si>
  <si>
    <t xml:space="preserve">nové skladby S1 a S2 : </t>
  </si>
  <si>
    <t>1) plochy nad učebnami 4x ( oblouky v řezu B-B ) : 6,8*18,0*4</t>
  </si>
  <si>
    <t>2) plochy nad chodbami mezi učebnami 2x ( area v půdoryse x koef. 1,1 spád ) : 59,2*1,1*2</t>
  </si>
  <si>
    <t>3) plochy nad sociálkami ( spád 38% ) 2x ( area v půdoryse x koef. 1,15 spád ) : 26,5*1,15*2</t>
  </si>
  <si>
    <t>4) plochy u  světlíku, nad schodištěm a cvičnými byty ( spád 14,4 % ) 2x ( area v půdoryse x koef. 1,15 spád ) : 87,5*1,15</t>
  </si>
  <si>
    <t>102,0*1,15</t>
  </si>
  <si>
    <t xml:space="preserve"> + svislé plochy u říms vč. nových kcí nad římsou ( dle detailů 406a + 406b ) : </t>
  </si>
  <si>
    <t>nižší část : (0,23+0,25+0,25)*84,2</t>
  </si>
  <si>
    <t>vyšší část : (0,17+0,45+0,19)*35,1</t>
  </si>
  <si>
    <t>712378003R00</t>
  </si>
  <si>
    <t>Doplňkové konstrukce k povlakovým krytinám z fólií atiková okapnice, RŠ 250 mm, z pozinkovaného plechu s povrchovou úpravou PVC</t>
  </si>
  <si>
    <t>pro fólii TPO/FPO</t>
  </si>
  <si>
    <t>Úprava délky a připevnění okapnice natloukacími hmoždinkami včetně dodávky okapnice.</t>
  </si>
  <si>
    <t>K/03 : 126,0</t>
  </si>
  <si>
    <t>712378004R01</t>
  </si>
  <si>
    <t>Doplňkové konstrukce k povlakovým krytinám z fólií oplechování světlíku, RŠ 350 mm, z pozinkovaného plechu s povrchovou úpravou PVC</t>
  </si>
  <si>
    <t>Úprava délky a připevnění závětrné lišty natloukacími hmoždinkami včetně dodávky lišty.</t>
  </si>
  <si>
    <t>K/17 : 15,0</t>
  </si>
  <si>
    <t>712378005R01</t>
  </si>
  <si>
    <t>Doplňkové konstrukce k povlakovým krytinám z fólií stěnová lišta vyhnutá, RŠ 100 mm, z pozinkovaného plechu s povrchovou úpravou PVC</t>
  </si>
  <si>
    <t>Úprava délky a připevnění stěnové lišty natloukacími hmoždinkami včetně dodávky lišty.</t>
  </si>
  <si>
    <t>K/13 - RŠ 100 mm : 12,0</t>
  </si>
  <si>
    <t>komín : (2,07+0,61)*2</t>
  </si>
  <si>
    <t>čtyřhranné potrubí VZT : (0,25+0,25)*2*4</t>
  </si>
  <si>
    <t>světlík ( detail 405 ) : 0,2*16,0</t>
  </si>
  <si>
    <t>střešní výlez : (0,7+0,7)*2</t>
  </si>
  <si>
    <t>712378006R01</t>
  </si>
  <si>
    <t>Doplňkové konstrukce k povlakovým krytinám z fólií rohová lišta vnější, RŠ 125 mm, z pozinkovaného plechu s povrchovou úpravou PVC</t>
  </si>
  <si>
    <t>Úprava délky a připevnění rohové lišty natloukacími hmoždinkami včetně dodávky lišty.</t>
  </si>
  <si>
    <t>K/05 : 49,1</t>
  </si>
  <si>
    <t>712378007R01</t>
  </si>
  <si>
    <t>Doplňkové konstrukce k povlakovým krytinám z fólií rohová lišta vnitřní, RŠ 200 mm, z pozinkovaného plechu s povrchovou úpravou PVC</t>
  </si>
  <si>
    <t>K/04 : 140,4</t>
  </si>
  <si>
    <t>712378008R00</t>
  </si>
  <si>
    <t>Doplňkové konstrukce k povlakovým krytinám z fólií pásek, RŠ 50 mm, z pozinkovaného plechu s povrchovou úpravou PVC</t>
  </si>
  <si>
    <t>Úprava délky a připevnění pásku natloukacími hmoždinkami včetně dodávky pásku.</t>
  </si>
  <si>
    <t xml:space="preserve">ukončení fólie u světlíku : </t>
  </si>
  <si>
    <t>světlík ( detail 405 ) : 16,0</t>
  </si>
  <si>
    <t>712378101RT3</t>
  </si>
  <si>
    <t>Doplňkové konstrukce k povlakovým krytinám z fólií odvětrání kanalizace, průměr 110 mm, s manžetou z fólie z měkčeného PVC</t>
  </si>
  <si>
    <t>Osazení a ukotvení komínku, přitavení těsnicí manžety.</t>
  </si>
  <si>
    <t>OV/03 : 13</t>
  </si>
  <si>
    <t>OV/07</t>
  </si>
  <si>
    <t>Doplňkové konstrukce k povlakovým krytinám z fólií držák pro trubkové zachytávače sněhu, s manžetou z fólie z měkčeného PVC</t>
  </si>
  <si>
    <t>držák pro trubkový zachytávač sněhu; pro uchycení a fixaci jedné nebo dvou trubek; nerez; integrovaná manžeta z fólie</t>
  </si>
  <si>
    <t>OV/07 : 92,0</t>
  </si>
  <si>
    <t>712383111R00</t>
  </si>
  <si>
    <t>Položení krytiny střech sklonu do 10° z fólie TPO nebo FPO kotvená 6 ks hmoždin/m2, bez dodávky fólie</t>
  </si>
  <si>
    <t>včetně ukotvení k podkladu hmoždinkami, svaření všech spojů a překrytí kotev fólií.</t>
  </si>
  <si>
    <t>Odkaz na mn. položky pořadí 55 : 898,71500</t>
  </si>
  <si>
    <t>712411101RZ1</t>
  </si>
  <si>
    <t>Povlaková krytina střech do 30° za studena nátěrem penetračním (ALP), 1 x nátěr, včetně dodávky materiálu, Penetrace asfaltová; funkce: zpevnění povrchu, adhezní můstek; ředidlo: organické</t>
  </si>
  <si>
    <t>Odkaz na mn. položky pořadí 29 : 988,61200</t>
  </si>
  <si>
    <t>Odkaz na mn. položky pořadí 26 : 9,80000</t>
  </si>
  <si>
    <t>712500832RT3</t>
  </si>
  <si>
    <t>Odstranění povlakové krytiny a mechu na střechách oblých povlakové krytiny dvouvrstvé, z ploch jednotlivě přes 20 m</t>
  </si>
  <si>
    <t xml:space="preserve">odstraňované skladby SS1 a SS2 : </t>
  </si>
  <si>
    <t xml:space="preserve">svislé vyzažení izolace na okolní kce : </t>
  </si>
  <si>
    <t>na komín : 0,3*(2,07+0,61)*2</t>
  </si>
  <si>
    <t>na čtyřhranné potrubí VZT : 0,3*(0,25+0,25)*2*2</t>
  </si>
  <si>
    <t>na střešní výlez : 0,3*(0,7+0,7)*2</t>
  </si>
  <si>
    <t>712811101RZ1</t>
  </si>
  <si>
    <t>Samostatné vytažení izolačního povlaku za studena nátěrem 1 x, penetračním lakem (ALP), včetně dodávky materiálu, Penetrace asfaltová; funkce: zpevnění povrchu, adhezní můstek; ředidlo: organické</t>
  </si>
  <si>
    <t>na konstrukce převyšující úroveň střechy,</t>
  </si>
  <si>
    <t>Odkaz na mn. položky pořadí 43 : 169,03260</t>
  </si>
  <si>
    <t>Odkaz na mn. položky pořadí 42 : 17,39500</t>
  </si>
  <si>
    <t>712841559RT1</t>
  </si>
  <si>
    <t>Samostatné vytažení izol. povlaku pásy přitavením v celé ploše, 1 vrstva, materiál ve specifikaci</t>
  </si>
  <si>
    <t>skladba S6 - střecha nad vstupem : 0,5*12,3</t>
  </si>
  <si>
    <t>0,65*17,3</t>
  </si>
  <si>
    <t>712851559RT1</t>
  </si>
  <si>
    <t>Samostatné vytažení izolace, samolepicími pásy 1 vrstva, bez dodávky asfaltového pásu</t>
  </si>
  <si>
    <t xml:space="preserve">nové skladby S1 a S2 - vytažení parozábrany na vystupující kce : </t>
  </si>
  <si>
    <t>komín : 0,26*(2,07+0,61)*2</t>
  </si>
  <si>
    <t>čtyřhranné potrubí VZT : 0,26*(0,25+0,25)*2*4</t>
  </si>
  <si>
    <t>světlík ( detail 405 ) : 0,45*16,0</t>
  </si>
  <si>
    <t>střešní výlez : 0,3*(0,7+0,7)*2</t>
  </si>
  <si>
    <t>parozábrana u říms - dle detailu 406a : (0,25+0,23)*(16,2+7,0+2,4+7,0+14,5)*2</t>
  </si>
  <si>
    <t>parozábrana u říms - dle detailu 406b : (0,19+0,17)*(15,6+19,5)</t>
  </si>
  <si>
    <t xml:space="preserve">dle detailu 406a - okapová hrana střechy nad římsou - kolem učeben ( 2x ) : </t>
  </si>
  <si>
    <t>na březové  překližce a na EPS : (0,47+0,26)*(16,2+7,0+2,4+7,0+14,5)*2</t>
  </si>
  <si>
    <t xml:space="preserve">dle detailu 406b - okapová hrana střechy nad římsou - nad bytem a schodištěm : </t>
  </si>
  <si>
    <t>na březové  překližce a na EPS : (0,44+0,18+0,29)*(15,6+19,5)</t>
  </si>
  <si>
    <t>712881801R00</t>
  </si>
  <si>
    <t xml:space="preserve">Samostatné vytažení izolačního povlaku z fólií TPO/FPO </t>
  </si>
  <si>
    <t xml:space="preserve">nové skladby S1 a S2 - vytažení krytiny na vystupující kce : </t>
  </si>
  <si>
    <t>OV/08</t>
  </si>
  <si>
    <t>Trubka pro zachytávač sněhu včetně spojek, D+M</t>
  </si>
  <si>
    <t>283221351R</t>
  </si>
  <si>
    <t>fólie izolační střešní hydroizolační; tloušťka 1,80 mm; plošná hmotnost 1 800 g/m2; PE rohož, polyolefínová; µ = 150000,0</t>
  </si>
  <si>
    <t>SPCM</t>
  </si>
  <si>
    <t>Specifikace</t>
  </si>
  <si>
    <t>POL3_</t>
  </si>
  <si>
    <t>Odkaz na mn. položky pořadí 38 : 898,71500</t>
  </si>
  <si>
    <t>Odkaz na mn. položky pořadí 44 : 6,47360</t>
  </si>
  <si>
    <t>Koeficient prořez a přeložení: 0,15</t>
  </si>
  <si>
    <t>628522651</t>
  </si>
  <si>
    <t>Modifikovaný asfaltový pás sanační s mikroventilačním systémem</t>
  </si>
  <si>
    <t>62852281R</t>
  </si>
  <si>
    <t>Parozábrana asfaltová tl. = 2,20 mm; funkce: hydroizolační, parotěsná; asfalt: modifikovaný; nosná vložka: Al fólie kašírovaná PES rohoží</t>
  </si>
  <si>
    <t>Koeficient přeložení a prořez: 0,15</t>
  </si>
  <si>
    <t>998712103R00</t>
  </si>
  <si>
    <t>Přesun hmot pro povlakové krytiny v objektech výšky přes 12 do 24 m</t>
  </si>
  <si>
    <t>50 m vodorovně</t>
  </si>
  <si>
    <t xml:space="preserve">24,25,26,27,28,30,31,32,33,34,35,36,37,38,39,41,42,44,45,46,47,48, : </t>
  </si>
  <si>
    <t>Součet: : 6,39729</t>
  </si>
  <si>
    <t>713101121R00</t>
  </si>
  <si>
    <t>Odstranění tepelné izolace z desek, lamel, rohoží, pásů a foukané izolace stropů a podhledů, volně uložené, z minerálních desek, lamel, rohoží a pásů, tloušťky do 100 mm</t>
  </si>
  <si>
    <t>800-713</t>
  </si>
  <si>
    <t xml:space="preserve">dle bourané skladby SS1 + SS2 - TI z MW tl. 25 mm : 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</si>
  <si>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</si>
  <si>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</si>
  <si>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</si>
  <si>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</si>
  <si>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</si>
  <si>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dle detailu 405 : </t>
  </si>
  <si>
    <t>svisle kolem světlíku - TI PIR tl. 100 mm : 0,5*16,0</t>
  </si>
  <si>
    <t>vodorovně ( šikmo ) kolem světlíku - TI PIR tl. 60 mm : 0,25*16,0</t>
  </si>
  <si>
    <t>713141125R00</t>
  </si>
  <si>
    <t>Montáž tepelné izolace plochých střech desky, na lepidlo</t>
  </si>
  <si>
    <t>Včetně očištění podkladu od nesoudržných vrstev.</t>
  </si>
  <si>
    <t xml:space="preserve">střecha : </t>
  </si>
  <si>
    <t>rozrážecí spádové klíny za komínem : 1,2</t>
  </si>
  <si>
    <t>713141312R00</t>
  </si>
  <si>
    <t>Montáž tepelné izolace plochých střech jednovrstvé, tloušťky do 160 mm na kotvy</t>
  </si>
  <si>
    <t>TI EPS 100 tl. 75 mm na šikmé části římsy : 0,3*(16,2+7,0+2,4+7,0+14,5)*2</t>
  </si>
  <si>
    <t>TI EPS 100 tl. 75 mm na šikmé části římsy : 0,25*(15,6+19,5)</t>
  </si>
  <si>
    <t>713141337R01</t>
  </si>
  <si>
    <t>Montáž tepelné izolace plochých střech čtyřvrstvé, tloušťky do 300 mm na kotvy</t>
  </si>
  <si>
    <t xml:space="preserve">skladby S1 a S2 : </t>
  </si>
  <si>
    <t xml:space="preserve">EPS 100 tl. 260 mm ve 4 vrstvách : 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</si>
  <si>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</si>
  <si>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</si>
  <si>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</si>
  <si>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požární izolace</t>
  </si>
  <si>
    <t xml:space="preserve">zaizolování VZT potrubí mezi podhledem a střechou - požární izolace : </t>
  </si>
  <si>
    <t>VZT potrubí 250 x 250 / 1500 mm ..... 4 ks : (0,35+0,35)*2*1,5*4</t>
  </si>
  <si>
    <t>potrubí pro výrobek OV/03  D 110 mm / 1500 mm ..... 6 ks : 3,14*0,21*1,5*6</t>
  </si>
  <si>
    <t>283755015R</t>
  </si>
  <si>
    <t>Výrobek izolační pro budovy z fenolické pěny (PF) tvar: deska; tloušťka d = 60,0 mm; OH = 35 kg/m3; lambda = 0,020 W/(m.K); pevnost v tlaku CS 100 kPa; RtF: C; povrchová úprava: skelná textílie</t>
  </si>
  <si>
    <t>Koeficient prořez: 0,2</t>
  </si>
  <si>
    <t>283755019R</t>
  </si>
  <si>
    <t>Výrobek izolační pro budovy z fenolické pěny (PF) tvar: deska; tloušťka d = 100,0 mm; OH = 35 kg/m3; lambda = 0,020 W/(m.K); pevnost v tlaku CS 100 kPa; RtF: C; povrchová úprava: skelná textílie</t>
  </si>
  <si>
    <t>28375704R</t>
  </si>
  <si>
    <t>Výrobek izolační pro budovy z pěnového polystyrenu (EPS) tvar: deska; OH = 20 kg/m3; lambda = 0,037 W/(m.K); pevnost v tlaku CS 100 kPa; RtF: E</t>
  </si>
  <si>
    <t>m3</t>
  </si>
  <si>
    <t>1) plochy nad učebnami 4x ( oblouky v řezu B-B ) : 6,8*18,0*4*0,26</t>
  </si>
  <si>
    <t>2) plochy nad chodbami mezi učebnami 2x ( area v půdoryse x koef. 1,1 spád ) : 59,2*1,1*2*0,26</t>
  </si>
  <si>
    <t>3) plochy nad sociálkami ( spád 38% ) 2x ( area v půdoryse x koef. 1,15 spád ) : 26,5*1,15*2*0,26</t>
  </si>
  <si>
    <t>4) plochy u  světlíku, nad schodištěm a cvičnými byty ( spád 14,4 % ) 2x ( area v půdoryse x koef. 1,15 spád ) : 87,5*1,15*0,26</t>
  </si>
  <si>
    <t>102,0*1,15*0,26</t>
  </si>
  <si>
    <t>TI EPS 100 tl. 75 mm na šikmé části římsy : 0,3*(16,2+7,0+2,4+7,0+14,5)*2*0,075</t>
  </si>
  <si>
    <t>TI EPS 100 tl. 75 mm na šikmé části římsy : 0,25*(15,6+19,5)*0,075</t>
  </si>
  <si>
    <t>Koeficient prořez: 0,1</t>
  </si>
  <si>
    <t>28375971R</t>
  </si>
  <si>
    <t>Výrobek izolační pro budovy z pěnového polystyrenu (EPS) tvar: spádová deska; označení: S; OH = 20 kg/m3; lambda = 0,037 W/(m.K); pevnost v tlaku CS 100 kPa; RtF: E</t>
  </si>
  <si>
    <t>rozrážecí spádové klíny za komínem : 1,2*0,08</t>
  </si>
  <si>
    <t>63151693R</t>
  </si>
  <si>
    <t>rohož, pas izolační lamelový, pro tech. zařízení; minerální vlákno; tl. 50,0 mm; kašírování Al fólie vyztužená mřížkou; obj. hmotnost 65,00 kg/m3; hydrofobizováno</t>
  </si>
  <si>
    <t>Odkaz na mn. položky pořadí 56 : 14,33460</t>
  </si>
  <si>
    <t>998713103R00</t>
  </si>
  <si>
    <t>Přesun hmot pro izolace tepelné v objektech výšky do 24 m</t>
  </si>
  <si>
    <t xml:space="preserve">52,53,56,57,58,59,60,61, : </t>
  </si>
  <si>
    <t>Součet: : 5,34893</t>
  </si>
  <si>
    <t>714183002R00</t>
  </si>
  <si>
    <t>Montáž pohltivých a konstrukčních součástí izolačních vložek izolačních desek na sraz volným uložením stropů nebo stěn</t>
  </si>
  <si>
    <t>800-714</t>
  </si>
  <si>
    <t>Odkaz na mn. položky pořadí 4 : 354,67000</t>
  </si>
  <si>
    <t>631509211R</t>
  </si>
  <si>
    <t>Výrobek izolační pro budovy z minerální vlny (MW) tvar: deska; tloušťka d = 20,0 mm; OH = 25 kg/m3; lambda = 0,037 W/(m.K); RtF: A1; povrchová úprava: černá netkaná skelná textílie</t>
  </si>
  <si>
    <t>Odkaz na mn. položky pořadí 63 : 354,67000</t>
  </si>
  <si>
    <t>Koeficient prořez: 0,03</t>
  </si>
  <si>
    <t>998714103R00</t>
  </si>
  <si>
    <t>Přesun hmot v objektech výšky do 24 m</t>
  </si>
  <si>
    <t>50 m vodorovně měřeno od těžiště půdorysné plochy skládky do těžiště půdorysné plochy objektu</t>
  </si>
  <si>
    <t xml:space="preserve">64, : </t>
  </si>
  <si>
    <t>Součet: : 0,21919</t>
  </si>
  <si>
    <t>721171809R00</t>
  </si>
  <si>
    <t>Demontáž potrubí z novodurových trub přes D 114 mm do D 160 mm</t>
  </si>
  <si>
    <t>800-721</t>
  </si>
  <si>
    <t>odpadního nebo připojovacího,</t>
  </si>
  <si>
    <t>dmtž komínku z plastu ( cca 900 mm, 13 ks ) : 0,9*13</t>
  </si>
  <si>
    <t>728112814R00</t>
  </si>
  <si>
    <t>Demontáž potrubí plechového kruhového do průměru d 400 mm</t>
  </si>
  <si>
    <t>800-728</t>
  </si>
  <si>
    <t>dmtž komínku z plechu ( cca 500 mm, 12 ks ) : 0,5*12</t>
  </si>
  <si>
    <t>728413851R00</t>
  </si>
  <si>
    <t>Demontáž talírového ventilu kruhového, do průměru d 100 mm</t>
  </si>
  <si>
    <t>demontáž stávajících talířových ventilů na WC : 4</t>
  </si>
  <si>
    <t>728413521R00</t>
  </si>
  <si>
    <t>Montáž talířového ventilu kruhového, do průměru d 100 mm</t>
  </si>
  <si>
    <t>zpětná montáž stávajících talířových ventilů na WC : 4</t>
  </si>
  <si>
    <t>762313111R00</t>
  </si>
  <si>
    <t>Montáž ocelových spojovacích prostředků svorníků, šroubů   délky do 150 mm</t>
  </si>
  <si>
    <t>800-762</t>
  </si>
  <si>
    <t>detail 405 - konstrukce pod světlík : 20</t>
  </si>
  <si>
    <t>762343101R00</t>
  </si>
  <si>
    <t>Montáž roštu pro tepelnou izolaci spodem</t>
  </si>
  <si>
    <t>rošt pro TI EPS 100 tl. 75 mm na šikmé části římsy - hranolek 75/50/250 po cca 0,5 m = cca 194 ks : 0,25*194</t>
  </si>
  <si>
    <t>rošt pro TI EPS 100 tl. 75 mm na šikmé části římsy - hranolek 75/50/250 po cca 0,5 m = cca 72 ks : 0,25*72</t>
  </si>
  <si>
    <t>762341924R00</t>
  </si>
  <si>
    <t>Bednění a laťování střech vyřezání jednotlivých otvorů bez rozebrání krytiny  v bednění z prken tloušťky do 32 mm, plocha otvoru přes 4 do 8 m2</t>
  </si>
  <si>
    <t xml:space="preserve">odstraňované skladby SS1 a SS2 - 20% výměna bednění : </t>
  </si>
  <si>
    <t xml:space="preserve"> + svislé plochy u říms : </t>
  </si>
  <si>
    <t>nižší část : 0,23*84,2</t>
  </si>
  <si>
    <t>vyšší část : 0,17*35,1</t>
  </si>
  <si>
    <t>Koeficient cca 20% výměna: -0,8</t>
  </si>
  <si>
    <t>762343934R00</t>
  </si>
  <si>
    <t>Bednění a laťování střech zabednění jednotlivých otvorů ve střeše včetně dodávky prken tl. 24 mm, plocha otvoru přes 4 do 8 m2</t>
  </si>
  <si>
    <t xml:space="preserve">odstraňované skladby SS1 a SS2 - náhrada 20% : </t>
  </si>
  <si>
    <t>Odkaz na mn. položky pořadí 72 : 184,80960</t>
  </si>
  <si>
    <t>762351110R00</t>
  </si>
  <si>
    <t>Nadstřešní konstrukce montáž  světlíků   z hraněného řeziva, průřezové plochy do 100 cm2</t>
  </si>
  <si>
    <t xml:space="preserve">detail 405 - kce pro světlík - KVH 80 x 80 mm : </t>
  </si>
  <si>
    <t>vodorovné / obvod : 15,0*2</t>
  </si>
  <si>
    <t>stojny : 0,46*28</t>
  </si>
  <si>
    <t>zavětrování : 0,72*16</t>
  </si>
  <si>
    <t>0,91*4</t>
  </si>
  <si>
    <t>1,36*8</t>
  </si>
  <si>
    <t>762395000R00</t>
  </si>
  <si>
    <t>Spojovací a ochranné prostředky svory, prkna, hřebíky, pásová ocel, vruty, impregnace</t>
  </si>
  <si>
    <t>Odkaz na mn. položky pořadí 80 : 4,65720</t>
  </si>
  <si>
    <t>Odkaz na mn. položky pořadí 81 : 0,27431</t>
  </si>
  <si>
    <t>Odkaz na mn. položky pořadí 82 : 0,48576</t>
  </si>
  <si>
    <t xml:space="preserve"> + překližky : </t>
  </si>
  <si>
    <t>březová  překližka tl. 21 mm na šikmé části římsy : 0,47*(16,2+7,0+2,4+7,0+14,5)*2*0,021</t>
  </si>
  <si>
    <t>březová  překližka tl. 21 mm na šikmé části římsy : (0,44+0,18)*(15,6+19,5)*0,021</t>
  </si>
  <si>
    <t xml:space="preserve">dle detailu 406a - okapová hrana střechy nad žlabem - kolem učeben ( 2x ) : </t>
  </si>
  <si>
    <t>březová  překližka tl. 21 mm : 0,67*(15,98+6,65+2,65+6,65+14,3)*0,021</t>
  </si>
  <si>
    <t>březová  překližka tl. 9 mm : 0,67*(15,98+6,65+2,65+6,65+14,3)*0,009</t>
  </si>
  <si>
    <t xml:space="preserve">dle detailu 406b - okapová hrana střechy nad žlabem - nad bytem a schodištěm : </t>
  </si>
  <si>
    <t>březová  překližka tl. 21 mm : 0,67*(15,2+19,1)*0,021</t>
  </si>
  <si>
    <t>březová  překližka tl. 9 mm : 0,67*(15,2+19,1)*0,009</t>
  </si>
  <si>
    <t xml:space="preserve">dle detailu 405 - svislá stěna pod světlíkem : </t>
  </si>
  <si>
    <t>březová  překližka tl. 21 mm : 0,42*16,0*0,021</t>
  </si>
  <si>
    <t>poznámka N01 - překližka na nároží : 0,3*49,1*0,021</t>
  </si>
  <si>
    <t>překližka na atice - zastřešení hl. vstupu : 0,2*14,0*0,021</t>
  </si>
  <si>
    <t>pod výrobek K18 -  na svislo u přechodu střechy nad schodištěm a bytem / střechou nad učebnami - odhad : 2,0*4*0,021</t>
  </si>
  <si>
    <t>762441112R00</t>
  </si>
  <si>
    <t>Obložení atiky montáž z dřevoštěpkových desek, 1 vrstva, šroubováním</t>
  </si>
  <si>
    <t>březová  překližka tl. 21 mm na šikmé části římsy : 0,47*(16,2+7,0+2,4+7,0+14,5)*2</t>
  </si>
  <si>
    <t>březová  překližka tl. 21 mm na šikmé části římsy : (0,44+0,18)*(15,6+19,5)</t>
  </si>
  <si>
    <t>březová  překližka tl. 21 mm : 0,67*(15,98+6,65+2,65+6,65+14,3)</t>
  </si>
  <si>
    <t>březová  překližka tl. 9 mm : 0,67*(15,98+6,65+2,65+6,65+14,3)</t>
  </si>
  <si>
    <t>březová  překližka tl. 21 mm : 0,67*(15,2+19,1)</t>
  </si>
  <si>
    <t>březová  překližka tl. 9 mm : 0,67*(15,2+19,1)</t>
  </si>
  <si>
    <t>březová  překližka tl. 21 mm : 0,42*16,0</t>
  </si>
  <si>
    <t>poznámka N01 - překližka na nároží : 0,3*49,1</t>
  </si>
  <si>
    <t>překližka na atice - zastřešení hl. vstupu : 0,2*14,0</t>
  </si>
  <si>
    <t>pod výrobek K18 -  na svislo u přechodu střechy nad schodištěm a bytem / střechou nad učebnami - odhad : 2,0*4</t>
  </si>
  <si>
    <t>762911111R00</t>
  </si>
  <si>
    <t xml:space="preserve">Impregnace řeziva máčením, ochrana proti dřevokazným houbám, plísním a dřevokaznému hmyzu </t>
  </si>
  <si>
    <t>odstraňované skladby SS1 a SS2 - náhrada 20% : 179,743*2*1,2*1,05</t>
  </si>
  <si>
    <t>rošt pro TI EPS 100 tl. 75 mm na šikmé části římsy - hranolek 75/50/250 po cca 0,5 m = cca 194 ks : (0,075+0,05)*2*0,25*194*1,1</t>
  </si>
  <si>
    <t>rošt pro TI EPS 100 tl. 75 mm na šikmé části římsy - hranolek 75/50/250 po cca 0,5 m = cca 72 ks : (0,075+0,05)*2*0,25*72*1,1</t>
  </si>
  <si>
    <t>777101101R00</t>
  </si>
  <si>
    <t>Příprava podkladu vysávání podlah průmyslovým vysavačem</t>
  </si>
  <si>
    <t>800-773</t>
  </si>
  <si>
    <t xml:space="preserve">ponechaný záklop skladby SS1 a SS2 - 80% ponecháno / 20% výměna bednění : </t>
  </si>
  <si>
    <t>938902121R01</t>
  </si>
  <si>
    <t>Čištění dřevěných konstrukcí - odstranění zbytků asfaltu na záklopu ( po odstranění pásů )</t>
  </si>
  <si>
    <t>Koeficient - cca 20% výměna: -0,2</t>
  </si>
  <si>
    <t>60512540R</t>
  </si>
  <si>
    <t>Prkno dřevina: jehličnatá; jakost: I</t>
  </si>
  <si>
    <t>odstraňované skladby SS1 a SS2 - náhrada 20% : 184,8096*0,024</t>
  </si>
  <si>
    <t>Koeficient prořez: 0,05</t>
  </si>
  <si>
    <t>605152001R</t>
  </si>
  <si>
    <t>Hranolek dřevina: SM</t>
  </si>
  <si>
    <t>rošt pro TI EPS 100 tl. 75 mm na šikmé části římsy - hranolek 75/50/250 po cca 0,5 m = cca 194 ks : 0,075*0,05*0,25*194</t>
  </si>
  <si>
    <t>rošt pro TI EPS 100 tl. 75 mm na šikmé části římsy - hranolek 75/50/250 po cca 0,5 m = cca 72 ks : 0,075*0,05*0,25*72</t>
  </si>
  <si>
    <t>60515820R</t>
  </si>
  <si>
    <t>Dřevo konstrukční rostlé (KVH) dřevina: SM; tl. = 80,0 mm; šířka = 80 mm; nepohledové (NSi); tř. pevnosti C24</t>
  </si>
  <si>
    <t>detail 405 - kce pro světlík - KVH 80 x 80 mm : 0,08*0,08*69,0</t>
  </si>
  <si>
    <t>60624292R</t>
  </si>
  <si>
    <t>překližka vodovzdorná; fólie jedna strana hladká a druhá s protiskluzovou úpravou; BR; tl = 9,0 mm; š = 2 500 mm; h = 1 250,0 mm; počet vrstev 7</t>
  </si>
  <si>
    <t>Koeficient prořez: 0,15</t>
  </si>
  <si>
    <t>60624296R</t>
  </si>
  <si>
    <t>překližka vodovzdorná; fólie jedna strana hladká a druhá s protiskluzovou úpravou; BR; tl = 21,0 mm; š = 2 500 mm; h = 1 250,0 mm; počet vrstev 11</t>
  </si>
  <si>
    <t>998762103R00</t>
  </si>
  <si>
    <t>Přesun hmot pro konstrukce tesařské v objektech výšky do 24 m</t>
  </si>
  <si>
    <t xml:space="preserve">72,73,75,77,80,81,82,83,84, : </t>
  </si>
  <si>
    <t>Součet: : 9,52926</t>
  </si>
  <si>
    <t>764359241R00</t>
  </si>
  <si>
    <t>Žlaby z pozinkovaného plechu výroba a montáž doplňků žlabů - ochranný koš střešní vpusti  pro troby do průměru 150 mm</t>
  </si>
  <si>
    <t>800-764</t>
  </si>
  <si>
    <t>OV/06 : 8</t>
  </si>
  <si>
    <t>764812670R00</t>
  </si>
  <si>
    <t xml:space="preserve">Oplechování  říms, z lakovaného pozinkovaného plechu, rš 500 mm, dodávka a montáž </t>
  </si>
  <si>
    <t>včetně zhotovení rohů, spojů a dilatací</t>
  </si>
  <si>
    <t>K/02 - RŠ 450 mm : 129,0</t>
  </si>
  <si>
    <t>764812690R00</t>
  </si>
  <si>
    <t xml:space="preserve">Oplechování  říms, z lakovaného pozinkovaného plechu, rš 700 mm, dodávka a montáž </t>
  </si>
  <si>
    <t>K/01 - RŠ 650 mm : 129,0</t>
  </si>
  <si>
    <t>764817138R00</t>
  </si>
  <si>
    <t xml:space="preserve">Oplechování  zdí (atik), z lakovaného pozinkovaného plechu, rš 380 mm, dodávka a montáž </t>
  </si>
  <si>
    <t>K/16 - RŠ 350 mm : 12,3</t>
  </si>
  <si>
    <t>764817175R00</t>
  </si>
  <si>
    <t xml:space="preserve">Oplechování  zdí (atik), z lakovaného pozinkovaného plechu, rš 750 mm, dodávka a montáž </t>
  </si>
  <si>
    <t>včetně prostupu</t>
  </si>
  <si>
    <t>včetně podkladního plechu pro zavléknutí ( Pz plech )</t>
  </si>
  <si>
    <t>K/15 : 2,2</t>
  </si>
  <si>
    <t>764813120R00</t>
  </si>
  <si>
    <t>Lemování zdí, z lakovaného pozinkovaného plechu, rš 200 mm, dodávka a montáž</t>
  </si>
  <si>
    <t>včetně krycí lišty</t>
  </si>
  <si>
    <t>K/14 - krycí lišta asf. pásu - RŠ 90 mm : 17,3</t>
  </si>
  <si>
    <t>764813125R00</t>
  </si>
  <si>
    <t>Lemování zdí, z lakovaného pozinkovaného plechu, rš 250 mm, dodávka a montáž</t>
  </si>
  <si>
    <t>krycí plech RŠ 220 mm pod březová  překližka tl. 21 mm na šikmé části římsy : (16,2+7,0+2,4+7,0+14,5)*2</t>
  </si>
  <si>
    <t>krycí plech RŠ 220 mm pod březová  překližka tl. 21 mm na šikmé části římsy : (15,6+19,5)</t>
  </si>
  <si>
    <t>764819210R00</t>
  </si>
  <si>
    <t>Odpadní trouby kruhové, průměr 75 mm, z lakovaného pozinkovaného plechu,  , dodávka a montáž</t>
  </si>
  <si>
    <t>K/12 : 0,5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</si>
  <si>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</si>
  <si>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</si>
  <si>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</si>
  <si>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K/11 : 4,0</t>
  </si>
  <si>
    <t>764815107R00</t>
  </si>
  <si>
    <t>Žlaby podokapní čtyřhranné, z lakovaného pozinkovaného plechu, rš 500 mm, dodávka a montáž</t>
  </si>
  <si>
    <t>včetně háků, čel, rohů, rovných hrdel a dilatací</t>
  </si>
  <si>
    <t>K/06 - K/09 - RŠ 450 mm : 128,0</t>
  </si>
  <si>
    <t>764311831R00</t>
  </si>
  <si>
    <t>Demontáž krytiny hladké střešní z tabulí 2 x 1 m, plochy do 25 m, sklonu přes 30 do 45°</t>
  </si>
  <si>
    <t>plech. krytina na svislo u přechodu střechy nad schodištěm a bytem / střechou nad učebnami - odhad : 2,0*4</t>
  </si>
  <si>
    <t>764321821R00</t>
  </si>
  <si>
    <t>Demontáž oplechování říms pod nadřímsovým žlabem, rš 500 mm, sklonu přes 30 do 45°</t>
  </si>
  <si>
    <t>dmtž oplech. čela římsy : 129,0</t>
  </si>
  <si>
    <t>764321831R00</t>
  </si>
  <si>
    <t>Demontáž oplechování říms pod nadřímsovým žlabem, rš 660 mm, sklonu přes 30 do 45°</t>
  </si>
  <si>
    <t>dmtž oplech. římsy : 129,0</t>
  </si>
  <si>
    <t>764323830R00</t>
  </si>
  <si>
    <t xml:space="preserve">Demontáž oplechování okapů na střechách s živičnou (fóliovou) krytinou, rš 330 mm,  </t>
  </si>
  <si>
    <t>ukončení krytiny u okapu : 126,0</t>
  </si>
  <si>
    <t>764331830R00</t>
  </si>
  <si>
    <t>Demontáž lemování zdí  na střechách s tvrdou krytinou, rš 250 a 330 mm, sklonu do 30°</t>
  </si>
  <si>
    <t>4 - lemování komínu ( lišty HI ) : (2,07+0,61)*2</t>
  </si>
  <si>
    <t>764331850R00</t>
  </si>
  <si>
    <t>Demontáž lemování zdí  na střechách s tvrdou krytinou, rš 400 a 500 mm, sklonu do 30°</t>
  </si>
  <si>
    <t>lemování stávajícího světlíku : 16,0</t>
  </si>
  <si>
    <t>764351831R00</t>
  </si>
  <si>
    <t>Demontáž žlabů podokapních čtyřhranných rovných, rš 500 mm, sklonu přes 30 do 45°</t>
  </si>
  <si>
    <t>129,0</t>
  </si>
  <si>
    <t>764430850R00</t>
  </si>
  <si>
    <t>Demontáž oplechování zdí a nadezdívek rš 600 mm</t>
  </si>
  <si>
    <t>4 - oplech. komína : 2,2</t>
  </si>
  <si>
    <t>764454801R00</t>
  </si>
  <si>
    <t>Demontáž odpadních trub nebo součástí trub kruhových , o průměru 75 a 100 mm</t>
  </si>
  <si>
    <t>Odkaz na mn. položky pořadí 94 : 4,00000</t>
  </si>
  <si>
    <t>764815832R01</t>
  </si>
  <si>
    <t>Kotlík žlabový čtyřhranný ( napojení na D 100 mm ), z lakovaného pozinkovaného plechu, dodávka a montáž</t>
  </si>
  <si>
    <t>K/10 : 10</t>
  </si>
  <si>
    <t>K18</t>
  </si>
  <si>
    <t>Oplechování přechodu střechy - atyp, D+M dle výpisu klempířských výrobků</t>
  </si>
  <si>
    <t>ks</t>
  </si>
  <si>
    <t>998764103R00</t>
  </si>
  <si>
    <t>Přesun hmot pro konstrukce klempířské v objektech výšky do 24 m</t>
  </si>
  <si>
    <t xml:space="preserve">86,87,88,89,90,91,92,93,94,95,105,106, : </t>
  </si>
  <si>
    <t>Součet: : 1,76198</t>
  </si>
  <si>
    <t>766231111R00</t>
  </si>
  <si>
    <t>Montáž schodů stahovacích půdních schodů</t>
  </si>
  <si>
    <t>800-766</t>
  </si>
  <si>
    <t>Odkaz na mn. položky pořadí 111 : 1,00000</t>
  </si>
  <si>
    <t>766411822R00</t>
  </si>
  <si>
    <t>Demontáž obložení stěn podkladových roštů</t>
  </si>
  <si>
    <t xml:space="preserve">stávající skladby SS1 a SS2 - nosný rošt TI / dolní pásnice nosné kce : </t>
  </si>
  <si>
    <t>766001</t>
  </si>
  <si>
    <t>Demontáž výlezu na střechu ( rám + poklop s oplechováním ), cca 700 x 700 mm</t>
  </si>
  <si>
    <t>OV/09</t>
  </si>
  <si>
    <t>Stahovací schody 1100 x 700 mm, požární odolnost min. EI 30, dle výpisu ostatních výrobků</t>
  </si>
  <si>
    <t>včetně ok pro zavěšení ocel. žebříku a žebříku</t>
  </si>
  <si>
    <t>998766103R00</t>
  </si>
  <si>
    <t>Přesun hmot pro konstrukce truhlářské v objektech výšky do 24 m</t>
  </si>
  <si>
    <t xml:space="preserve">111, : </t>
  </si>
  <si>
    <t>Součet: : 0,03500</t>
  </si>
  <si>
    <t>767311810R00</t>
  </si>
  <si>
    <t>Demontáž světlíků všech typů včetně zasklení</t>
  </si>
  <si>
    <t>800-767</t>
  </si>
  <si>
    <t>8 - stávající světlík : 9,0</t>
  </si>
  <si>
    <t>767995104R00</t>
  </si>
  <si>
    <t>Výroba a montáž atypických kovovových doplňků staveb hmotnosti přes 20 do 50 kg</t>
  </si>
  <si>
    <t>kg</t>
  </si>
  <si>
    <t xml:space="preserve">výrobek OV/10 - pod světlík : </t>
  </si>
  <si>
    <t>pásovina 80/6 : 3,78*15,0</t>
  </si>
  <si>
    <t>L 45/45/5 : 3,38*15,0</t>
  </si>
  <si>
    <t>7670001</t>
  </si>
  <si>
    <t>Gumová dilatační podlažka, EDPM guma šířka 80 mm, tl. 8,0 mm, D+M</t>
  </si>
  <si>
    <t>pod výrobek OV/10 - světlík, detail 405 : 15,0</t>
  </si>
  <si>
    <t>OV/02</t>
  </si>
  <si>
    <t>Výlez střešní, čistý průlez min. 600 x 600 mm včetně 2 ks plastových podstavců, D+M, technické parametry dle výpisu ostatních výrobků</t>
  </si>
  <si>
    <t>OV/01</t>
  </si>
  <si>
    <t>Střešní světlík atyp. z hliníkových profilů, fixní, D+M+staveništní přesun hmot ( zvedací technika ), technické parametry dle výpisu ostatních výrobků</t>
  </si>
  <si>
    <t>900      RT2</t>
  </si>
  <si>
    <t>HZS, Práce v tarifní třídě 5 (např. tesař)</t>
  </si>
  <si>
    <t>6 - demontáž a zpětná montáž TV antén vč. držáků : 3,0</t>
  </si>
  <si>
    <t>7 - demontáž a zpětná montáž krycích mřížek a krytí komínového průduchu : 5,0</t>
  </si>
  <si>
    <t>13231064R</t>
  </si>
  <si>
    <t>Tyč ocelová válcovaná za tepla průřez: rovnoramenné L; značka: S235JR (1.0038); a = 45 mm; b = 45 mm; t = 5,0 mm</t>
  </si>
  <si>
    <t>L 45/45/5 : 3,38*15,0/1000</t>
  </si>
  <si>
    <t>Koeficient prořez a řezání: 0,08</t>
  </si>
  <si>
    <t>133591301</t>
  </si>
  <si>
    <t>tyč ocelová tvarovaná pásovina válcovaná za tepla 11375 (S 235JR); tl = 6,00 mm; š = 80,0 mm</t>
  </si>
  <si>
    <t>pásovina 80/6 : 3,78*15,0/1000</t>
  </si>
  <si>
    <t>998767103R00</t>
  </si>
  <si>
    <t>Přesun hmot pro kovové stavební doplňk. konstrukce v objektech výšky do 24 m</t>
  </si>
  <si>
    <t xml:space="preserve">114,115,116,119,120, : </t>
  </si>
  <si>
    <t>Součet: : 0,22152</t>
  </si>
  <si>
    <t>767842340RT1</t>
  </si>
  <si>
    <t>Ochranný systém proti pádu osob nerezový kotvicí bod, délky 400 mm, osazený do betonové střechy minimální tloušťky 80 mm na chemické kotvy</t>
  </si>
  <si>
    <t>OV/04c : 3</t>
  </si>
  <si>
    <t>767843140R00</t>
  </si>
  <si>
    <t>Ochranný systém proti pádu osob nerezový kotvicí bod, délky 400 mm, osazený do tenké dřevěné konstrukce (bednění nebo OSB desky)</t>
  </si>
  <si>
    <t>OV/04b : 2</t>
  </si>
  <si>
    <t>767843150R00</t>
  </si>
  <si>
    <t>Ochranný systém proti pádu osob nerezový kotvicí bod, délky 500 mm, osazený do tenké dřevěné konstrukce (bednění nebo OSB desky)</t>
  </si>
  <si>
    <t>OV/04a : 18</t>
  </si>
  <si>
    <t>767849116R00</t>
  </si>
  <si>
    <t xml:space="preserve">Ochranný systém proti pádu osob nerezové lano, průměr 6 mm,  </t>
  </si>
  <si>
    <t>OV/05 : 56,0</t>
  </si>
  <si>
    <t>76700002</t>
  </si>
  <si>
    <t>Revize a předání do užívání záchytného systému</t>
  </si>
  <si>
    <t xml:space="preserve">122,123,124,125, : </t>
  </si>
  <si>
    <t>Součet: : 0,06994</t>
  </si>
  <si>
    <t>783226100R00</t>
  </si>
  <si>
    <t xml:space="preserve">Nátěry kov.stavebních doplňk.konstrukcí syntetické základní,  </t>
  </si>
  <si>
    <t>800-783</t>
  </si>
  <si>
    <t>pásovina 80/6 : (0,08+0,006)*2*15,0</t>
  </si>
  <si>
    <t>L 45/45/5 : 0,045*4*15,0</t>
  </si>
  <si>
    <t>783782205R00</t>
  </si>
  <si>
    <t>Nátěry tesařských konstrukcí ochranné fungicidní+ biocidní (proti plísním, houbám a hmyzu), dvojnásobný</t>
  </si>
  <si>
    <t>včetně montáže, dodávky a demontáže lešení.</t>
  </si>
  <si>
    <t>Odkaz na mn. položky pořadí 79 : 739,23840</t>
  </si>
  <si>
    <t>detail 405 - kce pro světlík - KVH 80 x 80 mm : (0,08+0,08)*2*69,0</t>
  </si>
  <si>
    <t>784191101R00</t>
  </si>
  <si>
    <t>Příprava povrchu Penetrace (napouštění) podkladu disperzní, jednonásobná, Penetrace akrylátová; funkce: zpevnění povrchu, úprava savosti; ředidlo: voda (disperzní)</t>
  </si>
  <si>
    <t>800-784</t>
  </si>
  <si>
    <t>Odkaz na mn. položky pořadí 131 : 1548,40400</t>
  </si>
  <si>
    <t>784195212R00</t>
  </si>
  <si>
    <t>Malby z malířských směsí otěruvzdorných,  , bělost 82 %, dvojnásobné</t>
  </si>
  <si>
    <t xml:space="preserve">NOVÉ PODHLEDY A SVISLÉ ČÁSTI NOVÝCH PODHLEDŮ : </t>
  </si>
  <si>
    <t>Odkaz na mn. položky pořadí 2 : 598,25600</t>
  </si>
  <si>
    <t>Odkaz na mn. položky pořadí 3 : 23,41000</t>
  </si>
  <si>
    <t>Odkaz na mn. položky pořadí 1 : 18,21800</t>
  </si>
  <si>
    <t xml:space="preserve"> + sdk obklad potrubí v m.č. 210 : (0,2+0,2)*2*1,5</t>
  </si>
  <si>
    <t xml:space="preserve">STĚNY - komplet celá výška : </t>
  </si>
  <si>
    <t>217 : 3,0*(2,65+5,1)*2</t>
  </si>
  <si>
    <t>218 : 3,0*(3,45+5,1)*2</t>
  </si>
  <si>
    <t>219 : 3,0*(5,21+5,1)*2</t>
  </si>
  <si>
    <t>220 : 3,0*(5,25+5,1)*2</t>
  </si>
  <si>
    <t>221 : 3,0*(7,05+7,12)*2</t>
  </si>
  <si>
    <t>222 : 3,0*(3,75+7,1)*2</t>
  </si>
  <si>
    <t xml:space="preserve">STĚNY - pouze od +2,0 po strop : </t>
  </si>
  <si>
    <t>201 : 2,2*(4,0+5,57+5,57)+(0,18+0,3)*3,6</t>
  </si>
  <si>
    <t>202 - vyšší část pod světlíkem : 2,2*(12,0+5,23)*2</t>
  </si>
  <si>
    <t>202 - nižší část ( chodby ke třídám ) : 1,0*(17,0+2,6+17,0)*2</t>
  </si>
  <si>
    <t>204 : 1,0*(0,99+1,3)*2</t>
  </si>
  <si>
    <t>205 : 1,0*(1,4+2,55)*2</t>
  </si>
  <si>
    <t>206 : 1,0*(1,14+1,8)*2</t>
  </si>
  <si>
    <t>207 : 1,0*(1,4+3,15)*2</t>
  </si>
  <si>
    <t>1,0*(0,84+1,45)*2</t>
  </si>
  <si>
    <t>1,0*(0,82+1,88)*2</t>
  </si>
  <si>
    <t>208 : 1,0*(1,3+2,9)*2</t>
  </si>
  <si>
    <t>209 : 1,0*(2,55+1,4)*2</t>
  </si>
  <si>
    <t>210 : 1,0*(1,4+3,15)*2</t>
  </si>
  <si>
    <t>211 : 1,2*(5,1+8,16)*2</t>
  </si>
  <si>
    <t>212 : 1,2*(7,0+5,1)*2</t>
  </si>
  <si>
    <t>213 : 1,2*(9,0+5,52)*2</t>
  </si>
  <si>
    <t>214 : 1,2*(9,5+7,6)*2</t>
  </si>
  <si>
    <t>1,2*(1,82+2,34)*2</t>
  </si>
  <si>
    <t>215 : 1,2*(7,0+5,1)*2</t>
  </si>
  <si>
    <t>216 : 1,2*(8,16+5,1)*2</t>
  </si>
  <si>
    <t>223 : 1,2*(6,93+5,1)*2</t>
  </si>
  <si>
    <t>224 : 1,2*(3,45+5,1)*2</t>
  </si>
  <si>
    <t>225 : 1,2*(8,05+5,1)*2</t>
  </si>
  <si>
    <t>784011222RT1</t>
  </si>
  <si>
    <t>Ostatní práce zakrytí podlah,  , bez dodávky materiálu</t>
  </si>
  <si>
    <t>Odkaz na mn. položky pořadí 15 : 639,23000</t>
  </si>
  <si>
    <t>Odkaz na mn. položky pořadí 16 : 65,34000</t>
  </si>
  <si>
    <t>67352006R</t>
  </si>
  <si>
    <t>geotextilie PET; funkce drenážní, separační, ochranná, filtrační; plošná hmotnost 500 g/m2</t>
  </si>
  <si>
    <t>Odkaz na mn. položky pořadí 132 : 704,57000</t>
  </si>
  <si>
    <t>Koeficient : 0,05</t>
  </si>
  <si>
    <t>979990001R00</t>
  </si>
  <si>
    <t>Poplatek za skládku za skládku stavební suti</t>
  </si>
  <si>
    <t>RTS 20/ I</t>
  </si>
  <si>
    <t>suť celkem : 45,80622</t>
  </si>
  <si>
    <t xml:space="preserve"> - ostatní suť : </t>
  </si>
  <si>
    <t>Odkaz na mn. položky pořadí 135 : 8,33608*-1</t>
  </si>
  <si>
    <t>Odkaz na mn. položky pořadí 136 : 14,42821*-1</t>
  </si>
  <si>
    <t>Odkaz na mn. položky pořadí 137 : 0,12672*-1</t>
  </si>
  <si>
    <t>Odkaz na mn. položky pořadí 138 : 9,92679*-1</t>
  </si>
  <si>
    <t>Odkaz na mn. položky pořadí 139 : 9,62921*-1</t>
  </si>
  <si>
    <t>Odkaz na mn. položky pořadí 140 : 0,03077*-1</t>
  </si>
  <si>
    <t>979990110R00</t>
  </si>
  <si>
    <t>Poplatek za skládku za uložení suti - sádrokartonové desky, skupina odpadu 170802</t>
  </si>
  <si>
    <t>Odkaz na dem. hmot. položky pořadí 18 : 0,24120</t>
  </si>
  <si>
    <t>Odkaz na dem. hmot. položky pořadí 19 : 8,09488</t>
  </si>
  <si>
    <t>979990121R00</t>
  </si>
  <si>
    <t>Poplatek za skládku za uložení suti - asfaltové pásy, skupina odpadu 170302</t>
  </si>
  <si>
    <t>Odkaz na dem. hmot. položky pořadí 40 : 14,42821</t>
  </si>
  <si>
    <t>979990122R00</t>
  </si>
  <si>
    <t>Poplatek za skládku za uložení suti - PVC střešní krytina, skupina odpadu 170203</t>
  </si>
  <si>
    <t xml:space="preserve">parozábrana v podhledu : </t>
  </si>
  <si>
    <t>Odkaz na dem. hmot. položky pořadí 22 : 0,12672</t>
  </si>
  <si>
    <t>979990144R00</t>
  </si>
  <si>
    <t>Poplatek za skládku za uložení suti - minerální vata, skupina odpadu 170604</t>
  </si>
  <si>
    <t>Odkaz na dem. hmot. položky pořadí 50 : 2,73707</t>
  </si>
  <si>
    <t>Odkaz na dem. hmot. položky pořadí 51 : 7,18972</t>
  </si>
  <si>
    <t>979990161R00</t>
  </si>
  <si>
    <t>Poplatek za skládku za uložení, dřevo,  , skupina 17 02 01 z Katalogu odpadů</t>
  </si>
  <si>
    <t>Odkaz na dem. hmot. položky pořadí 109 : 7,18972</t>
  </si>
  <si>
    <t>Odkaz na dem. hmot. položky pořadí 72 : 2,43949</t>
  </si>
  <si>
    <t>979990191R00</t>
  </si>
  <si>
    <t>Poplatek za skládku za uložení suti - plastové výrobky, skupina odpadu 170203</t>
  </si>
  <si>
    <t>Odkaz na dem. hmot. položky pořadí 66 : 0,03077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</si>
  <si>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</si>
  <si>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</si>
  <si>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</si>
  <si>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</si>
  <si>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</si>
  <si>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18,19,20,21,22,40,50,51,66,67,68,72,96,97,98,99,100,101,102,103,104,109,110,113, : </t>
  </si>
  <si>
    <t>Součet: : 45,80622</t>
  </si>
  <si>
    <t>979011121R00</t>
  </si>
  <si>
    <t>Svislá doprava suti a vybouraných hmot příplatek za každé další podlaží</t>
  </si>
  <si>
    <t>Součet: : 91,61244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</si>
  <si>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</si>
  <si>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</si>
  <si>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</si>
  <si>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</si>
  <si>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</si>
  <si>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916,12438</t>
  </si>
  <si>
    <t>OPLOC</t>
  </si>
  <si>
    <t>Mobilní oplocení ( oplocení staveniště ) - práce na atice, dovoz, montáž, pronájem, demontáž, odvoz a staveništní přesun hmot</t>
  </si>
  <si>
    <t xml:space="preserve">kolem celé stavby : </t>
  </si>
  <si>
    <t>sever : 4,0+4,0</t>
  </si>
  <si>
    <t>jih : 0,0</t>
  </si>
  <si>
    <t>západ : 20,0+20,0+16,0+3,0</t>
  </si>
  <si>
    <t>východ : 14,0+6,0+10,0+6,0+18,0</t>
  </si>
  <si>
    <t>Včetně:</t>
  </si>
  <si>
    <t>Pol__0001</t>
  </si>
  <si>
    <t>Kabel CYKY-O 3x1,5</t>
  </si>
  <si>
    <t>POL1_1</t>
  </si>
  <si>
    <t>Pol__0002</t>
  </si>
  <si>
    <t>Kabel CYKY-J 3x1,5</t>
  </si>
  <si>
    <t>Pol__0003</t>
  </si>
  <si>
    <t>Vypínač IP20, řazení 1, komplet</t>
  </si>
  <si>
    <t>Pol__0004</t>
  </si>
  <si>
    <t>Vypínač IP20, řazení 5, komplet</t>
  </si>
  <si>
    <t>Pol__0005</t>
  </si>
  <si>
    <t>Vypínač IP20, řazení 6, komplet</t>
  </si>
  <si>
    <t>Pol__0006</t>
  </si>
  <si>
    <t>Vypínač IP20, řazení 2x6, komplet</t>
  </si>
  <si>
    <t>Pol__0007</t>
  </si>
  <si>
    <t>Vypínač IP20, řazení 7, komplet</t>
  </si>
  <si>
    <t>Pol__0008</t>
  </si>
  <si>
    <t>Tlačítko s diodou, S1/0</t>
  </si>
  <si>
    <t>Pol__0009</t>
  </si>
  <si>
    <t>Krabice D=68mm univerzální, hloubka dle přístroje</t>
  </si>
  <si>
    <t>Pol__0010</t>
  </si>
  <si>
    <t>Krabice 80/80, IP54</t>
  </si>
  <si>
    <t>Pol__0011</t>
  </si>
  <si>
    <t>Svorka 3x2,5mm2</t>
  </si>
  <si>
    <t>Pol__0012</t>
  </si>
  <si>
    <t>Systémová stropní příchytka pro kabely na strop (nad podhledem)</t>
  </si>
  <si>
    <t>Pol__0013</t>
  </si>
  <si>
    <t>Typ A - Svítidlo 600/600 LED 35W v rámečku, přisazené, IP20</t>
  </si>
  <si>
    <t>Pol__0014</t>
  </si>
  <si>
    <t>Typ B - Svítidlo kruhové, přisazené LED 25W, IP65, d=300mm</t>
  </si>
  <si>
    <t>Pol__0015</t>
  </si>
  <si>
    <t>Typ C - Svítidlo liniové, asymetrické, 1200mm, IP20, 4000K</t>
  </si>
  <si>
    <t>Pol__0016</t>
  </si>
  <si>
    <t>Typ N - Svítidlo nouzové LED 5W/60minut, IP65</t>
  </si>
  <si>
    <t>Pol__0017</t>
  </si>
  <si>
    <t>Typ NP - Svítidlo nouzové spuštěné LED 5W/60minut, IP65</t>
  </si>
  <si>
    <t>Pol__0018</t>
  </si>
  <si>
    <t>Drážkování se zapravením</t>
  </si>
  <si>
    <t>POL1_7</t>
  </si>
  <si>
    <t>Pol__0019</t>
  </si>
  <si>
    <t>Požární ucpávka pro EI 45</t>
  </si>
  <si>
    <t>Pol__0020</t>
  </si>
  <si>
    <t>Demontáž původních rozvodů od napájecích bodů vč. svítidel</t>
  </si>
  <si>
    <t>hod</t>
  </si>
  <si>
    <t>Pol__0021</t>
  </si>
  <si>
    <t>Označení a proměření okruhů</t>
  </si>
  <si>
    <t>Pol__0022</t>
  </si>
  <si>
    <t>Pol__0023</t>
  </si>
  <si>
    <t>Odvoz a likvidace odpadu</t>
  </si>
  <si>
    <t>Pol__0024</t>
  </si>
  <si>
    <t>Revize</t>
  </si>
  <si>
    <t>Vodič AlMgSi D=8mm</t>
  </si>
  <si>
    <t>Pomocný drátový jímač, h=0,5m se svorkami</t>
  </si>
  <si>
    <t>Svorka křížová, SK</t>
  </si>
  <si>
    <t>Svorka spojovací, SS</t>
  </si>
  <si>
    <t>Svorka univerzální / okapová SU / SO - vední na atice</t>
  </si>
  <si>
    <t>Držák stěnový (nástavba)</t>
  </si>
  <si>
    <t>Podpěra vedení pro ploché střechy PV21d</t>
  </si>
  <si>
    <t>Demontáž původního systému, vytřídění materiálu</t>
  </si>
  <si>
    <t>Uchování použitelného materiálu, skladování</t>
  </si>
  <si>
    <t>dní</t>
  </si>
  <si>
    <t>Likvidace materiálu</t>
  </si>
  <si>
    <t>Montáž opraveného systému</t>
  </si>
  <si>
    <t>Doprava, příprava materiálu</t>
  </si>
  <si>
    <t>Neočekávatelné nutné práce</t>
  </si>
  <si>
    <t>Revize, celý 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</si>
</sst>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a5GXyiJu+tb5fyghhVAShR4OMhe4by2D9OByRHp++7sU2NQ383bcbx0zPMW8XAD4S+yjWzDpisE7OUaDaPJqJw==" saltValue="WLmeRmGd47i/QsnTSsGKW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2" t="s">
        <v>43</v>
      </c>
      <c r="E14" s="262"/>
      <c r="F14" s="262"/>
      <c r="G14" s="262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SUMIF(F61:F91,A16,I61:I91)+SUMIF(F61:F91,"PSU",I61:I91)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SUMIF(F61:F91,A17,I61:I91)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SUMIF(F61:F91,A18,I61:I91)</f>
        <v>0</v>
      </c>
      <c r="J18" s="83"/>
    </row>
    <row r="19" spans="1:10" ht="23.25" customHeight="1" x14ac:dyDescent="0.2">
      <c r="A19" s="194" t="s">
        <v>132</v>
      </c>
      <c r="B19" s="38" t="s">
        <v>27</v>
      </c>
      <c r="C19" s="60"/>
      <c r="D19" s="61"/>
      <c r="E19" s="81"/>
      <c r="F19" s="82"/>
      <c r="G19" s="81"/>
      <c r="H19" s="82"/>
      <c r="I19" s="81">
        <f>SUMIF(F61:F91,A19,I61:I91)</f>
        <v>0</v>
      </c>
      <c r="J19" s="83"/>
    </row>
    <row r="20" spans="1:10" ht="23.25" customHeight="1" x14ac:dyDescent="0.2">
      <c r="A20" s="194" t="s">
        <v>133</v>
      </c>
      <c r="B20" s="38" t="s">
        <v>28</v>
      </c>
      <c r="C20" s="60"/>
      <c r="D20" s="61"/>
      <c r="E20" s="81"/>
      <c r="F20" s="82"/>
      <c r="G20" s="81"/>
      <c r="H20" s="82"/>
      <c r="I20" s="81">
        <f>SUMIF(F61:F91,A20,I61:I91)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51</v>
      </c>
      <c r="C39" s="145"/>
      <c r="D39" s="145"/>
      <c r="E39" s="145"/>
      <c r="F39" s="146">
        <f>'99 01 Naklady'!AE28+'SO 01 01 Pol'!AE805+'SO 01 02 Pol'!AE39+'SO 01 03 Pol'!AE24</f>
        <v>0</v>
      </c>
      <c r="G39" s="147">
        <f>'99 01 Naklady'!AF28+'SO 01 01 Pol'!AF805+'SO 01 02 Pol'!AF39+'SO 01 03 Pol'!AF24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52</v>
      </c>
      <c r="D40" s="151"/>
      <c r="E40" s="151"/>
      <c r="F40" s="152">
        <f>'99 01 Naklady'!AE28</f>
        <v>0</v>
      </c>
      <c r="G40" s="153">
        <f>'99 01 Naklady'!AF28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53</v>
      </c>
      <c r="C41" s="145" t="s">
        <v>54</v>
      </c>
      <c r="D41" s="145"/>
      <c r="E41" s="145"/>
      <c r="F41" s="156">
        <f>'99 01 Naklady'!AE28</f>
        <v>0</v>
      </c>
      <c r="G41" s="148">
        <f>'99 01 Naklady'!AF28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55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56</v>
      </c>
      <c r="C43" s="151" t="s">
        <v>57</v>
      </c>
      <c r="D43" s="151"/>
      <c r="E43" s="151"/>
      <c r="F43" s="152">
        <f>'SO 01 01 Pol'!AE805+'SO 01 02 Pol'!AE39+'SO 01 03 Pol'!AE24</f>
        <v>0</v>
      </c>
      <c r="G43" s="153">
        <f>'SO 01 01 Pol'!AF805+'SO 01 02 Pol'!AF39+'SO 01 03 Pol'!AF24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58</v>
      </c>
      <c r="D44" s="145"/>
      <c r="E44" s="145"/>
      <c r="F44" s="156">
        <f>'SO 01 01 Pol'!AE805</f>
        <v>0</v>
      </c>
      <c r="G44" s="148">
        <f>'SO 01 01 Pol'!AF805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59</v>
      </c>
      <c r="C45" s="145" t="s">
        <v>60</v>
      </c>
      <c r="D45" s="145"/>
      <c r="E45" s="145"/>
      <c r="F45" s="156">
        <f>'SO 01 02 Pol'!AE39</f>
        <v>0</v>
      </c>
      <c r="G45" s="148">
        <f>'SO 01 02 Pol'!AF39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61</v>
      </c>
      <c r="C46" s="145" t="s">
        <v>62</v>
      </c>
      <c r="D46" s="145"/>
      <c r="E46" s="145"/>
      <c r="F46" s="156">
        <f>'SO 01 03 Pol'!AE24</f>
        <v>0</v>
      </c>
      <c r="G46" s="148">
        <f>'SO 01 03 Pol'!AF24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63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67</v>
      </c>
      <c r="B52" t="s">
        <v>71</v>
      </c>
    </row>
    <row r="53" spans="1:10" x14ac:dyDescent="0.2">
      <c r="A53" t="s">
        <v>69</v>
      </c>
      <c r="B53" t="s">
        <v>72</v>
      </c>
    </row>
    <row r="54" spans="1:10" x14ac:dyDescent="0.2">
      <c r="A54" t="s">
        <v>69</v>
      </c>
      <c r="B54" t="s">
        <v>73</v>
      </c>
    </row>
    <row r="55" spans="1:10" x14ac:dyDescent="0.2">
      <c r="A55" t="s">
        <v>69</v>
      </c>
      <c r="B55" t="s">
        <v>74</v>
      </c>
    </row>
    <row r="58" spans="1:10" ht="15.75" x14ac:dyDescent="0.25">
      <c r="B58" s="173" t="s">
        <v>75</v>
      </c>
    </row>
    <row r="60" spans="1:10" ht="25.5" customHeight="1" x14ac:dyDescent="0.2">
      <c r="A60" s="175"/>
      <c r="B60" s="178" t="s">
        <v>17</v>
      </c>
      <c r="C60" s="178" t="s">
        <v>5</v>
      </c>
      <c r="D60" s="179"/>
      <c r="E60" s="179"/>
      <c r="F60" s="180" t="s">
        <v>76</v>
      </c>
      <c r="G60" s="180"/>
      <c r="H60" s="180"/>
      <c r="I60" s="180" t="s">
        <v>29</v>
      </c>
      <c r="J60" s="180" t="s">
        <v>0</v>
      </c>
    </row>
    <row r="61" spans="1:10" ht="36.75" customHeight="1" x14ac:dyDescent="0.2">
      <c r="A61" s="176"/>
      <c r="B61" s="181" t="s">
        <v>77</v>
      </c>
      <c r="C61" s="182" t="s">
        <v>78</v>
      </c>
      <c r="D61" s="183"/>
      <c r="E61" s="183"/>
      <c r="F61" s="190" t="s">
        <v>24</v>
      </c>
      <c r="G61" s="191"/>
      <c r="H61" s="191"/>
      <c r="I61" s="191">
        <f>'SO 01 01 Pol'!G8</f>
        <v>0</v>
      </c>
      <c r="J61" s="187" t="str">
        <f>IF(I92=0,"",I61/I92*100)</f>
        <v/>
      </c>
    </row>
    <row r="62" spans="1:10" ht="36.75" customHeight="1" x14ac:dyDescent="0.2">
      <c r="A62" s="176"/>
      <c r="B62" s="181" t="s">
        <v>79</v>
      </c>
      <c r="C62" s="182" t="s">
        <v>80</v>
      </c>
      <c r="D62" s="183"/>
      <c r="E62" s="183"/>
      <c r="F62" s="190" t="s">
        <v>24</v>
      </c>
      <c r="G62" s="191"/>
      <c r="H62" s="191"/>
      <c r="I62" s="191">
        <f>'SO 01 01 Pol'!G16</f>
        <v>0</v>
      </c>
      <c r="J62" s="187" t="str">
        <f>IF(I92=0,"",I62/I92*100)</f>
        <v/>
      </c>
    </row>
    <row r="63" spans="1:10" ht="36.75" customHeight="1" x14ac:dyDescent="0.2">
      <c r="A63" s="176"/>
      <c r="B63" s="181" t="s">
        <v>81</v>
      </c>
      <c r="C63" s="182" t="s">
        <v>82</v>
      </c>
      <c r="D63" s="183"/>
      <c r="E63" s="183"/>
      <c r="F63" s="190" t="s">
        <v>24</v>
      </c>
      <c r="G63" s="191"/>
      <c r="H63" s="191"/>
      <c r="I63" s="191">
        <f>'SO 01 01 Pol'!G64</f>
        <v>0</v>
      </c>
      <c r="J63" s="187" t="str">
        <f>IF(I92=0,"",I63/I92*100)</f>
        <v/>
      </c>
    </row>
    <row r="64" spans="1:10" ht="36.75" customHeight="1" x14ac:dyDescent="0.2">
      <c r="A64" s="176"/>
      <c r="B64" s="181" t="s">
        <v>83</v>
      </c>
      <c r="C64" s="182" t="s">
        <v>84</v>
      </c>
      <c r="D64" s="183"/>
      <c r="E64" s="183"/>
      <c r="F64" s="190" t="s">
        <v>24</v>
      </c>
      <c r="G64" s="191"/>
      <c r="H64" s="191"/>
      <c r="I64" s="191">
        <f>'SO 01 01 Pol'!G78</f>
        <v>0</v>
      </c>
      <c r="J64" s="187" t="str">
        <f>IF(I92=0,"",I64/I92*100)</f>
        <v/>
      </c>
    </row>
    <row r="65" spans="1:10" ht="36.75" customHeight="1" x14ac:dyDescent="0.2">
      <c r="A65" s="176"/>
      <c r="B65" s="181" t="s">
        <v>85</v>
      </c>
      <c r="C65" s="182" t="s">
        <v>86</v>
      </c>
      <c r="D65" s="183"/>
      <c r="E65" s="183"/>
      <c r="F65" s="190" t="s">
        <v>24</v>
      </c>
      <c r="G65" s="191"/>
      <c r="H65" s="191"/>
      <c r="I65" s="191">
        <f>'SO 01 01 Pol'!G82</f>
        <v>0</v>
      </c>
      <c r="J65" s="187" t="str">
        <f>IF(I92=0,"",I65/I92*100)</f>
        <v/>
      </c>
    </row>
    <row r="66" spans="1:10" ht="36.75" customHeight="1" x14ac:dyDescent="0.2">
      <c r="A66" s="176"/>
      <c r="B66" s="181" t="s">
        <v>87</v>
      </c>
      <c r="C66" s="182" t="s">
        <v>88</v>
      </c>
      <c r="D66" s="183"/>
      <c r="E66" s="183"/>
      <c r="F66" s="190" t="s">
        <v>24</v>
      </c>
      <c r="G66" s="191"/>
      <c r="H66" s="191"/>
      <c r="I66" s="191">
        <f>'SO 01 01 Pol'!G127</f>
        <v>0</v>
      </c>
      <c r="J66" s="187" t="str">
        <f>IF(I92=0,"",I66/I92*100)</f>
        <v/>
      </c>
    </row>
    <row r="67" spans="1:10" ht="36.75" customHeight="1" x14ac:dyDescent="0.2">
      <c r="A67" s="176"/>
      <c r="B67" s="181" t="s">
        <v>89</v>
      </c>
      <c r="C67" s="182" t="s">
        <v>90</v>
      </c>
      <c r="D67" s="183"/>
      <c r="E67" s="183"/>
      <c r="F67" s="190" t="s">
        <v>24</v>
      </c>
      <c r="G67" s="191"/>
      <c r="H67" s="191"/>
      <c r="I67" s="191">
        <f>'SO 01 01 Pol'!G157</f>
        <v>0</v>
      </c>
      <c r="J67" s="187" t="str">
        <f>IF(I92=0,"",I67/I92*100)</f>
        <v/>
      </c>
    </row>
    <row r="68" spans="1:10" ht="36.75" customHeight="1" x14ac:dyDescent="0.2">
      <c r="A68" s="176"/>
      <c r="B68" s="181" t="s">
        <v>91</v>
      </c>
      <c r="C68" s="182" t="s">
        <v>92</v>
      </c>
      <c r="D68" s="183"/>
      <c r="E68" s="183"/>
      <c r="F68" s="190" t="s">
        <v>24</v>
      </c>
      <c r="G68" s="191"/>
      <c r="H68" s="191"/>
      <c r="I68" s="191">
        <f>'SO 01 01 Pol'!G164</f>
        <v>0</v>
      </c>
      <c r="J68" s="187" t="str">
        <f>IF(I92=0,"",I68/I92*100)</f>
        <v/>
      </c>
    </row>
    <row r="69" spans="1:10" ht="36.75" customHeight="1" x14ac:dyDescent="0.2">
      <c r="A69" s="176"/>
      <c r="B69" s="181" t="s">
        <v>93</v>
      </c>
      <c r="C69" s="182" t="s">
        <v>94</v>
      </c>
      <c r="D69" s="183"/>
      <c r="E69" s="183"/>
      <c r="F69" s="190" t="s">
        <v>24</v>
      </c>
      <c r="G69" s="191"/>
      <c r="H69" s="191"/>
      <c r="I69" s="191">
        <f>'SO 01 01 Pol'!G209</f>
        <v>0</v>
      </c>
      <c r="J69" s="187" t="str">
        <f>IF(I92=0,"",I69/I92*100)</f>
        <v/>
      </c>
    </row>
    <row r="70" spans="1:10" ht="36.75" customHeight="1" x14ac:dyDescent="0.2">
      <c r="A70" s="176"/>
      <c r="B70" s="181" t="s">
        <v>95</v>
      </c>
      <c r="C70" s="182" t="s">
        <v>96</v>
      </c>
      <c r="D70" s="183"/>
      <c r="E70" s="183"/>
      <c r="F70" s="190" t="s">
        <v>25</v>
      </c>
      <c r="G70" s="191"/>
      <c r="H70" s="191"/>
      <c r="I70" s="191">
        <f>'SO 01 01 Pol'!G215</f>
        <v>0</v>
      </c>
      <c r="J70" s="187" t="str">
        <f>IF(I92=0,"",I70/I92*100)</f>
        <v/>
      </c>
    </row>
    <row r="71" spans="1:10" ht="36.75" customHeight="1" x14ac:dyDescent="0.2">
      <c r="A71" s="176"/>
      <c r="B71" s="181" t="s">
        <v>97</v>
      </c>
      <c r="C71" s="182" t="s">
        <v>98</v>
      </c>
      <c r="D71" s="183"/>
      <c r="E71" s="183"/>
      <c r="F71" s="190" t="s">
        <v>25</v>
      </c>
      <c r="G71" s="191"/>
      <c r="H71" s="191"/>
      <c r="I71" s="191">
        <f>'SO 01 01 Pol'!G350</f>
        <v>0</v>
      </c>
      <c r="J71" s="187" t="str">
        <f>IF(I92=0,"",I71/I92*100)</f>
        <v/>
      </c>
    </row>
    <row r="72" spans="1:10" ht="36.75" customHeight="1" x14ac:dyDescent="0.2">
      <c r="A72" s="176"/>
      <c r="B72" s="181" t="s">
        <v>99</v>
      </c>
      <c r="C72" s="182" t="s">
        <v>100</v>
      </c>
      <c r="D72" s="183"/>
      <c r="E72" s="183"/>
      <c r="F72" s="190" t="s">
        <v>25</v>
      </c>
      <c r="G72" s="191"/>
      <c r="H72" s="191"/>
      <c r="I72" s="191">
        <f>'SO 01 01 Pol'!G423</f>
        <v>0</v>
      </c>
      <c r="J72" s="187" t="str">
        <f>IF(I92=0,"",I72/I92*100)</f>
        <v/>
      </c>
    </row>
    <row r="73" spans="1:10" ht="36.75" customHeight="1" x14ac:dyDescent="0.2">
      <c r="A73" s="176"/>
      <c r="B73" s="181" t="s">
        <v>101</v>
      </c>
      <c r="C73" s="182" t="s">
        <v>102</v>
      </c>
      <c r="D73" s="183"/>
      <c r="E73" s="183"/>
      <c r="F73" s="190" t="s">
        <v>25</v>
      </c>
      <c r="G73" s="191"/>
      <c r="H73" s="191"/>
      <c r="I73" s="191">
        <f>'SO 01 01 Pol'!G436</f>
        <v>0</v>
      </c>
      <c r="J73" s="187" t="str">
        <f>IF(I92=0,"",I73/I92*100)</f>
        <v/>
      </c>
    </row>
    <row r="74" spans="1:10" ht="36.75" customHeight="1" x14ac:dyDescent="0.2">
      <c r="A74" s="176"/>
      <c r="B74" s="181" t="s">
        <v>103</v>
      </c>
      <c r="C74" s="182" t="s">
        <v>104</v>
      </c>
      <c r="D74" s="183"/>
      <c r="E74" s="183"/>
      <c r="F74" s="190" t="s">
        <v>25</v>
      </c>
      <c r="G74" s="191"/>
      <c r="H74" s="191"/>
      <c r="I74" s="191">
        <f>'SO 01 01 Pol'!G440</f>
        <v>0</v>
      </c>
      <c r="J74" s="187" t="str">
        <f>IF(I92=0,"",I74/I92*100)</f>
        <v/>
      </c>
    </row>
    <row r="75" spans="1:10" ht="36.75" customHeight="1" x14ac:dyDescent="0.2">
      <c r="A75" s="176"/>
      <c r="B75" s="181" t="s">
        <v>105</v>
      </c>
      <c r="C75" s="182" t="s">
        <v>106</v>
      </c>
      <c r="D75" s="183"/>
      <c r="E75" s="183"/>
      <c r="F75" s="190" t="s">
        <v>25</v>
      </c>
      <c r="G75" s="191"/>
      <c r="H75" s="191"/>
      <c r="I75" s="191">
        <f>'SO 01 01 Pol'!G447</f>
        <v>0</v>
      </c>
      <c r="J75" s="187" t="str">
        <f>IF(I92=0,"",I75/I92*100)</f>
        <v/>
      </c>
    </row>
    <row r="76" spans="1:10" ht="36.75" customHeight="1" x14ac:dyDescent="0.2">
      <c r="A76" s="176"/>
      <c r="B76" s="181" t="s">
        <v>107</v>
      </c>
      <c r="C76" s="182" t="s">
        <v>108</v>
      </c>
      <c r="D76" s="183"/>
      <c r="E76" s="183"/>
      <c r="F76" s="190" t="s">
        <v>25</v>
      </c>
      <c r="G76" s="191"/>
      <c r="H76" s="191"/>
      <c r="I76" s="191">
        <f>'SO 01 01 Pol'!G579</f>
        <v>0</v>
      </c>
      <c r="J76" s="187" t="str">
        <f>IF(I92=0,"",I76/I92*100)</f>
        <v/>
      </c>
    </row>
    <row r="77" spans="1:10" ht="36.75" customHeight="1" x14ac:dyDescent="0.2">
      <c r="A77" s="176"/>
      <c r="B77" s="181" t="s">
        <v>109</v>
      </c>
      <c r="C77" s="182" t="s">
        <v>110</v>
      </c>
      <c r="D77" s="183"/>
      <c r="E77" s="183"/>
      <c r="F77" s="190" t="s">
        <v>25</v>
      </c>
      <c r="G77" s="191"/>
      <c r="H77" s="191"/>
      <c r="I77" s="191">
        <f>'SO 01 01 Pol'!G640</f>
        <v>0</v>
      </c>
      <c r="J77" s="187" t="str">
        <f>IF(I92=0,"",I77/I92*100)</f>
        <v/>
      </c>
    </row>
    <row r="78" spans="1:10" ht="36.75" customHeight="1" x14ac:dyDescent="0.2">
      <c r="A78" s="176"/>
      <c r="B78" s="181" t="s">
        <v>111</v>
      </c>
      <c r="C78" s="182" t="s">
        <v>112</v>
      </c>
      <c r="D78" s="183"/>
      <c r="E78" s="183"/>
      <c r="F78" s="190" t="s">
        <v>25</v>
      </c>
      <c r="G78" s="191"/>
      <c r="H78" s="191"/>
      <c r="I78" s="191">
        <f>'SO 01 01 Pol'!G658</f>
        <v>0</v>
      </c>
      <c r="J78" s="187" t="str">
        <f>IF(I92=0,"",I78/I92*100)</f>
        <v/>
      </c>
    </row>
    <row r="79" spans="1:10" ht="36.75" customHeight="1" x14ac:dyDescent="0.2">
      <c r="A79" s="176"/>
      <c r="B79" s="181" t="s">
        <v>113</v>
      </c>
      <c r="C79" s="182" t="s">
        <v>114</v>
      </c>
      <c r="D79" s="183"/>
      <c r="E79" s="183"/>
      <c r="F79" s="190" t="s">
        <v>25</v>
      </c>
      <c r="G79" s="191"/>
      <c r="H79" s="191"/>
      <c r="I79" s="191">
        <f>'SO 01 01 Pol'!G685</f>
        <v>0</v>
      </c>
      <c r="J79" s="187" t="str">
        <f>IF(I92=0,"",I79/I92*100)</f>
        <v/>
      </c>
    </row>
    <row r="80" spans="1:10" ht="36.75" customHeight="1" x14ac:dyDescent="0.2">
      <c r="A80" s="176"/>
      <c r="B80" s="181" t="s">
        <v>115</v>
      </c>
      <c r="C80" s="182" t="s">
        <v>116</v>
      </c>
      <c r="D80" s="183"/>
      <c r="E80" s="183"/>
      <c r="F80" s="190" t="s">
        <v>25</v>
      </c>
      <c r="G80" s="191"/>
      <c r="H80" s="191"/>
      <c r="I80" s="191">
        <f>'SO 01 01 Pol'!G700</f>
        <v>0</v>
      </c>
      <c r="J80" s="187" t="str">
        <f>IF(I92=0,"",I80/I92*100)</f>
        <v/>
      </c>
    </row>
    <row r="81" spans="1:10" ht="36.75" customHeight="1" x14ac:dyDescent="0.2">
      <c r="A81" s="176"/>
      <c r="B81" s="181" t="s">
        <v>117</v>
      </c>
      <c r="C81" s="182" t="s">
        <v>118</v>
      </c>
      <c r="D81" s="183"/>
      <c r="E81" s="183"/>
      <c r="F81" s="190" t="s">
        <v>25</v>
      </c>
      <c r="G81" s="191"/>
      <c r="H81" s="191"/>
      <c r="I81" s="191">
        <f>'SO 01 01 Pol'!G709</f>
        <v>0</v>
      </c>
      <c r="J81" s="187" t="str">
        <f>IF(I92=0,"",I81/I92*100)</f>
        <v/>
      </c>
    </row>
    <row r="82" spans="1:10" ht="36.75" customHeight="1" x14ac:dyDescent="0.2">
      <c r="A82" s="176"/>
      <c r="B82" s="181" t="s">
        <v>53</v>
      </c>
      <c r="C82" s="182" t="s">
        <v>119</v>
      </c>
      <c r="D82" s="183"/>
      <c r="E82" s="183"/>
      <c r="F82" s="190" t="s">
        <v>26</v>
      </c>
      <c r="G82" s="191"/>
      <c r="H82" s="191"/>
      <c r="I82" s="191">
        <f>'SO 01 03 Pol'!G8</f>
        <v>0</v>
      </c>
      <c r="J82" s="187" t="str">
        <f>IF(I92=0,"",I82/I92*100)</f>
        <v/>
      </c>
    </row>
    <row r="83" spans="1:10" ht="36.75" customHeight="1" x14ac:dyDescent="0.2">
      <c r="A83" s="176"/>
      <c r="B83" s="181" t="s">
        <v>53</v>
      </c>
      <c r="C83" s="182" t="s">
        <v>120</v>
      </c>
      <c r="D83" s="183"/>
      <c r="E83" s="183"/>
      <c r="F83" s="190" t="s">
        <v>26</v>
      </c>
      <c r="G83" s="191"/>
      <c r="H83" s="191"/>
      <c r="I83" s="191">
        <f>'SO 01 02 Pol'!G8</f>
        <v>0</v>
      </c>
      <c r="J83" s="187" t="str">
        <f>IF(I92=0,"",I83/I92*100)</f>
        <v/>
      </c>
    </row>
    <row r="84" spans="1:10" ht="36.75" customHeight="1" x14ac:dyDescent="0.2">
      <c r="A84" s="176"/>
      <c r="B84" s="181" t="s">
        <v>59</v>
      </c>
      <c r="C84" s="182" t="s">
        <v>121</v>
      </c>
      <c r="D84" s="183"/>
      <c r="E84" s="183"/>
      <c r="F84" s="190" t="s">
        <v>26</v>
      </c>
      <c r="G84" s="191"/>
      <c r="H84" s="191"/>
      <c r="I84" s="191">
        <f>'SO 01 02 Pol'!G11</f>
        <v>0</v>
      </c>
      <c r="J84" s="187" t="str">
        <f>IF(I92=0,"",I84/I92*100)</f>
        <v/>
      </c>
    </row>
    <row r="85" spans="1:10" ht="36.75" customHeight="1" x14ac:dyDescent="0.2">
      <c r="A85" s="176"/>
      <c r="B85" s="181" t="s">
        <v>61</v>
      </c>
      <c r="C85" s="182" t="s">
        <v>122</v>
      </c>
      <c r="D85" s="183"/>
      <c r="E85" s="183"/>
      <c r="F85" s="190" t="s">
        <v>26</v>
      </c>
      <c r="G85" s="191"/>
      <c r="H85" s="191"/>
      <c r="I85" s="191">
        <f>'SO 01 02 Pol'!G18</f>
        <v>0</v>
      </c>
      <c r="J85" s="187" t="str">
        <f>IF(I92=0,"",I85/I92*100)</f>
        <v/>
      </c>
    </row>
    <row r="86" spans="1:10" ht="36.75" customHeight="1" x14ac:dyDescent="0.2">
      <c r="A86" s="176"/>
      <c r="B86" s="181" t="s">
        <v>123</v>
      </c>
      <c r="C86" s="182" t="s">
        <v>124</v>
      </c>
      <c r="D86" s="183"/>
      <c r="E86" s="183"/>
      <c r="F86" s="190" t="s">
        <v>26</v>
      </c>
      <c r="G86" s="191"/>
      <c r="H86" s="191"/>
      <c r="I86" s="191">
        <f>'SO 01 02 Pol'!G22</f>
        <v>0</v>
      </c>
      <c r="J86" s="187" t="str">
        <f>IF(I92=0,"",I86/I92*100)</f>
        <v/>
      </c>
    </row>
    <row r="87" spans="1:10" ht="36.75" customHeight="1" x14ac:dyDescent="0.2">
      <c r="A87" s="176"/>
      <c r="B87" s="181" t="s">
        <v>125</v>
      </c>
      <c r="C87" s="182" t="s">
        <v>126</v>
      </c>
      <c r="D87" s="183"/>
      <c r="E87" s="183"/>
      <c r="F87" s="190" t="s">
        <v>26</v>
      </c>
      <c r="G87" s="191"/>
      <c r="H87" s="191"/>
      <c r="I87" s="191">
        <f>'SO 01 02 Pol'!G24</f>
        <v>0</v>
      </c>
      <c r="J87" s="187" t="str">
        <f>IF(I92=0,"",I87/I92*100)</f>
        <v/>
      </c>
    </row>
    <row r="88" spans="1:10" ht="36.75" customHeight="1" x14ac:dyDescent="0.2">
      <c r="A88" s="176"/>
      <c r="B88" s="181" t="s">
        <v>127</v>
      </c>
      <c r="C88" s="182" t="s">
        <v>128</v>
      </c>
      <c r="D88" s="183"/>
      <c r="E88" s="183"/>
      <c r="F88" s="190" t="s">
        <v>26</v>
      </c>
      <c r="G88" s="191"/>
      <c r="H88" s="191"/>
      <c r="I88" s="191">
        <f>'SO 01 02 Pol'!G30</f>
        <v>0</v>
      </c>
      <c r="J88" s="187" t="str">
        <f>IF(I92=0,"",I88/I92*100)</f>
        <v/>
      </c>
    </row>
    <row r="89" spans="1:10" ht="36.75" customHeight="1" x14ac:dyDescent="0.2">
      <c r="A89" s="176"/>
      <c r="B89" s="181" t="s">
        <v>129</v>
      </c>
      <c r="C89" s="182" t="s">
        <v>130</v>
      </c>
      <c r="D89" s="183"/>
      <c r="E89" s="183"/>
      <c r="F89" s="190" t="s">
        <v>131</v>
      </c>
      <c r="G89" s="191"/>
      <c r="H89" s="191"/>
      <c r="I89" s="191">
        <f>'SO 01 01 Pol'!G754</f>
        <v>0</v>
      </c>
      <c r="J89" s="187" t="str">
        <f>IF(I92=0,"",I89/I92*100)</f>
        <v/>
      </c>
    </row>
    <row r="90" spans="1:10" ht="36.75" customHeight="1" x14ac:dyDescent="0.2">
      <c r="A90" s="176"/>
      <c r="B90" s="181" t="s">
        <v>132</v>
      </c>
      <c r="C90" s="182" t="s">
        <v>27</v>
      </c>
      <c r="D90" s="183"/>
      <c r="E90" s="183"/>
      <c r="F90" s="190" t="s">
        <v>132</v>
      </c>
      <c r="G90" s="191"/>
      <c r="H90" s="191"/>
      <c r="I90" s="191">
        <f>'99 01 Naklady'!G8</f>
        <v>0</v>
      </c>
      <c r="J90" s="187" t="str">
        <f>IF(I92=0,"",I90/I92*100)</f>
        <v/>
      </c>
    </row>
    <row r="91" spans="1:10" ht="36.75" customHeight="1" x14ac:dyDescent="0.2">
      <c r="A91" s="176"/>
      <c r="B91" s="181" t="s">
        <v>133</v>
      </c>
      <c r="C91" s="182" t="s">
        <v>28</v>
      </c>
      <c r="D91" s="183"/>
      <c r="E91" s="183"/>
      <c r="F91" s="190" t="s">
        <v>133</v>
      </c>
      <c r="G91" s="191"/>
      <c r="H91" s="191"/>
      <c r="I91" s="191">
        <f>'99 01 Naklady'!G17+'SO 01 01 Pol'!G797</f>
        <v>0</v>
      </c>
      <c r="J91" s="187" t="str">
        <f>IF(I92=0,"",I91/I92*100)</f>
        <v/>
      </c>
    </row>
    <row r="92" spans="1:10" ht="25.5" customHeight="1" x14ac:dyDescent="0.2">
      <c r="A92" s="177"/>
      <c r="B92" s="184" t="s">
        <v>1</v>
      </c>
      <c r="C92" s="185"/>
      <c r="D92" s="186"/>
      <c r="E92" s="186"/>
      <c r="F92" s="192"/>
      <c r="G92" s="193"/>
      <c r="H92" s="193"/>
      <c r="I92" s="193">
        <f>SUM(I61:I91)</f>
        <v>0</v>
      </c>
      <c r="J92" s="188">
        <f>SUM(J61:J91)</f>
        <v>0</v>
      </c>
    </row>
    <row r="93" spans="1:10" x14ac:dyDescent="0.2">
      <c r="F93" s="133"/>
      <c r="G93" s="133"/>
      <c r="H93" s="133"/>
      <c r="I93" s="133"/>
      <c r="J93" s="189"/>
    </row>
    <row r="94" spans="1:10" x14ac:dyDescent="0.2">
      <c r="F94" s="133"/>
      <c r="G94" s="133"/>
      <c r="H94" s="133"/>
      <c r="I94" s="133"/>
      <c r="J94" s="189"/>
    </row>
    <row r="95" spans="1:10" x14ac:dyDescent="0.2">
      <c r="F95" s="133"/>
      <c r="G95" s="133"/>
      <c r="H95" s="133"/>
      <c r="I95" s="133"/>
      <c r="J95" s="189"/>
    </row>
  </sheetData>
  <sheetProtection algorithmName="SHA-512" hashValue="SdPjKcGmCpnxzYYl4FVthAlEAMjPJ9ZfI+8G0Fh+EKd73uXxw647f98CuUIvsnrotEqr0l1opPFpcqprffuKBA==" saltValue="d3Tk4yc4F1KRlC18S7JJ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QWWgGpppHQf5Q0oW0pp80mAS/5/uQEYyDusluyxizzc/xAwzVR+1JAFnhDWmW2Cz4LHkopEFd7ZUIqFxymnVWQ==" saltValue="2iwI6PimXdlGWigk9kA6o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63BC-5C67-4C25-BF63-7DD224AADB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136</v>
      </c>
    </row>
    <row r="3" spans="1:60" ht="24.95" customHeight="1" x14ac:dyDescent="0.2">
      <c r="A3" s="196" t="s">
        <v>8</v>
      </c>
      <c r="B3" s="49" t="s">
        <v>93</v>
      </c>
      <c r="C3" s="199" t="s">
        <v>52</v>
      </c>
      <c r="D3" s="197"/>
      <c r="E3" s="197"/>
      <c r="F3" s="197"/>
      <c r="G3" s="198"/>
      <c r="AC3" s="174" t="s">
        <v>137</v>
      </c>
      <c r="AG3" t="s">
        <v>138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139</v>
      </c>
    </row>
    <row r="5" spans="1:60" x14ac:dyDescent="0.2">
      <c r="D5" s="10"/>
    </row>
    <row r="6" spans="1:60" ht="38.25" x14ac:dyDescent="0.2">
      <c r="A6" s="206" t="s">
        <v>140</v>
      </c>
      <c r="B6" s="208" t="s">
        <v>141</v>
      </c>
      <c r="C6" s="208" t="s">
        <v>142</v>
      </c>
      <c r="D6" s="207" t="s">
        <v>143</v>
      </c>
      <c r="E6" s="206" t="s">
        <v>144</v>
      </c>
      <c r="F6" s="205" t="s">
        <v>145</v>
      </c>
      <c r="G6" s="206" t="s">
        <v>29</v>
      </c>
      <c r="H6" s="209" t="s">
        <v>30</v>
      </c>
      <c r="I6" s="209" t="s">
        <v>146</v>
      </c>
      <c r="J6" s="209" t="s">
        <v>31</v>
      </c>
      <c r="K6" s="209" t="s">
        <v>147</v>
      </c>
      <c r="L6" s="209" t="s">
        <v>148</v>
      </c>
      <c r="M6" s="209" t="s">
        <v>149</v>
      </c>
      <c r="N6" s="209" t="s">
        <v>150</v>
      </c>
      <c r="O6" s="209" t="s">
        <v>151</v>
      </c>
      <c r="P6" s="209" t="s">
        <v>152</v>
      </c>
      <c r="Q6" s="209" t="s">
        <v>153</v>
      </c>
      <c r="R6" s="209" t="s">
        <v>154</v>
      </c>
      <c r="S6" s="209" t="s">
        <v>155</v>
      </c>
      <c r="T6" s="209" t="s">
        <v>156</v>
      </c>
      <c r="U6" s="209" t="s">
        <v>157</v>
      </c>
      <c r="V6" s="209" t="s">
        <v>158</v>
      </c>
      <c r="W6" s="209" t="s">
        <v>159</v>
      </c>
      <c r="X6" s="209" t="s">
        <v>160</v>
      </c>
      <c r="Y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162</v>
      </c>
      <c r="B8" s="225" t="s">
        <v>132</v>
      </c>
      <c r="C8" s="247" t="s">
        <v>27</v>
      </c>
      <c r="D8" s="226"/>
      <c r="E8" s="227"/>
      <c r="F8" s="228"/>
      <c r="G8" s="228">
        <f>SUMIF(AG9:AG16,"&lt;&gt;NOR",G9:G16)</f>
        <v>0</v>
      </c>
      <c r="H8" s="228"/>
      <c r="I8" s="228">
        <f>SUM(I9:I16)</f>
        <v>0</v>
      </c>
      <c r="J8" s="228"/>
      <c r="K8" s="228">
        <f>SUM(K9:K16)</f>
        <v>0</v>
      </c>
      <c r="L8" s="228"/>
      <c r="M8" s="228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8"/>
      <c r="S8" s="228"/>
      <c r="T8" s="229"/>
      <c r="U8" s="223"/>
      <c r="V8" s="223">
        <f>SUM(V9:V16)</f>
        <v>0</v>
      </c>
      <c r="W8" s="223"/>
      <c r="X8" s="223"/>
      <c r="Y8" s="223"/>
      <c r="AG8" t="s">
        <v>163</v>
      </c>
    </row>
    <row r="9" spans="1:60" outlineLevel="1" x14ac:dyDescent="0.2">
      <c r="A9" s="231">
        <v>1</v>
      </c>
      <c r="B9" s="232" t="s">
        <v>164</v>
      </c>
      <c r="C9" s="248" t="s">
        <v>165</v>
      </c>
      <c r="D9" s="233" t="s">
        <v>166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167</v>
      </c>
      <c r="T9" s="237" t="s">
        <v>168</v>
      </c>
      <c r="U9" s="220">
        <v>0</v>
      </c>
      <c r="V9" s="220">
        <f>ROUND(E9*U9,2)</f>
        <v>0</v>
      </c>
      <c r="W9" s="220"/>
      <c r="X9" s="220" t="s">
        <v>169</v>
      </c>
      <c r="Y9" s="220" t="s">
        <v>170</v>
      </c>
      <c r="Z9" s="210"/>
      <c r="AA9" s="210"/>
      <c r="AB9" s="210"/>
      <c r="AC9" s="210"/>
      <c r="AD9" s="210"/>
      <c r="AE9" s="210"/>
      <c r="AF9" s="210"/>
      <c r="AG9" s="210" t="s">
        <v>171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9" t="s">
        <v>172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174</v>
      </c>
      <c r="C11" s="248" t="s">
        <v>175</v>
      </c>
      <c r="D11" s="233" t="s">
        <v>166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167</v>
      </c>
      <c r="T11" s="237" t="s">
        <v>168</v>
      </c>
      <c r="U11" s="220">
        <v>0</v>
      </c>
      <c r="V11" s="220">
        <f>ROUND(E11*U11,2)</f>
        <v>0</v>
      </c>
      <c r="W11" s="220"/>
      <c r="X11" s="220" t="s">
        <v>169</v>
      </c>
      <c r="Y11" s="220" t="s">
        <v>170</v>
      </c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9" t="s">
        <v>176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177</v>
      </c>
      <c r="C13" s="248" t="s">
        <v>178</v>
      </c>
      <c r="D13" s="233" t="s">
        <v>166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167</v>
      </c>
      <c r="T13" s="237" t="s">
        <v>168</v>
      </c>
      <c r="U13" s="220">
        <v>0</v>
      </c>
      <c r="V13" s="220">
        <f>ROUND(E13*U13,2)</f>
        <v>0</v>
      </c>
      <c r="W13" s="220"/>
      <c r="X13" s="220" t="s">
        <v>169</v>
      </c>
      <c r="Y13" s="220" t="s">
        <v>170</v>
      </c>
      <c r="Z13" s="210"/>
      <c r="AA13" s="210"/>
      <c r="AB13" s="210"/>
      <c r="AC13" s="210"/>
      <c r="AD13" s="210"/>
      <c r="AE13" s="210"/>
      <c r="AF13" s="210"/>
      <c r="AG13" s="210" t="s">
        <v>171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9" t="s">
        <v>179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180</v>
      </c>
      <c r="C15" s="248" t="s">
        <v>181</v>
      </c>
      <c r="D15" s="233" t="s">
        <v>166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167</v>
      </c>
      <c r="T15" s="237" t="s">
        <v>168</v>
      </c>
      <c r="U15" s="220">
        <v>0</v>
      </c>
      <c r="V15" s="220">
        <f>ROUND(E15*U15,2)</f>
        <v>0</v>
      </c>
      <c r="W15" s="220"/>
      <c r="X15" s="220" t="s">
        <v>169</v>
      </c>
      <c r="Y15" s="220" t="s">
        <v>170</v>
      </c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9" t="s">
        <v>182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4" t="s">
        <v>162</v>
      </c>
      <c r="B17" s="225" t="s">
        <v>133</v>
      </c>
      <c r="C17" s="247" t="s">
        <v>28</v>
      </c>
      <c r="D17" s="226"/>
      <c r="E17" s="227"/>
      <c r="F17" s="228"/>
      <c r="G17" s="228">
        <f>SUMIF(AG18:AG26,"&lt;&gt;NOR",G18:G26)</f>
        <v>0</v>
      </c>
      <c r="H17" s="228"/>
      <c r="I17" s="228">
        <f>SUM(I18:I26)</f>
        <v>0</v>
      </c>
      <c r="J17" s="228"/>
      <c r="K17" s="228">
        <f>SUM(K18:K26)</f>
        <v>0</v>
      </c>
      <c r="L17" s="228"/>
      <c r="M17" s="228">
        <f>SUM(M18:M26)</f>
        <v>0</v>
      </c>
      <c r="N17" s="227"/>
      <c r="O17" s="227">
        <f>SUM(O18:O26)</f>
        <v>0</v>
      </c>
      <c r="P17" s="227"/>
      <c r="Q17" s="227">
        <f>SUM(Q18:Q26)</f>
        <v>0</v>
      </c>
      <c r="R17" s="228"/>
      <c r="S17" s="228"/>
      <c r="T17" s="229"/>
      <c r="U17" s="223"/>
      <c r="V17" s="223">
        <f>SUM(V18:V26)</f>
        <v>0</v>
      </c>
      <c r="W17" s="223"/>
      <c r="X17" s="223"/>
      <c r="Y17" s="223"/>
      <c r="AG17" t="s">
        <v>163</v>
      </c>
    </row>
    <row r="18" spans="1:60" outlineLevel="1" x14ac:dyDescent="0.2">
      <c r="A18" s="231">
        <v>5</v>
      </c>
      <c r="B18" s="232" t="s">
        <v>183</v>
      </c>
      <c r="C18" s="248" t="s">
        <v>184</v>
      </c>
      <c r="D18" s="233" t="s">
        <v>166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167</v>
      </c>
      <c r="T18" s="237" t="s">
        <v>168</v>
      </c>
      <c r="U18" s="220">
        <v>0</v>
      </c>
      <c r="V18" s="220">
        <f>ROUND(E18*U18,2)</f>
        <v>0</v>
      </c>
      <c r="W18" s="220"/>
      <c r="X18" s="220" t="s">
        <v>169</v>
      </c>
      <c r="Y18" s="220" t="s">
        <v>170</v>
      </c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2" x14ac:dyDescent="0.2">
      <c r="A19" s="217"/>
      <c r="B19" s="218"/>
      <c r="C19" s="249" t="s">
        <v>186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6</v>
      </c>
      <c r="B20" s="232" t="s">
        <v>187</v>
      </c>
      <c r="C20" s="248" t="s">
        <v>188</v>
      </c>
      <c r="D20" s="233" t="s">
        <v>166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167</v>
      </c>
      <c r="T20" s="237" t="s">
        <v>168</v>
      </c>
      <c r="U20" s="220">
        <v>0</v>
      </c>
      <c r="V20" s="220">
        <f>ROUND(E20*U20,2)</f>
        <v>0</v>
      </c>
      <c r="W20" s="220"/>
      <c r="X20" s="220" t="s">
        <v>169</v>
      </c>
      <c r="Y20" s="220" t="s">
        <v>170</v>
      </c>
      <c r="Z20" s="210"/>
      <c r="AA20" s="210"/>
      <c r="AB20" s="210"/>
      <c r="AC20" s="210"/>
      <c r="AD20" s="210"/>
      <c r="AE20" s="210"/>
      <c r="AF20" s="210"/>
      <c r="AG20" s="210" t="s">
        <v>189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9" t="s">
        <v>190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Náklady na vyhotovení dokumentace skutečného provedení stavby a její předání objednateli v požadované formě a požadovaném počtu.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0">
        <v>7</v>
      </c>
      <c r="B22" s="241" t="s">
        <v>191</v>
      </c>
      <c r="C22" s="250" t="s">
        <v>192</v>
      </c>
      <c r="D22" s="242" t="s">
        <v>166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193</v>
      </c>
      <c r="T22" s="246" t="s">
        <v>168</v>
      </c>
      <c r="U22" s="220">
        <v>0</v>
      </c>
      <c r="V22" s="220">
        <f>ROUND(E22*U22,2)</f>
        <v>0</v>
      </c>
      <c r="W22" s="220"/>
      <c r="X22" s="220" t="s">
        <v>169</v>
      </c>
      <c r="Y22" s="220" t="s">
        <v>170</v>
      </c>
      <c r="Z22" s="210"/>
      <c r="AA22" s="210"/>
      <c r="AB22" s="210"/>
      <c r="AC22" s="210"/>
      <c r="AD22" s="210"/>
      <c r="AE22" s="210"/>
      <c r="AF22" s="210"/>
      <c r="AG22" s="210" t="s">
        <v>189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194</v>
      </c>
      <c r="C23" s="248" t="s">
        <v>195</v>
      </c>
      <c r="D23" s="233" t="s">
        <v>166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193</v>
      </c>
      <c r="T23" s="237" t="s">
        <v>168</v>
      </c>
      <c r="U23" s="220">
        <v>0</v>
      </c>
      <c r="V23" s="220">
        <f>ROUND(E23*U23,2)</f>
        <v>0</v>
      </c>
      <c r="W23" s="220"/>
      <c r="X23" s="220" t="s">
        <v>169</v>
      </c>
      <c r="Y23" s="220" t="s">
        <v>170</v>
      </c>
      <c r="Z23" s="210"/>
      <c r="AA23" s="210"/>
      <c r="AB23" s="210"/>
      <c r="AC23" s="210"/>
      <c r="AD23" s="210"/>
      <c r="AE23" s="210"/>
      <c r="AF23" s="210"/>
      <c r="AG23" s="210" t="s">
        <v>189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1" t="s">
        <v>196</v>
      </c>
      <c r="D24" s="221"/>
      <c r="E24" s="222">
        <v>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197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9</v>
      </c>
      <c r="B25" s="232" t="s">
        <v>198</v>
      </c>
      <c r="C25" s="248" t="s">
        <v>199</v>
      </c>
      <c r="D25" s="233" t="s">
        <v>200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/>
      <c r="S25" s="236" t="s">
        <v>193</v>
      </c>
      <c r="T25" s="237" t="s">
        <v>168</v>
      </c>
      <c r="U25" s="220">
        <v>0</v>
      </c>
      <c r="V25" s="220">
        <f>ROUND(E25*U25,2)</f>
        <v>0</v>
      </c>
      <c r="W25" s="220"/>
      <c r="X25" s="220" t="s">
        <v>169</v>
      </c>
      <c r="Y25" s="220" t="s">
        <v>170</v>
      </c>
      <c r="Z25" s="210"/>
      <c r="AA25" s="210"/>
      <c r="AB25" s="210"/>
      <c r="AC25" s="210"/>
      <c r="AD25" s="210"/>
      <c r="AE25" s="210"/>
      <c r="AF25" s="210"/>
      <c r="AG25" s="210" t="s">
        <v>189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2" x14ac:dyDescent="0.2">
      <c r="A26" s="217"/>
      <c r="B26" s="218"/>
      <c r="C26" s="249" t="s">
        <v>201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V rámci prací na střešním plášti musí být zabráněno zatečení srážkové vody do objektu zajištěním provizorní hydroizolace. Realizační firma si zvolí takový postup a pracovní záběr, aby byla schopna zabezpečit a ochránit konstrukci střechy tak, aby nedošlo k jejímu poškození a zatečení.</v>
      </c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5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148</v>
      </c>
    </row>
    <row r="28" spans="1:60" x14ac:dyDescent="0.2">
      <c r="A28" s="213"/>
      <c r="B28" s="214" t="s">
        <v>29</v>
      </c>
      <c r="C28" s="253"/>
      <c r="D28" s="215"/>
      <c r="E28" s="216"/>
      <c r="F28" s="216"/>
      <c r="G28" s="230">
        <f>G8+G17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202</v>
      </c>
    </row>
    <row r="29" spans="1:60" x14ac:dyDescent="0.2">
      <c r="C29" s="254"/>
      <c r="D29" s="10"/>
      <c r="AG29" t="s">
        <v>203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fbY2TK7cFWQ+s/giKdVXW48tBbeTz82U7n2YgzwzOIApF+y0vA4xxFwRzcnnx3biwKZBGYx5TfRqi/pyKseiQ==" saltValue="v6GuStAZlWvSJNLLkTL02w==" spinCount="100000" sheet="1" formatRows="0"/>
  <mergeCells count="11">
    <mergeCell ref="C14:G14"/>
    <mergeCell ref="C16:G16"/>
    <mergeCell ref="C19:G19"/>
    <mergeCell ref="C21:G21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3991-FC8D-4FA5-A3BE-C3406B801DE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135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136</v>
      </c>
    </row>
    <row r="3" spans="1:60" ht="24.95" customHeight="1" x14ac:dyDescent="0.2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136</v>
      </c>
      <c r="AG3" t="s">
        <v>138</v>
      </c>
    </row>
    <row r="4" spans="1:60" ht="24.95" customHeight="1" x14ac:dyDescent="0.2">
      <c r="A4" s="200" t="s">
        <v>9</v>
      </c>
      <c r="B4" s="201" t="s">
        <v>53</v>
      </c>
      <c r="C4" s="202" t="s">
        <v>58</v>
      </c>
      <c r="D4" s="203"/>
      <c r="E4" s="203"/>
      <c r="F4" s="203"/>
      <c r="G4" s="204"/>
      <c r="AG4" t="s">
        <v>139</v>
      </c>
    </row>
    <row r="5" spans="1:60" x14ac:dyDescent="0.2">
      <c r="D5" s="10"/>
    </row>
    <row r="6" spans="1:60" ht="38.25" x14ac:dyDescent="0.2">
      <c r="A6" s="206" t="s">
        <v>140</v>
      </c>
      <c r="B6" s="208" t="s">
        <v>141</v>
      </c>
      <c r="C6" s="208" t="s">
        <v>142</v>
      </c>
      <c r="D6" s="207" t="s">
        <v>143</v>
      </c>
      <c r="E6" s="206" t="s">
        <v>144</v>
      </c>
      <c r="F6" s="205" t="s">
        <v>145</v>
      </c>
      <c r="G6" s="206" t="s">
        <v>29</v>
      </c>
      <c r="H6" s="209" t="s">
        <v>30</v>
      </c>
      <c r="I6" s="209" t="s">
        <v>146</v>
      </c>
      <c r="J6" s="209" t="s">
        <v>31</v>
      </c>
      <c r="K6" s="209" t="s">
        <v>147</v>
      </c>
      <c r="L6" s="209" t="s">
        <v>148</v>
      </c>
      <c r="M6" s="209" t="s">
        <v>149</v>
      </c>
      <c r="N6" s="209" t="s">
        <v>150</v>
      </c>
      <c r="O6" s="209" t="s">
        <v>151</v>
      </c>
      <c r="P6" s="209" t="s">
        <v>152</v>
      </c>
      <c r="Q6" s="209" t="s">
        <v>153</v>
      </c>
      <c r="R6" s="209" t="s">
        <v>154</v>
      </c>
      <c r="S6" s="209" t="s">
        <v>155</v>
      </c>
      <c r="T6" s="209" t="s">
        <v>156</v>
      </c>
      <c r="U6" s="209" t="s">
        <v>157</v>
      </c>
      <c r="V6" s="209" t="s">
        <v>158</v>
      </c>
      <c r="W6" s="209" t="s">
        <v>159</v>
      </c>
      <c r="X6" s="209" t="s">
        <v>160</v>
      </c>
      <c r="Y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162</v>
      </c>
      <c r="B8" s="225" t="s">
        <v>77</v>
      </c>
      <c r="C8" s="247" t="s">
        <v>78</v>
      </c>
      <c r="D8" s="226"/>
      <c r="E8" s="227"/>
      <c r="F8" s="228"/>
      <c r="G8" s="228">
        <f>SUMIF(AG9:AG15,"&lt;&gt;NOR",G9:G15)</f>
        <v>0</v>
      </c>
      <c r="H8" s="228"/>
      <c r="I8" s="228">
        <f>SUM(I9:I15)</f>
        <v>0</v>
      </c>
      <c r="J8" s="228"/>
      <c r="K8" s="228">
        <f>SUM(K9:K15)</f>
        <v>0</v>
      </c>
      <c r="L8" s="228"/>
      <c r="M8" s="228">
        <f>SUM(M9:M15)</f>
        <v>0</v>
      </c>
      <c r="N8" s="227"/>
      <c r="O8" s="227">
        <f>SUM(O9:O15)</f>
        <v>0.4</v>
      </c>
      <c r="P8" s="227"/>
      <c r="Q8" s="227">
        <f>SUM(Q9:Q15)</f>
        <v>0</v>
      </c>
      <c r="R8" s="228"/>
      <c r="S8" s="228"/>
      <c r="T8" s="229"/>
      <c r="U8" s="223"/>
      <c r="V8" s="223">
        <f>SUM(V9:V15)</f>
        <v>15.28</v>
      </c>
      <c r="W8" s="223"/>
      <c r="X8" s="223"/>
      <c r="Y8" s="223"/>
      <c r="AG8" t="s">
        <v>163</v>
      </c>
    </row>
    <row r="9" spans="1:60" ht="33.75" outlineLevel="1" x14ac:dyDescent="0.2">
      <c r="A9" s="231">
        <v>1</v>
      </c>
      <c r="B9" s="232" t="s">
        <v>205</v>
      </c>
      <c r="C9" s="248" t="s">
        <v>206</v>
      </c>
      <c r="D9" s="233" t="s">
        <v>207</v>
      </c>
      <c r="E9" s="234">
        <v>18.218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2.189E-2</v>
      </c>
      <c r="O9" s="234">
        <f>ROUND(E9*N9,2)</f>
        <v>0.4</v>
      </c>
      <c r="P9" s="234">
        <v>0</v>
      </c>
      <c r="Q9" s="234">
        <f>ROUND(E9*P9,2)</f>
        <v>0</v>
      </c>
      <c r="R9" s="236" t="s">
        <v>208</v>
      </c>
      <c r="S9" s="236" t="s">
        <v>167</v>
      </c>
      <c r="T9" s="237" t="s">
        <v>167</v>
      </c>
      <c r="U9" s="220">
        <v>0.83848999999999996</v>
      </c>
      <c r="V9" s="220">
        <f>ROUND(E9*U9,2)</f>
        <v>15.28</v>
      </c>
      <c r="W9" s="220"/>
      <c r="X9" s="220" t="s">
        <v>209</v>
      </c>
      <c r="Y9" s="220" t="s">
        <v>170</v>
      </c>
      <c r="Z9" s="210"/>
      <c r="AA9" s="210"/>
      <c r="AB9" s="210"/>
      <c r="AC9" s="210"/>
      <c r="AD9" s="210"/>
      <c r="AE9" s="210"/>
      <c r="AF9" s="210"/>
      <c r="AG9" s="210" t="s">
        <v>210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9" t="s">
        <v>926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9" t="s">
        <v>211</v>
      </c>
      <c r="D11" s="257"/>
      <c r="E11" s="257"/>
      <c r="F11" s="257"/>
      <c r="G11" s="257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9" t="s">
        <v>212</v>
      </c>
      <c r="D12" s="257"/>
      <c r="E12" s="257"/>
      <c r="F12" s="257"/>
      <c r="G12" s="25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9" t="s">
        <v>213</v>
      </c>
      <c r="D13" s="257"/>
      <c r="E13" s="257"/>
      <c r="F13" s="257"/>
      <c r="G13" s="257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8" t="str">
        <f>C13</f>
        <v>- standardního tmelení Q2, to je: základní tmelení Q1+ dodatečné tmelení (tmelení najemno) a případné přebroušení.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1" t="s">
        <v>214</v>
      </c>
      <c r="D14" s="221"/>
      <c r="E14" s="222">
        <v>6.968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197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1" t="s">
        <v>215</v>
      </c>
      <c r="D15" s="221"/>
      <c r="E15" s="222">
        <v>11.25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197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162</v>
      </c>
      <c r="B16" s="225" t="s">
        <v>79</v>
      </c>
      <c r="C16" s="247" t="s">
        <v>80</v>
      </c>
      <c r="D16" s="226"/>
      <c r="E16" s="227"/>
      <c r="F16" s="228"/>
      <c r="G16" s="228">
        <f>SUMIF(AG17:AG63,"&lt;&gt;NOR",G17:G63)</f>
        <v>0</v>
      </c>
      <c r="H16" s="228"/>
      <c r="I16" s="228">
        <f>SUM(I17:I63)</f>
        <v>0</v>
      </c>
      <c r="J16" s="228"/>
      <c r="K16" s="228">
        <f>SUM(K17:K63)</f>
        <v>0</v>
      </c>
      <c r="L16" s="228"/>
      <c r="M16" s="228">
        <f>SUM(M17:M63)</f>
        <v>0</v>
      </c>
      <c r="N16" s="227"/>
      <c r="O16" s="227">
        <f>SUM(O17:O63)</f>
        <v>20.540000000000003</v>
      </c>
      <c r="P16" s="227"/>
      <c r="Q16" s="227">
        <f>SUM(Q17:Q63)</f>
        <v>0</v>
      </c>
      <c r="R16" s="228"/>
      <c r="S16" s="228"/>
      <c r="T16" s="229"/>
      <c r="U16" s="223"/>
      <c r="V16" s="223">
        <f>SUM(V17:V63)</f>
        <v>1315.6999999999998</v>
      </c>
      <c r="W16" s="223"/>
      <c r="X16" s="223"/>
      <c r="Y16" s="223"/>
      <c r="AG16" t="s">
        <v>163</v>
      </c>
    </row>
    <row r="17" spans="1:60" ht="33.75" outlineLevel="1" x14ac:dyDescent="0.2">
      <c r="A17" s="231">
        <v>2</v>
      </c>
      <c r="B17" s="232" t="s">
        <v>216</v>
      </c>
      <c r="C17" s="248" t="s">
        <v>217</v>
      </c>
      <c r="D17" s="233" t="s">
        <v>207</v>
      </c>
      <c r="E17" s="234">
        <v>598.25599999999997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2.511E-2</v>
      </c>
      <c r="O17" s="234">
        <f>ROUND(E17*N17,2)</f>
        <v>15.02</v>
      </c>
      <c r="P17" s="234">
        <v>0</v>
      </c>
      <c r="Q17" s="234">
        <f>ROUND(E17*P17,2)</f>
        <v>0</v>
      </c>
      <c r="R17" s="236" t="s">
        <v>208</v>
      </c>
      <c r="S17" s="236" t="s">
        <v>167</v>
      </c>
      <c r="T17" s="237" t="s">
        <v>167</v>
      </c>
      <c r="U17" s="220">
        <v>1.1299999999999999</v>
      </c>
      <c r="V17" s="220">
        <f>ROUND(E17*U17,2)</f>
        <v>676.03</v>
      </c>
      <c r="W17" s="220"/>
      <c r="X17" s="220" t="s">
        <v>209</v>
      </c>
      <c r="Y17" s="220" t="s">
        <v>170</v>
      </c>
      <c r="Z17" s="210"/>
      <c r="AA17" s="210"/>
      <c r="AB17" s="210"/>
      <c r="AC17" s="210"/>
      <c r="AD17" s="210"/>
      <c r="AE17" s="210"/>
      <c r="AF17" s="210"/>
      <c r="AG17" s="210" t="s">
        <v>210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9" t="s">
        <v>218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219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197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1" t="s">
        <v>220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197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1" t="s">
        <v>221</v>
      </c>
      <c r="D21" s="221"/>
      <c r="E21" s="222">
        <v>19.95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197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1" t="s">
        <v>222</v>
      </c>
      <c r="D22" s="221"/>
      <c r="E22" s="222">
        <v>88.46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197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1" t="s">
        <v>223</v>
      </c>
      <c r="D23" s="221"/>
      <c r="E23" s="222">
        <v>48.776000000000003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197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1" t="s">
        <v>224</v>
      </c>
      <c r="D24" s="221"/>
      <c r="E24" s="222">
        <v>-7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197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1" t="s">
        <v>225</v>
      </c>
      <c r="D25" s="221"/>
      <c r="E25" s="222">
        <v>2.97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197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1" t="s">
        <v>226</v>
      </c>
      <c r="D26" s="221"/>
      <c r="E26" s="222">
        <v>39.43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197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1" t="s">
        <v>227</v>
      </c>
      <c r="D27" s="221"/>
      <c r="E27" s="222">
        <v>35.700000000000003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197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1" t="s">
        <v>228</v>
      </c>
      <c r="D28" s="221"/>
      <c r="E28" s="222">
        <v>31.93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197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1" t="s">
        <v>229</v>
      </c>
      <c r="D29" s="221"/>
      <c r="E29" s="222">
        <v>43.21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197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1" t="s">
        <v>230</v>
      </c>
      <c r="D30" s="221"/>
      <c r="E30" s="222">
        <v>35.700000000000003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197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1" t="s">
        <v>231</v>
      </c>
      <c r="D31" s="221"/>
      <c r="E31" s="222">
        <v>39.43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1" t="s">
        <v>232</v>
      </c>
      <c r="D32" s="221"/>
      <c r="E32" s="222">
        <v>11.33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197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1" t="s">
        <v>233</v>
      </c>
      <c r="D33" s="221"/>
      <c r="E33" s="222">
        <v>17.59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197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1" t="s">
        <v>234</v>
      </c>
      <c r="D34" s="221"/>
      <c r="E34" s="222">
        <v>19.77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197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1" t="s">
        <v>235</v>
      </c>
      <c r="D35" s="221"/>
      <c r="E35" s="222">
        <v>23.31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197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1" t="s">
        <v>236</v>
      </c>
      <c r="D36" s="221"/>
      <c r="E36" s="222">
        <v>37.380000000000003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197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1" t="s">
        <v>237</v>
      </c>
      <c r="D37" s="221"/>
      <c r="E37" s="222">
        <v>18.43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197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1" t="s">
        <v>238</v>
      </c>
      <c r="D38" s="221"/>
      <c r="E38" s="222">
        <v>35.42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197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1" t="s">
        <v>239</v>
      </c>
      <c r="D39" s="221"/>
      <c r="E39" s="222">
        <v>17.600000000000001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197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1" t="s">
        <v>240</v>
      </c>
      <c r="D40" s="221"/>
      <c r="E40" s="222">
        <v>38.869999999999997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197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1" x14ac:dyDescent="0.2">
      <c r="A41" s="231">
        <v>3</v>
      </c>
      <c r="B41" s="232" t="s">
        <v>241</v>
      </c>
      <c r="C41" s="248" t="s">
        <v>242</v>
      </c>
      <c r="D41" s="233" t="s">
        <v>207</v>
      </c>
      <c r="E41" s="234">
        <v>23.41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2.511E-2</v>
      </c>
      <c r="O41" s="234">
        <f>ROUND(E41*N41,2)</f>
        <v>0.59</v>
      </c>
      <c r="P41" s="234">
        <v>0</v>
      </c>
      <c r="Q41" s="234">
        <f>ROUND(E41*P41,2)</f>
        <v>0</v>
      </c>
      <c r="R41" s="236" t="s">
        <v>208</v>
      </c>
      <c r="S41" s="236" t="s">
        <v>167</v>
      </c>
      <c r="T41" s="237" t="s">
        <v>167</v>
      </c>
      <c r="U41" s="220">
        <v>1.1299999999999999</v>
      </c>
      <c r="V41" s="220">
        <f>ROUND(E41*U41,2)</f>
        <v>26.45</v>
      </c>
      <c r="W41" s="220"/>
      <c r="X41" s="220" t="s">
        <v>209</v>
      </c>
      <c r="Y41" s="220" t="s">
        <v>170</v>
      </c>
      <c r="Z41" s="210"/>
      <c r="AA41" s="210"/>
      <c r="AB41" s="210"/>
      <c r="AC41" s="210"/>
      <c r="AD41" s="210"/>
      <c r="AE41" s="210"/>
      <c r="AF41" s="210"/>
      <c r="AG41" s="210" t="s">
        <v>210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9" t="s">
        <v>218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219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197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1" t="s">
        <v>220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197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1" t="s">
        <v>243</v>
      </c>
      <c r="D45" s="221"/>
      <c r="E45" s="222">
        <v>13.41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197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1" t="s">
        <v>244</v>
      </c>
      <c r="D46" s="221"/>
      <c r="E46" s="222">
        <v>10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197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45" outlineLevel="1" x14ac:dyDescent="0.2">
      <c r="A47" s="231">
        <v>4</v>
      </c>
      <c r="B47" s="232" t="s">
        <v>245</v>
      </c>
      <c r="C47" s="248" t="s">
        <v>246</v>
      </c>
      <c r="D47" s="233" t="s">
        <v>207</v>
      </c>
      <c r="E47" s="234">
        <v>354.67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1.388E-2</v>
      </c>
      <c r="O47" s="234">
        <f>ROUND(E47*N47,2)</f>
        <v>4.92</v>
      </c>
      <c r="P47" s="234">
        <v>0</v>
      </c>
      <c r="Q47" s="234">
        <f>ROUND(E47*P47,2)</f>
        <v>0</v>
      </c>
      <c r="R47" s="236" t="s">
        <v>208</v>
      </c>
      <c r="S47" s="236" t="s">
        <v>167</v>
      </c>
      <c r="T47" s="237" t="s">
        <v>167</v>
      </c>
      <c r="U47" s="220">
        <v>1.728</v>
      </c>
      <c r="V47" s="220">
        <f>ROUND(E47*U47,2)</f>
        <v>612.87</v>
      </c>
      <c r="W47" s="220"/>
      <c r="X47" s="220" t="s">
        <v>209</v>
      </c>
      <c r="Y47" s="220" t="s">
        <v>170</v>
      </c>
      <c r="Z47" s="210"/>
      <c r="AA47" s="210"/>
      <c r="AB47" s="210"/>
      <c r="AC47" s="210"/>
      <c r="AD47" s="210"/>
      <c r="AE47" s="210"/>
      <c r="AF47" s="210"/>
      <c r="AG47" s="210" t="s">
        <v>210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0" t="s">
        <v>218</v>
      </c>
      <c r="D48" s="258"/>
      <c r="E48" s="258"/>
      <c r="F48" s="258"/>
      <c r="G48" s="25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247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1" t="s">
        <v>219</v>
      </c>
      <c r="D49" s="221"/>
      <c r="E49" s="222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197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1" t="s">
        <v>248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197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226</v>
      </c>
      <c r="D51" s="221"/>
      <c r="E51" s="222">
        <v>39.43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197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1" t="s">
        <v>227</v>
      </c>
      <c r="D52" s="221"/>
      <c r="E52" s="222">
        <v>35.700000000000003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197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1" t="s">
        <v>228</v>
      </c>
      <c r="D53" s="221"/>
      <c r="E53" s="222">
        <v>31.93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197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1" t="s">
        <v>229</v>
      </c>
      <c r="D54" s="221"/>
      <c r="E54" s="222">
        <v>43.21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197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1" t="s">
        <v>230</v>
      </c>
      <c r="D55" s="221"/>
      <c r="E55" s="222">
        <v>35.700000000000003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197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1" t="s">
        <v>231</v>
      </c>
      <c r="D56" s="221"/>
      <c r="E56" s="222">
        <v>39.43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197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236</v>
      </c>
      <c r="D57" s="221"/>
      <c r="E57" s="222">
        <v>37.380000000000003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197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1" t="s">
        <v>238</v>
      </c>
      <c r="D58" s="221"/>
      <c r="E58" s="222">
        <v>35.42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197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1" t="s">
        <v>239</v>
      </c>
      <c r="D59" s="221"/>
      <c r="E59" s="222">
        <v>17.600000000000001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197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1" t="s">
        <v>240</v>
      </c>
      <c r="D60" s="221"/>
      <c r="E60" s="222">
        <v>38.869999999999997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197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5</v>
      </c>
      <c r="B61" s="232" t="s">
        <v>249</v>
      </c>
      <c r="C61" s="248" t="s">
        <v>250</v>
      </c>
      <c r="D61" s="233" t="s">
        <v>207</v>
      </c>
      <c r="E61" s="234">
        <v>0.372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1.506E-2</v>
      </c>
      <c r="O61" s="234">
        <f>ROUND(E61*N61,2)</f>
        <v>0.01</v>
      </c>
      <c r="P61" s="234">
        <v>0</v>
      </c>
      <c r="Q61" s="234">
        <f>ROUND(E61*P61,2)</f>
        <v>0</v>
      </c>
      <c r="R61" s="236" t="s">
        <v>208</v>
      </c>
      <c r="S61" s="236" t="s">
        <v>193</v>
      </c>
      <c r="T61" s="237" t="s">
        <v>168</v>
      </c>
      <c r="U61" s="220">
        <v>0.95</v>
      </c>
      <c r="V61" s="220">
        <f>ROUND(E61*U61,2)</f>
        <v>0.35</v>
      </c>
      <c r="W61" s="220"/>
      <c r="X61" s="220" t="s">
        <v>209</v>
      </c>
      <c r="Y61" s="220" t="s">
        <v>170</v>
      </c>
      <c r="Z61" s="210"/>
      <c r="AA61" s="210"/>
      <c r="AB61" s="210"/>
      <c r="AC61" s="210"/>
      <c r="AD61" s="210"/>
      <c r="AE61" s="210"/>
      <c r="AF61" s="210"/>
      <c r="AG61" s="210" t="s">
        <v>210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9" t="s">
        <v>251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1" t="s">
        <v>252</v>
      </c>
      <c r="D63" s="221"/>
      <c r="E63" s="222">
        <v>0.372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197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4" t="s">
        <v>162</v>
      </c>
      <c r="B64" s="225" t="s">
        <v>81</v>
      </c>
      <c r="C64" s="247" t="s">
        <v>82</v>
      </c>
      <c r="D64" s="226"/>
      <c r="E64" s="227"/>
      <c r="F64" s="228"/>
      <c r="G64" s="228">
        <f>SUMIF(AG65:AG77,"&lt;&gt;NOR",G65:G77)</f>
        <v>0</v>
      </c>
      <c r="H64" s="228"/>
      <c r="I64" s="228">
        <f>SUM(I65:I77)</f>
        <v>0</v>
      </c>
      <c r="J64" s="228"/>
      <c r="K64" s="228">
        <f>SUM(K65:K77)</f>
        <v>0</v>
      </c>
      <c r="L64" s="228"/>
      <c r="M64" s="228">
        <f>SUM(M65:M77)</f>
        <v>0</v>
      </c>
      <c r="N64" s="227"/>
      <c r="O64" s="227">
        <f>SUM(O65:O77)</f>
        <v>1.23</v>
      </c>
      <c r="P64" s="227"/>
      <c r="Q64" s="227">
        <f>SUM(Q65:Q77)</f>
        <v>0</v>
      </c>
      <c r="R64" s="228"/>
      <c r="S64" s="228"/>
      <c r="T64" s="229"/>
      <c r="U64" s="223"/>
      <c r="V64" s="223">
        <f>SUM(V65:V77)</f>
        <v>62.819999999999993</v>
      </c>
      <c r="W64" s="223"/>
      <c r="X64" s="223"/>
      <c r="Y64" s="223"/>
      <c r="AG64" t="s">
        <v>163</v>
      </c>
    </row>
    <row r="65" spans="1:60" ht="33.75" outlineLevel="1" x14ac:dyDescent="0.2">
      <c r="A65" s="231">
        <v>6</v>
      </c>
      <c r="B65" s="232" t="s">
        <v>253</v>
      </c>
      <c r="C65" s="248" t="s">
        <v>254</v>
      </c>
      <c r="D65" s="233" t="s">
        <v>207</v>
      </c>
      <c r="E65" s="234">
        <v>83.85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1.044E-2</v>
      </c>
      <c r="O65" s="234">
        <f>ROUND(E65*N65,2)</f>
        <v>0.88</v>
      </c>
      <c r="P65" s="234">
        <v>0</v>
      </c>
      <c r="Q65" s="234">
        <f>ROUND(E65*P65,2)</f>
        <v>0</v>
      </c>
      <c r="R65" s="236" t="s">
        <v>255</v>
      </c>
      <c r="S65" s="236" t="s">
        <v>167</v>
      </c>
      <c r="T65" s="237" t="s">
        <v>167</v>
      </c>
      <c r="U65" s="220">
        <v>0.43030000000000002</v>
      </c>
      <c r="V65" s="220">
        <f>ROUND(E65*U65,2)</f>
        <v>36.08</v>
      </c>
      <c r="W65" s="220"/>
      <c r="X65" s="220" t="s">
        <v>209</v>
      </c>
      <c r="Y65" s="220" t="s">
        <v>170</v>
      </c>
      <c r="Z65" s="210"/>
      <c r="AA65" s="210"/>
      <c r="AB65" s="210"/>
      <c r="AC65" s="210"/>
      <c r="AD65" s="210"/>
      <c r="AE65" s="210"/>
      <c r="AF65" s="210"/>
      <c r="AG65" s="210" t="s">
        <v>210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0" t="s">
        <v>256</v>
      </c>
      <c r="D66" s="258"/>
      <c r="E66" s="258"/>
      <c r="F66" s="258"/>
      <c r="G66" s="258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9" t="s">
        <v>257</v>
      </c>
      <c r="D67" s="257"/>
      <c r="E67" s="257"/>
      <c r="F67" s="257"/>
      <c r="G67" s="257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1" t="s">
        <v>258</v>
      </c>
      <c r="D68" s="221"/>
      <c r="E68" s="222">
        <v>83.85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197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1">
        <v>7</v>
      </c>
      <c r="B69" s="232" t="s">
        <v>259</v>
      </c>
      <c r="C69" s="248" t="s">
        <v>260</v>
      </c>
      <c r="D69" s="233" t="s">
        <v>207</v>
      </c>
      <c r="E69" s="234">
        <v>8.0399999999999991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3.5979999999999998E-2</v>
      </c>
      <c r="O69" s="234">
        <f>ROUND(E69*N69,2)</f>
        <v>0.28999999999999998</v>
      </c>
      <c r="P69" s="234">
        <v>0</v>
      </c>
      <c r="Q69" s="234">
        <f>ROUND(E69*P69,2)</f>
        <v>0</v>
      </c>
      <c r="R69" s="236" t="s">
        <v>255</v>
      </c>
      <c r="S69" s="236" t="s">
        <v>167</v>
      </c>
      <c r="T69" s="237" t="s">
        <v>167</v>
      </c>
      <c r="U69" s="220">
        <v>0.69826999999999995</v>
      </c>
      <c r="V69" s="220">
        <f>ROUND(E69*U69,2)</f>
        <v>5.61</v>
      </c>
      <c r="W69" s="220"/>
      <c r="X69" s="220" t="s">
        <v>209</v>
      </c>
      <c r="Y69" s="220" t="s">
        <v>170</v>
      </c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0" t="s">
        <v>256</v>
      </c>
      <c r="D70" s="258"/>
      <c r="E70" s="258"/>
      <c r="F70" s="258"/>
      <c r="G70" s="258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9" t="s">
        <v>257</v>
      </c>
      <c r="D71" s="257"/>
      <c r="E71" s="257"/>
      <c r="F71" s="257"/>
      <c r="G71" s="25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1" t="s">
        <v>261</v>
      </c>
      <c r="D72" s="221"/>
      <c r="E72" s="222">
        <v>8.0399999999999991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197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1">
        <v>8</v>
      </c>
      <c r="B73" s="232" t="s">
        <v>262</v>
      </c>
      <c r="C73" s="248" t="s">
        <v>263</v>
      </c>
      <c r="D73" s="233" t="s">
        <v>207</v>
      </c>
      <c r="E73" s="234">
        <v>91.89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6.3000000000000003E-4</v>
      </c>
      <c r="O73" s="234">
        <f>ROUND(E73*N73,2)</f>
        <v>0.06</v>
      </c>
      <c r="P73" s="234">
        <v>0</v>
      </c>
      <c r="Q73" s="234">
        <f>ROUND(E73*P73,2)</f>
        <v>0</v>
      </c>
      <c r="R73" s="236" t="s">
        <v>208</v>
      </c>
      <c r="S73" s="236" t="s">
        <v>167</v>
      </c>
      <c r="T73" s="237" t="s">
        <v>167</v>
      </c>
      <c r="U73" s="220">
        <v>0.23</v>
      </c>
      <c r="V73" s="220">
        <f>ROUND(E73*U73,2)</f>
        <v>21.13</v>
      </c>
      <c r="W73" s="220"/>
      <c r="X73" s="220" t="s">
        <v>209</v>
      </c>
      <c r="Y73" s="220" t="s">
        <v>170</v>
      </c>
      <c r="Z73" s="210"/>
      <c r="AA73" s="210"/>
      <c r="AB73" s="210"/>
      <c r="AC73" s="210"/>
      <c r="AD73" s="210"/>
      <c r="AE73" s="210"/>
      <c r="AF73" s="210"/>
      <c r="AG73" s="210" t="s">
        <v>210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0" t="s">
        <v>264</v>
      </c>
      <c r="D74" s="258"/>
      <c r="E74" s="258"/>
      <c r="F74" s="258"/>
      <c r="G74" s="258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247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9" t="s">
        <v>264</v>
      </c>
      <c r="D75" s="257"/>
      <c r="E75" s="257"/>
      <c r="F75" s="257"/>
      <c r="G75" s="257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1" t="s">
        <v>265</v>
      </c>
      <c r="D76" s="221"/>
      <c r="E76" s="222">
        <v>83.85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197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1" t="s">
        <v>266</v>
      </c>
      <c r="D77" s="221"/>
      <c r="E77" s="222">
        <v>8.0399999999999991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197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4" t="s">
        <v>162</v>
      </c>
      <c r="B78" s="225" t="s">
        <v>83</v>
      </c>
      <c r="C78" s="247" t="s">
        <v>84</v>
      </c>
      <c r="D78" s="226"/>
      <c r="E78" s="227"/>
      <c r="F78" s="228"/>
      <c r="G78" s="228">
        <f>SUMIF(AG79:AG81,"&lt;&gt;NOR",G79:G81)</f>
        <v>0</v>
      </c>
      <c r="H78" s="228"/>
      <c r="I78" s="228">
        <f>SUM(I79:I81)</f>
        <v>0</v>
      </c>
      <c r="J78" s="228"/>
      <c r="K78" s="228">
        <f>SUM(K79:K81)</f>
        <v>0</v>
      </c>
      <c r="L78" s="228"/>
      <c r="M78" s="228">
        <f>SUM(M79:M81)</f>
        <v>0</v>
      </c>
      <c r="N78" s="227"/>
      <c r="O78" s="227">
        <f>SUM(O79:O81)</f>
        <v>0</v>
      </c>
      <c r="P78" s="227"/>
      <c r="Q78" s="227">
        <f>SUM(Q79:Q81)</f>
        <v>0</v>
      </c>
      <c r="R78" s="228"/>
      <c r="S78" s="228"/>
      <c r="T78" s="229"/>
      <c r="U78" s="223"/>
      <c r="V78" s="223">
        <f>SUM(V79:V81)</f>
        <v>128</v>
      </c>
      <c r="W78" s="223"/>
      <c r="X78" s="223"/>
      <c r="Y78" s="223"/>
      <c r="AG78" t="s">
        <v>163</v>
      </c>
    </row>
    <row r="79" spans="1:60" outlineLevel="1" x14ac:dyDescent="0.2">
      <c r="A79" s="231">
        <v>9</v>
      </c>
      <c r="B79" s="232" t="s">
        <v>267</v>
      </c>
      <c r="C79" s="248" t="s">
        <v>268</v>
      </c>
      <c r="D79" s="233" t="s">
        <v>269</v>
      </c>
      <c r="E79" s="234">
        <v>128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6" t="s">
        <v>270</v>
      </c>
      <c r="S79" s="236" t="s">
        <v>167</v>
      </c>
      <c r="T79" s="237" t="s">
        <v>167</v>
      </c>
      <c r="U79" s="220">
        <v>1</v>
      </c>
      <c r="V79" s="220">
        <f>ROUND(E79*U79,2)</f>
        <v>128</v>
      </c>
      <c r="W79" s="220"/>
      <c r="X79" s="220" t="s">
        <v>84</v>
      </c>
      <c r="Y79" s="220" t="s">
        <v>170</v>
      </c>
      <c r="Z79" s="210"/>
      <c r="AA79" s="210"/>
      <c r="AB79" s="210"/>
      <c r="AC79" s="210"/>
      <c r="AD79" s="210"/>
      <c r="AE79" s="210"/>
      <c r="AF79" s="210"/>
      <c r="AG79" s="210" t="s">
        <v>271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1" t="s">
        <v>272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197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1" t="s">
        <v>273</v>
      </c>
      <c r="D81" s="221"/>
      <c r="E81" s="222">
        <v>128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197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4" t="s">
        <v>162</v>
      </c>
      <c r="B82" s="225" t="s">
        <v>85</v>
      </c>
      <c r="C82" s="247" t="s">
        <v>86</v>
      </c>
      <c r="D82" s="226"/>
      <c r="E82" s="227"/>
      <c r="F82" s="228"/>
      <c r="G82" s="228">
        <f>SUMIF(AG83:AG126,"&lt;&gt;NOR",G83:G126)</f>
        <v>0</v>
      </c>
      <c r="H82" s="228"/>
      <c r="I82" s="228">
        <f>SUM(I83:I126)</f>
        <v>0</v>
      </c>
      <c r="J82" s="228"/>
      <c r="K82" s="228">
        <f>SUM(K83:K126)</f>
        <v>0</v>
      </c>
      <c r="L82" s="228"/>
      <c r="M82" s="228">
        <f>SUM(M83:M126)</f>
        <v>0</v>
      </c>
      <c r="N82" s="227"/>
      <c r="O82" s="227">
        <f>SUM(O83:O126)</f>
        <v>35.72</v>
      </c>
      <c r="P82" s="227"/>
      <c r="Q82" s="227">
        <f>SUM(Q83:Q126)</f>
        <v>0</v>
      </c>
      <c r="R82" s="228"/>
      <c r="S82" s="228"/>
      <c r="T82" s="229"/>
      <c r="U82" s="223"/>
      <c r="V82" s="223">
        <f>SUM(V83:V126)</f>
        <v>558.24</v>
      </c>
      <c r="W82" s="223"/>
      <c r="X82" s="223"/>
      <c r="Y82" s="223"/>
      <c r="AG82" t="s">
        <v>163</v>
      </c>
    </row>
    <row r="83" spans="1:60" ht="22.5" outlineLevel="1" x14ac:dyDescent="0.2">
      <c r="A83" s="231">
        <v>10</v>
      </c>
      <c r="B83" s="232" t="s">
        <v>274</v>
      </c>
      <c r="C83" s="248" t="s">
        <v>275</v>
      </c>
      <c r="D83" s="233" t="s">
        <v>207</v>
      </c>
      <c r="E83" s="234">
        <v>1580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1.8380000000000001E-2</v>
      </c>
      <c r="O83" s="234">
        <f>ROUND(E83*N83,2)</f>
        <v>29.04</v>
      </c>
      <c r="P83" s="234">
        <v>0</v>
      </c>
      <c r="Q83" s="234">
        <f>ROUND(E83*P83,2)</f>
        <v>0</v>
      </c>
      <c r="R83" s="236" t="s">
        <v>276</v>
      </c>
      <c r="S83" s="236" t="s">
        <v>167</v>
      </c>
      <c r="T83" s="237" t="s">
        <v>167</v>
      </c>
      <c r="U83" s="220">
        <v>0.13900000000000001</v>
      </c>
      <c r="V83" s="220">
        <f>ROUND(E83*U83,2)</f>
        <v>219.62</v>
      </c>
      <c r="W83" s="220"/>
      <c r="X83" s="220" t="s">
        <v>209</v>
      </c>
      <c r="Y83" s="220" t="s">
        <v>170</v>
      </c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0" t="s">
        <v>277</v>
      </c>
      <c r="D84" s="258"/>
      <c r="E84" s="258"/>
      <c r="F84" s="258"/>
      <c r="G84" s="258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247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9" t="s">
        <v>278</v>
      </c>
      <c r="D85" s="257"/>
      <c r="E85" s="257"/>
      <c r="F85" s="257"/>
      <c r="G85" s="257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1" t="s">
        <v>279</v>
      </c>
      <c r="D86" s="221"/>
      <c r="E86" s="222">
        <v>48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197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1" t="s">
        <v>280</v>
      </c>
      <c r="D87" s="221"/>
      <c r="E87" s="222">
        <v>72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197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1" t="s">
        <v>281</v>
      </c>
      <c r="D88" s="221"/>
      <c r="E88" s="222">
        <v>160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197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1" t="s">
        <v>282</v>
      </c>
      <c r="D89" s="221"/>
      <c r="E89" s="222">
        <v>576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197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1" t="s">
        <v>283</v>
      </c>
      <c r="D90" s="221"/>
      <c r="E90" s="222">
        <v>16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197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1" t="s">
        <v>284</v>
      </c>
      <c r="D91" s="221"/>
      <c r="E91" s="222">
        <v>624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197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1" t="s">
        <v>285</v>
      </c>
      <c r="D92" s="221"/>
      <c r="E92" s="222">
        <v>84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197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1">
        <v>11</v>
      </c>
      <c r="B93" s="232" t="s">
        <v>286</v>
      </c>
      <c r="C93" s="248" t="s">
        <v>287</v>
      </c>
      <c r="D93" s="233" t="s">
        <v>207</v>
      </c>
      <c r="E93" s="234">
        <v>3160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9.5E-4</v>
      </c>
      <c r="O93" s="234">
        <f>ROUND(E93*N93,2)</f>
        <v>3</v>
      </c>
      <c r="P93" s="234">
        <v>0</v>
      </c>
      <c r="Q93" s="234">
        <f>ROUND(E93*P93,2)</f>
        <v>0</v>
      </c>
      <c r="R93" s="236" t="s">
        <v>276</v>
      </c>
      <c r="S93" s="236" t="s">
        <v>167</v>
      </c>
      <c r="T93" s="237" t="s">
        <v>167</v>
      </c>
      <c r="U93" s="220">
        <v>7.0000000000000001E-3</v>
      </c>
      <c r="V93" s="220">
        <f>ROUND(E93*U93,2)</f>
        <v>22.12</v>
      </c>
      <c r="W93" s="220"/>
      <c r="X93" s="220" t="s">
        <v>209</v>
      </c>
      <c r="Y93" s="220" t="s">
        <v>170</v>
      </c>
      <c r="Z93" s="210"/>
      <c r="AA93" s="210"/>
      <c r="AB93" s="210"/>
      <c r="AC93" s="210"/>
      <c r="AD93" s="210"/>
      <c r="AE93" s="210"/>
      <c r="AF93" s="210"/>
      <c r="AG93" s="210" t="s">
        <v>210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0" t="s">
        <v>277</v>
      </c>
      <c r="D94" s="258"/>
      <c r="E94" s="258"/>
      <c r="F94" s="258"/>
      <c r="G94" s="258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1" t="s">
        <v>288</v>
      </c>
      <c r="D95" s="221"/>
      <c r="E95" s="222">
        <v>1580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197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1" t="s">
        <v>289</v>
      </c>
      <c r="D96" s="255"/>
      <c r="E96" s="256">
        <v>1580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197</v>
      </c>
      <c r="AH96" s="210">
        <v>4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1">
        <v>12</v>
      </c>
      <c r="B97" s="232" t="s">
        <v>290</v>
      </c>
      <c r="C97" s="248" t="s">
        <v>291</v>
      </c>
      <c r="D97" s="233" t="s">
        <v>207</v>
      </c>
      <c r="E97" s="234">
        <v>1580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6" t="s">
        <v>276</v>
      </c>
      <c r="S97" s="236" t="s">
        <v>167</v>
      </c>
      <c r="T97" s="237" t="s">
        <v>167</v>
      </c>
      <c r="U97" s="220">
        <v>0.105</v>
      </c>
      <c r="V97" s="220">
        <f>ROUND(E97*U97,2)</f>
        <v>165.9</v>
      </c>
      <c r="W97" s="220"/>
      <c r="X97" s="220" t="s">
        <v>209</v>
      </c>
      <c r="Y97" s="220" t="s">
        <v>170</v>
      </c>
      <c r="Z97" s="210"/>
      <c r="AA97" s="210"/>
      <c r="AB97" s="210"/>
      <c r="AC97" s="210"/>
      <c r="AD97" s="210"/>
      <c r="AE97" s="210"/>
      <c r="AF97" s="210"/>
      <c r="AG97" s="210" t="s">
        <v>210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1" t="s">
        <v>288</v>
      </c>
      <c r="D98" s="221"/>
      <c r="E98" s="222">
        <v>1580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197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13</v>
      </c>
      <c r="B99" s="232" t="s">
        <v>292</v>
      </c>
      <c r="C99" s="248" t="s">
        <v>293</v>
      </c>
      <c r="D99" s="233" t="s">
        <v>207</v>
      </c>
      <c r="E99" s="234">
        <v>579.23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6.3499999999999997E-3</v>
      </c>
      <c r="O99" s="234">
        <f>ROUND(E99*N99,2)</f>
        <v>3.68</v>
      </c>
      <c r="P99" s="234">
        <v>0</v>
      </c>
      <c r="Q99" s="234">
        <f>ROUND(E99*P99,2)</f>
        <v>0</v>
      </c>
      <c r="R99" s="236" t="s">
        <v>276</v>
      </c>
      <c r="S99" s="236" t="s">
        <v>167</v>
      </c>
      <c r="T99" s="237" t="s">
        <v>167</v>
      </c>
      <c r="U99" s="220">
        <v>0.26</v>
      </c>
      <c r="V99" s="220">
        <f>ROUND(E99*U99,2)</f>
        <v>150.6</v>
      </c>
      <c r="W99" s="220"/>
      <c r="X99" s="220" t="s">
        <v>209</v>
      </c>
      <c r="Y99" s="220" t="s">
        <v>170</v>
      </c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1" t="s">
        <v>219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197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1" t="s">
        <v>294</v>
      </c>
      <c r="D101" s="221"/>
      <c r="E101" s="222">
        <v>20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197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1" t="s">
        <v>295</v>
      </c>
      <c r="D102" s="221"/>
      <c r="E102" s="222">
        <v>88.46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197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1" t="s">
        <v>296</v>
      </c>
      <c r="D103" s="221"/>
      <c r="E103" s="222">
        <v>1.0900000000000001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197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1" t="s">
        <v>297</v>
      </c>
      <c r="D104" s="221"/>
      <c r="E104" s="222">
        <v>3.57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197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1" t="s">
        <v>298</v>
      </c>
      <c r="D105" s="221"/>
      <c r="E105" s="222">
        <v>1.78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197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1" t="s">
        <v>299</v>
      </c>
      <c r="D106" s="221"/>
      <c r="E106" s="222">
        <v>6.4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197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1" t="s">
        <v>225</v>
      </c>
      <c r="D107" s="221"/>
      <c r="E107" s="222">
        <v>2.97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197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1" t="s">
        <v>300</v>
      </c>
      <c r="D108" s="221"/>
      <c r="E108" s="222">
        <v>3.57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197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1" t="s">
        <v>301</v>
      </c>
      <c r="D109" s="221"/>
      <c r="E109" s="222">
        <v>6.29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197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1" t="s">
        <v>226</v>
      </c>
      <c r="D110" s="221"/>
      <c r="E110" s="222">
        <v>39.43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197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1" t="s">
        <v>227</v>
      </c>
      <c r="D111" s="221"/>
      <c r="E111" s="222">
        <v>35.700000000000003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197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1" t="s">
        <v>228</v>
      </c>
      <c r="D112" s="221"/>
      <c r="E112" s="222">
        <v>31.93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197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1" t="s">
        <v>229</v>
      </c>
      <c r="D113" s="221"/>
      <c r="E113" s="222">
        <v>43.21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197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1" t="s">
        <v>230</v>
      </c>
      <c r="D114" s="221"/>
      <c r="E114" s="222">
        <v>35.700000000000003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197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1" t="s">
        <v>231</v>
      </c>
      <c r="D115" s="221"/>
      <c r="E115" s="222">
        <v>39.43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197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1" t="s">
        <v>232</v>
      </c>
      <c r="D116" s="221"/>
      <c r="E116" s="222">
        <v>11.33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197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1" t="s">
        <v>233</v>
      </c>
      <c r="D117" s="221"/>
      <c r="E117" s="222">
        <v>17.59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197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1" t="s">
        <v>234</v>
      </c>
      <c r="D118" s="221"/>
      <c r="E118" s="222">
        <v>19.77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197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1" t="s">
        <v>235</v>
      </c>
      <c r="D119" s="221"/>
      <c r="E119" s="222">
        <v>23.31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197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1" t="s">
        <v>236</v>
      </c>
      <c r="D120" s="221"/>
      <c r="E120" s="222">
        <v>37.380000000000003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197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1" t="s">
        <v>237</v>
      </c>
      <c r="D121" s="221"/>
      <c r="E121" s="222">
        <v>18.43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197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1" t="s">
        <v>238</v>
      </c>
      <c r="D122" s="221"/>
      <c r="E122" s="222">
        <v>35.42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197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1" t="s">
        <v>239</v>
      </c>
      <c r="D123" s="221"/>
      <c r="E123" s="222">
        <v>17.600000000000001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197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1" t="s">
        <v>240</v>
      </c>
      <c r="D124" s="221"/>
      <c r="E124" s="222">
        <v>38.869999999999997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197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1">
        <v>14</v>
      </c>
      <c r="B125" s="232" t="s">
        <v>302</v>
      </c>
      <c r="C125" s="248" t="s">
        <v>303</v>
      </c>
      <c r="D125" s="233" t="s">
        <v>304</v>
      </c>
      <c r="E125" s="234">
        <v>247.5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/>
      <c r="S125" s="236" t="s">
        <v>167</v>
      </c>
      <c r="T125" s="237" t="s">
        <v>168</v>
      </c>
      <c r="U125" s="220">
        <v>0</v>
      </c>
      <c r="V125" s="220">
        <f>ROUND(E125*U125,2)</f>
        <v>0</v>
      </c>
      <c r="W125" s="220"/>
      <c r="X125" s="220" t="s">
        <v>305</v>
      </c>
      <c r="Y125" s="220" t="s">
        <v>170</v>
      </c>
      <c r="Z125" s="210"/>
      <c r="AA125" s="210"/>
      <c r="AB125" s="210"/>
      <c r="AC125" s="210"/>
      <c r="AD125" s="210"/>
      <c r="AE125" s="210"/>
      <c r="AF125" s="210"/>
      <c r="AG125" s="210" t="s">
        <v>306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1" t="s">
        <v>307</v>
      </c>
      <c r="D126" s="221"/>
      <c r="E126" s="222">
        <v>247.5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197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24" t="s">
        <v>162</v>
      </c>
      <c r="B127" s="225" t="s">
        <v>87</v>
      </c>
      <c r="C127" s="247" t="s">
        <v>88</v>
      </c>
      <c r="D127" s="226"/>
      <c r="E127" s="227"/>
      <c r="F127" s="228"/>
      <c r="G127" s="228">
        <f>SUMIF(AG128:AG156,"&lt;&gt;NOR",G128:G156)</f>
        <v>0</v>
      </c>
      <c r="H127" s="228"/>
      <c r="I127" s="228">
        <f>SUM(I128:I156)</f>
        <v>0</v>
      </c>
      <c r="J127" s="228"/>
      <c r="K127" s="228">
        <f>SUM(K128:K156)</f>
        <v>0</v>
      </c>
      <c r="L127" s="228"/>
      <c r="M127" s="228">
        <f>SUM(M128:M156)</f>
        <v>0</v>
      </c>
      <c r="N127" s="227"/>
      <c r="O127" s="227">
        <f>SUM(O128:O156)</f>
        <v>0.03</v>
      </c>
      <c r="P127" s="227"/>
      <c r="Q127" s="227">
        <f>SUM(Q128:Q156)</f>
        <v>0</v>
      </c>
      <c r="R127" s="228"/>
      <c r="S127" s="228"/>
      <c r="T127" s="229"/>
      <c r="U127" s="223"/>
      <c r="V127" s="223">
        <f>SUM(V128:V156)</f>
        <v>220.01</v>
      </c>
      <c r="W127" s="223"/>
      <c r="X127" s="223"/>
      <c r="Y127" s="223"/>
      <c r="AG127" t="s">
        <v>163</v>
      </c>
    </row>
    <row r="128" spans="1:60" ht="56.25" outlineLevel="1" x14ac:dyDescent="0.2">
      <c r="A128" s="231">
        <v>15</v>
      </c>
      <c r="B128" s="232" t="s">
        <v>308</v>
      </c>
      <c r="C128" s="248" t="s">
        <v>309</v>
      </c>
      <c r="D128" s="233" t="s">
        <v>207</v>
      </c>
      <c r="E128" s="234">
        <v>639.23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4.0000000000000003E-5</v>
      </c>
      <c r="O128" s="234">
        <f>ROUND(E128*N128,2)</f>
        <v>0.03</v>
      </c>
      <c r="P128" s="234">
        <v>0</v>
      </c>
      <c r="Q128" s="234">
        <f>ROUND(E128*P128,2)</f>
        <v>0</v>
      </c>
      <c r="R128" s="236" t="s">
        <v>208</v>
      </c>
      <c r="S128" s="236" t="s">
        <v>167</v>
      </c>
      <c r="T128" s="237" t="s">
        <v>167</v>
      </c>
      <c r="U128" s="220">
        <v>0.308</v>
      </c>
      <c r="V128" s="220">
        <f>ROUND(E128*U128,2)</f>
        <v>196.88</v>
      </c>
      <c r="W128" s="220"/>
      <c r="X128" s="220" t="s">
        <v>209</v>
      </c>
      <c r="Y128" s="220" t="s">
        <v>170</v>
      </c>
      <c r="Z128" s="210"/>
      <c r="AA128" s="210"/>
      <c r="AB128" s="210"/>
      <c r="AC128" s="210"/>
      <c r="AD128" s="210"/>
      <c r="AE128" s="210"/>
      <c r="AF128" s="210"/>
      <c r="AG128" s="210" t="s">
        <v>210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1" t="s">
        <v>219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197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1" t="s">
        <v>295</v>
      </c>
      <c r="D130" s="221"/>
      <c r="E130" s="222">
        <v>88.46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197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1" t="s">
        <v>296</v>
      </c>
      <c r="D131" s="221"/>
      <c r="E131" s="222">
        <v>1.0900000000000001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197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1" t="s">
        <v>297</v>
      </c>
      <c r="D132" s="221"/>
      <c r="E132" s="222">
        <v>3.57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197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1" t="s">
        <v>298</v>
      </c>
      <c r="D133" s="221"/>
      <c r="E133" s="222">
        <v>1.78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197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1" t="s">
        <v>299</v>
      </c>
      <c r="D134" s="221"/>
      <c r="E134" s="222">
        <v>6.4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197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1" t="s">
        <v>225</v>
      </c>
      <c r="D135" s="221"/>
      <c r="E135" s="222">
        <v>2.97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197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1" t="s">
        <v>300</v>
      </c>
      <c r="D136" s="221"/>
      <c r="E136" s="222">
        <v>3.57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197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1" t="s">
        <v>301</v>
      </c>
      <c r="D137" s="221"/>
      <c r="E137" s="222">
        <v>6.29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197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1" t="s">
        <v>226</v>
      </c>
      <c r="D138" s="221"/>
      <c r="E138" s="222">
        <v>39.43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197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1" t="s">
        <v>227</v>
      </c>
      <c r="D139" s="221"/>
      <c r="E139" s="222">
        <v>35.700000000000003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197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1" t="s">
        <v>228</v>
      </c>
      <c r="D140" s="221"/>
      <c r="E140" s="222">
        <v>31.93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197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1" t="s">
        <v>229</v>
      </c>
      <c r="D141" s="221"/>
      <c r="E141" s="222">
        <v>43.21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197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1" t="s">
        <v>230</v>
      </c>
      <c r="D142" s="221"/>
      <c r="E142" s="222">
        <v>35.700000000000003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197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1" t="s">
        <v>231</v>
      </c>
      <c r="D143" s="221"/>
      <c r="E143" s="222">
        <v>39.43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197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1" t="s">
        <v>232</v>
      </c>
      <c r="D144" s="221"/>
      <c r="E144" s="222">
        <v>11.33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197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1" t="s">
        <v>233</v>
      </c>
      <c r="D145" s="221"/>
      <c r="E145" s="222">
        <v>17.59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197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1" t="s">
        <v>234</v>
      </c>
      <c r="D146" s="221"/>
      <c r="E146" s="222">
        <v>19.77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197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1" t="s">
        <v>235</v>
      </c>
      <c r="D147" s="221"/>
      <c r="E147" s="222">
        <v>23.31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197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1" t="s">
        <v>236</v>
      </c>
      <c r="D148" s="221"/>
      <c r="E148" s="222">
        <v>37.380000000000003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197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1" t="s">
        <v>237</v>
      </c>
      <c r="D149" s="221"/>
      <c r="E149" s="222">
        <v>18.43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197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1" t="s">
        <v>238</v>
      </c>
      <c r="D150" s="221"/>
      <c r="E150" s="222">
        <v>35.42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197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1" t="s">
        <v>239</v>
      </c>
      <c r="D151" s="221"/>
      <c r="E151" s="222">
        <v>17.600000000000001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197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1" t="s">
        <v>240</v>
      </c>
      <c r="D152" s="221"/>
      <c r="E152" s="222">
        <v>38.869999999999997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197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1" t="s">
        <v>310</v>
      </c>
      <c r="D153" s="221"/>
      <c r="E153" s="222">
        <v>80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197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56.25" outlineLevel="1" x14ac:dyDescent="0.2">
      <c r="A154" s="231">
        <v>16</v>
      </c>
      <c r="B154" s="232" t="s">
        <v>311</v>
      </c>
      <c r="C154" s="248" t="s">
        <v>312</v>
      </c>
      <c r="D154" s="233" t="s">
        <v>207</v>
      </c>
      <c r="E154" s="234">
        <v>65.34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4">
        <v>4.0000000000000003E-5</v>
      </c>
      <c r="O154" s="234">
        <f>ROUND(E154*N154,2)</f>
        <v>0</v>
      </c>
      <c r="P154" s="234">
        <v>0</v>
      </c>
      <c r="Q154" s="234">
        <f>ROUND(E154*P154,2)</f>
        <v>0</v>
      </c>
      <c r="R154" s="236" t="s">
        <v>208</v>
      </c>
      <c r="S154" s="236" t="s">
        <v>167</v>
      </c>
      <c r="T154" s="237" t="s">
        <v>167</v>
      </c>
      <c r="U154" s="220">
        <v>0.35399999999999998</v>
      </c>
      <c r="V154" s="220">
        <f>ROUND(E154*U154,2)</f>
        <v>23.13</v>
      </c>
      <c r="W154" s="220"/>
      <c r="X154" s="220" t="s">
        <v>209</v>
      </c>
      <c r="Y154" s="220" t="s">
        <v>170</v>
      </c>
      <c r="Z154" s="210"/>
      <c r="AA154" s="210"/>
      <c r="AB154" s="210"/>
      <c r="AC154" s="210"/>
      <c r="AD154" s="210"/>
      <c r="AE154" s="210"/>
      <c r="AF154" s="210"/>
      <c r="AG154" s="210" t="s">
        <v>210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1" t="s">
        <v>294</v>
      </c>
      <c r="D155" s="221"/>
      <c r="E155" s="222">
        <v>20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197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1" t="s">
        <v>313</v>
      </c>
      <c r="D156" s="221"/>
      <c r="E156" s="222">
        <v>45.34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197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4" t="s">
        <v>162</v>
      </c>
      <c r="B157" s="225" t="s">
        <v>89</v>
      </c>
      <c r="C157" s="247" t="s">
        <v>90</v>
      </c>
      <c r="D157" s="226"/>
      <c r="E157" s="227"/>
      <c r="F157" s="228"/>
      <c r="G157" s="228">
        <f>SUMIF(AG158:AG163,"&lt;&gt;NOR",G158:G163)</f>
        <v>0</v>
      </c>
      <c r="H157" s="228"/>
      <c r="I157" s="228">
        <f>SUM(I158:I163)</f>
        <v>0</v>
      </c>
      <c r="J157" s="228"/>
      <c r="K157" s="228">
        <f>SUM(K158:K163)</f>
        <v>0</v>
      </c>
      <c r="L157" s="228"/>
      <c r="M157" s="228">
        <f>SUM(M158:M163)</f>
        <v>0</v>
      </c>
      <c r="N157" s="227"/>
      <c r="O157" s="227">
        <f>SUM(O158:O163)</f>
        <v>7.0000000000000007E-2</v>
      </c>
      <c r="P157" s="227"/>
      <c r="Q157" s="227">
        <f>SUM(Q158:Q163)</f>
        <v>0</v>
      </c>
      <c r="R157" s="228"/>
      <c r="S157" s="228"/>
      <c r="T157" s="229"/>
      <c r="U157" s="223"/>
      <c r="V157" s="223">
        <f>SUM(V158:V163)</f>
        <v>3.19</v>
      </c>
      <c r="W157" s="223"/>
      <c r="X157" s="223"/>
      <c r="Y157" s="223"/>
      <c r="AG157" t="s">
        <v>163</v>
      </c>
    </row>
    <row r="158" spans="1:60" ht="33.75" outlineLevel="1" x14ac:dyDescent="0.2">
      <c r="A158" s="231">
        <v>17</v>
      </c>
      <c r="B158" s="232" t="s">
        <v>314</v>
      </c>
      <c r="C158" s="248" t="s">
        <v>315</v>
      </c>
      <c r="D158" s="233" t="s">
        <v>316</v>
      </c>
      <c r="E158" s="234">
        <v>1.5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4.8910000000000002E-2</v>
      </c>
      <c r="O158" s="234">
        <f>ROUND(E158*N158,2)</f>
        <v>7.0000000000000007E-2</v>
      </c>
      <c r="P158" s="234">
        <v>0</v>
      </c>
      <c r="Q158" s="234">
        <f>ROUND(E158*P158,2)</f>
        <v>0</v>
      </c>
      <c r="R158" s="236" t="s">
        <v>208</v>
      </c>
      <c r="S158" s="236" t="s">
        <v>167</v>
      </c>
      <c r="T158" s="237" t="s">
        <v>167</v>
      </c>
      <c r="U158" s="220">
        <v>2.125</v>
      </c>
      <c r="V158" s="220">
        <f>ROUND(E158*U158,2)</f>
        <v>3.19</v>
      </c>
      <c r="W158" s="220"/>
      <c r="X158" s="220" t="s">
        <v>209</v>
      </c>
      <c r="Y158" s="220" t="s">
        <v>170</v>
      </c>
      <c r="Z158" s="210"/>
      <c r="AA158" s="210"/>
      <c r="AB158" s="210"/>
      <c r="AC158" s="210"/>
      <c r="AD158" s="210"/>
      <c r="AE158" s="210"/>
      <c r="AF158" s="210"/>
      <c r="AG158" s="210" t="s">
        <v>210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49" t="s">
        <v>926</v>
      </c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9" t="s">
        <v>317</v>
      </c>
      <c r="D160" s="257"/>
      <c r="E160" s="257"/>
      <c r="F160" s="257"/>
      <c r="G160" s="257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173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9" t="s">
        <v>318</v>
      </c>
      <c r="D161" s="257"/>
      <c r="E161" s="257"/>
      <c r="F161" s="257"/>
      <c r="G161" s="257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173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9" t="s">
        <v>213</v>
      </c>
      <c r="D162" s="257"/>
      <c r="E162" s="257"/>
      <c r="F162" s="257"/>
      <c r="G162" s="257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173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38" t="str">
        <f>C162</f>
        <v>- standardního tmelení Q2, to je: základní tmelení Q1+ dodatečné tmelení (tmelení najemno) a případné přebroušení.</v>
      </c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1" t="s">
        <v>319</v>
      </c>
      <c r="D163" s="221"/>
      <c r="E163" s="222">
        <v>1.5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197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4" t="s">
        <v>162</v>
      </c>
      <c r="B164" s="225" t="s">
        <v>91</v>
      </c>
      <c r="C164" s="247" t="s">
        <v>92</v>
      </c>
      <c r="D164" s="226"/>
      <c r="E164" s="227"/>
      <c r="F164" s="228"/>
      <c r="G164" s="228">
        <f>SUMIF(AG165:AG208,"&lt;&gt;NOR",G165:G208)</f>
        <v>0</v>
      </c>
      <c r="H164" s="228"/>
      <c r="I164" s="228">
        <f>SUM(I165:I208)</f>
        <v>0</v>
      </c>
      <c r="J164" s="228"/>
      <c r="K164" s="228">
        <f>SUM(K165:K208)</f>
        <v>0</v>
      </c>
      <c r="L164" s="228"/>
      <c r="M164" s="228">
        <f>SUM(M165:M208)</f>
        <v>0</v>
      </c>
      <c r="N164" s="227"/>
      <c r="O164" s="227">
        <f>SUM(O165:O208)</f>
        <v>0.24000000000000002</v>
      </c>
      <c r="P164" s="227"/>
      <c r="Q164" s="227">
        <f>SUM(Q165:Q208)</f>
        <v>9.1100000000000012</v>
      </c>
      <c r="R164" s="228"/>
      <c r="S164" s="228"/>
      <c r="T164" s="229"/>
      <c r="U164" s="223"/>
      <c r="V164" s="223">
        <f>SUM(V165:V208)</f>
        <v>266.89999999999998</v>
      </c>
      <c r="W164" s="223"/>
      <c r="X164" s="223"/>
      <c r="Y164" s="223"/>
      <c r="AG164" t="s">
        <v>163</v>
      </c>
    </row>
    <row r="165" spans="1:60" ht="33.75" outlineLevel="1" x14ac:dyDescent="0.2">
      <c r="A165" s="231">
        <v>18</v>
      </c>
      <c r="B165" s="232" t="s">
        <v>320</v>
      </c>
      <c r="C165" s="248" t="s">
        <v>321</v>
      </c>
      <c r="D165" s="233" t="s">
        <v>207</v>
      </c>
      <c r="E165" s="234">
        <v>19.722000000000001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3.3E-4</v>
      </c>
      <c r="O165" s="234">
        <f>ROUND(E165*N165,2)</f>
        <v>0.01</v>
      </c>
      <c r="P165" s="234">
        <v>1.223E-2</v>
      </c>
      <c r="Q165" s="234">
        <f>ROUND(E165*P165,2)</f>
        <v>0.24</v>
      </c>
      <c r="R165" s="236" t="s">
        <v>322</v>
      </c>
      <c r="S165" s="236" t="s">
        <v>167</v>
      </c>
      <c r="T165" s="237" t="s">
        <v>167</v>
      </c>
      <c r="U165" s="220">
        <v>0.26800000000000002</v>
      </c>
      <c r="V165" s="220">
        <f>ROUND(E165*U165,2)</f>
        <v>5.29</v>
      </c>
      <c r="W165" s="220"/>
      <c r="X165" s="220" t="s">
        <v>209</v>
      </c>
      <c r="Y165" s="220" t="s">
        <v>170</v>
      </c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323</v>
      </c>
      <c r="D166" s="221"/>
      <c r="E166" s="222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197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1" t="s">
        <v>324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197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1" t="s">
        <v>325</v>
      </c>
      <c r="D168" s="221"/>
      <c r="E168" s="222">
        <v>8.1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197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1" t="s">
        <v>326</v>
      </c>
      <c r="D169" s="221"/>
      <c r="E169" s="222">
        <v>7.1760000000000002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197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3" x14ac:dyDescent="0.2">
      <c r="A170" s="217"/>
      <c r="B170" s="218"/>
      <c r="C170" s="251" t="s">
        <v>327</v>
      </c>
      <c r="D170" s="221"/>
      <c r="E170" s="222">
        <v>4.4459999999999997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197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1">
        <v>19</v>
      </c>
      <c r="B171" s="232" t="s">
        <v>328</v>
      </c>
      <c r="C171" s="248" t="s">
        <v>329</v>
      </c>
      <c r="D171" s="233" t="s">
        <v>207</v>
      </c>
      <c r="E171" s="234">
        <v>684.26679999999999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3.3E-4</v>
      </c>
      <c r="O171" s="234">
        <f>ROUND(E171*N171,2)</f>
        <v>0.23</v>
      </c>
      <c r="P171" s="234">
        <v>1.183E-2</v>
      </c>
      <c r="Q171" s="234">
        <f>ROUND(E171*P171,2)</f>
        <v>8.09</v>
      </c>
      <c r="R171" s="236" t="s">
        <v>322</v>
      </c>
      <c r="S171" s="236" t="s">
        <v>167</v>
      </c>
      <c r="T171" s="237" t="s">
        <v>167</v>
      </c>
      <c r="U171" s="220">
        <v>0.34599999999999997</v>
      </c>
      <c r="V171" s="220">
        <f>ROUND(E171*U171,2)</f>
        <v>236.76</v>
      </c>
      <c r="W171" s="220"/>
      <c r="X171" s="220" t="s">
        <v>209</v>
      </c>
      <c r="Y171" s="220" t="s">
        <v>170</v>
      </c>
      <c r="Z171" s="210"/>
      <c r="AA171" s="210"/>
      <c r="AB171" s="210"/>
      <c r="AC171" s="210"/>
      <c r="AD171" s="210"/>
      <c r="AE171" s="210"/>
      <c r="AF171" s="210"/>
      <c r="AG171" s="210" t="s">
        <v>210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1" t="s">
        <v>330</v>
      </c>
      <c r="D172" s="221"/>
      <c r="E172" s="222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197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1" t="s">
        <v>331</v>
      </c>
      <c r="D173" s="221"/>
      <c r="E173" s="222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197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1" t="s">
        <v>332</v>
      </c>
      <c r="D174" s="221"/>
      <c r="E174" s="222">
        <v>19.95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197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1" t="s">
        <v>324</v>
      </c>
      <c r="D175" s="221"/>
      <c r="E175" s="222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197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1" t="s">
        <v>333</v>
      </c>
      <c r="D176" s="221"/>
      <c r="E176" s="222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197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1" t="s">
        <v>334</v>
      </c>
      <c r="D177" s="221"/>
      <c r="E177" s="222">
        <v>21.545999999999999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197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1" t="s">
        <v>335</v>
      </c>
      <c r="D178" s="221"/>
      <c r="E178" s="222">
        <v>27.23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197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1" t="s">
        <v>336</v>
      </c>
      <c r="D179" s="221"/>
      <c r="E179" s="222">
        <v>88.6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197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1" t="s">
        <v>296</v>
      </c>
      <c r="D180" s="221"/>
      <c r="E180" s="222">
        <v>1.0900000000000001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197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1" t="s">
        <v>297</v>
      </c>
      <c r="D181" s="221"/>
      <c r="E181" s="222">
        <v>3.57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197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1" t="s">
        <v>298</v>
      </c>
      <c r="D182" s="221"/>
      <c r="E182" s="222">
        <v>1.78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197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1" t="s">
        <v>299</v>
      </c>
      <c r="D183" s="221"/>
      <c r="E183" s="222">
        <v>6.4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197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1" t="s">
        <v>225</v>
      </c>
      <c r="D184" s="221"/>
      <c r="E184" s="222">
        <v>2.97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197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1" t="s">
        <v>300</v>
      </c>
      <c r="D185" s="221"/>
      <c r="E185" s="222">
        <v>3.57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197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1" t="s">
        <v>301</v>
      </c>
      <c r="D186" s="221"/>
      <c r="E186" s="222">
        <v>6.29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197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1" t="s">
        <v>337</v>
      </c>
      <c r="D187" s="221"/>
      <c r="E187" s="222">
        <v>46.5274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197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1" t="s">
        <v>338</v>
      </c>
      <c r="D188" s="221"/>
      <c r="E188" s="222">
        <v>42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197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1" t="s">
        <v>228</v>
      </c>
      <c r="D189" s="221"/>
      <c r="E189" s="222">
        <v>31.93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197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1" t="s">
        <v>229</v>
      </c>
      <c r="D190" s="221"/>
      <c r="E190" s="222">
        <v>43.21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197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1" t="s">
        <v>339</v>
      </c>
      <c r="D191" s="221"/>
      <c r="E191" s="222">
        <v>42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197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1" t="s">
        <v>340</v>
      </c>
      <c r="D192" s="221"/>
      <c r="E192" s="222">
        <v>46.5274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197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1" t="s">
        <v>341</v>
      </c>
      <c r="D193" s="221"/>
      <c r="E193" s="222">
        <v>13.369400000000001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197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1" t="s">
        <v>342</v>
      </c>
      <c r="D194" s="221"/>
      <c r="E194" s="222">
        <v>20.7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197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1" t="s">
        <v>343</v>
      </c>
      <c r="D195" s="221"/>
      <c r="E195" s="222">
        <v>23.328600000000002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197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1" t="s">
        <v>344</v>
      </c>
      <c r="D196" s="221"/>
      <c r="E196" s="222">
        <v>27.505800000000001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197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1" t="s">
        <v>236</v>
      </c>
      <c r="D197" s="221"/>
      <c r="E197" s="222">
        <v>37.380000000000003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197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1" t="s">
        <v>237</v>
      </c>
      <c r="D198" s="221"/>
      <c r="E198" s="222">
        <v>18.43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197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1" t="s">
        <v>345</v>
      </c>
      <c r="D199" s="221"/>
      <c r="E199" s="222">
        <v>41.7956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197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1" t="s">
        <v>346</v>
      </c>
      <c r="D200" s="221"/>
      <c r="E200" s="222">
        <v>20.7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197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1" t="s">
        <v>347</v>
      </c>
      <c r="D201" s="221"/>
      <c r="E201" s="222">
        <v>45.866599999999998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197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1">
        <v>20</v>
      </c>
      <c r="B202" s="232" t="s">
        <v>348</v>
      </c>
      <c r="C202" s="248" t="s">
        <v>349</v>
      </c>
      <c r="D202" s="233" t="s">
        <v>207</v>
      </c>
      <c r="E202" s="234">
        <v>83.85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4">
        <v>0</v>
      </c>
      <c r="O202" s="234">
        <f>ROUND(E202*N202,2)</f>
        <v>0</v>
      </c>
      <c r="P202" s="234">
        <v>5.0000000000000001E-3</v>
      </c>
      <c r="Q202" s="234">
        <f>ROUND(E202*P202,2)</f>
        <v>0.42</v>
      </c>
      <c r="R202" s="236" t="s">
        <v>322</v>
      </c>
      <c r="S202" s="236" t="s">
        <v>167</v>
      </c>
      <c r="T202" s="237" t="s">
        <v>167</v>
      </c>
      <c r="U202" s="220">
        <v>0.03</v>
      </c>
      <c r="V202" s="220">
        <f>ROUND(E202*U202,2)</f>
        <v>2.52</v>
      </c>
      <c r="W202" s="220"/>
      <c r="X202" s="220" t="s">
        <v>209</v>
      </c>
      <c r="Y202" s="220" t="s">
        <v>170</v>
      </c>
      <c r="Z202" s="210"/>
      <c r="AA202" s="210"/>
      <c r="AB202" s="210"/>
      <c r="AC202" s="210"/>
      <c r="AD202" s="210"/>
      <c r="AE202" s="210"/>
      <c r="AF202" s="210"/>
      <c r="AG202" s="210" t="s">
        <v>210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1" t="s">
        <v>265</v>
      </c>
      <c r="D203" s="221"/>
      <c r="E203" s="222">
        <v>83.85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197</v>
      </c>
      <c r="AH203" s="210">
        <v>5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31">
        <v>21</v>
      </c>
      <c r="B204" s="232" t="s">
        <v>350</v>
      </c>
      <c r="C204" s="248" t="s">
        <v>351</v>
      </c>
      <c r="D204" s="233" t="s">
        <v>207</v>
      </c>
      <c r="E204" s="234">
        <v>8.0399999999999991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0</v>
      </c>
      <c r="O204" s="234">
        <f>ROUND(E204*N204,2)</f>
        <v>0</v>
      </c>
      <c r="P204" s="234">
        <v>2.9000000000000001E-2</v>
      </c>
      <c r="Q204" s="234">
        <f>ROUND(E204*P204,2)</f>
        <v>0.23</v>
      </c>
      <c r="R204" s="236" t="s">
        <v>322</v>
      </c>
      <c r="S204" s="236" t="s">
        <v>167</v>
      </c>
      <c r="T204" s="237" t="s">
        <v>167</v>
      </c>
      <c r="U204" s="220">
        <v>0.15</v>
      </c>
      <c r="V204" s="220">
        <f>ROUND(E204*U204,2)</f>
        <v>1.21</v>
      </c>
      <c r="W204" s="220"/>
      <c r="X204" s="220" t="s">
        <v>209</v>
      </c>
      <c r="Y204" s="220" t="s">
        <v>170</v>
      </c>
      <c r="Z204" s="210"/>
      <c r="AA204" s="210"/>
      <c r="AB204" s="210"/>
      <c r="AC204" s="210"/>
      <c r="AD204" s="210"/>
      <c r="AE204" s="210"/>
      <c r="AF204" s="210"/>
      <c r="AG204" s="210" t="s">
        <v>210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1" t="s">
        <v>266</v>
      </c>
      <c r="D205" s="221"/>
      <c r="E205" s="222">
        <v>8.0399999999999991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197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1">
        <v>22</v>
      </c>
      <c r="B206" s="232" t="s">
        <v>352</v>
      </c>
      <c r="C206" s="248" t="s">
        <v>353</v>
      </c>
      <c r="D206" s="233" t="s">
        <v>207</v>
      </c>
      <c r="E206" s="234">
        <v>703.98879999999997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0</v>
      </c>
      <c r="O206" s="234">
        <f>ROUND(E206*N206,2)</f>
        <v>0</v>
      </c>
      <c r="P206" s="234">
        <v>1.8000000000000001E-4</v>
      </c>
      <c r="Q206" s="234">
        <f>ROUND(E206*P206,2)</f>
        <v>0.13</v>
      </c>
      <c r="R206" s="236"/>
      <c r="S206" s="236" t="s">
        <v>193</v>
      </c>
      <c r="T206" s="237" t="s">
        <v>167</v>
      </c>
      <c r="U206" s="220">
        <v>0.03</v>
      </c>
      <c r="V206" s="220">
        <f>ROUND(E206*U206,2)</f>
        <v>21.12</v>
      </c>
      <c r="W206" s="220"/>
      <c r="X206" s="220" t="s">
        <v>209</v>
      </c>
      <c r="Y206" s="220" t="s">
        <v>170</v>
      </c>
      <c r="Z206" s="210"/>
      <c r="AA206" s="210"/>
      <c r="AB206" s="210"/>
      <c r="AC206" s="210"/>
      <c r="AD206" s="210"/>
      <c r="AE206" s="210"/>
      <c r="AF206" s="210"/>
      <c r="AG206" s="210" t="s">
        <v>210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1" t="s">
        <v>354</v>
      </c>
      <c r="D207" s="221"/>
      <c r="E207" s="222">
        <v>684.26679999999999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197</v>
      </c>
      <c r="AH207" s="210">
        <v>5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1" t="s">
        <v>355</v>
      </c>
      <c r="D208" s="221"/>
      <c r="E208" s="222">
        <v>19.722000000000001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197</v>
      </c>
      <c r="AH208" s="210">
        <v>5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4" t="s">
        <v>162</v>
      </c>
      <c r="B209" s="225" t="s">
        <v>93</v>
      </c>
      <c r="C209" s="247" t="s">
        <v>94</v>
      </c>
      <c r="D209" s="226"/>
      <c r="E209" s="227"/>
      <c r="F209" s="228"/>
      <c r="G209" s="228">
        <f>SUMIF(AG210:AG214,"&lt;&gt;NOR",G210:G214)</f>
        <v>0</v>
      </c>
      <c r="H209" s="228"/>
      <c r="I209" s="228">
        <f>SUM(I210:I214)</f>
        <v>0</v>
      </c>
      <c r="J209" s="228"/>
      <c r="K209" s="228">
        <f>SUM(K210:K214)</f>
        <v>0</v>
      </c>
      <c r="L209" s="228"/>
      <c r="M209" s="228">
        <f>SUM(M210:M214)</f>
        <v>0</v>
      </c>
      <c r="N209" s="227"/>
      <c r="O209" s="227">
        <f>SUM(O210:O214)</f>
        <v>0</v>
      </c>
      <c r="P209" s="227"/>
      <c r="Q209" s="227">
        <f>SUM(Q210:Q214)</f>
        <v>0</v>
      </c>
      <c r="R209" s="228"/>
      <c r="S209" s="228"/>
      <c r="T209" s="229"/>
      <c r="U209" s="223"/>
      <c r="V209" s="223">
        <f>SUM(V210:V214)</f>
        <v>150.02000000000001</v>
      </c>
      <c r="W209" s="223"/>
      <c r="X209" s="223"/>
      <c r="Y209" s="223"/>
      <c r="AG209" t="s">
        <v>163</v>
      </c>
    </row>
    <row r="210" spans="1:60" ht="22.5" outlineLevel="1" x14ac:dyDescent="0.2">
      <c r="A210" s="231">
        <v>23</v>
      </c>
      <c r="B210" s="232" t="s">
        <v>356</v>
      </c>
      <c r="C210" s="248" t="s">
        <v>357</v>
      </c>
      <c r="D210" s="233" t="s">
        <v>358</v>
      </c>
      <c r="E210" s="234">
        <v>58.214190000000002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0</v>
      </c>
      <c r="O210" s="234">
        <f>ROUND(E210*N210,2)</f>
        <v>0</v>
      </c>
      <c r="P210" s="234">
        <v>0</v>
      </c>
      <c r="Q210" s="234">
        <f>ROUND(E210*P210,2)</f>
        <v>0</v>
      </c>
      <c r="R210" s="236" t="s">
        <v>255</v>
      </c>
      <c r="S210" s="236" t="s">
        <v>167</v>
      </c>
      <c r="T210" s="237" t="s">
        <v>167</v>
      </c>
      <c r="U210" s="220">
        <v>2.577</v>
      </c>
      <c r="V210" s="220">
        <f>ROUND(E210*U210,2)</f>
        <v>150.02000000000001</v>
      </c>
      <c r="W210" s="220"/>
      <c r="X210" s="220" t="s">
        <v>359</v>
      </c>
      <c r="Y210" s="220" t="s">
        <v>170</v>
      </c>
      <c r="Z210" s="210"/>
      <c r="AA210" s="210"/>
      <c r="AB210" s="210"/>
      <c r="AC210" s="210"/>
      <c r="AD210" s="210"/>
      <c r="AE210" s="210"/>
      <c r="AF210" s="210"/>
      <c r="AG210" s="210" t="s">
        <v>360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60" t="s">
        <v>361</v>
      </c>
      <c r="D211" s="258"/>
      <c r="E211" s="258"/>
      <c r="F211" s="258"/>
      <c r="G211" s="258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247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1" t="s">
        <v>362</v>
      </c>
      <c r="D212" s="221"/>
      <c r="E212" s="222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197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1" t="s">
        <v>363</v>
      </c>
      <c r="D213" s="221"/>
      <c r="E213" s="222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197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1" t="s">
        <v>364</v>
      </c>
      <c r="D214" s="221"/>
      <c r="E214" s="222">
        <v>58.214190000000002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197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x14ac:dyDescent="0.2">
      <c r="A215" s="224" t="s">
        <v>162</v>
      </c>
      <c r="B215" s="225" t="s">
        <v>95</v>
      </c>
      <c r="C215" s="247" t="s">
        <v>96</v>
      </c>
      <c r="D215" s="226"/>
      <c r="E215" s="227"/>
      <c r="F215" s="228"/>
      <c r="G215" s="228">
        <f>SUMIF(AG216:AG349,"&lt;&gt;NOR",G216:G349)</f>
        <v>0</v>
      </c>
      <c r="H215" s="228"/>
      <c r="I215" s="228">
        <f>SUM(I216:I349)</f>
        <v>0</v>
      </c>
      <c r="J215" s="228"/>
      <c r="K215" s="228">
        <f>SUM(K216:K349)</f>
        <v>0</v>
      </c>
      <c r="L215" s="228"/>
      <c r="M215" s="228">
        <f>SUM(M216:M349)</f>
        <v>0</v>
      </c>
      <c r="N215" s="227"/>
      <c r="O215" s="227">
        <f>SUM(O216:O349)</f>
        <v>6.4</v>
      </c>
      <c r="P215" s="227"/>
      <c r="Q215" s="227">
        <f>SUM(Q216:Q349)</f>
        <v>14.43</v>
      </c>
      <c r="R215" s="228"/>
      <c r="S215" s="228"/>
      <c r="T215" s="229"/>
      <c r="U215" s="223"/>
      <c r="V215" s="223">
        <f>SUM(V216:V349)</f>
        <v>1463.4799999999998</v>
      </c>
      <c r="W215" s="223"/>
      <c r="X215" s="223"/>
      <c r="Y215" s="223"/>
      <c r="AG215" t="s">
        <v>163</v>
      </c>
    </row>
    <row r="216" spans="1:60" outlineLevel="1" x14ac:dyDescent="0.2">
      <c r="A216" s="231">
        <v>24</v>
      </c>
      <c r="B216" s="232" t="s">
        <v>365</v>
      </c>
      <c r="C216" s="248" t="s">
        <v>366</v>
      </c>
      <c r="D216" s="233" t="s">
        <v>367</v>
      </c>
      <c r="E216" s="234">
        <v>3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3.0000000000000001E-5</v>
      </c>
      <c r="O216" s="234">
        <f>ROUND(E216*N216,2)</f>
        <v>0</v>
      </c>
      <c r="P216" s="234">
        <v>0</v>
      </c>
      <c r="Q216" s="234">
        <f>ROUND(E216*P216,2)</f>
        <v>0</v>
      </c>
      <c r="R216" s="236" t="s">
        <v>368</v>
      </c>
      <c r="S216" s="236" t="s">
        <v>167</v>
      </c>
      <c r="T216" s="237" t="s">
        <v>167</v>
      </c>
      <c r="U216" s="220">
        <v>0.16500000000000001</v>
      </c>
      <c r="V216" s="220">
        <f>ROUND(E216*U216,2)</f>
        <v>0.5</v>
      </c>
      <c r="W216" s="220"/>
      <c r="X216" s="220" t="s">
        <v>209</v>
      </c>
      <c r="Y216" s="220" t="s">
        <v>170</v>
      </c>
      <c r="Z216" s="210"/>
      <c r="AA216" s="210"/>
      <c r="AB216" s="210"/>
      <c r="AC216" s="210"/>
      <c r="AD216" s="210"/>
      <c r="AE216" s="210"/>
      <c r="AF216" s="210"/>
      <c r="AG216" s="210" t="s">
        <v>210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1" t="s">
        <v>369</v>
      </c>
      <c r="D217" s="221"/>
      <c r="E217" s="222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197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1" t="s">
        <v>370</v>
      </c>
      <c r="D218" s="221"/>
      <c r="E218" s="222">
        <v>3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197</v>
      </c>
      <c r="AH218" s="210">
        <v>5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1">
        <v>25</v>
      </c>
      <c r="B219" s="232" t="s">
        <v>371</v>
      </c>
      <c r="C219" s="248" t="s">
        <v>372</v>
      </c>
      <c r="D219" s="233" t="s">
        <v>367</v>
      </c>
      <c r="E219" s="234">
        <v>20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6.9999999999999994E-5</v>
      </c>
      <c r="O219" s="234">
        <f>ROUND(E219*N219,2)</f>
        <v>0</v>
      </c>
      <c r="P219" s="234">
        <v>0</v>
      </c>
      <c r="Q219" s="234">
        <f>ROUND(E219*P219,2)</f>
        <v>0</v>
      </c>
      <c r="R219" s="236" t="s">
        <v>368</v>
      </c>
      <c r="S219" s="236" t="s">
        <v>167</v>
      </c>
      <c r="T219" s="237" t="s">
        <v>167</v>
      </c>
      <c r="U219" s="220">
        <v>1</v>
      </c>
      <c r="V219" s="220">
        <f>ROUND(E219*U219,2)</f>
        <v>20</v>
      </c>
      <c r="W219" s="220"/>
      <c r="X219" s="220" t="s">
        <v>209</v>
      </c>
      <c r="Y219" s="220" t="s">
        <v>170</v>
      </c>
      <c r="Z219" s="210"/>
      <c r="AA219" s="210"/>
      <c r="AB219" s="210"/>
      <c r="AC219" s="210"/>
      <c r="AD219" s="210"/>
      <c r="AE219" s="210"/>
      <c r="AF219" s="210"/>
      <c r="AG219" s="210" t="s">
        <v>210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1" t="s">
        <v>369</v>
      </c>
      <c r="D220" s="221"/>
      <c r="E220" s="222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197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1" t="s">
        <v>373</v>
      </c>
      <c r="D221" s="221"/>
      <c r="E221" s="222">
        <v>2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197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1" t="s">
        <v>374</v>
      </c>
      <c r="D222" s="221"/>
      <c r="E222" s="222">
        <v>18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197</v>
      </c>
      <c r="AH222" s="210">
        <v>5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1">
        <v>26</v>
      </c>
      <c r="B223" s="232" t="s">
        <v>375</v>
      </c>
      <c r="C223" s="248" t="s">
        <v>376</v>
      </c>
      <c r="D223" s="233" t="s">
        <v>207</v>
      </c>
      <c r="E223" s="234">
        <v>9.8000000000000007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4">
        <v>3.5E-4</v>
      </c>
      <c r="O223" s="234">
        <f>ROUND(E223*N223,2)</f>
        <v>0</v>
      </c>
      <c r="P223" s="234">
        <v>0</v>
      </c>
      <c r="Q223" s="234">
        <f>ROUND(E223*P223,2)</f>
        <v>0</v>
      </c>
      <c r="R223" s="236" t="s">
        <v>368</v>
      </c>
      <c r="S223" s="236" t="s">
        <v>167</v>
      </c>
      <c r="T223" s="237" t="s">
        <v>167</v>
      </c>
      <c r="U223" s="220">
        <v>0.2</v>
      </c>
      <c r="V223" s="220">
        <f>ROUND(E223*U223,2)</f>
        <v>1.96</v>
      </c>
      <c r="W223" s="220"/>
      <c r="X223" s="220" t="s">
        <v>209</v>
      </c>
      <c r="Y223" s="220" t="s">
        <v>170</v>
      </c>
      <c r="Z223" s="210"/>
      <c r="AA223" s="210"/>
      <c r="AB223" s="210"/>
      <c r="AC223" s="210"/>
      <c r="AD223" s="210"/>
      <c r="AE223" s="210"/>
      <c r="AF223" s="210"/>
      <c r="AG223" s="210" t="s">
        <v>210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1" t="s">
        <v>377</v>
      </c>
      <c r="D224" s="221"/>
      <c r="E224" s="222">
        <v>9.8000000000000007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197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1">
        <v>27</v>
      </c>
      <c r="B225" s="232" t="s">
        <v>378</v>
      </c>
      <c r="C225" s="248" t="s">
        <v>379</v>
      </c>
      <c r="D225" s="233" t="s">
        <v>367</v>
      </c>
      <c r="E225" s="234">
        <v>1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4.15E-3</v>
      </c>
      <c r="O225" s="234">
        <f>ROUND(E225*N225,2)</f>
        <v>0</v>
      </c>
      <c r="P225" s="234">
        <v>0</v>
      </c>
      <c r="Q225" s="234">
        <f>ROUND(E225*P225,2)</f>
        <v>0</v>
      </c>
      <c r="R225" s="236" t="s">
        <v>368</v>
      </c>
      <c r="S225" s="236" t="s">
        <v>167</v>
      </c>
      <c r="T225" s="237" t="s">
        <v>167</v>
      </c>
      <c r="U225" s="220">
        <v>0.7</v>
      </c>
      <c r="V225" s="220">
        <f>ROUND(E225*U225,2)</f>
        <v>0.7</v>
      </c>
      <c r="W225" s="220"/>
      <c r="X225" s="220" t="s">
        <v>209</v>
      </c>
      <c r="Y225" s="220" t="s">
        <v>170</v>
      </c>
      <c r="Z225" s="210"/>
      <c r="AA225" s="210"/>
      <c r="AB225" s="210"/>
      <c r="AC225" s="210"/>
      <c r="AD225" s="210"/>
      <c r="AE225" s="210"/>
      <c r="AF225" s="210"/>
      <c r="AG225" s="210" t="s">
        <v>210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0" t="s">
        <v>380</v>
      </c>
      <c r="D226" s="258"/>
      <c r="E226" s="258"/>
      <c r="F226" s="258"/>
      <c r="G226" s="258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247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9" t="s">
        <v>381</v>
      </c>
      <c r="D227" s="257"/>
      <c r="E227" s="257"/>
      <c r="F227" s="257"/>
      <c r="G227" s="257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173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1" t="s">
        <v>382</v>
      </c>
      <c r="D228" s="221"/>
      <c r="E228" s="222">
        <v>1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197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31">
        <v>28</v>
      </c>
      <c r="B229" s="232" t="s">
        <v>383</v>
      </c>
      <c r="C229" s="248" t="s">
        <v>384</v>
      </c>
      <c r="D229" s="233" t="s">
        <v>367</v>
      </c>
      <c r="E229" s="234">
        <v>13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3.8500000000000001E-3</v>
      </c>
      <c r="O229" s="234">
        <f>ROUND(E229*N229,2)</f>
        <v>0.05</v>
      </c>
      <c r="P229" s="234">
        <v>0</v>
      </c>
      <c r="Q229" s="234">
        <f>ROUND(E229*P229,2)</f>
        <v>0</v>
      </c>
      <c r="R229" s="236" t="s">
        <v>368</v>
      </c>
      <c r="S229" s="236" t="s">
        <v>167</v>
      </c>
      <c r="T229" s="237" t="s">
        <v>167</v>
      </c>
      <c r="U229" s="220">
        <v>0.7</v>
      </c>
      <c r="V229" s="220">
        <f>ROUND(E229*U229,2)</f>
        <v>9.1</v>
      </c>
      <c r="W229" s="220"/>
      <c r="X229" s="220" t="s">
        <v>209</v>
      </c>
      <c r="Y229" s="220" t="s">
        <v>170</v>
      </c>
      <c r="Z229" s="210"/>
      <c r="AA229" s="210"/>
      <c r="AB229" s="210"/>
      <c r="AC229" s="210"/>
      <c r="AD229" s="210"/>
      <c r="AE229" s="210"/>
      <c r="AF229" s="210"/>
      <c r="AG229" s="210" t="s">
        <v>210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60" t="s">
        <v>380</v>
      </c>
      <c r="D230" s="258"/>
      <c r="E230" s="258"/>
      <c r="F230" s="258"/>
      <c r="G230" s="258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247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9" t="s">
        <v>385</v>
      </c>
      <c r="D231" s="257"/>
      <c r="E231" s="257"/>
      <c r="F231" s="257"/>
      <c r="G231" s="257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173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38" t="str">
        <f>C231</f>
        <v>ukotvení kotevní desky šrouby, utěsnění kolem prostupu PU pěnou, natavení manžety prostupu k parozábraně</v>
      </c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1" t="s">
        <v>386</v>
      </c>
      <c r="D232" s="221"/>
      <c r="E232" s="222">
        <v>13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197</v>
      </c>
      <c r="AH232" s="210">
        <v>5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1">
        <v>29</v>
      </c>
      <c r="B233" s="232" t="s">
        <v>387</v>
      </c>
      <c r="C233" s="248" t="s">
        <v>388</v>
      </c>
      <c r="D233" s="233" t="s">
        <v>207</v>
      </c>
      <c r="E233" s="234">
        <v>988.61199999999997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 t="s">
        <v>368</v>
      </c>
      <c r="S233" s="236" t="s">
        <v>167</v>
      </c>
      <c r="T233" s="237" t="s">
        <v>167</v>
      </c>
      <c r="U233" s="220">
        <v>0.20699999999999999</v>
      </c>
      <c r="V233" s="220">
        <f>ROUND(E233*U233,2)</f>
        <v>204.64</v>
      </c>
      <c r="W233" s="220"/>
      <c r="X233" s="220" t="s">
        <v>209</v>
      </c>
      <c r="Y233" s="220" t="s">
        <v>170</v>
      </c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49" t="s">
        <v>389</v>
      </c>
      <c r="D234" s="239"/>
      <c r="E234" s="239"/>
      <c r="F234" s="239"/>
      <c r="G234" s="239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173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1" t="s">
        <v>390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197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1" t="s">
        <v>391</v>
      </c>
      <c r="D236" s="221"/>
      <c r="E236" s="222">
        <v>489.6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197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3" x14ac:dyDescent="0.2">
      <c r="A237" s="217"/>
      <c r="B237" s="218"/>
      <c r="C237" s="251" t="s">
        <v>392</v>
      </c>
      <c r="D237" s="221"/>
      <c r="E237" s="222">
        <v>130.24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197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3" x14ac:dyDescent="0.2">
      <c r="A238" s="217"/>
      <c r="B238" s="218"/>
      <c r="C238" s="251" t="s">
        <v>393</v>
      </c>
      <c r="D238" s="221"/>
      <c r="E238" s="222">
        <v>60.95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197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3" x14ac:dyDescent="0.2">
      <c r="A239" s="217"/>
      <c r="B239" s="218"/>
      <c r="C239" s="251" t="s">
        <v>394</v>
      </c>
      <c r="D239" s="221"/>
      <c r="E239" s="222">
        <v>100.625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197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1" t="s">
        <v>395</v>
      </c>
      <c r="D240" s="221"/>
      <c r="E240" s="222">
        <v>117.3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197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1" t="s">
        <v>396</v>
      </c>
      <c r="D241" s="221"/>
      <c r="E241" s="222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197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1" t="s">
        <v>397</v>
      </c>
      <c r="D242" s="221"/>
      <c r="E242" s="222">
        <v>61.466000000000001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197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1" t="s">
        <v>398</v>
      </c>
      <c r="D243" s="221"/>
      <c r="E243" s="222">
        <v>28.431000000000001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197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31">
        <v>30</v>
      </c>
      <c r="B244" s="232" t="s">
        <v>399</v>
      </c>
      <c r="C244" s="248" t="s">
        <v>400</v>
      </c>
      <c r="D244" s="233" t="s">
        <v>316</v>
      </c>
      <c r="E244" s="234">
        <v>126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1.8400000000000001E-3</v>
      </c>
      <c r="O244" s="234">
        <f>ROUND(E244*N244,2)</f>
        <v>0.23</v>
      </c>
      <c r="P244" s="234">
        <v>0</v>
      </c>
      <c r="Q244" s="234">
        <f>ROUND(E244*P244,2)</f>
        <v>0</v>
      </c>
      <c r="R244" s="236" t="s">
        <v>368</v>
      </c>
      <c r="S244" s="236" t="s">
        <v>167</v>
      </c>
      <c r="T244" s="237" t="s">
        <v>167</v>
      </c>
      <c r="U244" s="220">
        <v>0.252</v>
      </c>
      <c r="V244" s="220">
        <f>ROUND(E244*U244,2)</f>
        <v>31.75</v>
      </c>
      <c r="W244" s="220"/>
      <c r="X244" s="220" t="s">
        <v>209</v>
      </c>
      <c r="Y244" s="220" t="s">
        <v>170</v>
      </c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60" t="s">
        <v>380</v>
      </c>
      <c r="D245" s="258"/>
      <c r="E245" s="258"/>
      <c r="F245" s="258"/>
      <c r="G245" s="258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247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9" t="s">
        <v>401</v>
      </c>
      <c r="D246" s="257"/>
      <c r="E246" s="257"/>
      <c r="F246" s="257"/>
      <c r="G246" s="257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173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9" t="s">
        <v>402</v>
      </c>
      <c r="D247" s="257"/>
      <c r="E247" s="257"/>
      <c r="F247" s="257"/>
      <c r="G247" s="257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1" t="s">
        <v>403</v>
      </c>
      <c r="D248" s="221"/>
      <c r="E248" s="222">
        <v>126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197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1">
        <v>31</v>
      </c>
      <c r="B249" s="232" t="s">
        <v>404</v>
      </c>
      <c r="C249" s="248" t="s">
        <v>405</v>
      </c>
      <c r="D249" s="233" t="s">
        <v>316</v>
      </c>
      <c r="E249" s="234">
        <v>15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4">
        <v>2.5999999999999999E-3</v>
      </c>
      <c r="O249" s="234">
        <f>ROUND(E249*N249,2)</f>
        <v>0.04</v>
      </c>
      <c r="P249" s="234">
        <v>0</v>
      </c>
      <c r="Q249" s="234">
        <f>ROUND(E249*P249,2)</f>
        <v>0</v>
      </c>
      <c r="R249" s="236" t="s">
        <v>368</v>
      </c>
      <c r="S249" s="236" t="s">
        <v>193</v>
      </c>
      <c r="T249" s="237" t="s">
        <v>168</v>
      </c>
      <c r="U249" s="220">
        <v>0.252</v>
      </c>
      <c r="V249" s="220">
        <f>ROUND(E249*U249,2)</f>
        <v>3.78</v>
      </c>
      <c r="W249" s="220"/>
      <c r="X249" s="220" t="s">
        <v>209</v>
      </c>
      <c r="Y249" s="220" t="s">
        <v>170</v>
      </c>
      <c r="Z249" s="210"/>
      <c r="AA249" s="210"/>
      <c r="AB249" s="210"/>
      <c r="AC249" s="210"/>
      <c r="AD249" s="210"/>
      <c r="AE249" s="210"/>
      <c r="AF249" s="210"/>
      <c r="AG249" s="210" t="s">
        <v>210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0" t="s">
        <v>380</v>
      </c>
      <c r="D250" s="258"/>
      <c r="E250" s="258"/>
      <c r="F250" s="258"/>
      <c r="G250" s="258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247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9" t="s">
        <v>401</v>
      </c>
      <c r="D251" s="257"/>
      <c r="E251" s="257"/>
      <c r="F251" s="257"/>
      <c r="G251" s="257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173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9" t="s">
        <v>406</v>
      </c>
      <c r="D252" s="257"/>
      <c r="E252" s="257"/>
      <c r="F252" s="257"/>
      <c r="G252" s="257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173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1" t="s">
        <v>407</v>
      </c>
      <c r="D253" s="221"/>
      <c r="E253" s="222">
        <v>15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197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1">
        <v>32</v>
      </c>
      <c r="B254" s="232" t="s">
        <v>408</v>
      </c>
      <c r="C254" s="248" t="s">
        <v>409</v>
      </c>
      <c r="D254" s="233" t="s">
        <v>316</v>
      </c>
      <c r="E254" s="234">
        <v>27.36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8.1999999999999998E-4</v>
      </c>
      <c r="O254" s="234">
        <f>ROUND(E254*N254,2)</f>
        <v>0.02</v>
      </c>
      <c r="P254" s="234">
        <v>0</v>
      </c>
      <c r="Q254" s="234">
        <f>ROUND(E254*P254,2)</f>
        <v>0</v>
      </c>
      <c r="R254" s="236" t="s">
        <v>368</v>
      </c>
      <c r="S254" s="236" t="s">
        <v>193</v>
      </c>
      <c r="T254" s="237" t="s">
        <v>168</v>
      </c>
      <c r="U254" s="220">
        <v>0.189</v>
      </c>
      <c r="V254" s="220">
        <f>ROUND(E254*U254,2)</f>
        <v>5.17</v>
      </c>
      <c r="W254" s="220"/>
      <c r="X254" s="220" t="s">
        <v>209</v>
      </c>
      <c r="Y254" s="220" t="s">
        <v>170</v>
      </c>
      <c r="Z254" s="210"/>
      <c r="AA254" s="210"/>
      <c r="AB254" s="210"/>
      <c r="AC254" s="210"/>
      <c r="AD254" s="210"/>
      <c r="AE254" s="210"/>
      <c r="AF254" s="210"/>
      <c r="AG254" s="210" t="s">
        <v>210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0" t="s">
        <v>380</v>
      </c>
      <c r="D255" s="258"/>
      <c r="E255" s="258"/>
      <c r="F255" s="258"/>
      <c r="G255" s="258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247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9" t="s">
        <v>401</v>
      </c>
      <c r="D256" s="257"/>
      <c r="E256" s="257"/>
      <c r="F256" s="257"/>
      <c r="G256" s="257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173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9" t="s">
        <v>410</v>
      </c>
      <c r="D257" s="257"/>
      <c r="E257" s="257"/>
      <c r="F257" s="257"/>
      <c r="G257" s="257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173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51" t="s">
        <v>411</v>
      </c>
      <c r="D258" s="221"/>
      <c r="E258" s="222">
        <v>12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197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1" t="s">
        <v>412</v>
      </c>
      <c r="D259" s="221"/>
      <c r="E259" s="222">
        <v>5.36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197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1" t="s">
        <v>413</v>
      </c>
      <c r="D260" s="221"/>
      <c r="E260" s="222">
        <v>4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197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1" t="s">
        <v>414</v>
      </c>
      <c r="D261" s="221"/>
      <c r="E261" s="222">
        <v>3.2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197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1" t="s">
        <v>415</v>
      </c>
      <c r="D262" s="221"/>
      <c r="E262" s="222">
        <v>2.8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197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31">
        <v>33</v>
      </c>
      <c r="B263" s="232" t="s">
        <v>416</v>
      </c>
      <c r="C263" s="248" t="s">
        <v>417</v>
      </c>
      <c r="D263" s="233" t="s">
        <v>316</v>
      </c>
      <c r="E263" s="234">
        <v>49.1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4">
        <v>9.5E-4</v>
      </c>
      <c r="O263" s="234">
        <f>ROUND(E263*N263,2)</f>
        <v>0.05</v>
      </c>
      <c r="P263" s="234">
        <v>0</v>
      </c>
      <c r="Q263" s="234">
        <f>ROUND(E263*P263,2)</f>
        <v>0</v>
      </c>
      <c r="R263" s="236" t="s">
        <v>368</v>
      </c>
      <c r="S263" s="236" t="s">
        <v>193</v>
      </c>
      <c r="T263" s="237" t="s">
        <v>168</v>
      </c>
      <c r="U263" s="220">
        <v>0.189</v>
      </c>
      <c r="V263" s="220">
        <f>ROUND(E263*U263,2)</f>
        <v>9.2799999999999994</v>
      </c>
      <c r="W263" s="220"/>
      <c r="X263" s="220" t="s">
        <v>209</v>
      </c>
      <c r="Y263" s="220" t="s">
        <v>170</v>
      </c>
      <c r="Z263" s="210"/>
      <c r="AA263" s="210"/>
      <c r="AB263" s="210"/>
      <c r="AC263" s="210"/>
      <c r="AD263" s="210"/>
      <c r="AE263" s="210"/>
      <c r="AF263" s="210"/>
      <c r="AG263" s="210" t="s">
        <v>210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60" t="s">
        <v>380</v>
      </c>
      <c r="D264" s="258"/>
      <c r="E264" s="258"/>
      <c r="F264" s="258"/>
      <c r="G264" s="258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247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9" t="s">
        <v>401</v>
      </c>
      <c r="D265" s="257"/>
      <c r="E265" s="257"/>
      <c r="F265" s="257"/>
      <c r="G265" s="257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173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9" t="s">
        <v>418</v>
      </c>
      <c r="D266" s="257"/>
      <c r="E266" s="257"/>
      <c r="F266" s="257"/>
      <c r="G266" s="257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173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1" t="s">
        <v>419</v>
      </c>
      <c r="D267" s="221"/>
      <c r="E267" s="222">
        <v>49.1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197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1">
        <v>34</v>
      </c>
      <c r="B268" s="232" t="s">
        <v>420</v>
      </c>
      <c r="C268" s="248" t="s">
        <v>421</v>
      </c>
      <c r="D268" s="233" t="s">
        <v>316</v>
      </c>
      <c r="E268" s="234">
        <v>140.4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1.5200000000000001E-3</v>
      </c>
      <c r="O268" s="234">
        <f>ROUND(E268*N268,2)</f>
        <v>0.21</v>
      </c>
      <c r="P268" s="234">
        <v>0</v>
      </c>
      <c r="Q268" s="234">
        <f>ROUND(E268*P268,2)</f>
        <v>0</v>
      </c>
      <c r="R268" s="236" t="s">
        <v>368</v>
      </c>
      <c r="S268" s="236" t="s">
        <v>193</v>
      </c>
      <c r="T268" s="237" t="s">
        <v>168</v>
      </c>
      <c r="U268" s="220">
        <v>0.189</v>
      </c>
      <c r="V268" s="220">
        <f>ROUND(E268*U268,2)</f>
        <v>26.54</v>
      </c>
      <c r="W268" s="220"/>
      <c r="X268" s="220" t="s">
        <v>209</v>
      </c>
      <c r="Y268" s="220" t="s">
        <v>170</v>
      </c>
      <c r="Z268" s="210"/>
      <c r="AA268" s="210"/>
      <c r="AB268" s="210"/>
      <c r="AC268" s="210"/>
      <c r="AD268" s="210"/>
      <c r="AE268" s="210"/>
      <c r="AF268" s="210"/>
      <c r="AG268" s="210" t="s">
        <v>210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0" t="s">
        <v>380</v>
      </c>
      <c r="D269" s="258"/>
      <c r="E269" s="258"/>
      <c r="F269" s="258"/>
      <c r="G269" s="258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247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9" t="s">
        <v>401</v>
      </c>
      <c r="D270" s="257"/>
      <c r="E270" s="257"/>
      <c r="F270" s="257"/>
      <c r="G270" s="257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173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9" t="s">
        <v>418</v>
      </c>
      <c r="D271" s="257"/>
      <c r="E271" s="257"/>
      <c r="F271" s="257"/>
      <c r="G271" s="257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173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1" t="s">
        <v>422</v>
      </c>
      <c r="D272" s="221"/>
      <c r="E272" s="222">
        <v>140.4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197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1">
        <v>35</v>
      </c>
      <c r="B273" s="232" t="s">
        <v>423</v>
      </c>
      <c r="C273" s="248" t="s">
        <v>424</v>
      </c>
      <c r="D273" s="233" t="s">
        <v>316</v>
      </c>
      <c r="E273" s="234">
        <v>16</v>
      </c>
      <c r="F273" s="235"/>
      <c r="G273" s="236">
        <f>ROUND(E273*F273,2)</f>
        <v>0</v>
      </c>
      <c r="H273" s="235"/>
      <c r="I273" s="236">
        <f>ROUND(E273*H273,2)</f>
        <v>0</v>
      </c>
      <c r="J273" s="235"/>
      <c r="K273" s="236">
        <f>ROUND(E273*J273,2)</f>
        <v>0</v>
      </c>
      <c r="L273" s="236">
        <v>21</v>
      </c>
      <c r="M273" s="236">
        <f>G273*(1+L273/100)</f>
        <v>0</v>
      </c>
      <c r="N273" s="234">
        <v>4.2999999999999999E-4</v>
      </c>
      <c r="O273" s="234">
        <f>ROUND(E273*N273,2)</f>
        <v>0.01</v>
      </c>
      <c r="P273" s="234">
        <v>0</v>
      </c>
      <c r="Q273" s="234">
        <f>ROUND(E273*P273,2)</f>
        <v>0</v>
      </c>
      <c r="R273" s="236" t="s">
        <v>368</v>
      </c>
      <c r="S273" s="236" t="s">
        <v>167</v>
      </c>
      <c r="T273" s="237" t="s">
        <v>167</v>
      </c>
      <c r="U273" s="220">
        <v>0.189</v>
      </c>
      <c r="V273" s="220">
        <f>ROUND(E273*U273,2)</f>
        <v>3.02</v>
      </c>
      <c r="W273" s="220"/>
      <c r="X273" s="220" t="s">
        <v>209</v>
      </c>
      <c r="Y273" s="220" t="s">
        <v>170</v>
      </c>
      <c r="Z273" s="210"/>
      <c r="AA273" s="210"/>
      <c r="AB273" s="210"/>
      <c r="AC273" s="210"/>
      <c r="AD273" s="210"/>
      <c r="AE273" s="210"/>
      <c r="AF273" s="210"/>
      <c r="AG273" s="210" t="s">
        <v>210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0" t="s">
        <v>380</v>
      </c>
      <c r="D274" s="258"/>
      <c r="E274" s="258"/>
      <c r="F274" s="258"/>
      <c r="G274" s="258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247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9" t="s">
        <v>401</v>
      </c>
      <c r="D275" s="257"/>
      <c r="E275" s="257"/>
      <c r="F275" s="257"/>
      <c r="G275" s="257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173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9" t="s">
        <v>425</v>
      </c>
      <c r="D276" s="257"/>
      <c r="E276" s="257"/>
      <c r="F276" s="257"/>
      <c r="G276" s="257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173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1" t="s">
        <v>426</v>
      </c>
      <c r="D277" s="221"/>
      <c r="E277" s="222"/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197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1" t="s">
        <v>427</v>
      </c>
      <c r="D278" s="221"/>
      <c r="E278" s="222">
        <v>16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197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1">
        <v>36</v>
      </c>
      <c r="B279" s="232" t="s">
        <v>428</v>
      </c>
      <c r="C279" s="248" t="s">
        <v>429</v>
      </c>
      <c r="D279" s="233" t="s">
        <v>367</v>
      </c>
      <c r="E279" s="234">
        <v>13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1.1999999999999999E-3</v>
      </c>
      <c r="O279" s="234">
        <f>ROUND(E279*N279,2)</f>
        <v>0.02</v>
      </c>
      <c r="P279" s="234">
        <v>0</v>
      </c>
      <c r="Q279" s="234">
        <f>ROUND(E279*P279,2)</f>
        <v>0</v>
      </c>
      <c r="R279" s="236" t="s">
        <v>368</v>
      </c>
      <c r="S279" s="236" t="s">
        <v>167</v>
      </c>
      <c r="T279" s="237" t="s">
        <v>167</v>
      </c>
      <c r="U279" s="220">
        <v>0.6</v>
      </c>
      <c r="V279" s="220">
        <f>ROUND(E279*U279,2)</f>
        <v>7.8</v>
      </c>
      <c r="W279" s="220"/>
      <c r="X279" s="220" t="s">
        <v>209</v>
      </c>
      <c r="Y279" s="220" t="s">
        <v>170</v>
      </c>
      <c r="Z279" s="210"/>
      <c r="AA279" s="210"/>
      <c r="AB279" s="210"/>
      <c r="AC279" s="210"/>
      <c r="AD279" s="210"/>
      <c r="AE279" s="210"/>
      <c r="AF279" s="210"/>
      <c r="AG279" s="210" t="s">
        <v>210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0" t="s">
        <v>380</v>
      </c>
      <c r="D280" s="258"/>
      <c r="E280" s="258"/>
      <c r="F280" s="258"/>
      <c r="G280" s="258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247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9" t="s">
        <v>401</v>
      </c>
      <c r="D281" s="257"/>
      <c r="E281" s="257"/>
      <c r="F281" s="257"/>
      <c r="G281" s="257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173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9" t="s">
        <v>430</v>
      </c>
      <c r="D282" s="257"/>
      <c r="E282" s="257"/>
      <c r="F282" s="257"/>
      <c r="G282" s="257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173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1" t="s">
        <v>431</v>
      </c>
      <c r="D283" s="221"/>
      <c r="E283" s="222">
        <v>13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197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31">
        <v>37</v>
      </c>
      <c r="B284" s="232" t="s">
        <v>432</v>
      </c>
      <c r="C284" s="248" t="s">
        <v>433</v>
      </c>
      <c r="D284" s="233" t="s">
        <v>367</v>
      </c>
      <c r="E284" s="234">
        <v>92</v>
      </c>
      <c r="F284" s="235"/>
      <c r="G284" s="236">
        <f>ROUND(E284*F284,2)</f>
        <v>0</v>
      </c>
      <c r="H284" s="235"/>
      <c r="I284" s="236">
        <f>ROUND(E284*H284,2)</f>
        <v>0</v>
      </c>
      <c r="J284" s="235"/>
      <c r="K284" s="236">
        <f>ROUND(E284*J284,2)</f>
        <v>0</v>
      </c>
      <c r="L284" s="236">
        <v>21</v>
      </c>
      <c r="M284" s="236">
        <f>G284*(1+L284/100)</f>
        <v>0</v>
      </c>
      <c r="N284" s="234">
        <v>1.2999999999999999E-3</v>
      </c>
      <c r="O284" s="234">
        <f>ROUND(E284*N284,2)</f>
        <v>0.12</v>
      </c>
      <c r="P284" s="234">
        <v>0</v>
      </c>
      <c r="Q284" s="234">
        <f>ROUND(E284*P284,2)</f>
        <v>0</v>
      </c>
      <c r="R284" s="236" t="s">
        <v>368</v>
      </c>
      <c r="S284" s="236" t="s">
        <v>193</v>
      </c>
      <c r="T284" s="237" t="s">
        <v>168</v>
      </c>
      <c r="U284" s="220">
        <v>0.6</v>
      </c>
      <c r="V284" s="220">
        <f>ROUND(E284*U284,2)</f>
        <v>55.2</v>
      </c>
      <c r="W284" s="220"/>
      <c r="X284" s="220" t="s">
        <v>209</v>
      </c>
      <c r="Y284" s="220" t="s">
        <v>170</v>
      </c>
      <c r="Z284" s="210"/>
      <c r="AA284" s="210"/>
      <c r="AB284" s="210"/>
      <c r="AC284" s="210"/>
      <c r="AD284" s="210"/>
      <c r="AE284" s="210"/>
      <c r="AF284" s="210"/>
      <c r="AG284" s="210" t="s">
        <v>210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60" t="s">
        <v>380</v>
      </c>
      <c r="D285" s="258"/>
      <c r="E285" s="258"/>
      <c r="F285" s="258"/>
      <c r="G285" s="258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247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9" t="s">
        <v>401</v>
      </c>
      <c r="D286" s="257"/>
      <c r="E286" s="257"/>
      <c r="F286" s="257"/>
      <c r="G286" s="257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173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59" t="s">
        <v>434</v>
      </c>
      <c r="D287" s="257"/>
      <c r="E287" s="257"/>
      <c r="F287" s="257"/>
      <c r="G287" s="257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173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38" t="str">
        <f>C287</f>
        <v>držák pro trubkový zachytávač sněhu; pro uchycení a fixaci jedné nebo dvou trubek; nerez; integrovaná manžeta z fólie</v>
      </c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51" t="s">
        <v>435</v>
      </c>
      <c r="D288" s="221"/>
      <c r="E288" s="222">
        <v>92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197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1">
        <v>38</v>
      </c>
      <c r="B289" s="232" t="s">
        <v>436</v>
      </c>
      <c r="C289" s="248" t="s">
        <v>437</v>
      </c>
      <c r="D289" s="233" t="s">
        <v>207</v>
      </c>
      <c r="E289" s="234">
        <v>898.71500000000003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21</v>
      </c>
      <c r="M289" s="236">
        <f>G289*(1+L289/100)</f>
        <v>0</v>
      </c>
      <c r="N289" s="234">
        <v>1.0000000000000001E-5</v>
      </c>
      <c r="O289" s="234">
        <f>ROUND(E289*N289,2)</f>
        <v>0.01</v>
      </c>
      <c r="P289" s="234">
        <v>0</v>
      </c>
      <c r="Q289" s="234">
        <f>ROUND(E289*P289,2)</f>
        <v>0</v>
      </c>
      <c r="R289" s="236" t="s">
        <v>368</v>
      </c>
      <c r="S289" s="236" t="s">
        <v>167</v>
      </c>
      <c r="T289" s="237" t="s">
        <v>167</v>
      </c>
      <c r="U289" s="220">
        <v>1.0145999999999999</v>
      </c>
      <c r="V289" s="220">
        <f>ROUND(E289*U289,2)</f>
        <v>911.84</v>
      </c>
      <c r="W289" s="220"/>
      <c r="X289" s="220" t="s">
        <v>209</v>
      </c>
      <c r="Y289" s="220" t="s">
        <v>170</v>
      </c>
      <c r="Z289" s="210"/>
      <c r="AA289" s="210"/>
      <c r="AB289" s="210"/>
      <c r="AC289" s="210"/>
      <c r="AD289" s="210"/>
      <c r="AE289" s="210"/>
      <c r="AF289" s="210"/>
      <c r="AG289" s="210" t="s">
        <v>210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49" t="s">
        <v>438</v>
      </c>
      <c r="D290" s="239"/>
      <c r="E290" s="239"/>
      <c r="F290" s="239"/>
      <c r="G290" s="239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173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1" t="s">
        <v>439</v>
      </c>
      <c r="D291" s="221"/>
      <c r="E291" s="222">
        <v>898.71500000000003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197</v>
      </c>
      <c r="AH291" s="210">
        <v>5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33.75" outlineLevel="1" x14ac:dyDescent="0.2">
      <c r="A292" s="231">
        <v>39</v>
      </c>
      <c r="B292" s="232" t="s">
        <v>440</v>
      </c>
      <c r="C292" s="248" t="s">
        <v>441</v>
      </c>
      <c r="D292" s="233" t="s">
        <v>207</v>
      </c>
      <c r="E292" s="234">
        <v>998.41200000000003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4">
        <v>3.3E-4</v>
      </c>
      <c r="O292" s="234">
        <f>ROUND(E292*N292,2)</f>
        <v>0.33</v>
      </c>
      <c r="P292" s="234">
        <v>0</v>
      </c>
      <c r="Q292" s="234">
        <f>ROUND(E292*P292,2)</f>
        <v>0</v>
      </c>
      <c r="R292" s="236" t="s">
        <v>368</v>
      </c>
      <c r="S292" s="236" t="s">
        <v>167</v>
      </c>
      <c r="T292" s="237" t="s">
        <v>167</v>
      </c>
      <c r="U292" s="220">
        <v>2.75E-2</v>
      </c>
      <c r="V292" s="220">
        <f>ROUND(E292*U292,2)</f>
        <v>27.46</v>
      </c>
      <c r="W292" s="220"/>
      <c r="X292" s="220" t="s">
        <v>209</v>
      </c>
      <c r="Y292" s="220" t="s">
        <v>170</v>
      </c>
      <c r="Z292" s="210"/>
      <c r="AA292" s="210"/>
      <c r="AB292" s="210"/>
      <c r="AC292" s="210"/>
      <c r="AD292" s="210"/>
      <c r="AE292" s="210"/>
      <c r="AF292" s="210"/>
      <c r="AG292" s="210" t="s">
        <v>210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1" t="s">
        <v>442</v>
      </c>
      <c r="D293" s="221"/>
      <c r="E293" s="222">
        <v>988.61199999999997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197</v>
      </c>
      <c r="AH293" s="210">
        <v>5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1" t="s">
        <v>443</v>
      </c>
      <c r="D294" s="221"/>
      <c r="E294" s="222">
        <v>9.8000000000000007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197</v>
      </c>
      <c r="AH294" s="210">
        <v>5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31">
        <v>40</v>
      </c>
      <c r="B295" s="232" t="s">
        <v>444</v>
      </c>
      <c r="C295" s="248" t="s">
        <v>445</v>
      </c>
      <c r="D295" s="233" t="s">
        <v>207</v>
      </c>
      <c r="E295" s="234">
        <v>901.76300000000003</v>
      </c>
      <c r="F295" s="235"/>
      <c r="G295" s="236">
        <f>ROUND(E295*F295,2)</f>
        <v>0</v>
      </c>
      <c r="H295" s="235"/>
      <c r="I295" s="236">
        <f>ROUND(E295*H295,2)</f>
        <v>0</v>
      </c>
      <c r="J295" s="235"/>
      <c r="K295" s="236">
        <f>ROUND(E295*J295,2)</f>
        <v>0</v>
      </c>
      <c r="L295" s="236">
        <v>21</v>
      </c>
      <c r="M295" s="236">
        <f>G295*(1+L295/100)</f>
        <v>0</v>
      </c>
      <c r="N295" s="234">
        <v>0</v>
      </c>
      <c r="O295" s="234">
        <f>ROUND(E295*N295,2)</f>
        <v>0</v>
      </c>
      <c r="P295" s="234">
        <v>1.6E-2</v>
      </c>
      <c r="Q295" s="234">
        <f>ROUND(E295*P295,2)</f>
        <v>14.43</v>
      </c>
      <c r="R295" s="236" t="s">
        <v>368</v>
      </c>
      <c r="S295" s="236" t="s">
        <v>167</v>
      </c>
      <c r="T295" s="237" t="s">
        <v>167</v>
      </c>
      <c r="U295" s="220">
        <v>7.8E-2</v>
      </c>
      <c r="V295" s="220">
        <f>ROUND(E295*U295,2)</f>
        <v>70.34</v>
      </c>
      <c r="W295" s="220"/>
      <c r="X295" s="220" t="s">
        <v>209</v>
      </c>
      <c r="Y295" s="220" t="s">
        <v>170</v>
      </c>
      <c r="Z295" s="210"/>
      <c r="AA295" s="210"/>
      <c r="AB295" s="210"/>
      <c r="AC295" s="210"/>
      <c r="AD295" s="210"/>
      <c r="AE295" s="210"/>
      <c r="AF295" s="210"/>
      <c r="AG295" s="210" t="s">
        <v>210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1" t="s">
        <v>446</v>
      </c>
      <c r="D296" s="221"/>
      <c r="E296" s="222"/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197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1" t="s">
        <v>391</v>
      </c>
      <c r="D297" s="221"/>
      <c r="E297" s="222">
        <v>489.6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197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2.5" outlineLevel="3" x14ac:dyDescent="0.2">
      <c r="A298" s="217"/>
      <c r="B298" s="218"/>
      <c r="C298" s="251" t="s">
        <v>392</v>
      </c>
      <c r="D298" s="221"/>
      <c r="E298" s="222">
        <v>130.24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197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3" x14ac:dyDescent="0.2">
      <c r="A299" s="217"/>
      <c r="B299" s="218"/>
      <c r="C299" s="251" t="s">
        <v>393</v>
      </c>
      <c r="D299" s="221"/>
      <c r="E299" s="222">
        <v>60.95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197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2.5" outlineLevel="3" x14ac:dyDescent="0.2">
      <c r="A300" s="217"/>
      <c r="B300" s="218"/>
      <c r="C300" s="251" t="s">
        <v>394</v>
      </c>
      <c r="D300" s="221"/>
      <c r="E300" s="222">
        <v>100.625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197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1" t="s">
        <v>395</v>
      </c>
      <c r="D301" s="221"/>
      <c r="E301" s="222">
        <v>117.3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197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1" t="s">
        <v>447</v>
      </c>
      <c r="D302" s="221"/>
      <c r="E302" s="222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197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1" t="s">
        <v>448</v>
      </c>
      <c r="D303" s="221"/>
      <c r="E303" s="222">
        <v>1.6080000000000001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197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1" t="s">
        <v>449</v>
      </c>
      <c r="D304" s="221"/>
      <c r="E304" s="222">
        <v>0.6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197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1" t="s">
        <v>450</v>
      </c>
      <c r="D305" s="221"/>
      <c r="E305" s="222">
        <v>0.84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197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33.75" outlineLevel="1" x14ac:dyDescent="0.2">
      <c r="A306" s="231">
        <v>41</v>
      </c>
      <c r="B306" s="232" t="s">
        <v>451</v>
      </c>
      <c r="C306" s="248" t="s">
        <v>452</v>
      </c>
      <c r="D306" s="233" t="s">
        <v>207</v>
      </c>
      <c r="E306" s="234">
        <v>186.42760000000001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4">
        <v>3.5E-4</v>
      </c>
      <c r="O306" s="234">
        <f>ROUND(E306*N306,2)</f>
        <v>7.0000000000000007E-2</v>
      </c>
      <c r="P306" s="234">
        <v>0</v>
      </c>
      <c r="Q306" s="234">
        <f>ROUND(E306*P306,2)</f>
        <v>0</v>
      </c>
      <c r="R306" s="236" t="s">
        <v>368</v>
      </c>
      <c r="S306" s="236" t="s">
        <v>167</v>
      </c>
      <c r="T306" s="237" t="s">
        <v>167</v>
      </c>
      <c r="U306" s="220">
        <v>3.5999999999999997E-2</v>
      </c>
      <c r="V306" s="220">
        <f>ROUND(E306*U306,2)</f>
        <v>6.71</v>
      </c>
      <c r="W306" s="220"/>
      <c r="X306" s="220" t="s">
        <v>209</v>
      </c>
      <c r="Y306" s="220" t="s">
        <v>170</v>
      </c>
      <c r="Z306" s="210"/>
      <c r="AA306" s="210"/>
      <c r="AB306" s="210"/>
      <c r="AC306" s="210"/>
      <c r="AD306" s="210"/>
      <c r="AE306" s="210"/>
      <c r="AF306" s="210"/>
      <c r="AG306" s="210" t="s">
        <v>210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0" t="s">
        <v>453</v>
      </c>
      <c r="D307" s="258"/>
      <c r="E307" s="258"/>
      <c r="F307" s="258"/>
      <c r="G307" s="258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247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1" t="s">
        <v>454</v>
      </c>
      <c r="D308" s="221"/>
      <c r="E308" s="222">
        <v>169.0326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197</v>
      </c>
      <c r="AH308" s="210">
        <v>5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1" t="s">
        <v>455</v>
      </c>
      <c r="D309" s="221"/>
      <c r="E309" s="222">
        <v>17.395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197</v>
      </c>
      <c r="AH309" s="210">
        <v>5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1">
        <v>42</v>
      </c>
      <c r="B310" s="232" t="s">
        <v>456</v>
      </c>
      <c r="C310" s="248" t="s">
        <v>457</v>
      </c>
      <c r="D310" s="233" t="s">
        <v>207</v>
      </c>
      <c r="E310" s="234">
        <v>17.395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4">
        <v>4.2000000000000002E-4</v>
      </c>
      <c r="O310" s="234">
        <f>ROUND(E310*N310,2)</f>
        <v>0.01</v>
      </c>
      <c r="P310" s="234">
        <v>0</v>
      </c>
      <c r="Q310" s="234">
        <f>ROUND(E310*P310,2)</f>
        <v>0</v>
      </c>
      <c r="R310" s="236" t="s">
        <v>368</v>
      </c>
      <c r="S310" s="236" t="s">
        <v>167</v>
      </c>
      <c r="T310" s="237" t="s">
        <v>167</v>
      </c>
      <c r="U310" s="220">
        <v>0.28999999999999998</v>
      </c>
      <c r="V310" s="220">
        <f>ROUND(E310*U310,2)</f>
        <v>5.04</v>
      </c>
      <c r="W310" s="220"/>
      <c r="X310" s="220" t="s">
        <v>209</v>
      </c>
      <c r="Y310" s="220" t="s">
        <v>170</v>
      </c>
      <c r="Z310" s="210"/>
      <c r="AA310" s="210"/>
      <c r="AB310" s="210"/>
      <c r="AC310" s="210"/>
      <c r="AD310" s="210"/>
      <c r="AE310" s="210"/>
      <c r="AF310" s="210"/>
      <c r="AG310" s="210" t="s">
        <v>210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60" t="s">
        <v>453</v>
      </c>
      <c r="D311" s="258"/>
      <c r="E311" s="258"/>
      <c r="F311" s="258"/>
      <c r="G311" s="258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247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1" t="s">
        <v>458</v>
      </c>
      <c r="D312" s="221"/>
      <c r="E312" s="222">
        <v>6.15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197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1" t="s">
        <v>459</v>
      </c>
      <c r="D313" s="221"/>
      <c r="E313" s="222">
        <v>11.244999999999999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197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1">
        <v>43</v>
      </c>
      <c r="B314" s="232" t="s">
        <v>460</v>
      </c>
      <c r="C314" s="248" t="s">
        <v>461</v>
      </c>
      <c r="D314" s="233" t="s">
        <v>207</v>
      </c>
      <c r="E314" s="234">
        <v>169.0326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4">
        <v>0</v>
      </c>
      <c r="O314" s="234">
        <f>ROUND(E314*N314,2)</f>
        <v>0</v>
      </c>
      <c r="P314" s="234">
        <v>0</v>
      </c>
      <c r="Q314" s="234">
        <f>ROUND(E314*P314,2)</f>
        <v>0</v>
      </c>
      <c r="R314" s="236" t="s">
        <v>368</v>
      </c>
      <c r="S314" s="236" t="s">
        <v>167</v>
      </c>
      <c r="T314" s="237" t="s">
        <v>167</v>
      </c>
      <c r="U314" s="220">
        <v>0.28999999999999998</v>
      </c>
      <c r="V314" s="220">
        <f>ROUND(E314*U314,2)</f>
        <v>49.02</v>
      </c>
      <c r="W314" s="220"/>
      <c r="X314" s="220" t="s">
        <v>209</v>
      </c>
      <c r="Y314" s="220" t="s">
        <v>170</v>
      </c>
      <c r="Z314" s="210"/>
      <c r="AA314" s="210"/>
      <c r="AB314" s="210"/>
      <c r="AC314" s="210"/>
      <c r="AD314" s="210"/>
      <c r="AE314" s="210"/>
      <c r="AF314" s="210"/>
      <c r="AG314" s="210" t="s">
        <v>210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1" t="s">
        <v>462</v>
      </c>
      <c r="D315" s="221"/>
      <c r="E315" s="222"/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197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1" t="s">
        <v>463</v>
      </c>
      <c r="D316" s="221"/>
      <c r="E316" s="222">
        <v>1.3935999999999999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197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1" t="s">
        <v>464</v>
      </c>
      <c r="D317" s="221"/>
      <c r="E317" s="222">
        <v>1.04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197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1" t="s">
        <v>465</v>
      </c>
      <c r="D318" s="221"/>
      <c r="E318" s="222">
        <v>7.2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197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1" t="s">
        <v>466</v>
      </c>
      <c r="D319" s="221"/>
      <c r="E319" s="222">
        <v>0.84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197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51" t="s">
        <v>467</v>
      </c>
      <c r="D320" s="221"/>
      <c r="E320" s="222">
        <v>45.216000000000001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197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1" t="s">
        <v>468</v>
      </c>
      <c r="D321" s="221"/>
      <c r="E321" s="222">
        <v>12.635999999999999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197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1" t="s">
        <v>469</v>
      </c>
      <c r="D322" s="221"/>
      <c r="E322" s="222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197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1" t="s">
        <v>470</v>
      </c>
      <c r="D323" s="221"/>
      <c r="E323" s="222">
        <v>68.766000000000005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197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1" t="s">
        <v>471</v>
      </c>
      <c r="D324" s="221"/>
      <c r="E324" s="222"/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197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1" t="s">
        <v>472</v>
      </c>
      <c r="D325" s="221"/>
      <c r="E325" s="222">
        <v>31.940999999999999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197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1">
        <v>44</v>
      </c>
      <c r="B326" s="232" t="s">
        <v>473</v>
      </c>
      <c r="C326" s="248" t="s">
        <v>474</v>
      </c>
      <c r="D326" s="233" t="s">
        <v>207</v>
      </c>
      <c r="E326" s="234">
        <v>6.4736000000000002</v>
      </c>
      <c r="F326" s="235"/>
      <c r="G326" s="236">
        <f>ROUND(E326*F326,2)</f>
        <v>0</v>
      </c>
      <c r="H326" s="235"/>
      <c r="I326" s="236">
        <f>ROUND(E326*H326,2)</f>
        <v>0</v>
      </c>
      <c r="J326" s="235"/>
      <c r="K326" s="236">
        <f>ROUND(E326*J326,2)</f>
        <v>0</v>
      </c>
      <c r="L326" s="236">
        <v>21</v>
      </c>
      <c r="M326" s="236">
        <f>G326*(1+L326/100)</f>
        <v>0</v>
      </c>
      <c r="N326" s="234">
        <v>3.0000000000000001E-5</v>
      </c>
      <c r="O326" s="234">
        <f>ROUND(E326*N326,2)</f>
        <v>0</v>
      </c>
      <c r="P326" s="234">
        <v>0</v>
      </c>
      <c r="Q326" s="234">
        <f>ROUND(E326*P326,2)</f>
        <v>0</v>
      </c>
      <c r="R326" s="236" t="s">
        <v>368</v>
      </c>
      <c r="S326" s="236" t="s">
        <v>167</v>
      </c>
      <c r="T326" s="237" t="s">
        <v>167</v>
      </c>
      <c r="U326" s="220">
        <v>0.44</v>
      </c>
      <c r="V326" s="220">
        <f>ROUND(E326*U326,2)</f>
        <v>2.85</v>
      </c>
      <c r="W326" s="220"/>
      <c r="X326" s="220" t="s">
        <v>209</v>
      </c>
      <c r="Y326" s="220" t="s">
        <v>170</v>
      </c>
      <c r="Z326" s="210"/>
      <c r="AA326" s="210"/>
      <c r="AB326" s="210"/>
      <c r="AC326" s="210"/>
      <c r="AD326" s="210"/>
      <c r="AE326" s="210"/>
      <c r="AF326" s="210"/>
      <c r="AG326" s="210" t="s">
        <v>210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51" t="s">
        <v>475</v>
      </c>
      <c r="D327" s="221"/>
      <c r="E327" s="222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197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1" t="s">
        <v>463</v>
      </c>
      <c r="D328" s="221"/>
      <c r="E328" s="222">
        <v>1.3935999999999999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197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1" t="s">
        <v>464</v>
      </c>
      <c r="D329" s="221"/>
      <c r="E329" s="222">
        <v>1.04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197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1" t="s">
        <v>414</v>
      </c>
      <c r="D330" s="221"/>
      <c r="E330" s="222">
        <v>3.2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197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51" t="s">
        <v>466</v>
      </c>
      <c r="D331" s="221"/>
      <c r="E331" s="222">
        <v>0.84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197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40">
        <v>45</v>
      </c>
      <c r="B332" s="241" t="s">
        <v>476</v>
      </c>
      <c r="C332" s="250" t="s">
        <v>477</v>
      </c>
      <c r="D332" s="242" t="s">
        <v>316</v>
      </c>
      <c r="E332" s="243">
        <v>165</v>
      </c>
      <c r="F332" s="244"/>
      <c r="G332" s="245">
        <f>ROUND(E332*F332,2)</f>
        <v>0</v>
      </c>
      <c r="H332" s="244"/>
      <c r="I332" s="245">
        <f>ROUND(E332*H332,2)</f>
        <v>0</v>
      </c>
      <c r="J332" s="244"/>
      <c r="K332" s="245">
        <f>ROUND(E332*J332,2)</f>
        <v>0</v>
      </c>
      <c r="L332" s="245">
        <v>21</v>
      </c>
      <c r="M332" s="245">
        <f>G332*(1+L332/100)</f>
        <v>0</v>
      </c>
      <c r="N332" s="243">
        <v>9.3999999999999997E-4</v>
      </c>
      <c r="O332" s="243">
        <f>ROUND(E332*N332,2)</f>
        <v>0.16</v>
      </c>
      <c r="P332" s="243">
        <v>0</v>
      </c>
      <c r="Q332" s="243">
        <f>ROUND(E332*P332,2)</f>
        <v>0</v>
      </c>
      <c r="R332" s="245"/>
      <c r="S332" s="245" t="s">
        <v>193</v>
      </c>
      <c r="T332" s="246" t="s">
        <v>168</v>
      </c>
      <c r="U332" s="220">
        <v>0</v>
      </c>
      <c r="V332" s="220">
        <f>ROUND(E332*U332,2)</f>
        <v>0</v>
      </c>
      <c r="W332" s="220"/>
      <c r="X332" s="220" t="s">
        <v>209</v>
      </c>
      <c r="Y332" s="220" t="s">
        <v>170</v>
      </c>
      <c r="Z332" s="210"/>
      <c r="AA332" s="210"/>
      <c r="AB332" s="210"/>
      <c r="AC332" s="210"/>
      <c r="AD332" s="210"/>
      <c r="AE332" s="210"/>
      <c r="AF332" s="210"/>
      <c r="AG332" s="210" t="s">
        <v>210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1">
        <v>46</v>
      </c>
      <c r="B333" s="232" t="s">
        <v>478</v>
      </c>
      <c r="C333" s="248" t="s">
        <v>479</v>
      </c>
      <c r="D333" s="233" t="s">
        <v>207</v>
      </c>
      <c r="E333" s="234">
        <v>1040.9668899999999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4">
        <v>1.8E-3</v>
      </c>
      <c r="O333" s="234">
        <f>ROUND(E333*N333,2)</f>
        <v>1.87</v>
      </c>
      <c r="P333" s="234">
        <v>0</v>
      </c>
      <c r="Q333" s="234">
        <f>ROUND(E333*P333,2)</f>
        <v>0</v>
      </c>
      <c r="R333" s="236" t="s">
        <v>480</v>
      </c>
      <c r="S333" s="236" t="s">
        <v>167</v>
      </c>
      <c r="T333" s="237" t="s">
        <v>167</v>
      </c>
      <c r="U333" s="220">
        <v>0</v>
      </c>
      <c r="V333" s="220">
        <f>ROUND(E333*U333,2)</f>
        <v>0</v>
      </c>
      <c r="W333" s="220"/>
      <c r="X333" s="220" t="s">
        <v>481</v>
      </c>
      <c r="Y333" s="220" t="s">
        <v>170</v>
      </c>
      <c r="Z333" s="210"/>
      <c r="AA333" s="210"/>
      <c r="AB333" s="210"/>
      <c r="AC333" s="210"/>
      <c r="AD333" s="210"/>
      <c r="AE333" s="210"/>
      <c r="AF333" s="210"/>
      <c r="AG333" s="210" t="s">
        <v>482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51" t="s">
        <v>483</v>
      </c>
      <c r="D334" s="221"/>
      <c r="E334" s="222">
        <v>898.71500000000003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197</v>
      </c>
      <c r="AH334" s="210">
        <v>5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1" t="s">
        <v>484</v>
      </c>
      <c r="D335" s="221"/>
      <c r="E335" s="222">
        <v>6.4736000000000002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197</v>
      </c>
      <c r="AH335" s="210">
        <v>5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1" t="s">
        <v>485</v>
      </c>
      <c r="D336" s="255"/>
      <c r="E336" s="256">
        <v>135.77829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197</v>
      </c>
      <c r="AH336" s="210">
        <v>4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1">
        <v>47</v>
      </c>
      <c r="B337" s="232" t="s">
        <v>486</v>
      </c>
      <c r="C337" s="248" t="s">
        <v>487</v>
      </c>
      <c r="D337" s="233" t="s">
        <v>207</v>
      </c>
      <c r="E337" s="234">
        <v>31.274249999999999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4">
        <v>4.4999999999999997E-3</v>
      </c>
      <c r="O337" s="234">
        <f>ROUND(E337*N337,2)</f>
        <v>0.14000000000000001</v>
      </c>
      <c r="P337" s="234">
        <v>0</v>
      </c>
      <c r="Q337" s="234">
        <f>ROUND(E337*P337,2)</f>
        <v>0</v>
      </c>
      <c r="R337" s="236"/>
      <c r="S337" s="236" t="s">
        <v>193</v>
      </c>
      <c r="T337" s="237" t="s">
        <v>167</v>
      </c>
      <c r="U337" s="220">
        <v>0</v>
      </c>
      <c r="V337" s="220">
        <f>ROUND(E337*U337,2)</f>
        <v>0</v>
      </c>
      <c r="W337" s="220"/>
      <c r="X337" s="220" t="s">
        <v>481</v>
      </c>
      <c r="Y337" s="220" t="s">
        <v>170</v>
      </c>
      <c r="Z337" s="210"/>
      <c r="AA337" s="210"/>
      <c r="AB337" s="210"/>
      <c r="AC337" s="210"/>
      <c r="AD337" s="210"/>
      <c r="AE337" s="210"/>
      <c r="AF337" s="210"/>
      <c r="AG337" s="210" t="s">
        <v>482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51" t="s">
        <v>443</v>
      </c>
      <c r="D338" s="221"/>
      <c r="E338" s="222">
        <v>9.8000000000000007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197</v>
      </c>
      <c r="AH338" s="210">
        <v>5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51" t="s">
        <v>455</v>
      </c>
      <c r="D339" s="221"/>
      <c r="E339" s="222">
        <v>17.395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197</v>
      </c>
      <c r="AH339" s="210">
        <v>5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1" t="s">
        <v>485</v>
      </c>
      <c r="D340" s="255"/>
      <c r="E340" s="256">
        <v>4.07925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197</v>
      </c>
      <c r="AH340" s="210">
        <v>4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31">
        <v>48</v>
      </c>
      <c r="B341" s="232" t="s">
        <v>488</v>
      </c>
      <c r="C341" s="248" t="s">
        <v>489</v>
      </c>
      <c r="D341" s="233" t="s">
        <v>207</v>
      </c>
      <c r="E341" s="234">
        <v>1331.2912899999999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4">
        <v>2.3E-3</v>
      </c>
      <c r="O341" s="234">
        <f>ROUND(E341*N341,2)</f>
        <v>3.06</v>
      </c>
      <c r="P341" s="234">
        <v>0</v>
      </c>
      <c r="Q341" s="234">
        <f>ROUND(E341*P341,2)</f>
        <v>0</v>
      </c>
      <c r="R341" s="236" t="s">
        <v>480</v>
      </c>
      <c r="S341" s="236" t="s">
        <v>167</v>
      </c>
      <c r="T341" s="237" t="s">
        <v>167</v>
      </c>
      <c r="U341" s="220">
        <v>0</v>
      </c>
      <c r="V341" s="220">
        <f>ROUND(E341*U341,2)</f>
        <v>0</v>
      </c>
      <c r="W341" s="220"/>
      <c r="X341" s="220" t="s">
        <v>481</v>
      </c>
      <c r="Y341" s="220" t="s">
        <v>170</v>
      </c>
      <c r="Z341" s="210"/>
      <c r="AA341" s="210"/>
      <c r="AB341" s="210"/>
      <c r="AC341" s="210"/>
      <c r="AD341" s="210"/>
      <c r="AE341" s="210"/>
      <c r="AF341" s="210"/>
      <c r="AG341" s="210" t="s">
        <v>482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1" t="s">
        <v>442</v>
      </c>
      <c r="D342" s="221"/>
      <c r="E342" s="222">
        <v>988.61199999999997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197</v>
      </c>
      <c r="AH342" s="210">
        <v>5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1" t="s">
        <v>454</v>
      </c>
      <c r="D343" s="221"/>
      <c r="E343" s="222">
        <v>169.0326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197</v>
      </c>
      <c r="AH343" s="210">
        <v>5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1" t="s">
        <v>490</v>
      </c>
      <c r="D344" s="255"/>
      <c r="E344" s="256">
        <v>173.64669000000001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197</v>
      </c>
      <c r="AH344" s="210">
        <v>4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1">
        <v>49</v>
      </c>
      <c r="B345" s="232" t="s">
        <v>491</v>
      </c>
      <c r="C345" s="248" t="s">
        <v>492</v>
      </c>
      <c r="D345" s="233" t="s">
        <v>358</v>
      </c>
      <c r="E345" s="234">
        <v>6.3972899999999999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4">
        <v>0</v>
      </c>
      <c r="O345" s="234">
        <f>ROUND(E345*N345,2)</f>
        <v>0</v>
      </c>
      <c r="P345" s="234">
        <v>0</v>
      </c>
      <c r="Q345" s="234">
        <f>ROUND(E345*P345,2)</f>
        <v>0</v>
      </c>
      <c r="R345" s="236" t="s">
        <v>368</v>
      </c>
      <c r="S345" s="236" t="s">
        <v>167</v>
      </c>
      <c r="T345" s="237" t="s">
        <v>167</v>
      </c>
      <c r="U345" s="220">
        <v>1.6850000000000001</v>
      </c>
      <c r="V345" s="220">
        <f>ROUND(E345*U345,2)</f>
        <v>10.78</v>
      </c>
      <c r="W345" s="220"/>
      <c r="X345" s="220" t="s">
        <v>359</v>
      </c>
      <c r="Y345" s="220" t="s">
        <v>170</v>
      </c>
      <c r="Z345" s="210"/>
      <c r="AA345" s="210"/>
      <c r="AB345" s="210"/>
      <c r="AC345" s="210"/>
      <c r="AD345" s="210"/>
      <c r="AE345" s="210"/>
      <c r="AF345" s="210"/>
      <c r="AG345" s="210" t="s">
        <v>360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60" t="s">
        <v>493</v>
      </c>
      <c r="D346" s="258"/>
      <c r="E346" s="258"/>
      <c r="F346" s="258"/>
      <c r="G346" s="258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247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1" t="s">
        <v>362</v>
      </c>
      <c r="D347" s="221"/>
      <c r="E347" s="222"/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197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51" t="s">
        <v>494</v>
      </c>
      <c r="D348" s="221"/>
      <c r="E348" s="222"/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197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1" t="s">
        <v>495</v>
      </c>
      <c r="D349" s="221"/>
      <c r="E349" s="222">
        <v>6.3972899999999999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197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x14ac:dyDescent="0.2">
      <c r="A350" s="224" t="s">
        <v>162</v>
      </c>
      <c r="B350" s="225" t="s">
        <v>97</v>
      </c>
      <c r="C350" s="247" t="s">
        <v>98</v>
      </c>
      <c r="D350" s="226"/>
      <c r="E350" s="227"/>
      <c r="F350" s="228"/>
      <c r="G350" s="228">
        <f>SUMIF(AG351:AG422,"&lt;&gt;NOR",G351:G422)</f>
        <v>0</v>
      </c>
      <c r="H350" s="228"/>
      <c r="I350" s="228">
        <f>SUM(I351:I422)</f>
        <v>0</v>
      </c>
      <c r="J350" s="228"/>
      <c r="K350" s="228">
        <f>SUM(K351:K422)</f>
        <v>0</v>
      </c>
      <c r="L350" s="228"/>
      <c r="M350" s="228">
        <f>SUM(M351:M422)</f>
        <v>0</v>
      </c>
      <c r="N350" s="227"/>
      <c r="O350" s="227">
        <f>SUM(O351:O422)</f>
        <v>5.35</v>
      </c>
      <c r="P350" s="227"/>
      <c r="Q350" s="227">
        <f>SUM(Q351:Q422)</f>
        <v>9.93</v>
      </c>
      <c r="R350" s="228"/>
      <c r="S350" s="228"/>
      <c r="T350" s="229"/>
      <c r="U350" s="223"/>
      <c r="V350" s="223">
        <f>SUM(V351:V422)</f>
        <v>549.87999999999988</v>
      </c>
      <c r="W350" s="223"/>
      <c r="X350" s="223"/>
      <c r="Y350" s="223"/>
      <c r="AG350" t="s">
        <v>163</v>
      </c>
    </row>
    <row r="351" spans="1:60" ht="22.5" outlineLevel="1" x14ac:dyDescent="0.2">
      <c r="A351" s="231">
        <v>50</v>
      </c>
      <c r="B351" s="232" t="s">
        <v>496</v>
      </c>
      <c r="C351" s="248" t="s">
        <v>497</v>
      </c>
      <c r="D351" s="233" t="s">
        <v>207</v>
      </c>
      <c r="E351" s="234">
        <v>684.26679999999999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4">
        <v>0</v>
      </c>
      <c r="O351" s="234">
        <f>ROUND(E351*N351,2)</f>
        <v>0</v>
      </c>
      <c r="P351" s="234">
        <v>4.0000000000000001E-3</v>
      </c>
      <c r="Q351" s="234">
        <f>ROUND(E351*P351,2)</f>
        <v>2.74</v>
      </c>
      <c r="R351" s="236" t="s">
        <v>498</v>
      </c>
      <c r="S351" s="236" t="s">
        <v>167</v>
      </c>
      <c r="T351" s="237" t="s">
        <v>167</v>
      </c>
      <c r="U351" s="220">
        <v>4.4999999999999998E-2</v>
      </c>
      <c r="V351" s="220">
        <f>ROUND(E351*U351,2)</f>
        <v>30.79</v>
      </c>
      <c r="W351" s="220"/>
      <c r="X351" s="220" t="s">
        <v>209</v>
      </c>
      <c r="Y351" s="220" t="s">
        <v>170</v>
      </c>
      <c r="Z351" s="210"/>
      <c r="AA351" s="210"/>
      <c r="AB351" s="210"/>
      <c r="AC351" s="210"/>
      <c r="AD351" s="210"/>
      <c r="AE351" s="210"/>
      <c r="AF351" s="210"/>
      <c r="AG351" s="210" t="s">
        <v>210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1" t="s">
        <v>330</v>
      </c>
      <c r="D352" s="221"/>
      <c r="E352" s="222"/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197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51" t="s">
        <v>499</v>
      </c>
      <c r="D353" s="221"/>
      <c r="E353" s="222"/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197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51" t="s">
        <v>354</v>
      </c>
      <c r="D354" s="221"/>
      <c r="E354" s="222">
        <v>684.26679999999999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197</v>
      </c>
      <c r="AH354" s="210">
        <v>5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33.75" outlineLevel="1" x14ac:dyDescent="0.2">
      <c r="A355" s="231">
        <v>51</v>
      </c>
      <c r="B355" s="232" t="s">
        <v>500</v>
      </c>
      <c r="C355" s="248" t="s">
        <v>501</v>
      </c>
      <c r="D355" s="233" t="s">
        <v>207</v>
      </c>
      <c r="E355" s="234">
        <v>898.71500000000003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4">
        <v>0</v>
      </c>
      <c r="O355" s="234">
        <f>ROUND(E355*N355,2)</f>
        <v>0</v>
      </c>
      <c r="P355" s="234">
        <v>8.0000000000000002E-3</v>
      </c>
      <c r="Q355" s="234">
        <f>ROUND(E355*P355,2)</f>
        <v>7.19</v>
      </c>
      <c r="R355" s="236" t="s">
        <v>498</v>
      </c>
      <c r="S355" s="236" t="s">
        <v>167</v>
      </c>
      <c r="T355" s="237" t="s">
        <v>167</v>
      </c>
      <c r="U355" s="220">
        <v>0.05</v>
      </c>
      <c r="V355" s="220">
        <f>ROUND(E355*U355,2)</f>
        <v>44.94</v>
      </c>
      <c r="W355" s="220"/>
      <c r="X355" s="220" t="s">
        <v>209</v>
      </c>
      <c r="Y355" s="220" t="s">
        <v>170</v>
      </c>
      <c r="Z355" s="210"/>
      <c r="AA355" s="210"/>
      <c r="AB355" s="210"/>
      <c r="AC355" s="210"/>
      <c r="AD355" s="210"/>
      <c r="AE355" s="210"/>
      <c r="AF355" s="210"/>
      <c r="AG355" s="210" t="s">
        <v>210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51" t="s">
        <v>446</v>
      </c>
      <c r="D356" s="221"/>
      <c r="E356" s="222"/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197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51" t="s">
        <v>391</v>
      </c>
      <c r="D357" s="221"/>
      <c r="E357" s="222">
        <v>489.6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197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2.5" outlineLevel="3" x14ac:dyDescent="0.2">
      <c r="A358" s="217"/>
      <c r="B358" s="218"/>
      <c r="C358" s="251" t="s">
        <v>392</v>
      </c>
      <c r="D358" s="221"/>
      <c r="E358" s="222">
        <v>130.24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197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3" x14ac:dyDescent="0.2">
      <c r="A359" s="217"/>
      <c r="B359" s="218"/>
      <c r="C359" s="251" t="s">
        <v>393</v>
      </c>
      <c r="D359" s="221"/>
      <c r="E359" s="222">
        <v>60.95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197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3" x14ac:dyDescent="0.2">
      <c r="A360" s="217"/>
      <c r="B360" s="218"/>
      <c r="C360" s="251" t="s">
        <v>394</v>
      </c>
      <c r="D360" s="221"/>
      <c r="E360" s="222">
        <v>100.625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197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51" t="s">
        <v>395</v>
      </c>
      <c r="D361" s="221"/>
      <c r="E361" s="222">
        <v>117.3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197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1">
        <v>52</v>
      </c>
      <c r="B362" s="232" t="s">
        <v>502</v>
      </c>
      <c r="C362" s="248" t="s">
        <v>503</v>
      </c>
      <c r="D362" s="233" t="s">
        <v>207</v>
      </c>
      <c r="E362" s="234">
        <v>12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4">
        <v>3.0000000000000001E-3</v>
      </c>
      <c r="O362" s="234">
        <f>ROUND(E362*N362,2)</f>
        <v>0.04</v>
      </c>
      <c r="P362" s="234">
        <v>0</v>
      </c>
      <c r="Q362" s="234">
        <f>ROUND(E362*P362,2)</f>
        <v>0</v>
      </c>
      <c r="R362" s="236" t="s">
        <v>498</v>
      </c>
      <c r="S362" s="236" t="s">
        <v>167</v>
      </c>
      <c r="T362" s="237" t="s">
        <v>167</v>
      </c>
      <c r="U362" s="220">
        <v>0.28000000000000003</v>
      </c>
      <c r="V362" s="220">
        <f>ROUND(E362*U362,2)</f>
        <v>3.36</v>
      </c>
      <c r="W362" s="220"/>
      <c r="X362" s="220" t="s">
        <v>209</v>
      </c>
      <c r="Y362" s="220" t="s">
        <v>170</v>
      </c>
      <c r="Z362" s="210"/>
      <c r="AA362" s="210"/>
      <c r="AB362" s="210"/>
      <c r="AC362" s="210"/>
      <c r="AD362" s="210"/>
      <c r="AE362" s="210"/>
      <c r="AF362" s="210"/>
      <c r="AG362" s="210" t="s">
        <v>210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49" t="s">
        <v>504</v>
      </c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173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38" t="str">
        <f>C363</f>
        <v>Očištění povrchu stěny od prachu, nařezání izolačních desek na požadovaný rozměr, nanesení lepicího tmelu, osazení desek.</v>
      </c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51" t="s">
        <v>505</v>
      </c>
      <c r="D364" s="221"/>
      <c r="E364" s="222"/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197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51" t="s">
        <v>506</v>
      </c>
      <c r="D365" s="221"/>
      <c r="E365" s="222">
        <v>8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197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51" t="s">
        <v>507</v>
      </c>
      <c r="D366" s="221"/>
      <c r="E366" s="222">
        <v>4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197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1">
        <v>53</v>
      </c>
      <c r="B367" s="232" t="s">
        <v>508</v>
      </c>
      <c r="C367" s="248" t="s">
        <v>509</v>
      </c>
      <c r="D367" s="233" t="s">
        <v>207</v>
      </c>
      <c r="E367" s="234">
        <v>1.2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21</v>
      </c>
      <c r="M367" s="236">
        <f>G367*(1+L367/100)</f>
        <v>0</v>
      </c>
      <c r="N367" s="234">
        <v>3.3E-4</v>
      </c>
      <c r="O367" s="234">
        <f>ROUND(E367*N367,2)</f>
        <v>0</v>
      </c>
      <c r="P367" s="234">
        <v>0</v>
      </c>
      <c r="Q367" s="234">
        <f>ROUND(E367*P367,2)</f>
        <v>0</v>
      </c>
      <c r="R367" s="236" t="s">
        <v>498</v>
      </c>
      <c r="S367" s="236" t="s">
        <v>167</v>
      </c>
      <c r="T367" s="237" t="s">
        <v>167</v>
      </c>
      <c r="U367" s="220">
        <v>0.16</v>
      </c>
      <c r="V367" s="220">
        <f>ROUND(E367*U367,2)</f>
        <v>0.19</v>
      </c>
      <c r="W367" s="220"/>
      <c r="X367" s="220" t="s">
        <v>209</v>
      </c>
      <c r="Y367" s="220" t="s">
        <v>170</v>
      </c>
      <c r="Z367" s="210"/>
      <c r="AA367" s="210"/>
      <c r="AB367" s="210"/>
      <c r="AC367" s="210"/>
      <c r="AD367" s="210"/>
      <c r="AE367" s="210"/>
      <c r="AF367" s="210"/>
      <c r="AG367" s="210" t="s">
        <v>210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49" t="s">
        <v>510</v>
      </c>
      <c r="D368" s="239"/>
      <c r="E368" s="239"/>
      <c r="F368" s="239"/>
      <c r="G368" s="239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173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1" t="s">
        <v>511</v>
      </c>
      <c r="D369" s="221"/>
      <c r="E369" s="222"/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197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51" t="s">
        <v>512</v>
      </c>
      <c r="D370" s="221"/>
      <c r="E370" s="222">
        <v>1.2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197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1">
        <v>54</v>
      </c>
      <c r="B371" s="232" t="s">
        <v>513</v>
      </c>
      <c r="C371" s="248" t="s">
        <v>514</v>
      </c>
      <c r="D371" s="233" t="s">
        <v>207</v>
      </c>
      <c r="E371" s="234">
        <v>37.034999999999997</v>
      </c>
      <c r="F371" s="235"/>
      <c r="G371" s="236">
        <f>ROUND(E371*F371,2)</f>
        <v>0</v>
      </c>
      <c r="H371" s="235"/>
      <c r="I371" s="236">
        <f>ROUND(E371*H371,2)</f>
        <v>0</v>
      </c>
      <c r="J371" s="235"/>
      <c r="K371" s="236">
        <f>ROUND(E371*J371,2)</f>
        <v>0</v>
      </c>
      <c r="L371" s="236">
        <v>21</v>
      </c>
      <c r="M371" s="236">
        <f>G371*(1+L371/100)</f>
        <v>0</v>
      </c>
      <c r="N371" s="234">
        <v>0</v>
      </c>
      <c r="O371" s="234">
        <f>ROUND(E371*N371,2)</f>
        <v>0</v>
      </c>
      <c r="P371" s="234">
        <v>0</v>
      </c>
      <c r="Q371" s="234">
        <f>ROUND(E371*P371,2)</f>
        <v>0</v>
      </c>
      <c r="R371" s="236" t="s">
        <v>498</v>
      </c>
      <c r="S371" s="236" t="s">
        <v>167</v>
      </c>
      <c r="T371" s="237" t="s">
        <v>167</v>
      </c>
      <c r="U371" s="220">
        <v>0.41</v>
      </c>
      <c r="V371" s="220">
        <f>ROUND(E371*U371,2)</f>
        <v>15.18</v>
      </c>
      <c r="W371" s="220"/>
      <c r="X371" s="220" t="s">
        <v>209</v>
      </c>
      <c r="Y371" s="220" t="s">
        <v>170</v>
      </c>
      <c r="Z371" s="210"/>
      <c r="AA371" s="210"/>
      <c r="AB371" s="210"/>
      <c r="AC371" s="210"/>
      <c r="AD371" s="210"/>
      <c r="AE371" s="210"/>
      <c r="AF371" s="210"/>
      <c r="AG371" s="210" t="s">
        <v>210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51" t="s">
        <v>469</v>
      </c>
      <c r="D372" s="221"/>
      <c r="E372" s="222"/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197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1" t="s">
        <v>515</v>
      </c>
      <c r="D373" s="221"/>
      <c r="E373" s="222">
        <v>28.26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197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1" t="s">
        <v>471</v>
      </c>
      <c r="D374" s="221"/>
      <c r="E374" s="222"/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197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51" t="s">
        <v>516</v>
      </c>
      <c r="D375" s="221"/>
      <c r="E375" s="222">
        <v>8.7750000000000004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197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1">
        <v>55</v>
      </c>
      <c r="B376" s="232" t="s">
        <v>517</v>
      </c>
      <c r="C376" s="248" t="s">
        <v>518</v>
      </c>
      <c r="D376" s="233" t="s">
        <v>207</v>
      </c>
      <c r="E376" s="234">
        <v>898.71500000000003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4">
        <v>0</v>
      </c>
      <c r="O376" s="234">
        <f>ROUND(E376*N376,2)</f>
        <v>0</v>
      </c>
      <c r="P376" s="234">
        <v>0</v>
      </c>
      <c r="Q376" s="234">
        <f>ROUND(E376*P376,2)</f>
        <v>0</v>
      </c>
      <c r="R376" s="236" t="s">
        <v>498</v>
      </c>
      <c r="S376" s="236" t="s">
        <v>193</v>
      </c>
      <c r="T376" s="237" t="s">
        <v>168</v>
      </c>
      <c r="U376" s="220">
        <v>0.49</v>
      </c>
      <c r="V376" s="220">
        <f>ROUND(E376*U376,2)</f>
        <v>440.37</v>
      </c>
      <c r="W376" s="220"/>
      <c r="X376" s="220" t="s">
        <v>209</v>
      </c>
      <c r="Y376" s="220" t="s">
        <v>170</v>
      </c>
      <c r="Z376" s="210"/>
      <c r="AA376" s="210"/>
      <c r="AB376" s="210"/>
      <c r="AC376" s="210"/>
      <c r="AD376" s="210"/>
      <c r="AE376" s="210"/>
      <c r="AF376" s="210"/>
      <c r="AG376" s="210" t="s">
        <v>210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1" t="s">
        <v>519</v>
      </c>
      <c r="D377" s="221"/>
      <c r="E377" s="222"/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197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51" t="s">
        <v>520</v>
      </c>
      <c r="D378" s="221"/>
      <c r="E378" s="222"/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197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51" t="s">
        <v>391</v>
      </c>
      <c r="D379" s="221"/>
      <c r="E379" s="222">
        <v>489.6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197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3" x14ac:dyDescent="0.2">
      <c r="A380" s="217"/>
      <c r="B380" s="218"/>
      <c r="C380" s="251" t="s">
        <v>392</v>
      </c>
      <c r="D380" s="221"/>
      <c r="E380" s="222">
        <v>130.24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197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3" x14ac:dyDescent="0.2">
      <c r="A381" s="217"/>
      <c r="B381" s="218"/>
      <c r="C381" s="251" t="s">
        <v>393</v>
      </c>
      <c r="D381" s="221"/>
      <c r="E381" s="222">
        <v>60.95</v>
      </c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197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3" x14ac:dyDescent="0.2">
      <c r="A382" s="217"/>
      <c r="B382" s="218"/>
      <c r="C382" s="251" t="s">
        <v>394</v>
      </c>
      <c r="D382" s="221"/>
      <c r="E382" s="222">
        <v>100.625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197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51" t="s">
        <v>395</v>
      </c>
      <c r="D383" s="221"/>
      <c r="E383" s="222">
        <v>117.3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197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1" x14ac:dyDescent="0.2">
      <c r="A384" s="231">
        <v>56</v>
      </c>
      <c r="B384" s="232" t="s">
        <v>521</v>
      </c>
      <c r="C384" s="248" t="s">
        <v>522</v>
      </c>
      <c r="D384" s="233" t="s">
        <v>207</v>
      </c>
      <c r="E384" s="234">
        <v>14.3346</v>
      </c>
      <c r="F384" s="235"/>
      <c r="G384" s="236">
        <f>ROUND(E384*F384,2)</f>
        <v>0</v>
      </c>
      <c r="H384" s="235"/>
      <c r="I384" s="236">
        <f>ROUND(E384*H384,2)</f>
        <v>0</v>
      </c>
      <c r="J384" s="235"/>
      <c r="K384" s="236">
        <f>ROUND(E384*J384,2)</f>
        <v>0</v>
      </c>
      <c r="L384" s="236">
        <v>21</v>
      </c>
      <c r="M384" s="236">
        <f>G384*(1+L384/100)</f>
        <v>0</v>
      </c>
      <c r="N384" s="234">
        <v>6.2E-4</v>
      </c>
      <c r="O384" s="234">
        <f>ROUND(E384*N384,2)</f>
        <v>0.01</v>
      </c>
      <c r="P384" s="234">
        <v>0</v>
      </c>
      <c r="Q384" s="234">
        <f>ROUND(E384*P384,2)</f>
        <v>0</v>
      </c>
      <c r="R384" s="236" t="s">
        <v>498</v>
      </c>
      <c r="S384" s="236" t="s">
        <v>167</v>
      </c>
      <c r="T384" s="237" t="s">
        <v>167</v>
      </c>
      <c r="U384" s="220">
        <v>0.316</v>
      </c>
      <c r="V384" s="220">
        <f>ROUND(E384*U384,2)</f>
        <v>4.53</v>
      </c>
      <c r="W384" s="220"/>
      <c r="X384" s="220" t="s">
        <v>209</v>
      </c>
      <c r="Y384" s="220" t="s">
        <v>170</v>
      </c>
      <c r="Z384" s="210"/>
      <c r="AA384" s="210"/>
      <c r="AB384" s="210"/>
      <c r="AC384" s="210"/>
      <c r="AD384" s="210"/>
      <c r="AE384" s="210"/>
      <c r="AF384" s="210"/>
      <c r="AG384" s="210" t="s">
        <v>210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60" t="s">
        <v>523</v>
      </c>
      <c r="D385" s="258"/>
      <c r="E385" s="258"/>
      <c r="F385" s="258"/>
      <c r="G385" s="258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247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59" t="s">
        <v>524</v>
      </c>
      <c r="D386" s="257"/>
      <c r="E386" s="257"/>
      <c r="F386" s="257"/>
      <c r="G386" s="257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173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1" t="s">
        <v>525</v>
      </c>
      <c r="D387" s="221"/>
      <c r="E387" s="222"/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197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51" t="s">
        <v>526</v>
      </c>
      <c r="D388" s="221"/>
      <c r="E388" s="222">
        <v>8.4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197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51" t="s">
        <v>527</v>
      </c>
      <c r="D389" s="221"/>
      <c r="E389" s="222">
        <v>5.9345999999999997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197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33.75" outlineLevel="1" x14ac:dyDescent="0.2">
      <c r="A390" s="231">
        <v>57</v>
      </c>
      <c r="B390" s="232" t="s">
        <v>528</v>
      </c>
      <c r="C390" s="248" t="s">
        <v>529</v>
      </c>
      <c r="D390" s="233" t="s">
        <v>207</v>
      </c>
      <c r="E390" s="234">
        <v>4.8</v>
      </c>
      <c r="F390" s="235"/>
      <c r="G390" s="236">
        <f>ROUND(E390*F390,2)</f>
        <v>0</v>
      </c>
      <c r="H390" s="235"/>
      <c r="I390" s="236">
        <f>ROUND(E390*H390,2)</f>
        <v>0</v>
      </c>
      <c r="J390" s="235"/>
      <c r="K390" s="236">
        <f>ROUND(E390*J390,2)</f>
        <v>0</v>
      </c>
      <c r="L390" s="236">
        <v>21</v>
      </c>
      <c r="M390" s="236">
        <f>G390*(1+L390/100)</f>
        <v>0</v>
      </c>
      <c r="N390" s="234">
        <v>2.0999999999999999E-3</v>
      </c>
      <c r="O390" s="234">
        <f>ROUND(E390*N390,2)</f>
        <v>0.01</v>
      </c>
      <c r="P390" s="234">
        <v>0</v>
      </c>
      <c r="Q390" s="234">
        <f>ROUND(E390*P390,2)</f>
        <v>0</v>
      </c>
      <c r="R390" s="236" t="s">
        <v>480</v>
      </c>
      <c r="S390" s="236" t="s">
        <v>167</v>
      </c>
      <c r="T390" s="237" t="s">
        <v>167</v>
      </c>
      <c r="U390" s="220">
        <v>0</v>
      </c>
      <c r="V390" s="220">
        <f>ROUND(E390*U390,2)</f>
        <v>0</v>
      </c>
      <c r="W390" s="220"/>
      <c r="X390" s="220" t="s">
        <v>481</v>
      </c>
      <c r="Y390" s="220" t="s">
        <v>170</v>
      </c>
      <c r="Z390" s="210"/>
      <c r="AA390" s="210"/>
      <c r="AB390" s="210"/>
      <c r="AC390" s="210"/>
      <c r="AD390" s="210"/>
      <c r="AE390" s="210"/>
      <c r="AF390" s="210"/>
      <c r="AG390" s="210" t="s">
        <v>482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1" t="s">
        <v>505</v>
      </c>
      <c r="D391" s="221"/>
      <c r="E391" s="222"/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197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1" t="s">
        <v>507</v>
      </c>
      <c r="D392" s="221"/>
      <c r="E392" s="222">
        <v>4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197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1" t="s">
        <v>530</v>
      </c>
      <c r="D393" s="255"/>
      <c r="E393" s="256">
        <v>0.8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197</v>
      </c>
      <c r="AH393" s="210">
        <v>4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33.75" outlineLevel="1" x14ac:dyDescent="0.2">
      <c r="A394" s="231">
        <v>58</v>
      </c>
      <c r="B394" s="232" t="s">
        <v>531</v>
      </c>
      <c r="C394" s="248" t="s">
        <v>532</v>
      </c>
      <c r="D394" s="233" t="s">
        <v>207</v>
      </c>
      <c r="E394" s="234">
        <v>9.6</v>
      </c>
      <c r="F394" s="235"/>
      <c r="G394" s="236">
        <f>ROUND(E394*F394,2)</f>
        <v>0</v>
      </c>
      <c r="H394" s="235"/>
      <c r="I394" s="236">
        <f>ROUND(E394*H394,2)</f>
        <v>0</v>
      </c>
      <c r="J394" s="235"/>
      <c r="K394" s="236">
        <f>ROUND(E394*J394,2)</f>
        <v>0</v>
      </c>
      <c r="L394" s="236">
        <v>21</v>
      </c>
      <c r="M394" s="236">
        <f>G394*(1+L394/100)</f>
        <v>0</v>
      </c>
      <c r="N394" s="234">
        <v>3.5000000000000001E-3</v>
      </c>
      <c r="O394" s="234">
        <f>ROUND(E394*N394,2)</f>
        <v>0.03</v>
      </c>
      <c r="P394" s="234">
        <v>0</v>
      </c>
      <c r="Q394" s="234">
        <f>ROUND(E394*P394,2)</f>
        <v>0</v>
      </c>
      <c r="R394" s="236" t="s">
        <v>480</v>
      </c>
      <c r="S394" s="236" t="s">
        <v>167</v>
      </c>
      <c r="T394" s="237" t="s">
        <v>167</v>
      </c>
      <c r="U394" s="220">
        <v>0</v>
      </c>
      <c r="V394" s="220">
        <f>ROUND(E394*U394,2)</f>
        <v>0</v>
      </c>
      <c r="W394" s="220"/>
      <c r="X394" s="220" t="s">
        <v>481</v>
      </c>
      <c r="Y394" s="220" t="s">
        <v>170</v>
      </c>
      <c r="Z394" s="210"/>
      <c r="AA394" s="210"/>
      <c r="AB394" s="210"/>
      <c r="AC394" s="210"/>
      <c r="AD394" s="210"/>
      <c r="AE394" s="210"/>
      <c r="AF394" s="210"/>
      <c r="AG394" s="210" t="s">
        <v>482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51" t="s">
        <v>505</v>
      </c>
      <c r="D395" s="221"/>
      <c r="E395" s="222"/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197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51" t="s">
        <v>506</v>
      </c>
      <c r="D396" s="221"/>
      <c r="E396" s="222">
        <v>8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197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1" t="s">
        <v>530</v>
      </c>
      <c r="D397" s="255"/>
      <c r="E397" s="256">
        <v>1.6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197</v>
      </c>
      <c r="AH397" s="210">
        <v>4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1" x14ac:dyDescent="0.2">
      <c r="A398" s="231">
        <v>59</v>
      </c>
      <c r="B398" s="232" t="s">
        <v>533</v>
      </c>
      <c r="C398" s="248" t="s">
        <v>534</v>
      </c>
      <c r="D398" s="233" t="s">
        <v>535</v>
      </c>
      <c r="E398" s="234">
        <v>260.08787999999998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4">
        <v>0.02</v>
      </c>
      <c r="O398" s="234">
        <f>ROUND(E398*N398,2)</f>
        <v>5.2</v>
      </c>
      <c r="P398" s="234">
        <v>0</v>
      </c>
      <c r="Q398" s="234">
        <f>ROUND(E398*P398,2)</f>
        <v>0</v>
      </c>
      <c r="R398" s="236" t="s">
        <v>480</v>
      </c>
      <c r="S398" s="236" t="s">
        <v>167</v>
      </c>
      <c r="T398" s="237" t="s">
        <v>167</v>
      </c>
      <c r="U398" s="220">
        <v>0</v>
      </c>
      <c r="V398" s="220">
        <f>ROUND(E398*U398,2)</f>
        <v>0</v>
      </c>
      <c r="W398" s="220"/>
      <c r="X398" s="220" t="s">
        <v>481</v>
      </c>
      <c r="Y398" s="220" t="s">
        <v>170</v>
      </c>
      <c r="Z398" s="210"/>
      <c r="AA398" s="210"/>
      <c r="AB398" s="210"/>
      <c r="AC398" s="210"/>
      <c r="AD398" s="210"/>
      <c r="AE398" s="210"/>
      <c r="AF398" s="210"/>
      <c r="AG398" s="210" t="s">
        <v>482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17"/>
      <c r="B399" s="218"/>
      <c r="C399" s="251" t="s">
        <v>519</v>
      </c>
      <c r="D399" s="221"/>
      <c r="E399" s="222"/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197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1" t="s">
        <v>520</v>
      </c>
      <c r="D400" s="221"/>
      <c r="E400" s="222"/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197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1" t="s">
        <v>536</v>
      </c>
      <c r="D401" s="221"/>
      <c r="E401" s="222">
        <v>127.29600000000001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197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2.5" outlineLevel="3" x14ac:dyDescent="0.2">
      <c r="A402" s="217"/>
      <c r="B402" s="218"/>
      <c r="C402" s="251" t="s">
        <v>537</v>
      </c>
      <c r="D402" s="221"/>
      <c r="E402" s="222">
        <v>33.862400000000001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197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3" x14ac:dyDescent="0.2">
      <c r="A403" s="217"/>
      <c r="B403" s="218"/>
      <c r="C403" s="251" t="s">
        <v>538</v>
      </c>
      <c r="D403" s="221"/>
      <c r="E403" s="222">
        <v>15.847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197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2.5" outlineLevel="3" x14ac:dyDescent="0.2">
      <c r="A404" s="217"/>
      <c r="B404" s="218"/>
      <c r="C404" s="251" t="s">
        <v>539</v>
      </c>
      <c r="D404" s="221"/>
      <c r="E404" s="222">
        <v>26.162500000000001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197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51" t="s">
        <v>540</v>
      </c>
      <c r="D405" s="221"/>
      <c r="E405" s="222">
        <v>30.498000000000001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197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51" t="s">
        <v>469</v>
      </c>
      <c r="D406" s="221"/>
      <c r="E406" s="222"/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197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51" t="s">
        <v>541</v>
      </c>
      <c r="D407" s="221"/>
      <c r="E407" s="222">
        <v>2.1194999999999999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197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51" t="s">
        <v>471</v>
      </c>
      <c r="D408" s="221"/>
      <c r="E408" s="222"/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197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51" t="s">
        <v>542</v>
      </c>
      <c r="D409" s="221"/>
      <c r="E409" s="222">
        <v>0.65812999999999999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197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1" t="s">
        <v>543</v>
      </c>
      <c r="D410" s="255"/>
      <c r="E410" s="256">
        <v>23.644349999999999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197</v>
      </c>
      <c r="AH410" s="210">
        <v>4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33.75" outlineLevel="1" x14ac:dyDescent="0.2">
      <c r="A411" s="231">
        <v>60</v>
      </c>
      <c r="B411" s="232" t="s">
        <v>544</v>
      </c>
      <c r="C411" s="248" t="s">
        <v>545</v>
      </c>
      <c r="D411" s="233" t="s">
        <v>535</v>
      </c>
      <c r="E411" s="234">
        <v>0.1152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4">
        <v>0.02</v>
      </c>
      <c r="O411" s="234">
        <f>ROUND(E411*N411,2)</f>
        <v>0</v>
      </c>
      <c r="P411" s="234">
        <v>0</v>
      </c>
      <c r="Q411" s="234">
        <f>ROUND(E411*P411,2)</f>
        <v>0</v>
      </c>
      <c r="R411" s="236" t="s">
        <v>480</v>
      </c>
      <c r="S411" s="236" t="s">
        <v>167</v>
      </c>
      <c r="T411" s="237" t="s">
        <v>167</v>
      </c>
      <c r="U411" s="220">
        <v>0</v>
      </c>
      <c r="V411" s="220">
        <f>ROUND(E411*U411,2)</f>
        <v>0</v>
      </c>
      <c r="W411" s="220"/>
      <c r="X411" s="220" t="s">
        <v>481</v>
      </c>
      <c r="Y411" s="220" t="s">
        <v>170</v>
      </c>
      <c r="Z411" s="210"/>
      <c r="AA411" s="210"/>
      <c r="AB411" s="210"/>
      <c r="AC411" s="210"/>
      <c r="AD411" s="210"/>
      <c r="AE411" s="210"/>
      <c r="AF411" s="210"/>
      <c r="AG411" s="210" t="s">
        <v>482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1" t="s">
        <v>511</v>
      </c>
      <c r="D412" s="221"/>
      <c r="E412" s="222"/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197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1" t="s">
        <v>546</v>
      </c>
      <c r="D413" s="221"/>
      <c r="E413" s="222">
        <v>9.6000000000000002E-2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197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1" t="s">
        <v>530</v>
      </c>
      <c r="D414" s="255"/>
      <c r="E414" s="256">
        <v>1.9199999999999998E-2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197</v>
      </c>
      <c r="AH414" s="210">
        <v>4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22.5" outlineLevel="1" x14ac:dyDescent="0.2">
      <c r="A415" s="231">
        <v>61</v>
      </c>
      <c r="B415" s="232" t="s">
        <v>547</v>
      </c>
      <c r="C415" s="248" t="s">
        <v>548</v>
      </c>
      <c r="D415" s="233" t="s">
        <v>207</v>
      </c>
      <c r="E415" s="234">
        <v>17.201519999999999</v>
      </c>
      <c r="F415" s="235"/>
      <c r="G415" s="236">
        <f>ROUND(E415*F415,2)</f>
        <v>0</v>
      </c>
      <c r="H415" s="235"/>
      <c r="I415" s="236">
        <f>ROUND(E415*H415,2)</f>
        <v>0</v>
      </c>
      <c r="J415" s="235"/>
      <c r="K415" s="236">
        <f>ROUND(E415*J415,2)</f>
        <v>0</v>
      </c>
      <c r="L415" s="236">
        <v>21</v>
      </c>
      <c r="M415" s="236">
        <f>G415*(1+L415/100)</f>
        <v>0</v>
      </c>
      <c r="N415" s="234">
        <v>3.2499999999999999E-3</v>
      </c>
      <c r="O415" s="234">
        <f>ROUND(E415*N415,2)</f>
        <v>0.06</v>
      </c>
      <c r="P415" s="234">
        <v>0</v>
      </c>
      <c r="Q415" s="234">
        <f>ROUND(E415*P415,2)</f>
        <v>0</v>
      </c>
      <c r="R415" s="236" t="s">
        <v>480</v>
      </c>
      <c r="S415" s="236" t="s">
        <v>167</v>
      </c>
      <c r="T415" s="237" t="s">
        <v>167</v>
      </c>
      <c r="U415" s="220">
        <v>0</v>
      </c>
      <c r="V415" s="220">
        <f>ROUND(E415*U415,2)</f>
        <v>0</v>
      </c>
      <c r="W415" s="220"/>
      <c r="X415" s="220" t="s">
        <v>481</v>
      </c>
      <c r="Y415" s="220" t="s">
        <v>170</v>
      </c>
      <c r="Z415" s="210"/>
      <c r="AA415" s="210"/>
      <c r="AB415" s="210"/>
      <c r="AC415" s="210"/>
      <c r="AD415" s="210"/>
      <c r="AE415" s="210"/>
      <c r="AF415" s="210"/>
      <c r="AG415" s="210" t="s">
        <v>482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17"/>
      <c r="B416" s="218"/>
      <c r="C416" s="251" t="s">
        <v>549</v>
      </c>
      <c r="D416" s="221"/>
      <c r="E416" s="222">
        <v>14.3346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197</v>
      </c>
      <c r="AH416" s="210">
        <v>5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61" t="s">
        <v>530</v>
      </c>
      <c r="D417" s="255"/>
      <c r="E417" s="256">
        <v>2.8669199999999999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197</v>
      </c>
      <c r="AH417" s="210">
        <v>4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31">
        <v>62</v>
      </c>
      <c r="B418" s="232" t="s">
        <v>550</v>
      </c>
      <c r="C418" s="248" t="s">
        <v>551</v>
      </c>
      <c r="D418" s="233" t="s">
        <v>358</v>
      </c>
      <c r="E418" s="234">
        <v>5.3489300000000002</v>
      </c>
      <c r="F418" s="235"/>
      <c r="G418" s="236">
        <f>ROUND(E418*F418,2)</f>
        <v>0</v>
      </c>
      <c r="H418" s="235"/>
      <c r="I418" s="236">
        <f>ROUND(E418*H418,2)</f>
        <v>0</v>
      </c>
      <c r="J418" s="235"/>
      <c r="K418" s="236">
        <f>ROUND(E418*J418,2)</f>
        <v>0</v>
      </c>
      <c r="L418" s="236">
        <v>21</v>
      </c>
      <c r="M418" s="236">
        <f>G418*(1+L418/100)</f>
        <v>0</v>
      </c>
      <c r="N418" s="234">
        <v>0</v>
      </c>
      <c r="O418" s="234">
        <f>ROUND(E418*N418,2)</f>
        <v>0</v>
      </c>
      <c r="P418" s="234">
        <v>0</v>
      </c>
      <c r="Q418" s="234">
        <f>ROUND(E418*P418,2)</f>
        <v>0</v>
      </c>
      <c r="R418" s="236" t="s">
        <v>498</v>
      </c>
      <c r="S418" s="236" t="s">
        <v>167</v>
      </c>
      <c r="T418" s="237" t="s">
        <v>167</v>
      </c>
      <c r="U418" s="220">
        <v>1.966</v>
      </c>
      <c r="V418" s="220">
        <f>ROUND(E418*U418,2)</f>
        <v>10.52</v>
      </c>
      <c r="W418" s="220"/>
      <c r="X418" s="220" t="s">
        <v>359</v>
      </c>
      <c r="Y418" s="220" t="s">
        <v>170</v>
      </c>
      <c r="Z418" s="210"/>
      <c r="AA418" s="210"/>
      <c r="AB418" s="210"/>
      <c r="AC418" s="210"/>
      <c r="AD418" s="210"/>
      <c r="AE418" s="210"/>
      <c r="AF418" s="210"/>
      <c r="AG418" s="210" t="s">
        <v>360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60" t="s">
        <v>493</v>
      </c>
      <c r="D419" s="258"/>
      <c r="E419" s="258"/>
      <c r="F419" s="258"/>
      <c r="G419" s="258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247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1" t="s">
        <v>362</v>
      </c>
      <c r="D420" s="221"/>
      <c r="E420" s="222"/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197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1" t="s">
        <v>552</v>
      </c>
      <c r="D421" s="221"/>
      <c r="E421" s="222"/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197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51" t="s">
        <v>553</v>
      </c>
      <c r="D422" s="221"/>
      <c r="E422" s="222">
        <v>5.3489300000000002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197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x14ac:dyDescent="0.2">
      <c r="A423" s="224" t="s">
        <v>162</v>
      </c>
      <c r="B423" s="225" t="s">
        <v>99</v>
      </c>
      <c r="C423" s="247" t="s">
        <v>100</v>
      </c>
      <c r="D423" s="226"/>
      <c r="E423" s="227"/>
      <c r="F423" s="228"/>
      <c r="G423" s="228">
        <f>SUMIF(AG424:AG435,"&lt;&gt;NOR",G424:G435)</f>
        <v>0</v>
      </c>
      <c r="H423" s="228"/>
      <c r="I423" s="228">
        <f>SUM(I424:I435)</f>
        <v>0</v>
      </c>
      <c r="J423" s="228"/>
      <c r="K423" s="228">
        <f>SUM(K424:K435)</f>
        <v>0</v>
      </c>
      <c r="L423" s="228"/>
      <c r="M423" s="228">
        <f>SUM(M424:M435)</f>
        <v>0</v>
      </c>
      <c r="N423" s="227"/>
      <c r="O423" s="227">
        <f>SUM(O424:O435)</f>
        <v>0.22</v>
      </c>
      <c r="P423" s="227"/>
      <c r="Q423" s="227">
        <f>SUM(Q424:Q435)</f>
        <v>0</v>
      </c>
      <c r="R423" s="228"/>
      <c r="S423" s="228"/>
      <c r="T423" s="229"/>
      <c r="U423" s="223"/>
      <c r="V423" s="223">
        <f>SUM(V424:V435)</f>
        <v>43.07</v>
      </c>
      <c r="W423" s="223"/>
      <c r="X423" s="223"/>
      <c r="Y423" s="223"/>
      <c r="AG423" t="s">
        <v>163</v>
      </c>
    </row>
    <row r="424" spans="1:60" ht="22.5" outlineLevel="1" x14ac:dyDescent="0.2">
      <c r="A424" s="231">
        <v>63</v>
      </c>
      <c r="B424" s="232" t="s">
        <v>554</v>
      </c>
      <c r="C424" s="248" t="s">
        <v>555</v>
      </c>
      <c r="D424" s="233" t="s">
        <v>207</v>
      </c>
      <c r="E424" s="234">
        <v>354.67</v>
      </c>
      <c r="F424" s="235"/>
      <c r="G424" s="236">
        <f>ROUND(E424*F424,2)</f>
        <v>0</v>
      </c>
      <c r="H424" s="235"/>
      <c r="I424" s="236">
        <f>ROUND(E424*H424,2)</f>
        <v>0</v>
      </c>
      <c r="J424" s="235"/>
      <c r="K424" s="236">
        <f>ROUND(E424*J424,2)</f>
        <v>0</v>
      </c>
      <c r="L424" s="236">
        <v>21</v>
      </c>
      <c r="M424" s="236">
        <f>G424*(1+L424/100)</f>
        <v>0</v>
      </c>
      <c r="N424" s="234">
        <v>0</v>
      </c>
      <c r="O424" s="234">
        <f>ROUND(E424*N424,2)</f>
        <v>0</v>
      </c>
      <c r="P424" s="234">
        <v>0</v>
      </c>
      <c r="Q424" s="234">
        <f>ROUND(E424*P424,2)</f>
        <v>0</v>
      </c>
      <c r="R424" s="236" t="s">
        <v>556</v>
      </c>
      <c r="S424" s="236" t="s">
        <v>167</v>
      </c>
      <c r="T424" s="237" t="s">
        <v>167</v>
      </c>
      <c r="U424" s="220">
        <v>0.12</v>
      </c>
      <c r="V424" s="220">
        <f>ROUND(E424*U424,2)</f>
        <v>42.56</v>
      </c>
      <c r="W424" s="220"/>
      <c r="X424" s="220" t="s">
        <v>209</v>
      </c>
      <c r="Y424" s="220" t="s">
        <v>170</v>
      </c>
      <c r="Z424" s="210"/>
      <c r="AA424" s="210"/>
      <c r="AB424" s="210"/>
      <c r="AC424" s="210"/>
      <c r="AD424" s="210"/>
      <c r="AE424" s="210"/>
      <c r="AF424" s="210"/>
      <c r="AG424" s="210" t="s">
        <v>210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17"/>
      <c r="B425" s="218"/>
      <c r="C425" s="251" t="s">
        <v>219</v>
      </c>
      <c r="D425" s="221"/>
      <c r="E425" s="222"/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197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51" t="s">
        <v>248</v>
      </c>
      <c r="D426" s="221"/>
      <c r="E426" s="222"/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197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51" t="s">
        <v>557</v>
      </c>
      <c r="D427" s="221"/>
      <c r="E427" s="222">
        <v>354.67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197</v>
      </c>
      <c r="AH427" s="210">
        <v>5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33.75" outlineLevel="1" x14ac:dyDescent="0.2">
      <c r="A428" s="231">
        <v>64</v>
      </c>
      <c r="B428" s="232" t="s">
        <v>558</v>
      </c>
      <c r="C428" s="248" t="s">
        <v>559</v>
      </c>
      <c r="D428" s="233" t="s">
        <v>207</v>
      </c>
      <c r="E428" s="234">
        <v>365.31009999999998</v>
      </c>
      <c r="F428" s="235"/>
      <c r="G428" s="236">
        <f>ROUND(E428*F428,2)</f>
        <v>0</v>
      </c>
      <c r="H428" s="235"/>
      <c r="I428" s="236">
        <f>ROUND(E428*H428,2)</f>
        <v>0</v>
      </c>
      <c r="J428" s="235"/>
      <c r="K428" s="236">
        <f>ROUND(E428*J428,2)</f>
        <v>0</v>
      </c>
      <c r="L428" s="236">
        <v>21</v>
      </c>
      <c r="M428" s="236">
        <f>G428*(1+L428/100)</f>
        <v>0</v>
      </c>
      <c r="N428" s="234">
        <v>5.9999999999999995E-4</v>
      </c>
      <c r="O428" s="234">
        <f>ROUND(E428*N428,2)</f>
        <v>0.22</v>
      </c>
      <c r="P428" s="234">
        <v>0</v>
      </c>
      <c r="Q428" s="234">
        <f>ROUND(E428*P428,2)</f>
        <v>0</v>
      </c>
      <c r="R428" s="236" t="s">
        <v>480</v>
      </c>
      <c r="S428" s="236" t="s">
        <v>167</v>
      </c>
      <c r="T428" s="237" t="s">
        <v>167</v>
      </c>
      <c r="U428" s="220">
        <v>0</v>
      </c>
      <c r="V428" s="220">
        <f>ROUND(E428*U428,2)</f>
        <v>0</v>
      </c>
      <c r="W428" s="220"/>
      <c r="X428" s="220" t="s">
        <v>481</v>
      </c>
      <c r="Y428" s="220" t="s">
        <v>170</v>
      </c>
      <c r="Z428" s="210"/>
      <c r="AA428" s="210"/>
      <c r="AB428" s="210"/>
      <c r="AC428" s="210"/>
      <c r="AD428" s="210"/>
      <c r="AE428" s="210"/>
      <c r="AF428" s="210"/>
      <c r="AG428" s="210" t="s">
        <v>482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51" t="s">
        <v>560</v>
      </c>
      <c r="D429" s="221"/>
      <c r="E429" s="222">
        <v>354.67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197</v>
      </c>
      <c r="AH429" s="210">
        <v>5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1" t="s">
        <v>561</v>
      </c>
      <c r="D430" s="255"/>
      <c r="E430" s="256">
        <v>10.6401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197</v>
      </c>
      <c r="AH430" s="210">
        <v>4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31">
        <v>65</v>
      </c>
      <c r="B431" s="232" t="s">
        <v>562</v>
      </c>
      <c r="C431" s="248" t="s">
        <v>563</v>
      </c>
      <c r="D431" s="233" t="s">
        <v>358</v>
      </c>
      <c r="E431" s="234">
        <v>0.21919</v>
      </c>
      <c r="F431" s="235"/>
      <c r="G431" s="236">
        <f>ROUND(E431*F431,2)</f>
        <v>0</v>
      </c>
      <c r="H431" s="235"/>
      <c r="I431" s="236">
        <f>ROUND(E431*H431,2)</f>
        <v>0</v>
      </c>
      <c r="J431" s="235"/>
      <c r="K431" s="236">
        <f>ROUND(E431*J431,2)</f>
        <v>0</v>
      </c>
      <c r="L431" s="236">
        <v>21</v>
      </c>
      <c r="M431" s="236">
        <f>G431*(1+L431/100)</f>
        <v>0</v>
      </c>
      <c r="N431" s="234">
        <v>0</v>
      </c>
      <c r="O431" s="234">
        <f>ROUND(E431*N431,2)</f>
        <v>0</v>
      </c>
      <c r="P431" s="234">
        <v>0</v>
      </c>
      <c r="Q431" s="234">
        <f>ROUND(E431*P431,2)</f>
        <v>0</v>
      </c>
      <c r="R431" s="236" t="s">
        <v>556</v>
      </c>
      <c r="S431" s="236" t="s">
        <v>167</v>
      </c>
      <c r="T431" s="237" t="s">
        <v>167</v>
      </c>
      <c r="U431" s="220">
        <v>2.339</v>
      </c>
      <c r="V431" s="220">
        <f>ROUND(E431*U431,2)</f>
        <v>0.51</v>
      </c>
      <c r="W431" s="220"/>
      <c r="X431" s="220" t="s">
        <v>359</v>
      </c>
      <c r="Y431" s="220" t="s">
        <v>170</v>
      </c>
      <c r="Z431" s="210"/>
      <c r="AA431" s="210"/>
      <c r="AB431" s="210"/>
      <c r="AC431" s="210"/>
      <c r="AD431" s="210"/>
      <c r="AE431" s="210"/>
      <c r="AF431" s="210"/>
      <c r="AG431" s="210" t="s">
        <v>360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60" t="s">
        <v>564</v>
      </c>
      <c r="D432" s="258"/>
      <c r="E432" s="258"/>
      <c r="F432" s="258"/>
      <c r="G432" s="258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247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51" t="s">
        <v>362</v>
      </c>
      <c r="D433" s="221"/>
      <c r="E433" s="222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197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51" t="s">
        <v>565</v>
      </c>
      <c r="D434" s="221"/>
      <c r="E434" s="222"/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197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51" t="s">
        <v>566</v>
      </c>
      <c r="D435" s="221"/>
      <c r="E435" s="222">
        <v>0.21919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197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x14ac:dyDescent="0.2">
      <c r="A436" s="224" t="s">
        <v>162</v>
      </c>
      <c r="B436" s="225" t="s">
        <v>101</v>
      </c>
      <c r="C436" s="247" t="s">
        <v>102</v>
      </c>
      <c r="D436" s="226"/>
      <c r="E436" s="227"/>
      <c r="F436" s="228"/>
      <c r="G436" s="228">
        <f>SUMIF(AG437:AG439,"&lt;&gt;NOR",G437:G439)</f>
        <v>0</v>
      </c>
      <c r="H436" s="228"/>
      <c r="I436" s="228">
        <f>SUM(I437:I439)</f>
        <v>0</v>
      </c>
      <c r="J436" s="228"/>
      <c r="K436" s="228">
        <f>SUM(K437:K439)</f>
        <v>0</v>
      </c>
      <c r="L436" s="228"/>
      <c r="M436" s="228">
        <f>SUM(M437:M439)</f>
        <v>0</v>
      </c>
      <c r="N436" s="227"/>
      <c r="O436" s="227">
        <f>SUM(O437:O439)</f>
        <v>0</v>
      </c>
      <c r="P436" s="227"/>
      <c r="Q436" s="227">
        <f>SUM(Q437:Q439)</f>
        <v>0.03</v>
      </c>
      <c r="R436" s="228"/>
      <c r="S436" s="228"/>
      <c r="T436" s="229"/>
      <c r="U436" s="223"/>
      <c r="V436" s="223">
        <f>SUM(V437:V439)</f>
        <v>1.33</v>
      </c>
      <c r="W436" s="223"/>
      <c r="X436" s="223"/>
      <c r="Y436" s="223"/>
      <c r="AG436" t="s">
        <v>163</v>
      </c>
    </row>
    <row r="437" spans="1:60" outlineLevel="1" x14ac:dyDescent="0.2">
      <c r="A437" s="231">
        <v>66</v>
      </c>
      <c r="B437" s="232" t="s">
        <v>567</v>
      </c>
      <c r="C437" s="248" t="s">
        <v>568</v>
      </c>
      <c r="D437" s="233" t="s">
        <v>316</v>
      </c>
      <c r="E437" s="234">
        <v>11.7</v>
      </c>
      <c r="F437" s="235"/>
      <c r="G437" s="236">
        <f>ROUND(E437*F437,2)</f>
        <v>0</v>
      </c>
      <c r="H437" s="235"/>
      <c r="I437" s="236">
        <f>ROUND(E437*H437,2)</f>
        <v>0</v>
      </c>
      <c r="J437" s="235"/>
      <c r="K437" s="236">
        <f>ROUND(E437*J437,2)</f>
        <v>0</v>
      </c>
      <c r="L437" s="236">
        <v>21</v>
      </c>
      <c r="M437" s="236">
        <f>G437*(1+L437/100)</f>
        <v>0</v>
      </c>
      <c r="N437" s="234">
        <v>0</v>
      </c>
      <c r="O437" s="234">
        <f>ROUND(E437*N437,2)</f>
        <v>0</v>
      </c>
      <c r="P437" s="234">
        <v>2.63E-3</v>
      </c>
      <c r="Q437" s="234">
        <f>ROUND(E437*P437,2)</f>
        <v>0.03</v>
      </c>
      <c r="R437" s="236" t="s">
        <v>569</v>
      </c>
      <c r="S437" s="236" t="s">
        <v>167</v>
      </c>
      <c r="T437" s="237" t="s">
        <v>167</v>
      </c>
      <c r="U437" s="220">
        <v>0.114</v>
      </c>
      <c r="V437" s="220">
        <f>ROUND(E437*U437,2)</f>
        <v>1.33</v>
      </c>
      <c r="W437" s="220"/>
      <c r="X437" s="220" t="s">
        <v>209</v>
      </c>
      <c r="Y437" s="220" t="s">
        <v>170</v>
      </c>
      <c r="Z437" s="210"/>
      <c r="AA437" s="210"/>
      <c r="AB437" s="210"/>
      <c r="AC437" s="210"/>
      <c r="AD437" s="210"/>
      <c r="AE437" s="210"/>
      <c r="AF437" s="210"/>
      <c r="AG437" s="210" t="s">
        <v>210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60" t="s">
        <v>570</v>
      </c>
      <c r="D438" s="258"/>
      <c r="E438" s="258"/>
      <c r="F438" s="258"/>
      <c r="G438" s="258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247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51" t="s">
        <v>571</v>
      </c>
      <c r="D439" s="221"/>
      <c r="E439" s="222">
        <v>11.7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197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">
      <c r="A440" s="224" t="s">
        <v>162</v>
      </c>
      <c r="B440" s="225" t="s">
        <v>103</v>
      </c>
      <c r="C440" s="247" t="s">
        <v>104</v>
      </c>
      <c r="D440" s="226"/>
      <c r="E440" s="227"/>
      <c r="F440" s="228"/>
      <c r="G440" s="228">
        <f>SUMIF(AG441:AG446,"&lt;&gt;NOR",G441:G446)</f>
        <v>0</v>
      </c>
      <c r="H440" s="228"/>
      <c r="I440" s="228">
        <f>SUM(I441:I446)</f>
        <v>0</v>
      </c>
      <c r="J440" s="228"/>
      <c r="K440" s="228">
        <f>SUM(K441:K446)</f>
        <v>0</v>
      </c>
      <c r="L440" s="228"/>
      <c r="M440" s="228">
        <f>SUM(M441:M446)</f>
        <v>0</v>
      </c>
      <c r="N440" s="227"/>
      <c r="O440" s="227">
        <f>SUM(O441:O446)</f>
        <v>0</v>
      </c>
      <c r="P440" s="227"/>
      <c r="Q440" s="227">
        <f>SUM(Q441:Q446)</f>
        <v>0.11</v>
      </c>
      <c r="R440" s="228"/>
      <c r="S440" s="228"/>
      <c r="T440" s="229"/>
      <c r="U440" s="223"/>
      <c r="V440" s="223">
        <f>SUM(V441:V446)</f>
        <v>4.97</v>
      </c>
      <c r="W440" s="223"/>
      <c r="X440" s="223"/>
      <c r="Y440" s="223"/>
      <c r="AG440" t="s">
        <v>163</v>
      </c>
    </row>
    <row r="441" spans="1:60" outlineLevel="1" x14ac:dyDescent="0.2">
      <c r="A441" s="231">
        <v>67</v>
      </c>
      <c r="B441" s="232" t="s">
        <v>572</v>
      </c>
      <c r="C441" s="248" t="s">
        <v>573</v>
      </c>
      <c r="D441" s="233" t="s">
        <v>316</v>
      </c>
      <c r="E441" s="234">
        <v>6</v>
      </c>
      <c r="F441" s="235"/>
      <c r="G441" s="236">
        <f>ROUND(E441*F441,2)</f>
        <v>0</v>
      </c>
      <c r="H441" s="235"/>
      <c r="I441" s="236">
        <f>ROUND(E441*H441,2)</f>
        <v>0</v>
      </c>
      <c r="J441" s="235"/>
      <c r="K441" s="236">
        <f>ROUND(E441*J441,2)</f>
        <v>0</v>
      </c>
      <c r="L441" s="236">
        <v>21</v>
      </c>
      <c r="M441" s="236">
        <f>G441*(1+L441/100)</f>
        <v>0</v>
      </c>
      <c r="N441" s="234">
        <v>0</v>
      </c>
      <c r="O441" s="234">
        <f>ROUND(E441*N441,2)</f>
        <v>0</v>
      </c>
      <c r="P441" s="234">
        <v>1.9E-2</v>
      </c>
      <c r="Q441" s="234">
        <f>ROUND(E441*P441,2)</f>
        <v>0.11</v>
      </c>
      <c r="R441" s="236" t="s">
        <v>574</v>
      </c>
      <c r="S441" s="236" t="s">
        <v>167</v>
      </c>
      <c r="T441" s="237" t="s">
        <v>167</v>
      </c>
      <c r="U441" s="220">
        <v>0.51</v>
      </c>
      <c r="V441" s="220">
        <f>ROUND(E441*U441,2)</f>
        <v>3.06</v>
      </c>
      <c r="W441" s="220"/>
      <c r="X441" s="220" t="s">
        <v>209</v>
      </c>
      <c r="Y441" s="220" t="s">
        <v>170</v>
      </c>
      <c r="Z441" s="210"/>
      <c r="AA441" s="210"/>
      <c r="AB441" s="210"/>
      <c r="AC441" s="210"/>
      <c r="AD441" s="210"/>
      <c r="AE441" s="210"/>
      <c r="AF441" s="210"/>
      <c r="AG441" s="210" t="s">
        <v>210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51" t="s">
        <v>575</v>
      </c>
      <c r="D442" s="221"/>
      <c r="E442" s="222">
        <v>6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197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1">
        <v>68</v>
      </c>
      <c r="B443" s="232" t="s">
        <v>576</v>
      </c>
      <c r="C443" s="248" t="s">
        <v>577</v>
      </c>
      <c r="D443" s="233" t="s">
        <v>367</v>
      </c>
      <c r="E443" s="234">
        <v>4</v>
      </c>
      <c r="F443" s="235"/>
      <c r="G443" s="236">
        <f>ROUND(E443*F443,2)</f>
        <v>0</v>
      </c>
      <c r="H443" s="235"/>
      <c r="I443" s="236">
        <f>ROUND(E443*H443,2)</f>
        <v>0</v>
      </c>
      <c r="J443" s="235"/>
      <c r="K443" s="236">
        <f>ROUND(E443*J443,2)</f>
        <v>0</v>
      </c>
      <c r="L443" s="236">
        <v>21</v>
      </c>
      <c r="M443" s="236">
        <f>G443*(1+L443/100)</f>
        <v>0</v>
      </c>
      <c r="N443" s="234">
        <v>0</v>
      </c>
      <c r="O443" s="234">
        <f>ROUND(E443*N443,2)</f>
        <v>0</v>
      </c>
      <c r="P443" s="234">
        <v>1.2E-4</v>
      </c>
      <c r="Q443" s="234">
        <f>ROUND(E443*P443,2)</f>
        <v>0</v>
      </c>
      <c r="R443" s="236" t="s">
        <v>574</v>
      </c>
      <c r="S443" s="236" t="s">
        <v>167</v>
      </c>
      <c r="T443" s="237" t="s">
        <v>167</v>
      </c>
      <c r="U443" s="220">
        <v>0.1885</v>
      </c>
      <c r="V443" s="220">
        <f>ROUND(E443*U443,2)</f>
        <v>0.75</v>
      </c>
      <c r="W443" s="220"/>
      <c r="X443" s="220" t="s">
        <v>209</v>
      </c>
      <c r="Y443" s="220" t="s">
        <v>170</v>
      </c>
      <c r="Z443" s="210"/>
      <c r="AA443" s="210"/>
      <c r="AB443" s="210"/>
      <c r="AC443" s="210"/>
      <c r="AD443" s="210"/>
      <c r="AE443" s="210"/>
      <c r="AF443" s="210"/>
      <c r="AG443" s="210" t="s">
        <v>210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51" t="s">
        <v>578</v>
      </c>
      <c r="D444" s="221"/>
      <c r="E444" s="222">
        <v>4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197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1">
        <v>69</v>
      </c>
      <c r="B445" s="232" t="s">
        <v>579</v>
      </c>
      <c r="C445" s="248" t="s">
        <v>580</v>
      </c>
      <c r="D445" s="233" t="s">
        <v>367</v>
      </c>
      <c r="E445" s="234">
        <v>4</v>
      </c>
      <c r="F445" s="235"/>
      <c r="G445" s="236">
        <f>ROUND(E445*F445,2)</f>
        <v>0</v>
      </c>
      <c r="H445" s="235"/>
      <c r="I445" s="236">
        <f>ROUND(E445*H445,2)</f>
        <v>0</v>
      </c>
      <c r="J445" s="235"/>
      <c r="K445" s="236">
        <f>ROUND(E445*J445,2)</f>
        <v>0</v>
      </c>
      <c r="L445" s="236">
        <v>21</v>
      </c>
      <c r="M445" s="236">
        <f>G445*(1+L445/100)</f>
        <v>0</v>
      </c>
      <c r="N445" s="234">
        <v>0</v>
      </c>
      <c r="O445" s="234">
        <f>ROUND(E445*N445,2)</f>
        <v>0</v>
      </c>
      <c r="P445" s="234">
        <v>0</v>
      </c>
      <c r="Q445" s="234">
        <f>ROUND(E445*P445,2)</f>
        <v>0</v>
      </c>
      <c r="R445" s="236" t="s">
        <v>574</v>
      </c>
      <c r="S445" s="236" t="s">
        <v>167</v>
      </c>
      <c r="T445" s="237" t="s">
        <v>167</v>
      </c>
      <c r="U445" s="220">
        <v>0.28999999999999998</v>
      </c>
      <c r="V445" s="220">
        <f>ROUND(E445*U445,2)</f>
        <v>1.1599999999999999</v>
      </c>
      <c r="W445" s="220"/>
      <c r="X445" s="220" t="s">
        <v>209</v>
      </c>
      <c r="Y445" s="220" t="s">
        <v>170</v>
      </c>
      <c r="Z445" s="210"/>
      <c r="AA445" s="210"/>
      <c r="AB445" s="210"/>
      <c r="AC445" s="210"/>
      <c r="AD445" s="210"/>
      <c r="AE445" s="210"/>
      <c r="AF445" s="210"/>
      <c r="AG445" s="210" t="s">
        <v>210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1" t="s">
        <v>581</v>
      </c>
      <c r="D446" s="221"/>
      <c r="E446" s="222">
        <v>4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197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x14ac:dyDescent="0.2">
      <c r="A447" s="224" t="s">
        <v>162</v>
      </c>
      <c r="B447" s="225" t="s">
        <v>105</v>
      </c>
      <c r="C447" s="247" t="s">
        <v>106</v>
      </c>
      <c r="D447" s="226"/>
      <c r="E447" s="227"/>
      <c r="F447" s="228"/>
      <c r="G447" s="228">
        <f>SUMIF(AG448:AG578,"&lt;&gt;NOR",G448:G578)</f>
        <v>0</v>
      </c>
      <c r="H447" s="228"/>
      <c r="I447" s="228">
        <f>SUM(I448:I578)</f>
        <v>0</v>
      </c>
      <c r="J447" s="228"/>
      <c r="K447" s="228">
        <f>SUM(K448:K578)</f>
        <v>0</v>
      </c>
      <c r="L447" s="228"/>
      <c r="M447" s="228">
        <f>SUM(M448:M578)</f>
        <v>0</v>
      </c>
      <c r="N447" s="227"/>
      <c r="O447" s="227">
        <f>SUM(O448:O578)</f>
        <v>9.52</v>
      </c>
      <c r="P447" s="227"/>
      <c r="Q447" s="227">
        <f>SUM(Q448:Q578)</f>
        <v>2.44</v>
      </c>
      <c r="R447" s="228"/>
      <c r="S447" s="228"/>
      <c r="T447" s="229"/>
      <c r="U447" s="223"/>
      <c r="V447" s="223">
        <f>SUM(V448:V578)</f>
        <v>889.3</v>
      </c>
      <c r="W447" s="223"/>
      <c r="X447" s="223"/>
      <c r="Y447" s="223"/>
      <c r="AG447" t="s">
        <v>163</v>
      </c>
    </row>
    <row r="448" spans="1:60" outlineLevel="1" x14ac:dyDescent="0.2">
      <c r="A448" s="231">
        <v>70</v>
      </c>
      <c r="B448" s="232" t="s">
        <v>582</v>
      </c>
      <c r="C448" s="248" t="s">
        <v>583</v>
      </c>
      <c r="D448" s="233" t="s">
        <v>367</v>
      </c>
      <c r="E448" s="234">
        <v>20</v>
      </c>
      <c r="F448" s="235"/>
      <c r="G448" s="236">
        <f>ROUND(E448*F448,2)</f>
        <v>0</v>
      </c>
      <c r="H448" s="235"/>
      <c r="I448" s="236">
        <f>ROUND(E448*H448,2)</f>
        <v>0</v>
      </c>
      <c r="J448" s="235"/>
      <c r="K448" s="236">
        <f>ROUND(E448*J448,2)</f>
        <v>0</v>
      </c>
      <c r="L448" s="236">
        <v>21</v>
      </c>
      <c r="M448" s="236">
        <f>G448*(1+L448/100)</f>
        <v>0</v>
      </c>
      <c r="N448" s="234">
        <v>0</v>
      </c>
      <c r="O448" s="234">
        <f>ROUND(E448*N448,2)</f>
        <v>0</v>
      </c>
      <c r="P448" s="234">
        <v>0</v>
      </c>
      <c r="Q448" s="234">
        <f>ROUND(E448*P448,2)</f>
        <v>0</v>
      </c>
      <c r="R448" s="236" t="s">
        <v>584</v>
      </c>
      <c r="S448" s="236" t="s">
        <v>167</v>
      </c>
      <c r="T448" s="237" t="s">
        <v>167</v>
      </c>
      <c r="U448" s="220">
        <v>5.5E-2</v>
      </c>
      <c r="V448" s="220">
        <f>ROUND(E448*U448,2)</f>
        <v>1.1000000000000001</v>
      </c>
      <c r="W448" s="220"/>
      <c r="X448" s="220" t="s">
        <v>209</v>
      </c>
      <c r="Y448" s="220" t="s">
        <v>170</v>
      </c>
      <c r="Z448" s="210"/>
      <c r="AA448" s="210"/>
      <c r="AB448" s="210"/>
      <c r="AC448" s="210"/>
      <c r="AD448" s="210"/>
      <c r="AE448" s="210"/>
      <c r="AF448" s="210"/>
      <c r="AG448" s="210" t="s">
        <v>210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51" t="s">
        <v>585</v>
      </c>
      <c r="D449" s="221"/>
      <c r="E449" s="222">
        <v>20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197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1">
        <v>71</v>
      </c>
      <c r="B450" s="232" t="s">
        <v>586</v>
      </c>
      <c r="C450" s="248" t="s">
        <v>587</v>
      </c>
      <c r="D450" s="233" t="s">
        <v>316</v>
      </c>
      <c r="E450" s="234">
        <v>66.5</v>
      </c>
      <c r="F450" s="235"/>
      <c r="G450" s="236">
        <f>ROUND(E450*F450,2)</f>
        <v>0</v>
      </c>
      <c r="H450" s="235"/>
      <c r="I450" s="236">
        <f>ROUND(E450*H450,2)</f>
        <v>0</v>
      </c>
      <c r="J450" s="235"/>
      <c r="K450" s="236">
        <f>ROUND(E450*J450,2)</f>
        <v>0</v>
      </c>
      <c r="L450" s="236">
        <v>21</v>
      </c>
      <c r="M450" s="236">
        <f>G450*(1+L450/100)</f>
        <v>0</v>
      </c>
      <c r="N450" s="234">
        <v>0</v>
      </c>
      <c r="O450" s="234">
        <f>ROUND(E450*N450,2)</f>
        <v>0</v>
      </c>
      <c r="P450" s="234">
        <v>0</v>
      </c>
      <c r="Q450" s="234">
        <f>ROUND(E450*P450,2)</f>
        <v>0</v>
      </c>
      <c r="R450" s="236" t="s">
        <v>584</v>
      </c>
      <c r="S450" s="236" t="s">
        <v>167</v>
      </c>
      <c r="T450" s="237" t="s">
        <v>167</v>
      </c>
      <c r="U450" s="220">
        <v>0.11</v>
      </c>
      <c r="V450" s="220">
        <f>ROUND(E450*U450,2)</f>
        <v>7.32</v>
      </c>
      <c r="W450" s="220"/>
      <c r="X450" s="220" t="s">
        <v>209</v>
      </c>
      <c r="Y450" s="220" t="s">
        <v>170</v>
      </c>
      <c r="Z450" s="210"/>
      <c r="AA450" s="210"/>
      <c r="AB450" s="210"/>
      <c r="AC450" s="210"/>
      <c r="AD450" s="210"/>
      <c r="AE450" s="210"/>
      <c r="AF450" s="210"/>
      <c r="AG450" s="210" t="s">
        <v>210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51" t="s">
        <v>469</v>
      </c>
      <c r="D451" s="221"/>
      <c r="E451" s="222"/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197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ht="22.5" outlineLevel="3" x14ac:dyDescent="0.2">
      <c r="A452" s="217"/>
      <c r="B452" s="218"/>
      <c r="C452" s="251" t="s">
        <v>588</v>
      </c>
      <c r="D452" s="221"/>
      <c r="E452" s="222">
        <v>48.5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197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51" t="s">
        <v>471</v>
      </c>
      <c r="D453" s="221"/>
      <c r="E453" s="222"/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197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22.5" outlineLevel="3" x14ac:dyDescent="0.2">
      <c r="A454" s="217"/>
      <c r="B454" s="218"/>
      <c r="C454" s="251" t="s">
        <v>589</v>
      </c>
      <c r="D454" s="221"/>
      <c r="E454" s="222">
        <v>18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197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31">
        <v>72</v>
      </c>
      <c r="B455" s="232" t="s">
        <v>590</v>
      </c>
      <c r="C455" s="248" t="s">
        <v>591</v>
      </c>
      <c r="D455" s="233" t="s">
        <v>207</v>
      </c>
      <c r="E455" s="234">
        <v>184.80959999999999</v>
      </c>
      <c r="F455" s="235"/>
      <c r="G455" s="236">
        <f>ROUND(E455*F455,2)</f>
        <v>0</v>
      </c>
      <c r="H455" s="235"/>
      <c r="I455" s="236">
        <f>ROUND(E455*H455,2)</f>
        <v>0</v>
      </c>
      <c r="J455" s="235"/>
      <c r="K455" s="236">
        <f>ROUND(E455*J455,2)</f>
        <v>0</v>
      </c>
      <c r="L455" s="236">
        <v>21</v>
      </c>
      <c r="M455" s="236">
        <f>G455*(1+L455/100)</f>
        <v>0</v>
      </c>
      <c r="N455" s="234">
        <v>1.6000000000000001E-4</v>
      </c>
      <c r="O455" s="234">
        <f>ROUND(E455*N455,2)</f>
        <v>0.03</v>
      </c>
      <c r="P455" s="234">
        <v>1.32E-2</v>
      </c>
      <c r="Q455" s="234">
        <f>ROUND(E455*P455,2)</f>
        <v>2.44</v>
      </c>
      <c r="R455" s="236" t="s">
        <v>584</v>
      </c>
      <c r="S455" s="236" t="s">
        <v>167</v>
      </c>
      <c r="T455" s="237" t="s">
        <v>167</v>
      </c>
      <c r="U455" s="220">
        <v>0.38629999999999998</v>
      </c>
      <c r="V455" s="220">
        <f>ROUND(E455*U455,2)</f>
        <v>71.39</v>
      </c>
      <c r="W455" s="220"/>
      <c r="X455" s="220" t="s">
        <v>209</v>
      </c>
      <c r="Y455" s="220" t="s">
        <v>170</v>
      </c>
      <c r="Z455" s="210"/>
      <c r="AA455" s="210"/>
      <c r="AB455" s="210"/>
      <c r="AC455" s="210"/>
      <c r="AD455" s="210"/>
      <c r="AE455" s="210"/>
      <c r="AF455" s="210"/>
      <c r="AG455" s="210" t="s">
        <v>210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51" t="s">
        <v>592</v>
      </c>
      <c r="D456" s="221"/>
      <c r="E456" s="222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197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51" t="s">
        <v>391</v>
      </c>
      <c r="D457" s="221"/>
      <c r="E457" s="222">
        <v>489.6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197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2.5" outlineLevel="3" x14ac:dyDescent="0.2">
      <c r="A458" s="217"/>
      <c r="B458" s="218"/>
      <c r="C458" s="251" t="s">
        <v>392</v>
      </c>
      <c r="D458" s="221"/>
      <c r="E458" s="222">
        <v>130.24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197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2.5" outlineLevel="3" x14ac:dyDescent="0.2">
      <c r="A459" s="217"/>
      <c r="B459" s="218"/>
      <c r="C459" s="251" t="s">
        <v>393</v>
      </c>
      <c r="D459" s="221"/>
      <c r="E459" s="222">
        <v>60.95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197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2.5" outlineLevel="3" x14ac:dyDescent="0.2">
      <c r="A460" s="217"/>
      <c r="B460" s="218"/>
      <c r="C460" s="251" t="s">
        <v>394</v>
      </c>
      <c r="D460" s="221"/>
      <c r="E460" s="222">
        <v>100.625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197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1" t="s">
        <v>395</v>
      </c>
      <c r="D461" s="221"/>
      <c r="E461" s="222">
        <v>117.3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197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1" t="s">
        <v>593</v>
      </c>
      <c r="D462" s="221"/>
      <c r="E462" s="222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197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1" t="s">
        <v>594</v>
      </c>
      <c r="D463" s="221"/>
      <c r="E463" s="222">
        <v>19.366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197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1" t="s">
        <v>595</v>
      </c>
      <c r="D464" s="221"/>
      <c r="E464" s="222">
        <v>5.9669999999999996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197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61" t="s">
        <v>596</v>
      </c>
      <c r="D465" s="255"/>
      <c r="E465" s="256">
        <v>-739.23839999999996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197</v>
      </c>
      <c r="AH465" s="210">
        <v>4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2.5" outlineLevel="1" x14ac:dyDescent="0.2">
      <c r="A466" s="231">
        <v>73</v>
      </c>
      <c r="B466" s="232" t="s">
        <v>597</v>
      </c>
      <c r="C466" s="248" t="s">
        <v>598</v>
      </c>
      <c r="D466" s="233" t="s">
        <v>207</v>
      </c>
      <c r="E466" s="234">
        <v>184.80959999999999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21</v>
      </c>
      <c r="M466" s="236">
        <f>G466*(1+L466/100)</f>
        <v>0</v>
      </c>
      <c r="N466" s="234">
        <v>1.4619999999999999E-2</v>
      </c>
      <c r="O466" s="234">
        <f>ROUND(E466*N466,2)</f>
        <v>2.7</v>
      </c>
      <c r="P466" s="234">
        <v>0</v>
      </c>
      <c r="Q466" s="234">
        <f>ROUND(E466*P466,2)</f>
        <v>0</v>
      </c>
      <c r="R466" s="236" t="s">
        <v>584</v>
      </c>
      <c r="S466" s="236" t="s">
        <v>167</v>
      </c>
      <c r="T466" s="237" t="s">
        <v>167</v>
      </c>
      <c r="U466" s="220">
        <v>0.504</v>
      </c>
      <c r="V466" s="220">
        <f>ROUND(E466*U466,2)</f>
        <v>93.14</v>
      </c>
      <c r="W466" s="220"/>
      <c r="X466" s="220" t="s">
        <v>209</v>
      </c>
      <c r="Y466" s="220" t="s">
        <v>170</v>
      </c>
      <c r="Z466" s="210"/>
      <c r="AA466" s="210"/>
      <c r="AB466" s="210"/>
      <c r="AC466" s="210"/>
      <c r="AD466" s="210"/>
      <c r="AE466" s="210"/>
      <c r="AF466" s="210"/>
      <c r="AG466" s="210" t="s">
        <v>210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51" t="s">
        <v>599</v>
      </c>
      <c r="D467" s="221"/>
      <c r="E467" s="222"/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197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51" t="s">
        <v>600</v>
      </c>
      <c r="D468" s="221"/>
      <c r="E468" s="222">
        <v>184.80959999999999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197</v>
      </c>
      <c r="AH468" s="210">
        <v>5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1" x14ac:dyDescent="0.2">
      <c r="A469" s="231">
        <v>74</v>
      </c>
      <c r="B469" s="232" t="s">
        <v>601</v>
      </c>
      <c r="C469" s="248" t="s">
        <v>602</v>
      </c>
      <c r="D469" s="233" t="s">
        <v>316</v>
      </c>
      <c r="E469" s="234">
        <v>68.92</v>
      </c>
      <c r="F469" s="235"/>
      <c r="G469" s="236">
        <f>ROUND(E469*F469,2)</f>
        <v>0</v>
      </c>
      <c r="H469" s="235"/>
      <c r="I469" s="236">
        <f>ROUND(E469*H469,2)</f>
        <v>0</v>
      </c>
      <c r="J469" s="235"/>
      <c r="K469" s="236">
        <f>ROUND(E469*J469,2)</f>
        <v>0</v>
      </c>
      <c r="L469" s="236">
        <v>21</v>
      </c>
      <c r="M469" s="236">
        <f>G469*(1+L469/100)</f>
        <v>0</v>
      </c>
      <c r="N469" s="234">
        <v>0</v>
      </c>
      <c r="O469" s="234">
        <f>ROUND(E469*N469,2)</f>
        <v>0</v>
      </c>
      <c r="P469" s="234">
        <v>0</v>
      </c>
      <c r="Q469" s="234">
        <f>ROUND(E469*P469,2)</f>
        <v>0</v>
      </c>
      <c r="R469" s="236" t="s">
        <v>584</v>
      </c>
      <c r="S469" s="236" t="s">
        <v>167</v>
      </c>
      <c r="T469" s="237" t="s">
        <v>167</v>
      </c>
      <c r="U469" s="220">
        <v>0.56399999999999995</v>
      </c>
      <c r="V469" s="220">
        <f>ROUND(E469*U469,2)</f>
        <v>38.869999999999997</v>
      </c>
      <c r="W469" s="220"/>
      <c r="X469" s="220" t="s">
        <v>209</v>
      </c>
      <c r="Y469" s="220" t="s">
        <v>170</v>
      </c>
      <c r="Z469" s="210"/>
      <c r="AA469" s="210"/>
      <c r="AB469" s="210"/>
      <c r="AC469" s="210"/>
      <c r="AD469" s="210"/>
      <c r="AE469" s="210"/>
      <c r="AF469" s="210"/>
      <c r="AG469" s="210" t="s">
        <v>210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1" t="s">
        <v>603</v>
      </c>
      <c r="D470" s="221"/>
      <c r="E470" s="222"/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197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51" t="s">
        <v>604</v>
      </c>
      <c r="D471" s="221"/>
      <c r="E471" s="222">
        <v>30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197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51" t="s">
        <v>605</v>
      </c>
      <c r="D472" s="221"/>
      <c r="E472" s="222">
        <v>12.88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197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51" t="s">
        <v>606</v>
      </c>
      <c r="D473" s="221"/>
      <c r="E473" s="222">
        <v>11.52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197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51" t="s">
        <v>607</v>
      </c>
      <c r="D474" s="221"/>
      <c r="E474" s="222">
        <v>3.64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197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51" t="s">
        <v>608</v>
      </c>
      <c r="D475" s="221"/>
      <c r="E475" s="222">
        <v>10.88</v>
      </c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197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31">
        <v>75</v>
      </c>
      <c r="B476" s="232" t="s">
        <v>609</v>
      </c>
      <c r="C476" s="248" t="s">
        <v>610</v>
      </c>
      <c r="D476" s="233" t="s">
        <v>535</v>
      </c>
      <c r="E476" s="234">
        <v>9.0999300000000005</v>
      </c>
      <c r="F476" s="235"/>
      <c r="G476" s="236">
        <f>ROUND(E476*F476,2)</f>
        <v>0</v>
      </c>
      <c r="H476" s="235"/>
      <c r="I476" s="236">
        <f>ROUND(E476*H476,2)</f>
        <v>0</v>
      </c>
      <c r="J476" s="235"/>
      <c r="K476" s="236">
        <f>ROUND(E476*J476,2)</f>
        <v>0</v>
      </c>
      <c r="L476" s="236">
        <v>21</v>
      </c>
      <c r="M476" s="236">
        <f>G476*(1+L476/100)</f>
        <v>0</v>
      </c>
      <c r="N476" s="234">
        <v>2.3570000000000001E-2</v>
      </c>
      <c r="O476" s="234">
        <f>ROUND(E476*N476,2)</f>
        <v>0.21</v>
      </c>
      <c r="P476" s="234">
        <v>0</v>
      </c>
      <c r="Q476" s="234">
        <f>ROUND(E476*P476,2)</f>
        <v>0</v>
      </c>
      <c r="R476" s="236" t="s">
        <v>584</v>
      </c>
      <c r="S476" s="236" t="s">
        <v>167</v>
      </c>
      <c r="T476" s="237" t="s">
        <v>167</v>
      </c>
      <c r="U476" s="220">
        <v>0</v>
      </c>
      <c r="V476" s="220">
        <f>ROUND(E476*U476,2)</f>
        <v>0</v>
      </c>
      <c r="W476" s="220"/>
      <c r="X476" s="220" t="s">
        <v>209</v>
      </c>
      <c r="Y476" s="220" t="s">
        <v>170</v>
      </c>
      <c r="Z476" s="210"/>
      <c r="AA476" s="210"/>
      <c r="AB476" s="210"/>
      <c r="AC476" s="210"/>
      <c r="AD476" s="210"/>
      <c r="AE476" s="210"/>
      <c r="AF476" s="210"/>
      <c r="AG476" s="210" t="s">
        <v>210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51" t="s">
        <v>611</v>
      </c>
      <c r="D477" s="221"/>
      <c r="E477" s="222">
        <v>4.6571999999999996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197</v>
      </c>
      <c r="AH477" s="210">
        <v>5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51" t="s">
        <v>612</v>
      </c>
      <c r="D478" s="221"/>
      <c r="E478" s="222">
        <v>0.27431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197</v>
      </c>
      <c r="AH478" s="210">
        <v>5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51" t="s">
        <v>613</v>
      </c>
      <c r="D479" s="221"/>
      <c r="E479" s="222">
        <v>0.48576000000000003</v>
      </c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197</v>
      </c>
      <c r="AH479" s="210">
        <v>5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51" t="s">
        <v>614</v>
      </c>
      <c r="D480" s="221"/>
      <c r="E480" s="222"/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197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51" t="s">
        <v>469</v>
      </c>
      <c r="D481" s="221"/>
      <c r="E481" s="222"/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197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2.5" outlineLevel="3" x14ac:dyDescent="0.2">
      <c r="A482" s="217"/>
      <c r="B482" s="218"/>
      <c r="C482" s="251" t="s">
        <v>615</v>
      </c>
      <c r="D482" s="221"/>
      <c r="E482" s="222">
        <v>0.92974999999999997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197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51" t="s">
        <v>471</v>
      </c>
      <c r="D483" s="221"/>
      <c r="E483" s="222"/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197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51" t="s">
        <v>616</v>
      </c>
      <c r="D484" s="221"/>
      <c r="E484" s="222">
        <v>0.45700000000000002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197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51" t="s">
        <v>617</v>
      </c>
      <c r="D485" s="221"/>
      <c r="E485" s="222"/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197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51" t="s">
        <v>618</v>
      </c>
      <c r="D486" s="221"/>
      <c r="E486" s="222">
        <v>0.65046000000000004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197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1" t="s">
        <v>619</v>
      </c>
      <c r="D487" s="221"/>
      <c r="E487" s="222">
        <v>0.27877000000000002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197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51" t="s">
        <v>620</v>
      </c>
      <c r="D488" s="221"/>
      <c r="E488" s="222"/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197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51" t="s">
        <v>621</v>
      </c>
      <c r="D489" s="221"/>
      <c r="E489" s="222">
        <v>0.48259999999999997</v>
      </c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10"/>
      <c r="AA489" s="210"/>
      <c r="AB489" s="210"/>
      <c r="AC489" s="210"/>
      <c r="AD489" s="210"/>
      <c r="AE489" s="210"/>
      <c r="AF489" s="210"/>
      <c r="AG489" s="210" t="s">
        <v>197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51" t="s">
        <v>622</v>
      </c>
      <c r="D490" s="221"/>
      <c r="E490" s="222">
        <v>0.20683000000000001</v>
      </c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197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51" t="s">
        <v>623</v>
      </c>
      <c r="D491" s="221"/>
      <c r="E491" s="222"/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197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51" t="s">
        <v>624</v>
      </c>
      <c r="D492" s="221"/>
      <c r="E492" s="222">
        <v>0.14112</v>
      </c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197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17"/>
      <c r="B493" s="218"/>
      <c r="C493" s="251" t="s">
        <v>625</v>
      </c>
      <c r="D493" s="221"/>
      <c r="E493" s="222">
        <v>0.30932999999999999</v>
      </c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197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17"/>
      <c r="B494" s="218"/>
      <c r="C494" s="251" t="s">
        <v>626</v>
      </c>
      <c r="D494" s="221"/>
      <c r="E494" s="222">
        <v>5.8799999999999998E-2</v>
      </c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197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3" x14ac:dyDescent="0.2">
      <c r="A495" s="217"/>
      <c r="B495" s="218"/>
      <c r="C495" s="251" t="s">
        <v>627</v>
      </c>
      <c r="D495" s="221"/>
      <c r="E495" s="222">
        <v>0.16800000000000001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197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31">
        <v>76</v>
      </c>
      <c r="B496" s="232" t="s">
        <v>628</v>
      </c>
      <c r="C496" s="248" t="s">
        <v>629</v>
      </c>
      <c r="D496" s="233" t="s">
        <v>207</v>
      </c>
      <c r="E496" s="234">
        <v>206.1962</v>
      </c>
      <c r="F496" s="235"/>
      <c r="G496" s="236">
        <f>ROUND(E496*F496,2)</f>
        <v>0</v>
      </c>
      <c r="H496" s="235"/>
      <c r="I496" s="236">
        <f>ROUND(E496*H496,2)</f>
        <v>0</v>
      </c>
      <c r="J496" s="235"/>
      <c r="K496" s="236">
        <f>ROUND(E496*J496,2)</f>
        <v>0</v>
      </c>
      <c r="L496" s="236">
        <v>21</v>
      </c>
      <c r="M496" s="236">
        <f>G496*(1+L496/100)</f>
        <v>0</v>
      </c>
      <c r="N496" s="234">
        <v>0</v>
      </c>
      <c r="O496" s="234">
        <f>ROUND(E496*N496,2)</f>
        <v>0</v>
      </c>
      <c r="P496" s="234">
        <v>0</v>
      </c>
      <c r="Q496" s="234">
        <f>ROUND(E496*P496,2)</f>
        <v>0</v>
      </c>
      <c r="R496" s="236" t="s">
        <v>584</v>
      </c>
      <c r="S496" s="236" t="s">
        <v>167</v>
      </c>
      <c r="T496" s="237" t="s">
        <v>167</v>
      </c>
      <c r="U496" s="220">
        <v>0.33500000000000002</v>
      </c>
      <c r="V496" s="220">
        <f>ROUND(E496*U496,2)</f>
        <v>69.08</v>
      </c>
      <c r="W496" s="220"/>
      <c r="X496" s="220" t="s">
        <v>209</v>
      </c>
      <c r="Y496" s="220" t="s">
        <v>170</v>
      </c>
      <c r="Z496" s="210"/>
      <c r="AA496" s="210"/>
      <c r="AB496" s="210"/>
      <c r="AC496" s="210"/>
      <c r="AD496" s="210"/>
      <c r="AE496" s="210"/>
      <c r="AF496" s="210"/>
      <c r="AG496" s="210" t="s">
        <v>210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51" t="s">
        <v>469</v>
      </c>
      <c r="D497" s="221"/>
      <c r="E497" s="222"/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197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51" t="s">
        <v>630</v>
      </c>
      <c r="D498" s="221"/>
      <c r="E498" s="222">
        <v>44.274000000000001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197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51" t="s">
        <v>471</v>
      </c>
      <c r="D499" s="221"/>
      <c r="E499" s="222"/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197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1" t="s">
        <v>631</v>
      </c>
      <c r="D500" s="221"/>
      <c r="E500" s="222">
        <v>21.762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197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51" t="s">
        <v>617</v>
      </c>
      <c r="D501" s="221"/>
      <c r="E501" s="222"/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197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51" t="s">
        <v>632</v>
      </c>
      <c r="D502" s="221"/>
      <c r="E502" s="222">
        <v>30.9741</v>
      </c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197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51" t="s">
        <v>633</v>
      </c>
      <c r="D503" s="221"/>
      <c r="E503" s="222">
        <v>30.9741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197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51" t="s">
        <v>620</v>
      </c>
      <c r="D504" s="221"/>
      <c r="E504" s="222"/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197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51" t="s">
        <v>634</v>
      </c>
      <c r="D505" s="221"/>
      <c r="E505" s="222">
        <v>22.981000000000002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197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51" t="s">
        <v>635</v>
      </c>
      <c r="D506" s="221"/>
      <c r="E506" s="222">
        <v>22.981000000000002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197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51" t="s">
        <v>623</v>
      </c>
      <c r="D507" s="221"/>
      <c r="E507" s="222"/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197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51" t="s">
        <v>636</v>
      </c>
      <c r="D508" s="221"/>
      <c r="E508" s="222">
        <v>6.72</v>
      </c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197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51" t="s">
        <v>637</v>
      </c>
      <c r="D509" s="221"/>
      <c r="E509" s="222">
        <v>14.73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197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51" t="s">
        <v>638</v>
      </c>
      <c r="D510" s="221"/>
      <c r="E510" s="222">
        <v>2.8</v>
      </c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197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ht="22.5" outlineLevel="3" x14ac:dyDescent="0.2">
      <c r="A511" s="217"/>
      <c r="B511" s="218"/>
      <c r="C511" s="251" t="s">
        <v>639</v>
      </c>
      <c r="D511" s="221"/>
      <c r="E511" s="222">
        <v>8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197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ht="22.5" outlineLevel="1" x14ac:dyDescent="0.2">
      <c r="A512" s="231">
        <v>77</v>
      </c>
      <c r="B512" s="232" t="s">
        <v>640</v>
      </c>
      <c r="C512" s="248" t="s">
        <v>641</v>
      </c>
      <c r="D512" s="233" t="s">
        <v>207</v>
      </c>
      <c r="E512" s="234">
        <v>471.23986000000002</v>
      </c>
      <c r="F512" s="235"/>
      <c r="G512" s="236">
        <f>ROUND(E512*F512,2)</f>
        <v>0</v>
      </c>
      <c r="H512" s="235"/>
      <c r="I512" s="236">
        <f>ROUND(E512*H512,2)</f>
        <v>0</v>
      </c>
      <c r="J512" s="235"/>
      <c r="K512" s="236">
        <f>ROUND(E512*J512,2)</f>
        <v>0</v>
      </c>
      <c r="L512" s="236">
        <v>21</v>
      </c>
      <c r="M512" s="236">
        <f>G512*(1+L512/100)</f>
        <v>0</v>
      </c>
      <c r="N512" s="234">
        <v>6.0000000000000002E-5</v>
      </c>
      <c r="O512" s="234">
        <f>ROUND(E512*N512,2)</f>
        <v>0.03</v>
      </c>
      <c r="P512" s="234">
        <v>0</v>
      </c>
      <c r="Q512" s="234">
        <f>ROUND(E512*P512,2)</f>
        <v>0</v>
      </c>
      <c r="R512" s="236" t="s">
        <v>584</v>
      </c>
      <c r="S512" s="236" t="s">
        <v>167</v>
      </c>
      <c r="T512" s="237" t="s">
        <v>167</v>
      </c>
      <c r="U512" s="220">
        <v>0</v>
      </c>
      <c r="V512" s="220">
        <f>ROUND(E512*U512,2)</f>
        <v>0</v>
      </c>
      <c r="W512" s="220"/>
      <c r="X512" s="220" t="s">
        <v>209</v>
      </c>
      <c r="Y512" s="220" t="s">
        <v>170</v>
      </c>
      <c r="Z512" s="210"/>
      <c r="AA512" s="210"/>
      <c r="AB512" s="210"/>
      <c r="AC512" s="210"/>
      <c r="AD512" s="210"/>
      <c r="AE512" s="210"/>
      <c r="AF512" s="210"/>
      <c r="AG512" s="210" t="s">
        <v>210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17"/>
      <c r="B513" s="218"/>
      <c r="C513" s="251" t="s">
        <v>642</v>
      </c>
      <c r="D513" s="221"/>
      <c r="E513" s="222">
        <v>452.95236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197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51" t="s">
        <v>469</v>
      </c>
      <c r="D514" s="221"/>
      <c r="E514" s="222"/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197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2.5" outlineLevel="3" x14ac:dyDescent="0.2">
      <c r="A515" s="217"/>
      <c r="B515" s="218"/>
      <c r="C515" s="251" t="s">
        <v>643</v>
      </c>
      <c r="D515" s="221"/>
      <c r="E515" s="222">
        <v>13.3375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197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51" t="s">
        <v>471</v>
      </c>
      <c r="D516" s="221"/>
      <c r="E516" s="222"/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10"/>
      <c r="AA516" s="210"/>
      <c r="AB516" s="210"/>
      <c r="AC516" s="210"/>
      <c r="AD516" s="210"/>
      <c r="AE516" s="210"/>
      <c r="AF516" s="210"/>
      <c r="AG516" s="210" t="s">
        <v>197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3" x14ac:dyDescent="0.2">
      <c r="A517" s="217"/>
      <c r="B517" s="218"/>
      <c r="C517" s="251" t="s">
        <v>644</v>
      </c>
      <c r="D517" s="221"/>
      <c r="E517" s="222">
        <v>4.95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197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1">
        <v>78</v>
      </c>
      <c r="B518" s="232" t="s">
        <v>645</v>
      </c>
      <c r="C518" s="248" t="s">
        <v>646</v>
      </c>
      <c r="D518" s="233" t="s">
        <v>207</v>
      </c>
      <c r="E518" s="234">
        <v>924.048</v>
      </c>
      <c r="F518" s="235"/>
      <c r="G518" s="236">
        <f>ROUND(E518*F518,2)</f>
        <v>0</v>
      </c>
      <c r="H518" s="235"/>
      <c r="I518" s="236">
        <f>ROUND(E518*H518,2)</f>
        <v>0</v>
      </c>
      <c r="J518" s="235"/>
      <c r="K518" s="236">
        <f>ROUND(E518*J518,2)</f>
        <v>0</v>
      </c>
      <c r="L518" s="236">
        <v>21</v>
      </c>
      <c r="M518" s="236">
        <f>G518*(1+L518/100)</f>
        <v>0</v>
      </c>
      <c r="N518" s="234">
        <v>0</v>
      </c>
      <c r="O518" s="234">
        <f>ROUND(E518*N518,2)</f>
        <v>0</v>
      </c>
      <c r="P518" s="234">
        <v>0</v>
      </c>
      <c r="Q518" s="234">
        <f>ROUND(E518*P518,2)</f>
        <v>0</v>
      </c>
      <c r="R518" s="236" t="s">
        <v>647</v>
      </c>
      <c r="S518" s="236" t="s">
        <v>167</v>
      </c>
      <c r="T518" s="237" t="s">
        <v>167</v>
      </c>
      <c r="U518" s="220">
        <v>1.6E-2</v>
      </c>
      <c r="V518" s="220">
        <f>ROUND(E518*U518,2)</f>
        <v>14.78</v>
      </c>
      <c r="W518" s="220"/>
      <c r="X518" s="220" t="s">
        <v>209</v>
      </c>
      <c r="Y518" s="220" t="s">
        <v>170</v>
      </c>
      <c r="Z518" s="210"/>
      <c r="AA518" s="210"/>
      <c r="AB518" s="210"/>
      <c r="AC518" s="210"/>
      <c r="AD518" s="210"/>
      <c r="AE518" s="210"/>
      <c r="AF518" s="210"/>
      <c r="AG518" s="210" t="s">
        <v>210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51" t="s">
        <v>648</v>
      </c>
      <c r="D519" s="221"/>
      <c r="E519" s="222"/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197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51" t="s">
        <v>592</v>
      </c>
      <c r="D520" s="221"/>
      <c r="E520" s="222"/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197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51" t="s">
        <v>391</v>
      </c>
      <c r="D521" s="221"/>
      <c r="E521" s="222">
        <v>489.6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197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ht="22.5" outlineLevel="3" x14ac:dyDescent="0.2">
      <c r="A522" s="217"/>
      <c r="B522" s="218"/>
      <c r="C522" s="251" t="s">
        <v>392</v>
      </c>
      <c r="D522" s="221"/>
      <c r="E522" s="222">
        <v>130.24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197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2.5" outlineLevel="3" x14ac:dyDescent="0.2">
      <c r="A523" s="217"/>
      <c r="B523" s="218"/>
      <c r="C523" s="251" t="s">
        <v>393</v>
      </c>
      <c r="D523" s="221"/>
      <c r="E523" s="222">
        <v>60.95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197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ht="22.5" outlineLevel="3" x14ac:dyDescent="0.2">
      <c r="A524" s="217"/>
      <c r="B524" s="218"/>
      <c r="C524" s="251" t="s">
        <v>394</v>
      </c>
      <c r="D524" s="221"/>
      <c r="E524" s="222">
        <v>100.625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197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51" t="s">
        <v>395</v>
      </c>
      <c r="D525" s="221"/>
      <c r="E525" s="222">
        <v>117.3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197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51" t="s">
        <v>593</v>
      </c>
      <c r="D526" s="221"/>
      <c r="E526" s="222"/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10"/>
      <c r="AA526" s="210"/>
      <c r="AB526" s="210"/>
      <c r="AC526" s="210"/>
      <c r="AD526" s="210"/>
      <c r="AE526" s="210"/>
      <c r="AF526" s="210"/>
      <c r="AG526" s="210" t="s">
        <v>197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51" t="s">
        <v>594</v>
      </c>
      <c r="D527" s="221"/>
      <c r="E527" s="222">
        <v>19.366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197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17"/>
      <c r="B528" s="218"/>
      <c r="C528" s="251" t="s">
        <v>595</v>
      </c>
      <c r="D528" s="221"/>
      <c r="E528" s="222">
        <v>5.9669999999999996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197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2.5" outlineLevel="1" x14ac:dyDescent="0.2">
      <c r="A529" s="231">
        <v>79</v>
      </c>
      <c r="B529" s="232" t="s">
        <v>649</v>
      </c>
      <c r="C529" s="248" t="s">
        <v>650</v>
      </c>
      <c r="D529" s="233" t="s">
        <v>207</v>
      </c>
      <c r="E529" s="234">
        <v>739.23839999999996</v>
      </c>
      <c r="F529" s="235"/>
      <c r="G529" s="236">
        <f>ROUND(E529*F529,2)</f>
        <v>0</v>
      </c>
      <c r="H529" s="235"/>
      <c r="I529" s="236">
        <f>ROUND(E529*H529,2)</f>
        <v>0</v>
      </c>
      <c r="J529" s="235"/>
      <c r="K529" s="236">
        <f>ROUND(E529*J529,2)</f>
        <v>0</v>
      </c>
      <c r="L529" s="236">
        <v>21</v>
      </c>
      <c r="M529" s="236">
        <f>G529*(1+L529/100)</f>
        <v>0</v>
      </c>
      <c r="N529" s="234">
        <v>0</v>
      </c>
      <c r="O529" s="234">
        <f>ROUND(E529*N529,2)</f>
        <v>0</v>
      </c>
      <c r="P529" s="234">
        <v>0</v>
      </c>
      <c r="Q529" s="234">
        <f>ROUND(E529*P529,2)</f>
        <v>0</v>
      </c>
      <c r="R529" s="236"/>
      <c r="S529" s="236" t="s">
        <v>193</v>
      </c>
      <c r="T529" s="237" t="s">
        <v>168</v>
      </c>
      <c r="U529" s="220">
        <v>0.77900000000000003</v>
      </c>
      <c r="V529" s="220">
        <f>ROUND(E529*U529,2)</f>
        <v>575.87</v>
      </c>
      <c r="W529" s="220"/>
      <c r="X529" s="220" t="s">
        <v>209</v>
      </c>
      <c r="Y529" s="220" t="s">
        <v>170</v>
      </c>
      <c r="Z529" s="210"/>
      <c r="AA529" s="210"/>
      <c r="AB529" s="210"/>
      <c r="AC529" s="210"/>
      <c r="AD529" s="210"/>
      <c r="AE529" s="210"/>
      <c r="AF529" s="210"/>
      <c r="AG529" s="210" t="s">
        <v>210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">
      <c r="A530" s="217"/>
      <c r="B530" s="218"/>
      <c r="C530" s="251" t="s">
        <v>648</v>
      </c>
      <c r="D530" s="221"/>
      <c r="E530" s="222"/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197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51" t="s">
        <v>592</v>
      </c>
      <c r="D531" s="221"/>
      <c r="E531" s="222"/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197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51" t="s">
        <v>391</v>
      </c>
      <c r="D532" s="221"/>
      <c r="E532" s="222">
        <v>489.6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197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ht="22.5" outlineLevel="3" x14ac:dyDescent="0.2">
      <c r="A533" s="217"/>
      <c r="B533" s="218"/>
      <c r="C533" s="251" t="s">
        <v>392</v>
      </c>
      <c r="D533" s="221"/>
      <c r="E533" s="222">
        <v>130.24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197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ht="22.5" outlineLevel="3" x14ac:dyDescent="0.2">
      <c r="A534" s="217"/>
      <c r="B534" s="218"/>
      <c r="C534" s="251" t="s">
        <v>393</v>
      </c>
      <c r="D534" s="221"/>
      <c r="E534" s="222">
        <v>60.95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197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ht="22.5" outlineLevel="3" x14ac:dyDescent="0.2">
      <c r="A535" s="217"/>
      <c r="B535" s="218"/>
      <c r="C535" s="251" t="s">
        <v>394</v>
      </c>
      <c r="D535" s="221"/>
      <c r="E535" s="222">
        <v>100.625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197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51" t="s">
        <v>395</v>
      </c>
      <c r="D536" s="221"/>
      <c r="E536" s="222">
        <v>117.3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197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51" t="s">
        <v>593</v>
      </c>
      <c r="D537" s="221"/>
      <c r="E537" s="222"/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197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51" t="s">
        <v>594</v>
      </c>
      <c r="D538" s="221"/>
      <c r="E538" s="222">
        <v>19.366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197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51" t="s">
        <v>595</v>
      </c>
      <c r="D539" s="221"/>
      <c r="E539" s="222">
        <v>5.9669999999999996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197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1" t="s">
        <v>651</v>
      </c>
      <c r="D540" s="255"/>
      <c r="E540" s="256">
        <v>-184.80959999999999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197</v>
      </c>
      <c r="AH540" s="210">
        <v>4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31">
        <v>80</v>
      </c>
      <c r="B541" s="232" t="s">
        <v>652</v>
      </c>
      <c r="C541" s="248" t="s">
        <v>653</v>
      </c>
      <c r="D541" s="233" t="s">
        <v>535</v>
      </c>
      <c r="E541" s="234">
        <v>4.6571999999999996</v>
      </c>
      <c r="F541" s="235"/>
      <c r="G541" s="236">
        <f>ROUND(E541*F541,2)</f>
        <v>0</v>
      </c>
      <c r="H541" s="235"/>
      <c r="I541" s="236">
        <f>ROUND(E541*H541,2)</f>
        <v>0</v>
      </c>
      <c r="J541" s="235"/>
      <c r="K541" s="236">
        <f>ROUND(E541*J541,2)</f>
        <v>0</v>
      </c>
      <c r="L541" s="236">
        <v>21</v>
      </c>
      <c r="M541" s="236">
        <f>G541*(1+L541/100)</f>
        <v>0</v>
      </c>
      <c r="N541" s="234">
        <v>0.55000000000000004</v>
      </c>
      <c r="O541" s="234">
        <f>ROUND(E541*N541,2)</f>
        <v>2.56</v>
      </c>
      <c r="P541" s="234">
        <v>0</v>
      </c>
      <c r="Q541" s="234">
        <f>ROUND(E541*P541,2)</f>
        <v>0</v>
      </c>
      <c r="R541" s="236" t="s">
        <v>480</v>
      </c>
      <c r="S541" s="236" t="s">
        <v>167</v>
      </c>
      <c r="T541" s="237" t="s">
        <v>167</v>
      </c>
      <c r="U541" s="220">
        <v>0</v>
      </c>
      <c r="V541" s="220">
        <f>ROUND(E541*U541,2)</f>
        <v>0</v>
      </c>
      <c r="W541" s="220"/>
      <c r="X541" s="220" t="s">
        <v>481</v>
      </c>
      <c r="Y541" s="220" t="s">
        <v>170</v>
      </c>
      <c r="Z541" s="210"/>
      <c r="AA541" s="210"/>
      <c r="AB541" s="210"/>
      <c r="AC541" s="210"/>
      <c r="AD541" s="210"/>
      <c r="AE541" s="210"/>
      <c r="AF541" s="210"/>
      <c r="AG541" s="210" t="s">
        <v>482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">
      <c r="A542" s="217"/>
      <c r="B542" s="218"/>
      <c r="C542" s="251" t="s">
        <v>654</v>
      </c>
      <c r="D542" s="221"/>
      <c r="E542" s="222">
        <v>4.4354300000000002</v>
      </c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197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17"/>
      <c r="B543" s="218"/>
      <c r="C543" s="261" t="s">
        <v>655</v>
      </c>
      <c r="D543" s="255"/>
      <c r="E543" s="256">
        <v>0.22176999999999999</v>
      </c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197</v>
      </c>
      <c r="AH543" s="210">
        <v>4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31">
        <v>81</v>
      </c>
      <c r="B544" s="232" t="s">
        <v>656</v>
      </c>
      <c r="C544" s="248" t="s">
        <v>657</v>
      </c>
      <c r="D544" s="233" t="s">
        <v>535</v>
      </c>
      <c r="E544" s="234">
        <v>0.27431</v>
      </c>
      <c r="F544" s="235"/>
      <c r="G544" s="236">
        <f>ROUND(E544*F544,2)</f>
        <v>0</v>
      </c>
      <c r="H544" s="235"/>
      <c r="I544" s="236">
        <f>ROUND(E544*H544,2)</f>
        <v>0</v>
      </c>
      <c r="J544" s="235"/>
      <c r="K544" s="236">
        <f>ROUND(E544*J544,2)</f>
        <v>0</v>
      </c>
      <c r="L544" s="236">
        <v>21</v>
      </c>
      <c r="M544" s="236">
        <f>G544*(1+L544/100)</f>
        <v>0</v>
      </c>
      <c r="N544" s="234">
        <v>0.55000000000000004</v>
      </c>
      <c r="O544" s="234">
        <f>ROUND(E544*N544,2)</f>
        <v>0.15</v>
      </c>
      <c r="P544" s="234">
        <v>0</v>
      </c>
      <c r="Q544" s="234">
        <f>ROUND(E544*P544,2)</f>
        <v>0</v>
      </c>
      <c r="R544" s="236" t="s">
        <v>480</v>
      </c>
      <c r="S544" s="236" t="s">
        <v>167</v>
      </c>
      <c r="T544" s="237" t="s">
        <v>167</v>
      </c>
      <c r="U544" s="220">
        <v>0</v>
      </c>
      <c r="V544" s="220">
        <f>ROUND(E544*U544,2)</f>
        <v>0</v>
      </c>
      <c r="W544" s="220"/>
      <c r="X544" s="220" t="s">
        <v>481</v>
      </c>
      <c r="Y544" s="220" t="s">
        <v>170</v>
      </c>
      <c r="Z544" s="210"/>
      <c r="AA544" s="210"/>
      <c r="AB544" s="210"/>
      <c r="AC544" s="210"/>
      <c r="AD544" s="210"/>
      <c r="AE544" s="210"/>
      <c r="AF544" s="210"/>
      <c r="AG544" s="210" t="s">
        <v>482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">
      <c r="A545" s="217"/>
      <c r="B545" s="218"/>
      <c r="C545" s="251" t="s">
        <v>469</v>
      </c>
      <c r="D545" s="221"/>
      <c r="E545" s="222"/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197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ht="22.5" outlineLevel="3" x14ac:dyDescent="0.2">
      <c r="A546" s="217"/>
      <c r="B546" s="218"/>
      <c r="C546" s="251" t="s">
        <v>658</v>
      </c>
      <c r="D546" s="221"/>
      <c r="E546" s="222">
        <v>0.18187999999999999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197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51" t="s">
        <v>471</v>
      </c>
      <c r="D547" s="221"/>
      <c r="E547" s="222"/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197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ht="22.5" outlineLevel="3" x14ac:dyDescent="0.2">
      <c r="A548" s="217"/>
      <c r="B548" s="218"/>
      <c r="C548" s="251" t="s">
        <v>659</v>
      </c>
      <c r="D548" s="221"/>
      <c r="E548" s="222">
        <v>6.7500000000000004E-2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197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1" t="s">
        <v>543</v>
      </c>
      <c r="D549" s="255"/>
      <c r="E549" s="256">
        <v>2.494E-2</v>
      </c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197</v>
      </c>
      <c r="AH549" s="210">
        <v>4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22.5" outlineLevel="1" x14ac:dyDescent="0.2">
      <c r="A550" s="231">
        <v>82</v>
      </c>
      <c r="B550" s="232" t="s">
        <v>660</v>
      </c>
      <c r="C550" s="248" t="s">
        <v>661</v>
      </c>
      <c r="D550" s="233" t="s">
        <v>535</v>
      </c>
      <c r="E550" s="234">
        <v>0.48576000000000003</v>
      </c>
      <c r="F550" s="235"/>
      <c r="G550" s="236">
        <f>ROUND(E550*F550,2)</f>
        <v>0</v>
      </c>
      <c r="H550" s="235"/>
      <c r="I550" s="236">
        <f>ROUND(E550*H550,2)</f>
        <v>0</v>
      </c>
      <c r="J550" s="235"/>
      <c r="K550" s="236">
        <f>ROUND(E550*J550,2)</f>
        <v>0</v>
      </c>
      <c r="L550" s="236">
        <v>21</v>
      </c>
      <c r="M550" s="236">
        <f>G550*(1+L550/100)</f>
        <v>0</v>
      </c>
      <c r="N550" s="234">
        <v>0.5</v>
      </c>
      <c r="O550" s="234">
        <f>ROUND(E550*N550,2)</f>
        <v>0.24</v>
      </c>
      <c r="P550" s="234">
        <v>0</v>
      </c>
      <c r="Q550" s="234">
        <f>ROUND(E550*P550,2)</f>
        <v>0</v>
      </c>
      <c r="R550" s="236" t="s">
        <v>480</v>
      </c>
      <c r="S550" s="236" t="s">
        <v>167</v>
      </c>
      <c r="T550" s="237" t="s">
        <v>167</v>
      </c>
      <c r="U550" s="220">
        <v>0</v>
      </c>
      <c r="V550" s="220">
        <f>ROUND(E550*U550,2)</f>
        <v>0</v>
      </c>
      <c r="W550" s="220"/>
      <c r="X550" s="220" t="s">
        <v>481</v>
      </c>
      <c r="Y550" s="220" t="s">
        <v>170</v>
      </c>
      <c r="Z550" s="210"/>
      <c r="AA550" s="210"/>
      <c r="AB550" s="210"/>
      <c r="AC550" s="210"/>
      <c r="AD550" s="210"/>
      <c r="AE550" s="210"/>
      <c r="AF550" s="210"/>
      <c r="AG550" s="210" t="s">
        <v>482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17"/>
      <c r="B551" s="218"/>
      <c r="C551" s="251" t="s">
        <v>662</v>
      </c>
      <c r="D551" s="221"/>
      <c r="E551" s="222">
        <v>0.44159999999999999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197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1" t="s">
        <v>543</v>
      </c>
      <c r="D552" s="255"/>
      <c r="E552" s="256">
        <v>4.4159999999999998E-2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197</v>
      </c>
      <c r="AH552" s="210">
        <v>4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2.5" outlineLevel="1" x14ac:dyDescent="0.2">
      <c r="A553" s="231">
        <v>83</v>
      </c>
      <c r="B553" s="232" t="s">
        <v>663</v>
      </c>
      <c r="C553" s="248" t="s">
        <v>664</v>
      </c>
      <c r="D553" s="233" t="s">
        <v>207</v>
      </c>
      <c r="E553" s="234">
        <v>62.048369999999998</v>
      </c>
      <c r="F553" s="235"/>
      <c r="G553" s="236">
        <f>ROUND(E553*F553,2)</f>
        <v>0</v>
      </c>
      <c r="H553" s="235"/>
      <c r="I553" s="236">
        <f>ROUND(E553*H553,2)</f>
        <v>0</v>
      </c>
      <c r="J553" s="235"/>
      <c r="K553" s="236">
        <f>ROUND(E553*J553,2)</f>
        <v>0</v>
      </c>
      <c r="L553" s="236">
        <v>21</v>
      </c>
      <c r="M553" s="236">
        <f>G553*(1+L553/100)</f>
        <v>0</v>
      </c>
      <c r="N553" s="234">
        <v>7.6499999999999997E-3</v>
      </c>
      <c r="O553" s="234">
        <f>ROUND(E553*N553,2)</f>
        <v>0.47</v>
      </c>
      <c r="P553" s="234">
        <v>0</v>
      </c>
      <c r="Q553" s="234">
        <f>ROUND(E553*P553,2)</f>
        <v>0</v>
      </c>
      <c r="R553" s="236" t="s">
        <v>480</v>
      </c>
      <c r="S553" s="236" t="s">
        <v>167</v>
      </c>
      <c r="T553" s="237" t="s">
        <v>167</v>
      </c>
      <c r="U553" s="220">
        <v>0</v>
      </c>
      <c r="V553" s="220">
        <f>ROUND(E553*U553,2)</f>
        <v>0</v>
      </c>
      <c r="W553" s="220"/>
      <c r="X553" s="220" t="s">
        <v>481</v>
      </c>
      <c r="Y553" s="220" t="s">
        <v>170</v>
      </c>
      <c r="Z553" s="210"/>
      <c r="AA553" s="210"/>
      <c r="AB553" s="210"/>
      <c r="AC553" s="210"/>
      <c r="AD553" s="210"/>
      <c r="AE553" s="210"/>
      <c r="AF553" s="210"/>
      <c r="AG553" s="210" t="s">
        <v>482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51" t="s">
        <v>617</v>
      </c>
      <c r="D554" s="221"/>
      <c r="E554" s="222"/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197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51" t="s">
        <v>633</v>
      </c>
      <c r="D555" s="221"/>
      <c r="E555" s="222">
        <v>30.9741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197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51" t="s">
        <v>620</v>
      </c>
      <c r="D556" s="221"/>
      <c r="E556" s="222"/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197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51" t="s">
        <v>635</v>
      </c>
      <c r="D557" s="221"/>
      <c r="E557" s="222">
        <v>22.981000000000002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197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61" t="s">
        <v>665</v>
      </c>
      <c r="D558" s="255"/>
      <c r="E558" s="256">
        <v>8.0932700000000004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197</v>
      </c>
      <c r="AH558" s="210">
        <v>4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ht="22.5" outlineLevel="1" x14ac:dyDescent="0.2">
      <c r="A559" s="231">
        <v>84</v>
      </c>
      <c r="B559" s="232" t="s">
        <v>666</v>
      </c>
      <c r="C559" s="248" t="s">
        <v>667</v>
      </c>
      <c r="D559" s="233" t="s">
        <v>207</v>
      </c>
      <c r="E559" s="234">
        <v>175.07727</v>
      </c>
      <c r="F559" s="235"/>
      <c r="G559" s="236">
        <f>ROUND(E559*F559,2)</f>
        <v>0</v>
      </c>
      <c r="H559" s="235"/>
      <c r="I559" s="236">
        <f>ROUND(E559*H559,2)</f>
        <v>0</v>
      </c>
      <c r="J559" s="235"/>
      <c r="K559" s="236">
        <f>ROUND(E559*J559,2)</f>
        <v>0</v>
      </c>
      <c r="L559" s="236">
        <v>21</v>
      </c>
      <c r="M559" s="236">
        <f>G559*(1+L559/100)</f>
        <v>0</v>
      </c>
      <c r="N559" s="234">
        <v>1.7850000000000001E-2</v>
      </c>
      <c r="O559" s="234">
        <f>ROUND(E559*N559,2)</f>
        <v>3.13</v>
      </c>
      <c r="P559" s="234">
        <v>0</v>
      </c>
      <c r="Q559" s="234">
        <f>ROUND(E559*P559,2)</f>
        <v>0</v>
      </c>
      <c r="R559" s="236" t="s">
        <v>480</v>
      </c>
      <c r="S559" s="236" t="s">
        <v>167</v>
      </c>
      <c r="T559" s="237" t="s">
        <v>167</v>
      </c>
      <c r="U559" s="220">
        <v>0</v>
      </c>
      <c r="V559" s="220">
        <f>ROUND(E559*U559,2)</f>
        <v>0</v>
      </c>
      <c r="W559" s="220"/>
      <c r="X559" s="220" t="s">
        <v>481</v>
      </c>
      <c r="Y559" s="220" t="s">
        <v>170</v>
      </c>
      <c r="Z559" s="210"/>
      <c r="AA559" s="210"/>
      <c r="AB559" s="210"/>
      <c r="AC559" s="210"/>
      <c r="AD559" s="210"/>
      <c r="AE559" s="210"/>
      <c r="AF559" s="210"/>
      <c r="AG559" s="210" t="s">
        <v>482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2" x14ac:dyDescent="0.2">
      <c r="A560" s="217"/>
      <c r="B560" s="218"/>
      <c r="C560" s="251" t="s">
        <v>469</v>
      </c>
      <c r="D560" s="221"/>
      <c r="E560" s="222"/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197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51" t="s">
        <v>630</v>
      </c>
      <c r="D561" s="221"/>
      <c r="E561" s="222">
        <v>44.274000000000001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197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51" t="s">
        <v>471</v>
      </c>
      <c r="D562" s="221"/>
      <c r="E562" s="222"/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197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51" t="s">
        <v>631</v>
      </c>
      <c r="D563" s="221"/>
      <c r="E563" s="222">
        <v>21.762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197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51" t="s">
        <v>617</v>
      </c>
      <c r="D564" s="221"/>
      <c r="E564" s="222"/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197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51" t="s">
        <v>632</v>
      </c>
      <c r="D565" s="221"/>
      <c r="E565" s="222">
        <v>30.9741</v>
      </c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197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51" t="s">
        <v>620</v>
      </c>
      <c r="D566" s="221"/>
      <c r="E566" s="222"/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197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51" t="s">
        <v>634</v>
      </c>
      <c r="D567" s="221"/>
      <c r="E567" s="222">
        <v>22.981000000000002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197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51" t="s">
        <v>623</v>
      </c>
      <c r="D568" s="221"/>
      <c r="E568" s="222"/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197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">
      <c r="A569" s="217"/>
      <c r="B569" s="218"/>
      <c r="C569" s="251" t="s">
        <v>636</v>
      </c>
      <c r="D569" s="221"/>
      <c r="E569" s="222">
        <v>6.72</v>
      </c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197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51" t="s">
        <v>637</v>
      </c>
      <c r="D570" s="221"/>
      <c r="E570" s="222">
        <v>14.73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197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51" t="s">
        <v>638</v>
      </c>
      <c r="D571" s="221"/>
      <c r="E571" s="222">
        <v>2.8</v>
      </c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197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22.5" outlineLevel="3" x14ac:dyDescent="0.2">
      <c r="A572" s="217"/>
      <c r="B572" s="218"/>
      <c r="C572" s="251" t="s">
        <v>639</v>
      </c>
      <c r="D572" s="221"/>
      <c r="E572" s="222">
        <v>8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197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1" t="s">
        <v>665</v>
      </c>
      <c r="D573" s="255"/>
      <c r="E573" s="256">
        <v>22.836169999999999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197</v>
      </c>
      <c r="AH573" s="210">
        <v>4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31">
        <v>85</v>
      </c>
      <c r="B574" s="232" t="s">
        <v>668</v>
      </c>
      <c r="C574" s="248" t="s">
        <v>669</v>
      </c>
      <c r="D574" s="233" t="s">
        <v>358</v>
      </c>
      <c r="E574" s="234">
        <v>9.5292600000000007</v>
      </c>
      <c r="F574" s="235"/>
      <c r="G574" s="236">
        <f>ROUND(E574*F574,2)</f>
        <v>0</v>
      </c>
      <c r="H574" s="235"/>
      <c r="I574" s="236">
        <f>ROUND(E574*H574,2)</f>
        <v>0</v>
      </c>
      <c r="J574" s="235"/>
      <c r="K574" s="236">
        <f>ROUND(E574*J574,2)</f>
        <v>0</v>
      </c>
      <c r="L574" s="236">
        <v>21</v>
      </c>
      <c r="M574" s="236">
        <f>G574*(1+L574/100)</f>
        <v>0</v>
      </c>
      <c r="N574" s="234">
        <v>0</v>
      </c>
      <c r="O574" s="234">
        <f>ROUND(E574*N574,2)</f>
        <v>0</v>
      </c>
      <c r="P574" s="234">
        <v>0</v>
      </c>
      <c r="Q574" s="234">
        <f>ROUND(E574*P574,2)</f>
        <v>0</v>
      </c>
      <c r="R574" s="236" t="s">
        <v>584</v>
      </c>
      <c r="S574" s="236" t="s">
        <v>167</v>
      </c>
      <c r="T574" s="237" t="s">
        <v>167</v>
      </c>
      <c r="U574" s="220">
        <v>1.863</v>
      </c>
      <c r="V574" s="220">
        <f>ROUND(E574*U574,2)</f>
        <v>17.75</v>
      </c>
      <c r="W574" s="220"/>
      <c r="X574" s="220" t="s">
        <v>359</v>
      </c>
      <c r="Y574" s="220" t="s">
        <v>170</v>
      </c>
      <c r="Z574" s="210"/>
      <c r="AA574" s="210"/>
      <c r="AB574" s="210"/>
      <c r="AC574" s="210"/>
      <c r="AD574" s="210"/>
      <c r="AE574" s="210"/>
      <c r="AF574" s="210"/>
      <c r="AG574" s="210" t="s">
        <v>360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2" x14ac:dyDescent="0.2">
      <c r="A575" s="217"/>
      <c r="B575" s="218"/>
      <c r="C575" s="260" t="s">
        <v>493</v>
      </c>
      <c r="D575" s="258"/>
      <c r="E575" s="258"/>
      <c r="F575" s="258"/>
      <c r="G575" s="258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247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2" x14ac:dyDescent="0.2">
      <c r="A576" s="217"/>
      <c r="B576" s="218"/>
      <c r="C576" s="251" t="s">
        <v>362</v>
      </c>
      <c r="D576" s="221"/>
      <c r="E576" s="222"/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197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51" t="s">
        <v>670</v>
      </c>
      <c r="D577" s="221"/>
      <c r="E577" s="222"/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197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51" t="s">
        <v>671</v>
      </c>
      <c r="D578" s="221"/>
      <c r="E578" s="222">
        <v>9.5292600000000007</v>
      </c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10"/>
      <c r="AA578" s="210"/>
      <c r="AB578" s="210"/>
      <c r="AC578" s="210"/>
      <c r="AD578" s="210"/>
      <c r="AE578" s="210"/>
      <c r="AF578" s="210"/>
      <c r="AG578" s="210" t="s">
        <v>197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x14ac:dyDescent="0.2">
      <c r="A579" s="224" t="s">
        <v>162</v>
      </c>
      <c r="B579" s="225" t="s">
        <v>107</v>
      </c>
      <c r="C579" s="247" t="s">
        <v>108</v>
      </c>
      <c r="D579" s="226"/>
      <c r="E579" s="227"/>
      <c r="F579" s="228"/>
      <c r="G579" s="228">
        <f>SUMIF(AG580:AG639,"&lt;&gt;NOR",G580:G639)</f>
        <v>0</v>
      </c>
      <c r="H579" s="228"/>
      <c r="I579" s="228">
        <f>SUM(I580:I639)</f>
        <v>0</v>
      </c>
      <c r="J579" s="228"/>
      <c r="K579" s="228">
        <f>SUM(K580:K639)</f>
        <v>0</v>
      </c>
      <c r="L579" s="228"/>
      <c r="M579" s="228">
        <f>SUM(M580:M639)</f>
        <v>0</v>
      </c>
      <c r="N579" s="227"/>
      <c r="O579" s="227">
        <f>SUM(O580:O639)</f>
        <v>1.7700000000000002</v>
      </c>
      <c r="P579" s="227"/>
      <c r="Q579" s="227">
        <f>SUM(Q580:Q639)</f>
        <v>2.3299999999999996</v>
      </c>
      <c r="R579" s="228"/>
      <c r="S579" s="228"/>
      <c r="T579" s="229"/>
      <c r="U579" s="223"/>
      <c r="V579" s="223">
        <f>SUM(V580:V639)</f>
        <v>357.65999999999997</v>
      </c>
      <c r="W579" s="223"/>
      <c r="X579" s="223"/>
      <c r="Y579" s="223"/>
      <c r="AG579" t="s">
        <v>163</v>
      </c>
    </row>
    <row r="580" spans="1:60" ht="22.5" outlineLevel="1" x14ac:dyDescent="0.2">
      <c r="A580" s="231">
        <v>86</v>
      </c>
      <c r="B580" s="232" t="s">
        <v>672</v>
      </c>
      <c r="C580" s="248" t="s">
        <v>673</v>
      </c>
      <c r="D580" s="233" t="s">
        <v>367</v>
      </c>
      <c r="E580" s="234">
        <v>8</v>
      </c>
      <c r="F580" s="235"/>
      <c r="G580" s="236">
        <f>ROUND(E580*F580,2)</f>
        <v>0</v>
      </c>
      <c r="H580" s="235"/>
      <c r="I580" s="236">
        <f>ROUND(E580*H580,2)</f>
        <v>0</v>
      </c>
      <c r="J580" s="235"/>
      <c r="K580" s="236">
        <f>ROUND(E580*J580,2)</f>
        <v>0</v>
      </c>
      <c r="L580" s="236">
        <v>21</v>
      </c>
      <c r="M580" s="236">
        <f>G580*(1+L580/100)</f>
        <v>0</v>
      </c>
      <c r="N580" s="234">
        <v>5.1500000000000001E-3</v>
      </c>
      <c r="O580" s="234">
        <f>ROUND(E580*N580,2)</f>
        <v>0.04</v>
      </c>
      <c r="P580" s="234">
        <v>0</v>
      </c>
      <c r="Q580" s="234">
        <f>ROUND(E580*P580,2)</f>
        <v>0</v>
      </c>
      <c r="R580" s="236" t="s">
        <v>674</v>
      </c>
      <c r="S580" s="236" t="s">
        <v>167</v>
      </c>
      <c r="T580" s="237" t="s">
        <v>167</v>
      </c>
      <c r="U580" s="220">
        <v>2.0009999999999999</v>
      </c>
      <c r="V580" s="220">
        <f>ROUND(E580*U580,2)</f>
        <v>16.010000000000002</v>
      </c>
      <c r="W580" s="220"/>
      <c r="X580" s="220" t="s">
        <v>209</v>
      </c>
      <c r="Y580" s="220" t="s">
        <v>170</v>
      </c>
      <c r="Z580" s="210"/>
      <c r="AA580" s="210"/>
      <c r="AB580" s="210"/>
      <c r="AC580" s="210"/>
      <c r="AD580" s="210"/>
      <c r="AE580" s="210"/>
      <c r="AF580" s="210"/>
      <c r="AG580" s="210" t="s">
        <v>210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17"/>
      <c r="B581" s="218"/>
      <c r="C581" s="251" t="s">
        <v>675</v>
      </c>
      <c r="D581" s="221"/>
      <c r="E581" s="222">
        <v>8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10"/>
      <c r="AA581" s="210"/>
      <c r="AB581" s="210"/>
      <c r="AC581" s="210"/>
      <c r="AD581" s="210"/>
      <c r="AE581" s="210"/>
      <c r="AF581" s="210"/>
      <c r="AG581" s="210" t="s">
        <v>197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31">
        <v>87</v>
      </c>
      <c r="B582" s="232" t="s">
        <v>676</v>
      </c>
      <c r="C582" s="248" t="s">
        <v>677</v>
      </c>
      <c r="D582" s="233" t="s">
        <v>316</v>
      </c>
      <c r="E582" s="234">
        <v>129</v>
      </c>
      <c r="F582" s="235"/>
      <c r="G582" s="236">
        <f>ROUND(E582*F582,2)</f>
        <v>0</v>
      </c>
      <c r="H582" s="235"/>
      <c r="I582" s="236">
        <f>ROUND(E582*H582,2)</f>
        <v>0</v>
      </c>
      <c r="J582" s="235"/>
      <c r="K582" s="236">
        <f>ROUND(E582*J582,2)</f>
        <v>0</v>
      </c>
      <c r="L582" s="236">
        <v>21</v>
      </c>
      <c r="M582" s="236">
        <f>G582*(1+L582/100)</f>
        <v>0</v>
      </c>
      <c r="N582" s="234">
        <v>2.47E-3</v>
      </c>
      <c r="O582" s="234">
        <f>ROUND(E582*N582,2)</f>
        <v>0.32</v>
      </c>
      <c r="P582" s="234">
        <v>0</v>
      </c>
      <c r="Q582" s="234">
        <f>ROUND(E582*P582,2)</f>
        <v>0</v>
      </c>
      <c r="R582" s="236" t="s">
        <v>674</v>
      </c>
      <c r="S582" s="236" t="s">
        <v>167</v>
      </c>
      <c r="T582" s="237" t="s">
        <v>167</v>
      </c>
      <c r="U582" s="220">
        <v>0.43690000000000001</v>
      </c>
      <c r="V582" s="220">
        <f>ROUND(E582*U582,2)</f>
        <v>56.36</v>
      </c>
      <c r="W582" s="220"/>
      <c r="X582" s="220" t="s">
        <v>209</v>
      </c>
      <c r="Y582" s="220" t="s">
        <v>170</v>
      </c>
      <c r="Z582" s="210"/>
      <c r="AA582" s="210"/>
      <c r="AB582" s="210"/>
      <c r="AC582" s="210"/>
      <c r="AD582" s="210"/>
      <c r="AE582" s="210"/>
      <c r="AF582" s="210"/>
      <c r="AG582" s="210" t="s">
        <v>210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2" x14ac:dyDescent="0.2">
      <c r="A583" s="217"/>
      <c r="B583" s="218"/>
      <c r="C583" s="260" t="s">
        <v>678</v>
      </c>
      <c r="D583" s="258"/>
      <c r="E583" s="258"/>
      <c r="F583" s="258"/>
      <c r="G583" s="258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247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51" t="s">
        <v>679</v>
      </c>
      <c r="D584" s="221"/>
      <c r="E584" s="222">
        <v>129</v>
      </c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197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31">
        <v>88</v>
      </c>
      <c r="B585" s="232" t="s">
        <v>680</v>
      </c>
      <c r="C585" s="248" t="s">
        <v>681</v>
      </c>
      <c r="D585" s="233" t="s">
        <v>316</v>
      </c>
      <c r="E585" s="234">
        <v>129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21</v>
      </c>
      <c r="M585" s="236">
        <f>G585*(1+L585/100)</f>
        <v>0</v>
      </c>
      <c r="N585" s="234">
        <v>3.46E-3</v>
      </c>
      <c r="O585" s="234">
        <f>ROUND(E585*N585,2)</f>
        <v>0.45</v>
      </c>
      <c r="P585" s="234">
        <v>0</v>
      </c>
      <c r="Q585" s="234">
        <f>ROUND(E585*P585,2)</f>
        <v>0</v>
      </c>
      <c r="R585" s="236" t="s">
        <v>674</v>
      </c>
      <c r="S585" s="236" t="s">
        <v>167</v>
      </c>
      <c r="T585" s="237" t="s">
        <v>167</v>
      </c>
      <c r="U585" s="220">
        <v>0.46910000000000002</v>
      </c>
      <c r="V585" s="220">
        <f>ROUND(E585*U585,2)</f>
        <v>60.51</v>
      </c>
      <c r="W585" s="220"/>
      <c r="X585" s="220" t="s">
        <v>209</v>
      </c>
      <c r="Y585" s="220" t="s">
        <v>170</v>
      </c>
      <c r="Z585" s="210"/>
      <c r="AA585" s="210"/>
      <c r="AB585" s="210"/>
      <c r="AC585" s="210"/>
      <c r="AD585" s="210"/>
      <c r="AE585" s="210"/>
      <c r="AF585" s="210"/>
      <c r="AG585" s="210" t="s">
        <v>210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17"/>
      <c r="B586" s="218"/>
      <c r="C586" s="260" t="s">
        <v>678</v>
      </c>
      <c r="D586" s="258"/>
      <c r="E586" s="258"/>
      <c r="F586" s="258"/>
      <c r="G586" s="258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10"/>
      <c r="AA586" s="210"/>
      <c r="AB586" s="210"/>
      <c r="AC586" s="210"/>
      <c r="AD586" s="210"/>
      <c r="AE586" s="210"/>
      <c r="AF586" s="210"/>
      <c r="AG586" s="210" t="s">
        <v>247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2" x14ac:dyDescent="0.2">
      <c r="A587" s="217"/>
      <c r="B587" s="218"/>
      <c r="C587" s="251" t="s">
        <v>682</v>
      </c>
      <c r="D587" s="221"/>
      <c r="E587" s="222">
        <v>129</v>
      </c>
      <c r="F587" s="220"/>
      <c r="G587" s="220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20"/>
      <c r="Z587" s="210"/>
      <c r="AA587" s="210"/>
      <c r="AB587" s="210"/>
      <c r="AC587" s="210"/>
      <c r="AD587" s="210"/>
      <c r="AE587" s="210"/>
      <c r="AF587" s="210"/>
      <c r="AG587" s="210" t="s">
        <v>197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ht="22.5" outlineLevel="1" x14ac:dyDescent="0.2">
      <c r="A588" s="231">
        <v>89</v>
      </c>
      <c r="B588" s="232" t="s">
        <v>683</v>
      </c>
      <c r="C588" s="248" t="s">
        <v>684</v>
      </c>
      <c r="D588" s="233" t="s">
        <v>316</v>
      </c>
      <c r="E588" s="234">
        <v>12.3</v>
      </c>
      <c r="F588" s="235"/>
      <c r="G588" s="236">
        <f>ROUND(E588*F588,2)</f>
        <v>0</v>
      </c>
      <c r="H588" s="235"/>
      <c r="I588" s="236">
        <f>ROUND(E588*H588,2)</f>
        <v>0</v>
      </c>
      <c r="J588" s="235"/>
      <c r="K588" s="236">
        <f>ROUND(E588*J588,2)</f>
        <v>0</v>
      </c>
      <c r="L588" s="236">
        <v>21</v>
      </c>
      <c r="M588" s="236">
        <f>G588*(1+L588/100)</f>
        <v>0</v>
      </c>
      <c r="N588" s="234">
        <v>1.56E-3</v>
      </c>
      <c r="O588" s="234">
        <f>ROUND(E588*N588,2)</f>
        <v>0.02</v>
      </c>
      <c r="P588" s="234">
        <v>0</v>
      </c>
      <c r="Q588" s="234">
        <f>ROUND(E588*P588,2)</f>
        <v>0</v>
      </c>
      <c r="R588" s="236" t="s">
        <v>674</v>
      </c>
      <c r="S588" s="236" t="s">
        <v>167</v>
      </c>
      <c r="T588" s="237" t="s">
        <v>167</v>
      </c>
      <c r="U588" s="220">
        <v>0.39</v>
      </c>
      <c r="V588" s="220">
        <f>ROUND(E588*U588,2)</f>
        <v>4.8</v>
      </c>
      <c r="W588" s="220"/>
      <c r="X588" s="220" t="s">
        <v>209</v>
      </c>
      <c r="Y588" s="220" t="s">
        <v>170</v>
      </c>
      <c r="Z588" s="210"/>
      <c r="AA588" s="210"/>
      <c r="AB588" s="210"/>
      <c r="AC588" s="210"/>
      <c r="AD588" s="210"/>
      <c r="AE588" s="210"/>
      <c r="AF588" s="210"/>
      <c r="AG588" s="210" t="s">
        <v>210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">
      <c r="A589" s="217"/>
      <c r="B589" s="218"/>
      <c r="C589" s="260" t="s">
        <v>678</v>
      </c>
      <c r="D589" s="258"/>
      <c r="E589" s="258"/>
      <c r="F589" s="258"/>
      <c r="G589" s="258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247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">
      <c r="A590" s="217"/>
      <c r="B590" s="218"/>
      <c r="C590" s="251" t="s">
        <v>685</v>
      </c>
      <c r="D590" s="221"/>
      <c r="E590" s="222">
        <v>12.3</v>
      </c>
      <c r="F590" s="220"/>
      <c r="G590" s="220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10"/>
      <c r="AA590" s="210"/>
      <c r="AB590" s="210"/>
      <c r="AC590" s="210"/>
      <c r="AD590" s="210"/>
      <c r="AE590" s="210"/>
      <c r="AF590" s="210"/>
      <c r="AG590" s="210" t="s">
        <v>197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2.5" outlineLevel="1" x14ac:dyDescent="0.2">
      <c r="A591" s="231">
        <v>90</v>
      </c>
      <c r="B591" s="232" t="s">
        <v>686</v>
      </c>
      <c r="C591" s="248" t="s">
        <v>687</v>
      </c>
      <c r="D591" s="233" t="s">
        <v>316</v>
      </c>
      <c r="E591" s="234">
        <v>2.2000000000000002</v>
      </c>
      <c r="F591" s="235"/>
      <c r="G591" s="236">
        <f>ROUND(E591*F591,2)</f>
        <v>0</v>
      </c>
      <c r="H591" s="235"/>
      <c r="I591" s="236">
        <f>ROUND(E591*H591,2)</f>
        <v>0</v>
      </c>
      <c r="J591" s="235"/>
      <c r="K591" s="236">
        <f>ROUND(E591*J591,2)</f>
        <v>0</v>
      </c>
      <c r="L591" s="236">
        <v>21</v>
      </c>
      <c r="M591" s="236">
        <f>G591*(1+L591/100)</f>
        <v>0</v>
      </c>
      <c r="N591" s="234">
        <v>3.9500000000000004E-3</v>
      </c>
      <c r="O591" s="234">
        <f>ROUND(E591*N591,2)</f>
        <v>0.01</v>
      </c>
      <c r="P591" s="234">
        <v>0</v>
      </c>
      <c r="Q591" s="234">
        <f>ROUND(E591*P591,2)</f>
        <v>0</v>
      </c>
      <c r="R591" s="236" t="s">
        <v>674</v>
      </c>
      <c r="S591" s="236" t="s">
        <v>167</v>
      </c>
      <c r="T591" s="237" t="s">
        <v>167</v>
      </c>
      <c r="U591" s="220">
        <v>0.58875</v>
      </c>
      <c r="V591" s="220">
        <f>ROUND(E591*U591,2)</f>
        <v>1.3</v>
      </c>
      <c r="W591" s="220"/>
      <c r="X591" s="220" t="s">
        <v>209</v>
      </c>
      <c r="Y591" s="220" t="s">
        <v>170</v>
      </c>
      <c r="Z591" s="210"/>
      <c r="AA591" s="210"/>
      <c r="AB591" s="210"/>
      <c r="AC591" s="210"/>
      <c r="AD591" s="210"/>
      <c r="AE591" s="210"/>
      <c r="AF591" s="210"/>
      <c r="AG591" s="210" t="s">
        <v>210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2" x14ac:dyDescent="0.2">
      <c r="A592" s="217"/>
      <c r="B592" s="218"/>
      <c r="C592" s="260" t="s">
        <v>678</v>
      </c>
      <c r="D592" s="258"/>
      <c r="E592" s="258"/>
      <c r="F592" s="258"/>
      <c r="G592" s="258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247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2" x14ac:dyDescent="0.2">
      <c r="A593" s="217"/>
      <c r="B593" s="218"/>
      <c r="C593" s="259" t="s">
        <v>688</v>
      </c>
      <c r="D593" s="257"/>
      <c r="E593" s="257"/>
      <c r="F593" s="257"/>
      <c r="G593" s="257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10"/>
      <c r="AA593" s="210"/>
      <c r="AB593" s="210"/>
      <c r="AC593" s="210"/>
      <c r="AD593" s="210"/>
      <c r="AE593" s="210"/>
      <c r="AF593" s="210"/>
      <c r="AG593" s="210" t="s">
        <v>173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59" t="s">
        <v>689</v>
      </c>
      <c r="D594" s="257"/>
      <c r="E594" s="257"/>
      <c r="F594" s="257"/>
      <c r="G594" s="257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10"/>
      <c r="AA594" s="210"/>
      <c r="AB594" s="210"/>
      <c r="AC594" s="210"/>
      <c r="AD594" s="210"/>
      <c r="AE594" s="210"/>
      <c r="AF594" s="210"/>
      <c r="AG594" s="210" t="s">
        <v>173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2" x14ac:dyDescent="0.2">
      <c r="A595" s="217"/>
      <c r="B595" s="218"/>
      <c r="C595" s="251" t="s">
        <v>690</v>
      </c>
      <c r="D595" s="221"/>
      <c r="E595" s="222">
        <v>2.2000000000000002</v>
      </c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10"/>
      <c r="AA595" s="210"/>
      <c r="AB595" s="210"/>
      <c r="AC595" s="210"/>
      <c r="AD595" s="210"/>
      <c r="AE595" s="210"/>
      <c r="AF595" s="210"/>
      <c r="AG595" s="210" t="s">
        <v>197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31">
        <v>91</v>
      </c>
      <c r="B596" s="232" t="s">
        <v>691</v>
      </c>
      <c r="C596" s="248" t="s">
        <v>692</v>
      </c>
      <c r="D596" s="233" t="s">
        <v>316</v>
      </c>
      <c r="E596" s="234">
        <v>17.3</v>
      </c>
      <c r="F596" s="235"/>
      <c r="G596" s="236">
        <f>ROUND(E596*F596,2)</f>
        <v>0</v>
      </c>
      <c r="H596" s="235"/>
      <c r="I596" s="236">
        <f>ROUND(E596*H596,2)</f>
        <v>0</v>
      </c>
      <c r="J596" s="235"/>
      <c r="K596" s="236">
        <f>ROUND(E596*J596,2)</f>
        <v>0</v>
      </c>
      <c r="L596" s="236">
        <v>21</v>
      </c>
      <c r="M596" s="236">
        <f>G596*(1+L596/100)</f>
        <v>0</v>
      </c>
      <c r="N596" s="234">
        <v>1.16E-3</v>
      </c>
      <c r="O596" s="234">
        <f>ROUND(E596*N596,2)</f>
        <v>0.02</v>
      </c>
      <c r="P596" s="234">
        <v>0</v>
      </c>
      <c r="Q596" s="234">
        <f>ROUND(E596*P596,2)</f>
        <v>0</v>
      </c>
      <c r="R596" s="236" t="s">
        <v>674</v>
      </c>
      <c r="S596" s="236" t="s">
        <v>167</v>
      </c>
      <c r="T596" s="237" t="s">
        <v>167</v>
      </c>
      <c r="U596" s="220">
        <v>0.21</v>
      </c>
      <c r="V596" s="220">
        <f>ROUND(E596*U596,2)</f>
        <v>3.63</v>
      </c>
      <c r="W596" s="220"/>
      <c r="X596" s="220" t="s">
        <v>209</v>
      </c>
      <c r="Y596" s="220" t="s">
        <v>170</v>
      </c>
      <c r="Z596" s="210"/>
      <c r="AA596" s="210"/>
      <c r="AB596" s="210"/>
      <c r="AC596" s="210"/>
      <c r="AD596" s="210"/>
      <c r="AE596" s="210"/>
      <c r="AF596" s="210"/>
      <c r="AG596" s="210" t="s">
        <v>210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">
      <c r="A597" s="217"/>
      <c r="B597" s="218"/>
      <c r="C597" s="249" t="s">
        <v>693</v>
      </c>
      <c r="D597" s="239"/>
      <c r="E597" s="239"/>
      <c r="F597" s="239"/>
      <c r="G597" s="239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10"/>
      <c r="AA597" s="210"/>
      <c r="AB597" s="210"/>
      <c r="AC597" s="210"/>
      <c r="AD597" s="210"/>
      <c r="AE597" s="210"/>
      <c r="AF597" s="210"/>
      <c r="AG597" s="210" t="s">
        <v>173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">
      <c r="A598" s="217"/>
      <c r="B598" s="218"/>
      <c r="C598" s="251" t="s">
        <v>694</v>
      </c>
      <c r="D598" s="221"/>
      <c r="E598" s="222">
        <v>17.3</v>
      </c>
      <c r="F598" s="220"/>
      <c r="G598" s="220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20"/>
      <c r="Z598" s="210"/>
      <c r="AA598" s="210"/>
      <c r="AB598" s="210"/>
      <c r="AC598" s="210"/>
      <c r="AD598" s="210"/>
      <c r="AE598" s="210"/>
      <c r="AF598" s="210"/>
      <c r="AG598" s="210" t="s">
        <v>197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31">
        <v>92</v>
      </c>
      <c r="B599" s="232" t="s">
        <v>695</v>
      </c>
      <c r="C599" s="248" t="s">
        <v>696</v>
      </c>
      <c r="D599" s="233" t="s">
        <v>316</v>
      </c>
      <c r="E599" s="234">
        <v>129.30000000000001</v>
      </c>
      <c r="F599" s="235"/>
      <c r="G599" s="236">
        <f>ROUND(E599*F599,2)</f>
        <v>0</v>
      </c>
      <c r="H599" s="235"/>
      <c r="I599" s="236">
        <f>ROUND(E599*H599,2)</f>
        <v>0</v>
      </c>
      <c r="J599" s="235"/>
      <c r="K599" s="236">
        <f>ROUND(E599*J599,2)</f>
        <v>0</v>
      </c>
      <c r="L599" s="236">
        <v>21</v>
      </c>
      <c r="M599" s="236">
        <f>G599*(1+L599/100)</f>
        <v>0</v>
      </c>
      <c r="N599" s="234">
        <v>1.3699999999999999E-3</v>
      </c>
      <c r="O599" s="234">
        <f>ROUND(E599*N599,2)</f>
        <v>0.18</v>
      </c>
      <c r="P599" s="234">
        <v>0</v>
      </c>
      <c r="Q599" s="234">
        <f>ROUND(E599*P599,2)</f>
        <v>0</v>
      </c>
      <c r="R599" s="236" t="s">
        <v>674</v>
      </c>
      <c r="S599" s="236" t="s">
        <v>167</v>
      </c>
      <c r="T599" s="237" t="s">
        <v>167</v>
      </c>
      <c r="U599" s="220">
        <v>0.23</v>
      </c>
      <c r="V599" s="220">
        <f>ROUND(E599*U599,2)</f>
        <v>29.74</v>
      </c>
      <c r="W599" s="220"/>
      <c r="X599" s="220" t="s">
        <v>209</v>
      </c>
      <c r="Y599" s="220" t="s">
        <v>170</v>
      </c>
      <c r="Z599" s="210"/>
      <c r="AA599" s="210"/>
      <c r="AB599" s="210"/>
      <c r="AC599" s="210"/>
      <c r="AD599" s="210"/>
      <c r="AE599" s="210"/>
      <c r="AF599" s="210"/>
      <c r="AG599" s="210" t="s">
        <v>210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2" x14ac:dyDescent="0.2">
      <c r="A600" s="217"/>
      <c r="B600" s="218"/>
      <c r="C600" s="249" t="s">
        <v>693</v>
      </c>
      <c r="D600" s="239"/>
      <c r="E600" s="239"/>
      <c r="F600" s="239"/>
      <c r="G600" s="239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173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2" x14ac:dyDescent="0.2">
      <c r="A601" s="217"/>
      <c r="B601" s="218"/>
      <c r="C601" s="251" t="s">
        <v>469</v>
      </c>
      <c r="D601" s="221"/>
      <c r="E601" s="222"/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197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ht="22.5" outlineLevel="3" x14ac:dyDescent="0.2">
      <c r="A602" s="217"/>
      <c r="B602" s="218"/>
      <c r="C602" s="251" t="s">
        <v>697</v>
      </c>
      <c r="D602" s="221"/>
      <c r="E602" s="222">
        <v>94.2</v>
      </c>
      <c r="F602" s="220"/>
      <c r="G602" s="220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10"/>
      <c r="AA602" s="210"/>
      <c r="AB602" s="210"/>
      <c r="AC602" s="210"/>
      <c r="AD602" s="210"/>
      <c r="AE602" s="210"/>
      <c r="AF602" s="210"/>
      <c r="AG602" s="210" t="s">
        <v>197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51" t="s">
        <v>471</v>
      </c>
      <c r="D603" s="221"/>
      <c r="E603" s="222"/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10"/>
      <c r="AA603" s="210"/>
      <c r="AB603" s="210"/>
      <c r="AC603" s="210"/>
      <c r="AD603" s="210"/>
      <c r="AE603" s="210"/>
      <c r="AF603" s="210"/>
      <c r="AG603" s="210" t="s">
        <v>197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22.5" outlineLevel="3" x14ac:dyDescent="0.2">
      <c r="A604" s="217"/>
      <c r="B604" s="218"/>
      <c r="C604" s="251" t="s">
        <v>698</v>
      </c>
      <c r="D604" s="221"/>
      <c r="E604" s="222">
        <v>35.1</v>
      </c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10"/>
      <c r="AA604" s="210"/>
      <c r="AB604" s="210"/>
      <c r="AC604" s="210"/>
      <c r="AD604" s="210"/>
      <c r="AE604" s="210"/>
      <c r="AF604" s="210"/>
      <c r="AG604" s="210" t="s">
        <v>197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22.5" outlineLevel="1" x14ac:dyDescent="0.2">
      <c r="A605" s="231">
        <v>93</v>
      </c>
      <c r="B605" s="232" t="s">
        <v>699</v>
      </c>
      <c r="C605" s="248" t="s">
        <v>700</v>
      </c>
      <c r="D605" s="233" t="s">
        <v>316</v>
      </c>
      <c r="E605" s="234">
        <v>0.5</v>
      </c>
      <c r="F605" s="235"/>
      <c r="G605" s="236">
        <f>ROUND(E605*F605,2)</f>
        <v>0</v>
      </c>
      <c r="H605" s="235"/>
      <c r="I605" s="236">
        <f>ROUND(E605*H605,2)</f>
        <v>0</v>
      </c>
      <c r="J605" s="235"/>
      <c r="K605" s="236">
        <f>ROUND(E605*J605,2)</f>
        <v>0</v>
      </c>
      <c r="L605" s="236">
        <v>21</v>
      </c>
      <c r="M605" s="236">
        <f>G605*(1+L605/100)</f>
        <v>0</v>
      </c>
      <c r="N605" s="234">
        <v>1.6100000000000001E-3</v>
      </c>
      <c r="O605" s="234">
        <f>ROUND(E605*N605,2)</f>
        <v>0</v>
      </c>
      <c r="P605" s="234">
        <v>0</v>
      </c>
      <c r="Q605" s="234">
        <f>ROUND(E605*P605,2)</f>
        <v>0</v>
      </c>
      <c r="R605" s="236" t="s">
        <v>674</v>
      </c>
      <c r="S605" s="236" t="s">
        <v>167</v>
      </c>
      <c r="T605" s="237" t="s">
        <v>167</v>
      </c>
      <c r="U605" s="220">
        <v>0.46344999999999997</v>
      </c>
      <c r="V605" s="220">
        <f>ROUND(E605*U605,2)</f>
        <v>0.23</v>
      </c>
      <c r="W605" s="220"/>
      <c r="X605" s="220" t="s">
        <v>209</v>
      </c>
      <c r="Y605" s="220" t="s">
        <v>170</v>
      </c>
      <c r="Z605" s="210"/>
      <c r="AA605" s="210"/>
      <c r="AB605" s="210"/>
      <c r="AC605" s="210"/>
      <c r="AD605" s="210"/>
      <c r="AE605" s="210"/>
      <c r="AF605" s="210"/>
      <c r="AG605" s="210" t="s">
        <v>210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">
      <c r="A606" s="217"/>
      <c r="B606" s="218"/>
      <c r="C606" s="251" t="s">
        <v>701</v>
      </c>
      <c r="D606" s="221"/>
      <c r="E606" s="222">
        <v>0.5</v>
      </c>
      <c r="F606" s="220"/>
      <c r="G606" s="220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20"/>
      <c r="Z606" s="210"/>
      <c r="AA606" s="210"/>
      <c r="AB606" s="210"/>
      <c r="AC606" s="210"/>
      <c r="AD606" s="210"/>
      <c r="AE606" s="210"/>
      <c r="AF606" s="210"/>
      <c r="AG606" s="210" t="s">
        <v>197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ht="22.5" outlineLevel="1" x14ac:dyDescent="0.2">
      <c r="A607" s="231">
        <v>94</v>
      </c>
      <c r="B607" s="232" t="s">
        <v>702</v>
      </c>
      <c r="C607" s="248" t="s">
        <v>703</v>
      </c>
      <c r="D607" s="233" t="s">
        <v>316</v>
      </c>
      <c r="E607" s="234">
        <v>4</v>
      </c>
      <c r="F607" s="235"/>
      <c r="G607" s="236">
        <f>ROUND(E607*F607,2)</f>
        <v>0</v>
      </c>
      <c r="H607" s="235"/>
      <c r="I607" s="236">
        <f>ROUND(E607*H607,2)</f>
        <v>0</v>
      </c>
      <c r="J607" s="235"/>
      <c r="K607" s="236">
        <f>ROUND(E607*J607,2)</f>
        <v>0</v>
      </c>
      <c r="L607" s="236">
        <v>21</v>
      </c>
      <c r="M607" s="236">
        <f>G607*(1+L607/100)</f>
        <v>0</v>
      </c>
      <c r="N607" s="234">
        <v>3.1700000000000001E-3</v>
      </c>
      <c r="O607" s="234">
        <f>ROUND(E607*N607,2)</f>
        <v>0.01</v>
      </c>
      <c r="P607" s="234">
        <v>0</v>
      </c>
      <c r="Q607" s="234">
        <f>ROUND(E607*P607,2)</f>
        <v>0</v>
      </c>
      <c r="R607" s="236" t="s">
        <v>674</v>
      </c>
      <c r="S607" s="236" t="s">
        <v>167</v>
      </c>
      <c r="T607" s="237" t="s">
        <v>167</v>
      </c>
      <c r="U607" s="220">
        <v>0.219</v>
      </c>
      <c r="V607" s="220">
        <f>ROUND(E607*U607,2)</f>
        <v>0.88</v>
      </c>
      <c r="W607" s="220"/>
      <c r="X607" s="220" t="s">
        <v>209</v>
      </c>
      <c r="Y607" s="220" t="s">
        <v>170</v>
      </c>
      <c r="Z607" s="210"/>
      <c r="AA607" s="210"/>
      <c r="AB607" s="210"/>
      <c r="AC607" s="210"/>
      <c r="AD607" s="210"/>
      <c r="AE607" s="210"/>
      <c r="AF607" s="210"/>
      <c r="AG607" s="210" t="s">
        <v>210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2" x14ac:dyDescent="0.2">
      <c r="A608" s="217"/>
      <c r="B608" s="218"/>
      <c r="C608" s="249" t="s">
        <v>704</v>
      </c>
      <c r="D608" s="239"/>
      <c r="E608" s="239"/>
      <c r="F608" s="239"/>
      <c r="G608" s="239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10"/>
      <c r="AA608" s="210"/>
      <c r="AB608" s="210"/>
      <c r="AC608" s="210"/>
      <c r="AD608" s="210"/>
      <c r="AE608" s="210"/>
      <c r="AF608" s="210"/>
      <c r="AG608" s="210" t="s">
        <v>173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2" x14ac:dyDescent="0.2">
      <c r="A609" s="217"/>
      <c r="B609" s="218"/>
      <c r="C609" s="251" t="s">
        <v>705</v>
      </c>
      <c r="D609" s="221"/>
      <c r="E609" s="222">
        <v>4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197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ht="22.5" outlineLevel="1" x14ac:dyDescent="0.2">
      <c r="A610" s="231">
        <v>95</v>
      </c>
      <c r="B610" s="232" t="s">
        <v>706</v>
      </c>
      <c r="C610" s="248" t="s">
        <v>707</v>
      </c>
      <c r="D610" s="233" t="s">
        <v>316</v>
      </c>
      <c r="E610" s="234">
        <v>128</v>
      </c>
      <c r="F610" s="235"/>
      <c r="G610" s="236">
        <f>ROUND(E610*F610,2)</f>
        <v>0</v>
      </c>
      <c r="H610" s="235"/>
      <c r="I610" s="236">
        <f>ROUND(E610*H610,2)</f>
        <v>0</v>
      </c>
      <c r="J610" s="235"/>
      <c r="K610" s="236">
        <f>ROUND(E610*J610,2)</f>
        <v>0</v>
      </c>
      <c r="L610" s="236">
        <v>21</v>
      </c>
      <c r="M610" s="236">
        <f>G610*(1+L610/100)</f>
        <v>0</v>
      </c>
      <c r="N610" s="234">
        <v>5.0800000000000003E-3</v>
      </c>
      <c r="O610" s="234">
        <f>ROUND(E610*N610,2)</f>
        <v>0.65</v>
      </c>
      <c r="P610" s="234">
        <v>0</v>
      </c>
      <c r="Q610" s="234">
        <f>ROUND(E610*P610,2)</f>
        <v>0</v>
      </c>
      <c r="R610" s="236" t="s">
        <v>674</v>
      </c>
      <c r="S610" s="236" t="s">
        <v>167</v>
      </c>
      <c r="T610" s="237" t="s">
        <v>167</v>
      </c>
      <c r="U610" s="220">
        <v>0.83338000000000001</v>
      </c>
      <c r="V610" s="220">
        <f>ROUND(E610*U610,2)</f>
        <v>106.67</v>
      </c>
      <c r="W610" s="220"/>
      <c r="X610" s="220" t="s">
        <v>209</v>
      </c>
      <c r="Y610" s="220" t="s">
        <v>170</v>
      </c>
      <c r="Z610" s="210"/>
      <c r="AA610" s="210"/>
      <c r="AB610" s="210"/>
      <c r="AC610" s="210"/>
      <c r="AD610" s="210"/>
      <c r="AE610" s="210"/>
      <c r="AF610" s="210"/>
      <c r="AG610" s="210" t="s">
        <v>210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2" x14ac:dyDescent="0.2">
      <c r="A611" s="217"/>
      <c r="B611" s="218"/>
      <c r="C611" s="260" t="s">
        <v>708</v>
      </c>
      <c r="D611" s="258"/>
      <c r="E611" s="258"/>
      <c r="F611" s="258"/>
      <c r="G611" s="258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10"/>
      <c r="AA611" s="210"/>
      <c r="AB611" s="210"/>
      <c r="AC611" s="210"/>
      <c r="AD611" s="210"/>
      <c r="AE611" s="210"/>
      <c r="AF611" s="210"/>
      <c r="AG611" s="210" t="s">
        <v>247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2" x14ac:dyDescent="0.2">
      <c r="A612" s="217"/>
      <c r="B612" s="218"/>
      <c r="C612" s="259" t="s">
        <v>708</v>
      </c>
      <c r="D612" s="257"/>
      <c r="E612" s="257"/>
      <c r="F612" s="257"/>
      <c r="G612" s="257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173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2" x14ac:dyDescent="0.2">
      <c r="A613" s="217"/>
      <c r="B613" s="218"/>
      <c r="C613" s="251" t="s">
        <v>709</v>
      </c>
      <c r="D613" s="221"/>
      <c r="E613" s="222">
        <v>128</v>
      </c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10"/>
      <c r="AA613" s="210"/>
      <c r="AB613" s="210"/>
      <c r="AC613" s="210"/>
      <c r="AD613" s="210"/>
      <c r="AE613" s="210"/>
      <c r="AF613" s="210"/>
      <c r="AG613" s="210" t="s">
        <v>197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31">
        <v>96</v>
      </c>
      <c r="B614" s="232" t="s">
        <v>710</v>
      </c>
      <c r="C614" s="248" t="s">
        <v>711</v>
      </c>
      <c r="D614" s="233" t="s">
        <v>207</v>
      </c>
      <c r="E614" s="234">
        <v>8</v>
      </c>
      <c r="F614" s="235"/>
      <c r="G614" s="236">
        <f>ROUND(E614*F614,2)</f>
        <v>0</v>
      </c>
      <c r="H614" s="235"/>
      <c r="I614" s="236">
        <f>ROUND(E614*H614,2)</f>
        <v>0</v>
      </c>
      <c r="J614" s="235"/>
      <c r="K614" s="236">
        <f>ROUND(E614*J614,2)</f>
        <v>0</v>
      </c>
      <c r="L614" s="236">
        <v>21</v>
      </c>
      <c r="M614" s="236">
        <f>G614*(1+L614/100)</f>
        <v>0</v>
      </c>
      <c r="N614" s="234">
        <v>0</v>
      </c>
      <c r="O614" s="234">
        <f>ROUND(E614*N614,2)</f>
        <v>0</v>
      </c>
      <c r="P614" s="234">
        <v>7.3200000000000001E-3</v>
      </c>
      <c r="Q614" s="234">
        <f>ROUND(E614*P614,2)</f>
        <v>0.06</v>
      </c>
      <c r="R614" s="236" t="s">
        <v>674</v>
      </c>
      <c r="S614" s="236" t="s">
        <v>167</v>
      </c>
      <c r="T614" s="237" t="s">
        <v>167</v>
      </c>
      <c r="U614" s="220">
        <v>0.1288</v>
      </c>
      <c r="V614" s="220">
        <f>ROUND(E614*U614,2)</f>
        <v>1.03</v>
      </c>
      <c r="W614" s="220"/>
      <c r="X614" s="220" t="s">
        <v>209</v>
      </c>
      <c r="Y614" s="220" t="s">
        <v>170</v>
      </c>
      <c r="Z614" s="210"/>
      <c r="AA614" s="210"/>
      <c r="AB614" s="210"/>
      <c r="AC614" s="210"/>
      <c r="AD614" s="210"/>
      <c r="AE614" s="210"/>
      <c r="AF614" s="210"/>
      <c r="AG614" s="210" t="s">
        <v>210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22.5" outlineLevel="2" x14ac:dyDescent="0.2">
      <c r="A615" s="217"/>
      <c r="B615" s="218"/>
      <c r="C615" s="251" t="s">
        <v>712</v>
      </c>
      <c r="D615" s="221"/>
      <c r="E615" s="222">
        <v>8</v>
      </c>
      <c r="F615" s="220"/>
      <c r="G615" s="220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10"/>
      <c r="AA615" s="210"/>
      <c r="AB615" s="210"/>
      <c r="AC615" s="210"/>
      <c r="AD615" s="210"/>
      <c r="AE615" s="210"/>
      <c r="AF615" s="210"/>
      <c r="AG615" s="210" t="s">
        <v>197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22.5" outlineLevel="1" x14ac:dyDescent="0.2">
      <c r="A616" s="231">
        <v>97</v>
      </c>
      <c r="B616" s="232" t="s">
        <v>713</v>
      </c>
      <c r="C616" s="248" t="s">
        <v>714</v>
      </c>
      <c r="D616" s="233" t="s">
        <v>316</v>
      </c>
      <c r="E616" s="234">
        <v>129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21</v>
      </c>
      <c r="M616" s="236">
        <f>G616*(1+L616/100)</f>
        <v>0</v>
      </c>
      <c r="N616" s="234">
        <v>0</v>
      </c>
      <c r="O616" s="234">
        <f>ROUND(E616*N616,2)</f>
        <v>0</v>
      </c>
      <c r="P616" s="234">
        <v>4.2599999999999999E-3</v>
      </c>
      <c r="Q616" s="234">
        <f>ROUND(E616*P616,2)</f>
        <v>0.55000000000000004</v>
      </c>
      <c r="R616" s="236" t="s">
        <v>674</v>
      </c>
      <c r="S616" s="236" t="s">
        <v>167</v>
      </c>
      <c r="T616" s="237" t="s">
        <v>167</v>
      </c>
      <c r="U616" s="220">
        <v>7.9350000000000004E-2</v>
      </c>
      <c r="V616" s="220">
        <f>ROUND(E616*U616,2)</f>
        <v>10.24</v>
      </c>
      <c r="W616" s="220"/>
      <c r="X616" s="220" t="s">
        <v>209</v>
      </c>
      <c r="Y616" s="220" t="s">
        <v>170</v>
      </c>
      <c r="Z616" s="210"/>
      <c r="AA616" s="210"/>
      <c r="AB616" s="210"/>
      <c r="AC616" s="210"/>
      <c r="AD616" s="210"/>
      <c r="AE616" s="210"/>
      <c r="AF616" s="210"/>
      <c r="AG616" s="210" t="s">
        <v>210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17"/>
      <c r="B617" s="218"/>
      <c r="C617" s="251" t="s">
        <v>715</v>
      </c>
      <c r="D617" s="221"/>
      <c r="E617" s="222">
        <v>129</v>
      </c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197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2.5" outlineLevel="1" x14ac:dyDescent="0.2">
      <c r="A618" s="231">
        <v>98</v>
      </c>
      <c r="B618" s="232" t="s">
        <v>716</v>
      </c>
      <c r="C618" s="248" t="s">
        <v>717</v>
      </c>
      <c r="D618" s="233" t="s">
        <v>316</v>
      </c>
      <c r="E618" s="234">
        <v>129</v>
      </c>
      <c r="F618" s="235"/>
      <c r="G618" s="236">
        <f>ROUND(E618*F618,2)</f>
        <v>0</v>
      </c>
      <c r="H618" s="235"/>
      <c r="I618" s="236">
        <f>ROUND(E618*H618,2)</f>
        <v>0</v>
      </c>
      <c r="J618" s="235"/>
      <c r="K618" s="236">
        <f>ROUND(E618*J618,2)</f>
        <v>0</v>
      </c>
      <c r="L618" s="236">
        <v>21</v>
      </c>
      <c r="M618" s="236">
        <f>G618*(1+L618/100)</f>
        <v>0</v>
      </c>
      <c r="N618" s="234">
        <v>0</v>
      </c>
      <c r="O618" s="234">
        <f>ROUND(E618*N618,2)</f>
        <v>0</v>
      </c>
      <c r="P618" s="234">
        <v>5.2199999999999998E-3</v>
      </c>
      <c r="Q618" s="234">
        <f>ROUND(E618*P618,2)</f>
        <v>0.67</v>
      </c>
      <c r="R618" s="236" t="s">
        <v>674</v>
      </c>
      <c r="S618" s="236" t="s">
        <v>167</v>
      </c>
      <c r="T618" s="237" t="s">
        <v>167</v>
      </c>
      <c r="U618" s="220">
        <v>9.3149999999999997E-2</v>
      </c>
      <c r="V618" s="220">
        <f>ROUND(E618*U618,2)</f>
        <v>12.02</v>
      </c>
      <c r="W618" s="220"/>
      <c r="X618" s="220" t="s">
        <v>209</v>
      </c>
      <c r="Y618" s="220" t="s">
        <v>170</v>
      </c>
      <c r="Z618" s="210"/>
      <c r="AA618" s="210"/>
      <c r="AB618" s="210"/>
      <c r="AC618" s="210"/>
      <c r="AD618" s="210"/>
      <c r="AE618" s="210"/>
      <c r="AF618" s="210"/>
      <c r="AG618" s="210" t="s">
        <v>210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2" x14ac:dyDescent="0.2">
      <c r="A619" s="217"/>
      <c r="B619" s="218"/>
      <c r="C619" s="251" t="s">
        <v>718</v>
      </c>
      <c r="D619" s="221"/>
      <c r="E619" s="222">
        <v>129</v>
      </c>
      <c r="F619" s="220"/>
      <c r="G619" s="220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10"/>
      <c r="AA619" s="210"/>
      <c r="AB619" s="210"/>
      <c r="AC619" s="210"/>
      <c r="AD619" s="210"/>
      <c r="AE619" s="210"/>
      <c r="AF619" s="210"/>
      <c r="AG619" s="210" t="s">
        <v>197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31">
        <v>99</v>
      </c>
      <c r="B620" s="232" t="s">
        <v>719</v>
      </c>
      <c r="C620" s="248" t="s">
        <v>720</v>
      </c>
      <c r="D620" s="233" t="s">
        <v>316</v>
      </c>
      <c r="E620" s="234">
        <v>126</v>
      </c>
      <c r="F620" s="235"/>
      <c r="G620" s="236">
        <f>ROUND(E620*F620,2)</f>
        <v>0</v>
      </c>
      <c r="H620" s="235"/>
      <c r="I620" s="236">
        <f>ROUND(E620*H620,2)</f>
        <v>0</v>
      </c>
      <c r="J620" s="235"/>
      <c r="K620" s="236">
        <f>ROUND(E620*J620,2)</f>
        <v>0</v>
      </c>
      <c r="L620" s="236">
        <v>21</v>
      </c>
      <c r="M620" s="236">
        <f>G620*(1+L620/100)</f>
        <v>0</v>
      </c>
      <c r="N620" s="234">
        <v>0</v>
      </c>
      <c r="O620" s="234">
        <f>ROUND(E620*N620,2)</f>
        <v>0</v>
      </c>
      <c r="P620" s="234">
        <v>3.2000000000000002E-3</v>
      </c>
      <c r="Q620" s="234">
        <f>ROUND(E620*P620,2)</f>
        <v>0.4</v>
      </c>
      <c r="R620" s="236" t="s">
        <v>674</v>
      </c>
      <c r="S620" s="236" t="s">
        <v>167</v>
      </c>
      <c r="T620" s="237" t="s">
        <v>167</v>
      </c>
      <c r="U620" s="220">
        <v>8.0500000000000002E-2</v>
      </c>
      <c r="V620" s="220">
        <f>ROUND(E620*U620,2)</f>
        <v>10.14</v>
      </c>
      <c r="W620" s="220"/>
      <c r="X620" s="220" t="s">
        <v>209</v>
      </c>
      <c r="Y620" s="220" t="s">
        <v>170</v>
      </c>
      <c r="Z620" s="210"/>
      <c r="AA620" s="210"/>
      <c r="AB620" s="210"/>
      <c r="AC620" s="210"/>
      <c r="AD620" s="210"/>
      <c r="AE620" s="210"/>
      <c r="AF620" s="210"/>
      <c r="AG620" s="210" t="s">
        <v>210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2" x14ac:dyDescent="0.2">
      <c r="A621" s="217"/>
      <c r="B621" s="218"/>
      <c r="C621" s="251" t="s">
        <v>721</v>
      </c>
      <c r="D621" s="221"/>
      <c r="E621" s="222">
        <v>126</v>
      </c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197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31">
        <v>100</v>
      </c>
      <c r="B622" s="232" t="s">
        <v>722</v>
      </c>
      <c r="C622" s="248" t="s">
        <v>723</v>
      </c>
      <c r="D622" s="233" t="s">
        <v>316</v>
      </c>
      <c r="E622" s="234">
        <v>5.36</v>
      </c>
      <c r="F622" s="235"/>
      <c r="G622" s="236">
        <f>ROUND(E622*F622,2)</f>
        <v>0</v>
      </c>
      <c r="H622" s="235"/>
      <c r="I622" s="236">
        <f>ROUND(E622*H622,2)</f>
        <v>0</v>
      </c>
      <c r="J622" s="235"/>
      <c r="K622" s="236">
        <f>ROUND(E622*J622,2)</f>
        <v>0</v>
      </c>
      <c r="L622" s="236">
        <v>21</v>
      </c>
      <c r="M622" s="236">
        <f>G622*(1+L622/100)</f>
        <v>0</v>
      </c>
      <c r="N622" s="234">
        <v>0</v>
      </c>
      <c r="O622" s="234">
        <f>ROUND(E622*N622,2)</f>
        <v>0</v>
      </c>
      <c r="P622" s="234">
        <v>2.0500000000000002E-3</v>
      </c>
      <c r="Q622" s="234">
        <f>ROUND(E622*P622,2)</f>
        <v>0.01</v>
      </c>
      <c r="R622" s="236" t="s">
        <v>674</v>
      </c>
      <c r="S622" s="236" t="s">
        <v>167</v>
      </c>
      <c r="T622" s="237" t="s">
        <v>167</v>
      </c>
      <c r="U622" s="220">
        <v>4.5999999999999999E-2</v>
      </c>
      <c r="V622" s="220">
        <f>ROUND(E622*U622,2)</f>
        <v>0.25</v>
      </c>
      <c r="W622" s="220"/>
      <c r="X622" s="220" t="s">
        <v>209</v>
      </c>
      <c r="Y622" s="220" t="s">
        <v>170</v>
      </c>
      <c r="Z622" s="210"/>
      <c r="AA622" s="210"/>
      <c r="AB622" s="210"/>
      <c r="AC622" s="210"/>
      <c r="AD622" s="210"/>
      <c r="AE622" s="210"/>
      <c r="AF622" s="210"/>
      <c r="AG622" s="210" t="s">
        <v>210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2" x14ac:dyDescent="0.2">
      <c r="A623" s="217"/>
      <c r="B623" s="218"/>
      <c r="C623" s="251" t="s">
        <v>724</v>
      </c>
      <c r="D623" s="221"/>
      <c r="E623" s="222">
        <v>5.36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10"/>
      <c r="AA623" s="210"/>
      <c r="AB623" s="210"/>
      <c r="AC623" s="210"/>
      <c r="AD623" s="210"/>
      <c r="AE623" s="210"/>
      <c r="AF623" s="210"/>
      <c r="AG623" s="210" t="s">
        <v>197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1">
        <v>101</v>
      </c>
      <c r="B624" s="232" t="s">
        <v>725</v>
      </c>
      <c r="C624" s="248" t="s">
        <v>726</v>
      </c>
      <c r="D624" s="233" t="s">
        <v>316</v>
      </c>
      <c r="E624" s="234">
        <v>16</v>
      </c>
      <c r="F624" s="235"/>
      <c r="G624" s="236">
        <f>ROUND(E624*F624,2)</f>
        <v>0</v>
      </c>
      <c r="H624" s="235"/>
      <c r="I624" s="236">
        <f>ROUND(E624*H624,2)</f>
        <v>0</v>
      </c>
      <c r="J624" s="235"/>
      <c r="K624" s="236">
        <f>ROUND(E624*J624,2)</f>
        <v>0</v>
      </c>
      <c r="L624" s="236">
        <v>21</v>
      </c>
      <c r="M624" s="236">
        <f>G624*(1+L624/100)</f>
        <v>0</v>
      </c>
      <c r="N624" s="234">
        <v>0</v>
      </c>
      <c r="O624" s="234">
        <f>ROUND(E624*N624,2)</f>
        <v>0</v>
      </c>
      <c r="P624" s="234">
        <v>2.98E-3</v>
      </c>
      <c r="Q624" s="234">
        <f>ROUND(E624*P624,2)</f>
        <v>0.05</v>
      </c>
      <c r="R624" s="236" t="s">
        <v>674</v>
      </c>
      <c r="S624" s="236" t="s">
        <v>167</v>
      </c>
      <c r="T624" s="237" t="s">
        <v>167</v>
      </c>
      <c r="U624" s="220">
        <v>5.7500000000000002E-2</v>
      </c>
      <c r="V624" s="220">
        <f>ROUND(E624*U624,2)</f>
        <v>0.92</v>
      </c>
      <c r="W624" s="220"/>
      <c r="X624" s="220" t="s">
        <v>209</v>
      </c>
      <c r="Y624" s="220" t="s">
        <v>170</v>
      </c>
      <c r="Z624" s="210"/>
      <c r="AA624" s="210"/>
      <c r="AB624" s="210"/>
      <c r="AC624" s="210"/>
      <c r="AD624" s="210"/>
      <c r="AE624" s="210"/>
      <c r="AF624" s="210"/>
      <c r="AG624" s="210" t="s">
        <v>210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2" x14ac:dyDescent="0.2">
      <c r="A625" s="217"/>
      <c r="B625" s="218"/>
      <c r="C625" s="251" t="s">
        <v>727</v>
      </c>
      <c r="D625" s="221"/>
      <c r="E625" s="222">
        <v>16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197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31">
        <v>102</v>
      </c>
      <c r="B626" s="232" t="s">
        <v>728</v>
      </c>
      <c r="C626" s="248" t="s">
        <v>729</v>
      </c>
      <c r="D626" s="233" t="s">
        <v>316</v>
      </c>
      <c r="E626" s="234">
        <v>129</v>
      </c>
      <c r="F626" s="235"/>
      <c r="G626" s="236">
        <f>ROUND(E626*F626,2)</f>
        <v>0</v>
      </c>
      <c r="H626" s="235"/>
      <c r="I626" s="236">
        <f>ROUND(E626*H626,2)</f>
        <v>0</v>
      </c>
      <c r="J626" s="235"/>
      <c r="K626" s="236">
        <f>ROUND(E626*J626,2)</f>
        <v>0</v>
      </c>
      <c r="L626" s="236">
        <v>21</v>
      </c>
      <c r="M626" s="236">
        <f>G626*(1+L626/100)</f>
        <v>0</v>
      </c>
      <c r="N626" s="234">
        <v>0</v>
      </c>
      <c r="O626" s="234">
        <f>ROUND(E626*N626,2)</f>
        <v>0</v>
      </c>
      <c r="P626" s="234">
        <v>4.4400000000000004E-3</v>
      </c>
      <c r="Q626" s="234">
        <f>ROUND(E626*P626,2)</f>
        <v>0.56999999999999995</v>
      </c>
      <c r="R626" s="236" t="s">
        <v>674</v>
      </c>
      <c r="S626" s="236" t="s">
        <v>167</v>
      </c>
      <c r="T626" s="237" t="s">
        <v>167</v>
      </c>
      <c r="U626" s="220">
        <v>0.10580000000000001</v>
      </c>
      <c r="V626" s="220">
        <f>ROUND(E626*U626,2)</f>
        <v>13.65</v>
      </c>
      <c r="W626" s="220"/>
      <c r="X626" s="220" t="s">
        <v>209</v>
      </c>
      <c r="Y626" s="220" t="s">
        <v>170</v>
      </c>
      <c r="Z626" s="210"/>
      <c r="AA626" s="210"/>
      <c r="AB626" s="210"/>
      <c r="AC626" s="210"/>
      <c r="AD626" s="210"/>
      <c r="AE626" s="210"/>
      <c r="AF626" s="210"/>
      <c r="AG626" s="210" t="s">
        <v>210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2" x14ac:dyDescent="0.2">
      <c r="A627" s="217"/>
      <c r="B627" s="218"/>
      <c r="C627" s="251" t="s">
        <v>730</v>
      </c>
      <c r="D627" s="221"/>
      <c r="E627" s="222">
        <v>129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10"/>
      <c r="AA627" s="210"/>
      <c r="AB627" s="210"/>
      <c r="AC627" s="210"/>
      <c r="AD627" s="210"/>
      <c r="AE627" s="210"/>
      <c r="AF627" s="210"/>
      <c r="AG627" s="210" t="s">
        <v>197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31">
        <v>103</v>
      </c>
      <c r="B628" s="232" t="s">
        <v>731</v>
      </c>
      <c r="C628" s="248" t="s">
        <v>732</v>
      </c>
      <c r="D628" s="233" t="s">
        <v>316</v>
      </c>
      <c r="E628" s="234">
        <v>2.2000000000000002</v>
      </c>
      <c r="F628" s="235"/>
      <c r="G628" s="236">
        <f>ROUND(E628*F628,2)</f>
        <v>0</v>
      </c>
      <c r="H628" s="235"/>
      <c r="I628" s="236">
        <f>ROUND(E628*H628,2)</f>
        <v>0</v>
      </c>
      <c r="J628" s="235"/>
      <c r="K628" s="236">
        <f>ROUND(E628*J628,2)</f>
        <v>0</v>
      </c>
      <c r="L628" s="236">
        <v>21</v>
      </c>
      <c r="M628" s="236">
        <f>G628*(1+L628/100)</f>
        <v>0</v>
      </c>
      <c r="N628" s="234">
        <v>0</v>
      </c>
      <c r="O628" s="234">
        <f>ROUND(E628*N628,2)</f>
        <v>0</v>
      </c>
      <c r="P628" s="234">
        <v>3.3700000000000002E-3</v>
      </c>
      <c r="Q628" s="234">
        <f>ROUND(E628*P628,2)</f>
        <v>0.01</v>
      </c>
      <c r="R628" s="236" t="s">
        <v>674</v>
      </c>
      <c r="S628" s="236" t="s">
        <v>167</v>
      </c>
      <c r="T628" s="237" t="s">
        <v>167</v>
      </c>
      <c r="U628" s="220">
        <v>0.115</v>
      </c>
      <c r="V628" s="220">
        <f>ROUND(E628*U628,2)</f>
        <v>0.25</v>
      </c>
      <c r="W628" s="220"/>
      <c r="X628" s="220" t="s">
        <v>209</v>
      </c>
      <c r="Y628" s="220" t="s">
        <v>170</v>
      </c>
      <c r="Z628" s="210"/>
      <c r="AA628" s="210"/>
      <c r="AB628" s="210"/>
      <c r="AC628" s="210"/>
      <c r="AD628" s="210"/>
      <c r="AE628" s="210"/>
      <c r="AF628" s="210"/>
      <c r="AG628" s="210" t="s">
        <v>210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">
      <c r="A629" s="217"/>
      <c r="B629" s="218"/>
      <c r="C629" s="251" t="s">
        <v>733</v>
      </c>
      <c r="D629" s="221"/>
      <c r="E629" s="222">
        <v>2.2000000000000002</v>
      </c>
      <c r="F629" s="220"/>
      <c r="G629" s="220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10"/>
      <c r="AA629" s="210"/>
      <c r="AB629" s="210"/>
      <c r="AC629" s="210"/>
      <c r="AD629" s="210"/>
      <c r="AE629" s="210"/>
      <c r="AF629" s="210"/>
      <c r="AG629" s="210" t="s">
        <v>197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1">
        <v>104</v>
      </c>
      <c r="B630" s="232" t="s">
        <v>734</v>
      </c>
      <c r="C630" s="248" t="s">
        <v>735</v>
      </c>
      <c r="D630" s="233" t="s">
        <v>316</v>
      </c>
      <c r="E630" s="234">
        <v>4</v>
      </c>
      <c r="F630" s="235"/>
      <c r="G630" s="236">
        <f>ROUND(E630*F630,2)</f>
        <v>0</v>
      </c>
      <c r="H630" s="235"/>
      <c r="I630" s="236">
        <f>ROUND(E630*H630,2)</f>
        <v>0</v>
      </c>
      <c r="J630" s="235"/>
      <c r="K630" s="236">
        <f>ROUND(E630*J630,2)</f>
        <v>0</v>
      </c>
      <c r="L630" s="236">
        <v>21</v>
      </c>
      <c r="M630" s="236">
        <f>G630*(1+L630/100)</f>
        <v>0</v>
      </c>
      <c r="N630" s="234">
        <v>0</v>
      </c>
      <c r="O630" s="234">
        <f>ROUND(E630*N630,2)</f>
        <v>0</v>
      </c>
      <c r="P630" s="234">
        <v>2.2599999999999999E-3</v>
      </c>
      <c r="Q630" s="234">
        <f>ROUND(E630*P630,2)</f>
        <v>0.01</v>
      </c>
      <c r="R630" s="236" t="s">
        <v>674</v>
      </c>
      <c r="S630" s="236" t="s">
        <v>167</v>
      </c>
      <c r="T630" s="237" t="s">
        <v>167</v>
      </c>
      <c r="U630" s="220">
        <v>5.7500000000000002E-2</v>
      </c>
      <c r="V630" s="220">
        <f>ROUND(E630*U630,2)</f>
        <v>0.23</v>
      </c>
      <c r="W630" s="220"/>
      <c r="X630" s="220" t="s">
        <v>209</v>
      </c>
      <c r="Y630" s="220" t="s">
        <v>170</v>
      </c>
      <c r="Z630" s="210"/>
      <c r="AA630" s="210"/>
      <c r="AB630" s="210"/>
      <c r="AC630" s="210"/>
      <c r="AD630" s="210"/>
      <c r="AE630" s="210"/>
      <c r="AF630" s="210"/>
      <c r="AG630" s="210" t="s">
        <v>210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2" x14ac:dyDescent="0.2">
      <c r="A631" s="217"/>
      <c r="B631" s="218"/>
      <c r="C631" s="251" t="s">
        <v>736</v>
      </c>
      <c r="D631" s="221"/>
      <c r="E631" s="222">
        <v>4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197</v>
      </c>
      <c r="AH631" s="210">
        <v>5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ht="22.5" outlineLevel="1" x14ac:dyDescent="0.2">
      <c r="A632" s="231">
        <v>105</v>
      </c>
      <c r="B632" s="232" t="s">
        <v>737</v>
      </c>
      <c r="C632" s="248" t="s">
        <v>738</v>
      </c>
      <c r="D632" s="233" t="s">
        <v>367</v>
      </c>
      <c r="E632" s="234">
        <v>10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21</v>
      </c>
      <c r="M632" s="236">
        <f>G632*(1+L632/100)</f>
        <v>0</v>
      </c>
      <c r="N632" s="234">
        <v>2.7000000000000001E-3</v>
      </c>
      <c r="O632" s="234">
        <f>ROUND(E632*N632,2)</f>
        <v>0.03</v>
      </c>
      <c r="P632" s="234">
        <v>0</v>
      </c>
      <c r="Q632" s="234">
        <f>ROUND(E632*P632,2)</f>
        <v>0</v>
      </c>
      <c r="R632" s="236"/>
      <c r="S632" s="236" t="s">
        <v>193</v>
      </c>
      <c r="T632" s="237" t="s">
        <v>167</v>
      </c>
      <c r="U632" s="220">
        <v>1.8331</v>
      </c>
      <c r="V632" s="220">
        <f>ROUND(E632*U632,2)</f>
        <v>18.329999999999998</v>
      </c>
      <c r="W632" s="220"/>
      <c r="X632" s="220" t="s">
        <v>209</v>
      </c>
      <c r="Y632" s="220" t="s">
        <v>170</v>
      </c>
      <c r="Z632" s="210"/>
      <c r="AA632" s="210"/>
      <c r="AB632" s="210"/>
      <c r="AC632" s="210"/>
      <c r="AD632" s="210"/>
      <c r="AE632" s="210"/>
      <c r="AF632" s="210"/>
      <c r="AG632" s="210" t="s">
        <v>210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">
      <c r="A633" s="217"/>
      <c r="B633" s="218"/>
      <c r="C633" s="251" t="s">
        <v>739</v>
      </c>
      <c r="D633" s="221"/>
      <c r="E633" s="222">
        <v>10</v>
      </c>
      <c r="F633" s="220"/>
      <c r="G633" s="22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197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40">
        <v>106</v>
      </c>
      <c r="B634" s="241" t="s">
        <v>740</v>
      </c>
      <c r="C634" s="250" t="s">
        <v>741</v>
      </c>
      <c r="D634" s="242" t="s">
        <v>742</v>
      </c>
      <c r="E634" s="243">
        <v>4</v>
      </c>
      <c r="F634" s="244"/>
      <c r="G634" s="245">
        <f>ROUND(E634*F634,2)</f>
        <v>0</v>
      </c>
      <c r="H634" s="244"/>
      <c r="I634" s="245">
        <f>ROUND(E634*H634,2)</f>
        <v>0</v>
      </c>
      <c r="J634" s="244"/>
      <c r="K634" s="245">
        <f>ROUND(E634*J634,2)</f>
        <v>0</v>
      </c>
      <c r="L634" s="245">
        <v>21</v>
      </c>
      <c r="M634" s="245">
        <f>G634*(1+L634/100)</f>
        <v>0</v>
      </c>
      <c r="N634" s="243">
        <v>0.01</v>
      </c>
      <c r="O634" s="243">
        <f>ROUND(E634*N634,2)</f>
        <v>0.04</v>
      </c>
      <c r="P634" s="243">
        <v>0</v>
      </c>
      <c r="Q634" s="243">
        <f>ROUND(E634*P634,2)</f>
        <v>0</v>
      </c>
      <c r="R634" s="245"/>
      <c r="S634" s="245" t="s">
        <v>193</v>
      </c>
      <c r="T634" s="246" t="s">
        <v>168</v>
      </c>
      <c r="U634" s="220">
        <v>0.43690000000000001</v>
      </c>
      <c r="V634" s="220">
        <f>ROUND(E634*U634,2)</f>
        <v>1.75</v>
      </c>
      <c r="W634" s="220"/>
      <c r="X634" s="220" t="s">
        <v>209</v>
      </c>
      <c r="Y634" s="220" t="s">
        <v>170</v>
      </c>
      <c r="Z634" s="210"/>
      <c r="AA634" s="210"/>
      <c r="AB634" s="210"/>
      <c r="AC634" s="210"/>
      <c r="AD634" s="210"/>
      <c r="AE634" s="210"/>
      <c r="AF634" s="210"/>
      <c r="AG634" s="210" t="s">
        <v>210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31">
        <v>107</v>
      </c>
      <c r="B635" s="232" t="s">
        <v>743</v>
      </c>
      <c r="C635" s="248" t="s">
        <v>744</v>
      </c>
      <c r="D635" s="233" t="s">
        <v>358</v>
      </c>
      <c r="E635" s="234">
        <v>1.7619800000000001</v>
      </c>
      <c r="F635" s="235"/>
      <c r="G635" s="236">
        <f>ROUND(E635*F635,2)</f>
        <v>0</v>
      </c>
      <c r="H635" s="235"/>
      <c r="I635" s="236">
        <f>ROUND(E635*H635,2)</f>
        <v>0</v>
      </c>
      <c r="J635" s="235"/>
      <c r="K635" s="236">
        <f>ROUND(E635*J635,2)</f>
        <v>0</v>
      </c>
      <c r="L635" s="236">
        <v>21</v>
      </c>
      <c r="M635" s="236">
        <f>G635*(1+L635/100)</f>
        <v>0</v>
      </c>
      <c r="N635" s="234">
        <v>0</v>
      </c>
      <c r="O635" s="234">
        <f>ROUND(E635*N635,2)</f>
        <v>0</v>
      </c>
      <c r="P635" s="234">
        <v>0</v>
      </c>
      <c r="Q635" s="234">
        <f>ROUND(E635*P635,2)</f>
        <v>0</v>
      </c>
      <c r="R635" s="236" t="s">
        <v>674</v>
      </c>
      <c r="S635" s="236" t="s">
        <v>167</v>
      </c>
      <c r="T635" s="237" t="s">
        <v>167</v>
      </c>
      <c r="U635" s="220">
        <v>4.9470000000000001</v>
      </c>
      <c r="V635" s="220">
        <f>ROUND(E635*U635,2)</f>
        <v>8.7200000000000006</v>
      </c>
      <c r="W635" s="220"/>
      <c r="X635" s="220" t="s">
        <v>359</v>
      </c>
      <c r="Y635" s="220" t="s">
        <v>170</v>
      </c>
      <c r="Z635" s="210"/>
      <c r="AA635" s="210"/>
      <c r="AB635" s="210"/>
      <c r="AC635" s="210"/>
      <c r="AD635" s="210"/>
      <c r="AE635" s="210"/>
      <c r="AF635" s="210"/>
      <c r="AG635" s="210" t="s">
        <v>360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2" x14ac:dyDescent="0.2">
      <c r="A636" s="217"/>
      <c r="B636" s="218"/>
      <c r="C636" s="260" t="s">
        <v>493</v>
      </c>
      <c r="D636" s="258"/>
      <c r="E636" s="258"/>
      <c r="F636" s="258"/>
      <c r="G636" s="258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20"/>
      <c r="Z636" s="210"/>
      <c r="AA636" s="210"/>
      <c r="AB636" s="210"/>
      <c r="AC636" s="210"/>
      <c r="AD636" s="210"/>
      <c r="AE636" s="210"/>
      <c r="AF636" s="210"/>
      <c r="AG636" s="210" t="s">
        <v>247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">
      <c r="A637" s="217"/>
      <c r="B637" s="218"/>
      <c r="C637" s="251" t="s">
        <v>362</v>
      </c>
      <c r="D637" s="221"/>
      <c r="E637" s="222"/>
      <c r="F637" s="220"/>
      <c r="G637" s="220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10"/>
      <c r="AA637" s="210"/>
      <c r="AB637" s="210"/>
      <c r="AC637" s="210"/>
      <c r="AD637" s="210"/>
      <c r="AE637" s="210"/>
      <c r="AF637" s="210"/>
      <c r="AG637" s="210" t="s">
        <v>197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51" t="s">
        <v>745</v>
      </c>
      <c r="D638" s="221"/>
      <c r="E638" s="222"/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197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51" t="s">
        <v>746</v>
      </c>
      <c r="D639" s="221"/>
      <c r="E639" s="222">
        <v>1.7619800000000001</v>
      </c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10"/>
      <c r="AA639" s="210"/>
      <c r="AB639" s="210"/>
      <c r="AC639" s="210"/>
      <c r="AD639" s="210"/>
      <c r="AE639" s="210"/>
      <c r="AF639" s="210"/>
      <c r="AG639" s="210" t="s">
        <v>197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x14ac:dyDescent="0.2">
      <c r="A640" s="224" t="s">
        <v>162</v>
      </c>
      <c r="B640" s="225" t="s">
        <v>109</v>
      </c>
      <c r="C640" s="247" t="s">
        <v>110</v>
      </c>
      <c r="D640" s="226"/>
      <c r="E640" s="227"/>
      <c r="F640" s="228"/>
      <c r="G640" s="228">
        <f>SUMIF(AG641:AG657,"&lt;&gt;NOR",G641:G657)</f>
        <v>0</v>
      </c>
      <c r="H640" s="228"/>
      <c r="I640" s="228">
        <f>SUM(I641:I657)</f>
        <v>0</v>
      </c>
      <c r="J640" s="228"/>
      <c r="K640" s="228">
        <f>SUM(K641:K657)</f>
        <v>0</v>
      </c>
      <c r="L640" s="228"/>
      <c r="M640" s="228">
        <f>SUM(M641:M657)</f>
        <v>0</v>
      </c>
      <c r="N640" s="227"/>
      <c r="O640" s="227">
        <f>SUM(O641:O657)</f>
        <v>0.04</v>
      </c>
      <c r="P640" s="227"/>
      <c r="Q640" s="227">
        <f>SUM(Q641:Q657)</f>
        <v>7.23</v>
      </c>
      <c r="R640" s="228"/>
      <c r="S640" s="228"/>
      <c r="T640" s="229"/>
      <c r="U640" s="223"/>
      <c r="V640" s="223">
        <f>SUM(V641:V657)</f>
        <v>63.110000000000007</v>
      </c>
      <c r="W640" s="223"/>
      <c r="X640" s="223"/>
      <c r="Y640" s="223"/>
      <c r="AG640" t="s">
        <v>163</v>
      </c>
    </row>
    <row r="641" spans="1:60" outlineLevel="1" x14ac:dyDescent="0.2">
      <c r="A641" s="231">
        <v>108</v>
      </c>
      <c r="B641" s="232" t="s">
        <v>747</v>
      </c>
      <c r="C641" s="248" t="s">
        <v>748</v>
      </c>
      <c r="D641" s="233" t="s">
        <v>367</v>
      </c>
      <c r="E641" s="234">
        <v>1</v>
      </c>
      <c r="F641" s="235"/>
      <c r="G641" s="236">
        <f>ROUND(E641*F641,2)</f>
        <v>0</v>
      </c>
      <c r="H641" s="235"/>
      <c r="I641" s="236">
        <f>ROUND(E641*H641,2)</f>
        <v>0</v>
      </c>
      <c r="J641" s="235"/>
      <c r="K641" s="236">
        <f>ROUND(E641*J641,2)</f>
        <v>0</v>
      </c>
      <c r="L641" s="236">
        <v>21</v>
      </c>
      <c r="M641" s="236">
        <f>G641*(1+L641/100)</f>
        <v>0</v>
      </c>
      <c r="N641" s="234">
        <v>0</v>
      </c>
      <c r="O641" s="234">
        <f>ROUND(E641*N641,2)</f>
        <v>0</v>
      </c>
      <c r="P641" s="234">
        <v>0</v>
      </c>
      <c r="Q641" s="234">
        <f>ROUND(E641*P641,2)</f>
        <v>0</v>
      </c>
      <c r="R641" s="236" t="s">
        <v>749</v>
      </c>
      <c r="S641" s="236" t="s">
        <v>167</v>
      </c>
      <c r="T641" s="237" t="s">
        <v>167</v>
      </c>
      <c r="U641" s="220">
        <v>3.7</v>
      </c>
      <c r="V641" s="220">
        <f>ROUND(E641*U641,2)</f>
        <v>3.7</v>
      </c>
      <c r="W641" s="220"/>
      <c r="X641" s="220" t="s">
        <v>209</v>
      </c>
      <c r="Y641" s="220" t="s">
        <v>170</v>
      </c>
      <c r="Z641" s="210"/>
      <c r="AA641" s="210"/>
      <c r="AB641" s="210"/>
      <c r="AC641" s="210"/>
      <c r="AD641" s="210"/>
      <c r="AE641" s="210"/>
      <c r="AF641" s="210"/>
      <c r="AG641" s="210" t="s">
        <v>210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">
      <c r="A642" s="217"/>
      <c r="B642" s="218"/>
      <c r="C642" s="251" t="s">
        <v>750</v>
      </c>
      <c r="D642" s="221"/>
      <c r="E642" s="222">
        <v>1</v>
      </c>
      <c r="F642" s="220"/>
      <c r="G642" s="220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20"/>
      <c r="Z642" s="210"/>
      <c r="AA642" s="210"/>
      <c r="AB642" s="210"/>
      <c r="AC642" s="210"/>
      <c r="AD642" s="210"/>
      <c r="AE642" s="210"/>
      <c r="AF642" s="210"/>
      <c r="AG642" s="210" t="s">
        <v>197</v>
      </c>
      <c r="AH642" s="210">
        <v>5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31">
        <v>109</v>
      </c>
      <c r="B643" s="232" t="s">
        <v>751</v>
      </c>
      <c r="C643" s="248" t="s">
        <v>752</v>
      </c>
      <c r="D643" s="233" t="s">
        <v>207</v>
      </c>
      <c r="E643" s="234">
        <v>898.71500000000003</v>
      </c>
      <c r="F643" s="235"/>
      <c r="G643" s="236">
        <f>ROUND(E643*F643,2)</f>
        <v>0</v>
      </c>
      <c r="H643" s="235"/>
      <c r="I643" s="236">
        <f>ROUND(E643*H643,2)</f>
        <v>0</v>
      </c>
      <c r="J643" s="235"/>
      <c r="K643" s="236">
        <f>ROUND(E643*J643,2)</f>
        <v>0</v>
      </c>
      <c r="L643" s="236">
        <v>21</v>
      </c>
      <c r="M643" s="236">
        <f>G643*(1+L643/100)</f>
        <v>0</v>
      </c>
      <c r="N643" s="234">
        <v>0</v>
      </c>
      <c r="O643" s="234">
        <f>ROUND(E643*N643,2)</f>
        <v>0</v>
      </c>
      <c r="P643" s="234">
        <v>8.0000000000000002E-3</v>
      </c>
      <c r="Q643" s="234">
        <f>ROUND(E643*P643,2)</f>
        <v>7.19</v>
      </c>
      <c r="R643" s="236" t="s">
        <v>749</v>
      </c>
      <c r="S643" s="236" t="s">
        <v>167</v>
      </c>
      <c r="T643" s="237" t="s">
        <v>167</v>
      </c>
      <c r="U643" s="220">
        <v>6.6000000000000003E-2</v>
      </c>
      <c r="V643" s="220">
        <f>ROUND(E643*U643,2)</f>
        <v>59.32</v>
      </c>
      <c r="W643" s="220"/>
      <c r="X643" s="220" t="s">
        <v>209</v>
      </c>
      <c r="Y643" s="220" t="s">
        <v>170</v>
      </c>
      <c r="Z643" s="210"/>
      <c r="AA643" s="210"/>
      <c r="AB643" s="210"/>
      <c r="AC643" s="210"/>
      <c r="AD643" s="210"/>
      <c r="AE643" s="210"/>
      <c r="AF643" s="210"/>
      <c r="AG643" s="210" t="s">
        <v>210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">
      <c r="A644" s="217"/>
      <c r="B644" s="218"/>
      <c r="C644" s="251" t="s">
        <v>753</v>
      </c>
      <c r="D644" s="221"/>
      <c r="E644" s="222"/>
      <c r="F644" s="220"/>
      <c r="G644" s="220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20"/>
      <c r="Z644" s="210"/>
      <c r="AA644" s="210"/>
      <c r="AB644" s="210"/>
      <c r="AC644" s="210"/>
      <c r="AD644" s="210"/>
      <c r="AE644" s="210"/>
      <c r="AF644" s="210"/>
      <c r="AG644" s="210" t="s">
        <v>197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51" t="s">
        <v>391</v>
      </c>
      <c r="D645" s="221"/>
      <c r="E645" s="222">
        <v>489.6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10"/>
      <c r="AA645" s="210"/>
      <c r="AB645" s="210"/>
      <c r="AC645" s="210"/>
      <c r="AD645" s="210"/>
      <c r="AE645" s="210"/>
      <c r="AF645" s="210"/>
      <c r="AG645" s="210" t="s">
        <v>197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ht="22.5" outlineLevel="3" x14ac:dyDescent="0.2">
      <c r="A646" s="217"/>
      <c r="B646" s="218"/>
      <c r="C646" s="251" t="s">
        <v>392</v>
      </c>
      <c r="D646" s="221"/>
      <c r="E646" s="222">
        <v>130.24</v>
      </c>
      <c r="F646" s="220"/>
      <c r="G646" s="220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20"/>
      <c r="Z646" s="210"/>
      <c r="AA646" s="210"/>
      <c r="AB646" s="210"/>
      <c r="AC646" s="210"/>
      <c r="AD646" s="210"/>
      <c r="AE646" s="210"/>
      <c r="AF646" s="210"/>
      <c r="AG646" s="210" t="s">
        <v>197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ht="22.5" outlineLevel="3" x14ac:dyDescent="0.2">
      <c r="A647" s="217"/>
      <c r="B647" s="218"/>
      <c r="C647" s="251" t="s">
        <v>393</v>
      </c>
      <c r="D647" s="221"/>
      <c r="E647" s="222">
        <v>60.95</v>
      </c>
      <c r="F647" s="220"/>
      <c r="G647" s="220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10"/>
      <c r="AA647" s="210"/>
      <c r="AB647" s="210"/>
      <c r="AC647" s="210"/>
      <c r="AD647" s="210"/>
      <c r="AE647" s="210"/>
      <c r="AF647" s="210"/>
      <c r="AG647" s="210" t="s">
        <v>197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ht="22.5" outlineLevel="3" x14ac:dyDescent="0.2">
      <c r="A648" s="217"/>
      <c r="B648" s="218"/>
      <c r="C648" s="251" t="s">
        <v>394</v>
      </c>
      <c r="D648" s="221"/>
      <c r="E648" s="222">
        <v>100.625</v>
      </c>
      <c r="F648" s="220"/>
      <c r="G648" s="220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20"/>
      <c r="Z648" s="210"/>
      <c r="AA648" s="210"/>
      <c r="AB648" s="210"/>
      <c r="AC648" s="210"/>
      <c r="AD648" s="210"/>
      <c r="AE648" s="210"/>
      <c r="AF648" s="210"/>
      <c r="AG648" s="210" t="s">
        <v>197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51" t="s">
        <v>395</v>
      </c>
      <c r="D649" s="221"/>
      <c r="E649" s="222">
        <v>117.3</v>
      </c>
      <c r="F649" s="220"/>
      <c r="G649" s="220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20"/>
      <c r="Z649" s="210"/>
      <c r="AA649" s="210"/>
      <c r="AB649" s="210"/>
      <c r="AC649" s="210"/>
      <c r="AD649" s="210"/>
      <c r="AE649" s="210"/>
      <c r="AF649" s="210"/>
      <c r="AG649" s="210" t="s">
        <v>197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40">
        <v>110</v>
      </c>
      <c r="B650" s="241" t="s">
        <v>754</v>
      </c>
      <c r="C650" s="250" t="s">
        <v>755</v>
      </c>
      <c r="D650" s="242" t="s">
        <v>742</v>
      </c>
      <c r="E650" s="243">
        <v>1</v>
      </c>
      <c r="F650" s="244"/>
      <c r="G650" s="245">
        <f>ROUND(E650*F650,2)</f>
        <v>0</v>
      </c>
      <c r="H650" s="244"/>
      <c r="I650" s="245">
        <f>ROUND(E650*H650,2)</f>
        <v>0</v>
      </c>
      <c r="J650" s="244"/>
      <c r="K650" s="245">
        <f>ROUND(E650*J650,2)</f>
        <v>0</v>
      </c>
      <c r="L650" s="245">
        <v>21</v>
      </c>
      <c r="M650" s="245">
        <f>G650*(1+L650/100)</f>
        <v>0</v>
      </c>
      <c r="N650" s="243">
        <v>0</v>
      </c>
      <c r="O650" s="243">
        <f>ROUND(E650*N650,2)</f>
        <v>0</v>
      </c>
      <c r="P650" s="243">
        <v>0.04</v>
      </c>
      <c r="Q650" s="243">
        <f>ROUND(E650*P650,2)</f>
        <v>0.04</v>
      </c>
      <c r="R650" s="245"/>
      <c r="S650" s="245" t="s">
        <v>193</v>
      </c>
      <c r="T650" s="246" t="s">
        <v>168</v>
      </c>
      <c r="U650" s="220">
        <v>0</v>
      </c>
      <c r="V650" s="220">
        <f>ROUND(E650*U650,2)</f>
        <v>0</v>
      </c>
      <c r="W650" s="220"/>
      <c r="X650" s="220" t="s">
        <v>209</v>
      </c>
      <c r="Y650" s="220" t="s">
        <v>170</v>
      </c>
      <c r="Z650" s="210"/>
      <c r="AA650" s="210"/>
      <c r="AB650" s="210"/>
      <c r="AC650" s="210"/>
      <c r="AD650" s="210"/>
      <c r="AE650" s="210"/>
      <c r="AF650" s="210"/>
      <c r="AG650" s="210" t="s">
        <v>210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ht="22.5" outlineLevel="1" x14ac:dyDescent="0.2">
      <c r="A651" s="231">
        <v>111</v>
      </c>
      <c r="B651" s="232" t="s">
        <v>756</v>
      </c>
      <c r="C651" s="248" t="s">
        <v>757</v>
      </c>
      <c r="D651" s="233" t="s">
        <v>367</v>
      </c>
      <c r="E651" s="234">
        <v>1</v>
      </c>
      <c r="F651" s="235"/>
      <c r="G651" s="236">
        <f>ROUND(E651*F651,2)</f>
        <v>0</v>
      </c>
      <c r="H651" s="235"/>
      <c r="I651" s="236">
        <f>ROUND(E651*H651,2)</f>
        <v>0</v>
      </c>
      <c r="J651" s="235"/>
      <c r="K651" s="236">
        <f>ROUND(E651*J651,2)</f>
        <v>0</v>
      </c>
      <c r="L651" s="236">
        <v>21</v>
      </c>
      <c r="M651" s="236">
        <f>G651*(1+L651/100)</f>
        <v>0</v>
      </c>
      <c r="N651" s="234">
        <v>3.5000000000000003E-2</v>
      </c>
      <c r="O651" s="234">
        <f>ROUND(E651*N651,2)</f>
        <v>0.04</v>
      </c>
      <c r="P651" s="234">
        <v>0</v>
      </c>
      <c r="Q651" s="234">
        <f>ROUND(E651*P651,2)</f>
        <v>0</v>
      </c>
      <c r="R651" s="236"/>
      <c r="S651" s="236" t="s">
        <v>193</v>
      </c>
      <c r="T651" s="237" t="s">
        <v>168</v>
      </c>
      <c r="U651" s="220">
        <v>0</v>
      </c>
      <c r="V651" s="220">
        <f>ROUND(E651*U651,2)</f>
        <v>0</v>
      </c>
      <c r="W651" s="220"/>
      <c r="X651" s="220" t="s">
        <v>481</v>
      </c>
      <c r="Y651" s="220" t="s">
        <v>170</v>
      </c>
      <c r="Z651" s="210"/>
      <c r="AA651" s="210"/>
      <c r="AB651" s="210"/>
      <c r="AC651" s="210"/>
      <c r="AD651" s="210"/>
      <c r="AE651" s="210"/>
      <c r="AF651" s="210"/>
      <c r="AG651" s="210" t="s">
        <v>482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2" x14ac:dyDescent="0.2">
      <c r="A652" s="217"/>
      <c r="B652" s="218"/>
      <c r="C652" s="249" t="s">
        <v>758</v>
      </c>
      <c r="D652" s="239"/>
      <c r="E652" s="239"/>
      <c r="F652" s="239"/>
      <c r="G652" s="239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10"/>
      <c r="AA652" s="210"/>
      <c r="AB652" s="210"/>
      <c r="AC652" s="210"/>
      <c r="AD652" s="210"/>
      <c r="AE652" s="210"/>
      <c r="AF652" s="210"/>
      <c r="AG652" s="210" t="s">
        <v>173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31">
        <v>112</v>
      </c>
      <c r="B653" s="232" t="s">
        <v>759</v>
      </c>
      <c r="C653" s="248" t="s">
        <v>760</v>
      </c>
      <c r="D653" s="233" t="s">
        <v>358</v>
      </c>
      <c r="E653" s="234">
        <v>3.5000000000000003E-2</v>
      </c>
      <c r="F653" s="235"/>
      <c r="G653" s="236">
        <f>ROUND(E653*F653,2)</f>
        <v>0</v>
      </c>
      <c r="H653" s="235"/>
      <c r="I653" s="236">
        <f>ROUND(E653*H653,2)</f>
        <v>0</v>
      </c>
      <c r="J653" s="235"/>
      <c r="K653" s="236">
        <f>ROUND(E653*J653,2)</f>
        <v>0</v>
      </c>
      <c r="L653" s="236">
        <v>21</v>
      </c>
      <c r="M653" s="236">
        <f>G653*(1+L653/100)</f>
        <v>0</v>
      </c>
      <c r="N653" s="234">
        <v>0</v>
      </c>
      <c r="O653" s="234">
        <f>ROUND(E653*N653,2)</f>
        <v>0</v>
      </c>
      <c r="P653" s="234">
        <v>0</v>
      </c>
      <c r="Q653" s="234">
        <f>ROUND(E653*P653,2)</f>
        <v>0</v>
      </c>
      <c r="R653" s="236" t="s">
        <v>749</v>
      </c>
      <c r="S653" s="236" t="s">
        <v>167</v>
      </c>
      <c r="T653" s="237" t="s">
        <v>167</v>
      </c>
      <c r="U653" s="220">
        <v>2.4470000000000001</v>
      </c>
      <c r="V653" s="220">
        <f>ROUND(E653*U653,2)</f>
        <v>0.09</v>
      </c>
      <c r="W653" s="220"/>
      <c r="X653" s="220" t="s">
        <v>359</v>
      </c>
      <c r="Y653" s="220" t="s">
        <v>170</v>
      </c>
      <c r="Z653" s="210"/>
      <c r="AA653" s="210"/>
      <c r="AB653" s="210"/>
      <c r="AC653" s="210"/>
      <c r="AD653" s="210"/>
      <c r="AE653" s="210"/>
      <c r="AF653" s="210"/>
      <c r="AG653" s="210" t="s">
        <v>360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2" x14ac:dyDescent="0.2">
      <c r="A654" s="217"/>
      <c r="B654" s="218"/>
      <c r="C654" s="260" t="s">
        <v>493</v>
      </c>
      <c r="D654" s="258"/>
      <c r="E654" s="258"/>
      <c r="F654" s="258"/>
      <c r="G654" s="258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20"/>
      <c r="Z654" s="210"/>
      <c r="AA654" s="210"/>
      <c r="AB654" s="210"/>
      <c r="AC654" s="210"/>
      <c r="AD654" s="210"/>
      <c r="AE654" s="210"/>
      <c r="AF654" s="210"/>
      <c r="AG654" s="210" t="s">
        <v>247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51" t="s">
        <v>362</v>
      </c>
      <c r="D655" s="221"/>
      <c r="E655" s="222"/>
      <c r="F655" s="220"/>
      <c r="G655" s="220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10"/>
      <c r="AA655" s="210"/>
      <c r="AB655" s="210"/>
      <c r="AC655" s="210"/>
      <c r="AD655" s="210"/>
      <c r="AE655" s="210"/>
      <c r="AF655" s="210"/>
      <c r="AG655" s="210" t="s">
        <v>197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17"/>
      <c r="B656" s="218"/>
      <c r="C656" s="251" t="s">
        <v>761</v>
      </c>
      <c r="D656" s="221"/>
      <c r="E656" s="222"/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20"/>
      <c r="Z656" s="210"/>
      <c r="AA656" s="210"/>
      <c r="AB656" s="210"/>
      <c r="AC656" s="210"/>
      <c r="AD656" s="210"/>
      <c r="AE656" s="210"/>
      <c r="AF656" s="210"/>
      <c r="AG656" s="210" t="s">
        <v>197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17"/>
      <c r="B657" s="218"/>
      <c r="C657" s="251" t="s">
        <v>762</v>
      </c>
      <c r="D657" s="221"/>
      <c r="E657" s="222">
        <v>3.5000000000000003E-2</v>
      </c>
      <c r="F657" s="220"/>
      <c r="G657" s="220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20"/>
      <c r="Z657" s="210"/>
      <c r="AA657" s="210"/>
      <c r="AB657" s="210"/>
      <c r="AC657" s="210"/>
      <c r="AD657" s="210"/>
      <c r="AE657" s="210"/>
      <c r="AF657" s="210"/>
      <c r="AG657" s="210" t="s">
        <v>197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x14ac:dyDescent="0.2">
      <c r="A658" s="224" t="s">
        <v>162</v>
      </c>
      <c r="B658" s="225" t="s">
        <v>111</v>
      </c>
      <c r="C658" s="247" t="s">
        <v>112</v>
      </c>
      <c r="D658" s="226"/>
      <c r="E658" s="227"/>
      <c r="F658" s="228"/>
      <c r="G658" s="228">
        <f>SUMIF(AG659:AG684,"&lt;&gt;NOR",G659:G684)</f>
        <v>0</v>
      </c>
      <c r="H658" s="228"/>
      <c r="I658" s="228">
        <f>SUM(I659:I684)</f>
        <v>0</v>
      </c>
      <c r="J658" s="228"/>
      <c r="K658" s="228">
        <f>SUM(K659:K684)</f>
        <v>0</v>
      </c>
      <c r="L658" s="228"/>
      <c r="M658" s="228">
        <f>SUM(M659:M684)</f>
        <v>0</v>
      </c>
      <c r="N658" s="227"/>
      <c r="O658" s="227">
        <f>SUM(O659:O684)</f>
        <v>0.22</v>
      </c>
      <c r="P658" s="227"/>
      <c r="Q658" s="227">
        <f>SUM(Q659:Q684)</f>
        <v>0.19</v>
      </c>
      <c r="R658" s="228"/>
      <c r="S658" s="228"/>
      <c r="T658" s="229"/>
      <c r="U658" s="223"/>
      <c r="V658" s="223">
        <f>SUM(V659:V684)</f>
        <v>23.46</v>
      </c>
      <c r="W658" s="223"/>
      <c r="X658" s="223"/>
      <c r="Y658" s="223"/>
      <c r="AG658" t="s">
        <v>163</v>
      </c>
    </row>
    <row r="659" spans="1:60" outlineLevel="1" x14ac:dyDescent="0.2">
      <c r="A659" s="231">
        <v>113</v>
      </c>
      <c r="B659" s="232" t="s">
        <v>763</v>
      </c>
      <c r="C659" s="248" t="s">
        <v>764</v>
      </c>
      <c r="D659" s="233" t="s">
        <v>207</v>
      </c>
      <c r="E659" s="234">
        <v>9</v>
      </c>
      <c r="F659" s="235"/>
      <c r="G659" s="236">
        <f>ROUND(E659*F659,2)</f>
        <v>0</v>
      </c>
      <c r="H659" s="235"/>
      <c r="I659" s="236">
        <f>ROUND(E659*H659,2)</f>
        <v>0</v>
      </c>
      <c r="J659" s="235"/>
      <c r="K659" s="236">
        <f>ROUND(E659*J659,2)</f>
        <v>0</v>
      </c>
      <c r="L659" s="236">
        <v>21</v>
      </c>
      <c r="M659" s="236">
        <f>G659*(1+L659/100)</f>
        <v>0</v>
      </c>
      <c r="N659" s="234">
        <v>0</v>
      </c>
      <c r="O659" s="234">
        <f>ROUND(E659*N659,2)</f>
        <v>0</v>
      </c>
      <c r="P659" s="234">
        <v>2.1000000000000001E-2</v>
      </c>
      <c r="Q659" s="234">
        <f>ROUND(E659*P659,2)</f>
        <v>0.19</v>
      </c>
      <c r="R659" s="236" t="s">
        <v>765</v>
      </c>
      <c r="S659" s="236" t="s">
        <v>167</v>
      </c>
      <c r="T659" s="237" t="s">
        <v>167</v>
      </c>
      <c r="U659" s="220">
        <v>0.45</v>
      </c>
      <c r="V659" s="220">
        <f>ROUND(E659*U659,2)</f>
        <v>4.05</v>
      </c>
      <c r="W659" s="220"/>
      <c r="X659" s="220" t="s">
        <v>209</v>
      </c>
      <c r="Y659" s="220" t="s">
        <v>170</v>
      </c>
      <c r="Z659" s="210"/>
      <c r="AA659" s="210"/>
      <c r="AB659" s="210"/>
      <c r="AC659" s="210"/>
      <c r="AD659" s="210"/>
      <c r="AE659" s="210"/>
      <c r="AF659" s="210"/>
      <c r="AG659" s="210" t="s">
        <v>210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17"/>
      <c r="B660" s="218"/>
      <c r="C660" s="251" t="s">
        <v>766</v>
      </c>
      <c r="D660" s="221"/>
      <c r="E660" s="222">
        <v>9</v>
      </c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20"/>
      <c r="Z660" s="210"/>
      <c r="AA660" s="210"/>
      <c r="AB660" s="210"/>
      <c r="AC660" s="210"/>
      <c r="AD660" s="210"/>
      <c r="AE660" s="210"/>
      <c r="AF660" s="210"/>
      <c r="AG660" s="210" t="s">
        <v>197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31">
        <v>114</v>
      </c>
      <c r="B661" s="232" t="s">
        <v>767</v>
      </c>
      <c r="C661" s="248" t="s">
        <v>768</v>
      </c>
      <c r="D661" s="233" t="s">
        <v>769</v>
      </c>
      <c r="E661" s="234">
        <v>107.4</v>
      </c>
      <c r="F661" s="235"/>
      <c r="G661" s="236">
        <f>ROUND(E661*F661,2)</f>
        <v>0</v>
      </c>
      <c r="H661" s="235"/>
      <c r="I661" s="236">
        <f>ROUND(E661*H661,2)</f>
        <v>0</v>
      </c>
      <c r="J661" s="235"/>
      <c r="K661" s="236">
        <f>ROUND(E661*J661,2)</f>
        <v>0</v>
      </c>
      <c r="L661" s="236">
        <v>21</v>
      </c>
      <c r="M661" s="236">
        <f>G661*(1+L661/100)</f>
        <v>0</v>
      </c>
      <c r="N661" s="234">
        <v>5.0000000000000002E-5</v>
      </c>
      <c r="O661" s="234">
        <f>ROUND(E661*N661,2)</f>
        <v>0.01</v>
      </c>
      <c r="P661" s="234">
        <v>0</v>
      </c>
      <c r="Q661" s="234">
        <f>ROUND(E661*P661,2)</f>
        <v>0</v>
      </c>
      <c r="R661" s="236" t="s">
        <v>765</v>
      </c>
      <c r="S661" s="236" t="s">
        <v>167</v>
      </c>
      <c r="T661" s="237" t="s">
        <v>167</v>
      </c>
      <c r="U661" s="220">
        <v>0.1</v>
      </c>
      <c r="V661" s="220">
        <f>ROUND(E661*U661,2)</f>
        <v>10.74</v>
      </c>
      <c r="W661" s="220"/>
      <c r="X661" s="220" t="s">
        <v>209</v>
      </c>
      <c r="Y661" s="220" t="s">
        <v>170</v>
      </c>
      <c r="Z661" s="210"/>
      <c r="AA661" s="210"/>
      <c r="AB661" s="210"/>
      <c r="AC661" s="210"/>
      <c r="AD661" s="210"/>
      <c r="AE661" s="210"/>
      <c r="AF661" s="210"/>
      <c r="AG661" s="210" t="s">
        <v>210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51" t="s">
        <v>770</v>
      </c>
      <c r="D662" s="221"/>
      <c r="E662" s="222"/>
      <c r="F662" s="220"/>
      <c r="G662" s="220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20"/>
      <c r="Z662" s="210"/>
      <c r="AA662" s="210"/>
      <c r="AB662" s="210"/>
      <c r="AC662" s="210"/>
      <c r="AD662" s="210"/>
      <c r="AE662" s="210"/>
      <c r="AF662" s="210"/>
      <c r="AG662" s="210" t="s">
        <v>197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17"/>
      <c r="B663" s="218"/>
      <c r="C663" s="251" t="s">
        <v>771</v>
      </c>
      <c r="D663" s="221"/>
      <c r="E663" s="222">
        <v>56.7</v>
      </c>
      <c r="F663" s="220"/>
      <c r="G663" s="220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10"/>
      <c r="AA663" s="210"/>
      <c r="AB663" s="210"/>
      <c r="AC663" s="210"/>
      <c r="AD663" s="210"/>
      <c r="AE663" s="210"/>
      <c r="AF663" s="210"/>
      <c r="AG663" s="210" t="s">
        <v>197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17"/>
      <c r="B664" s="218"/>
      <c r="C664" s="251" t="s">
        <v>772</v>
      </c>
      <c r="D664" s="221"/>
      <c r="E664" s="222">
        <v>50.7</v>
      </c>
      <c r="F664" s="220"/>
      <c r="G664" s="220"/>
      <c r="H664" s="220"/>
      <c r="I664" s="220"/>
      <c r="J664" s="220"/>
      <c r="K664" s="220"/>
      <c r="L664" s="220"/>
      <c r="M664" s="220"/>
      <c r="N664" s="219"/>
      <c r="O664" s="219"/>
      <c r="P664" s="219"/>
      <c r="Q664" s="219"/>
      <c r="R664" s="220"/>
      <c r="S664" s="220"/>
      <c r="T664" s="220"/>
      <c r="U664" s="220"/>
      <c r="V664" s="220"/>
      <c r="W664" s="220"/>
      <c r="X664" s="220"/>
      <c r="Y664" s="220"/>
      <c r="Z664" s="210"/>
      <c r="AA664" s="210"/>
      <c r="AB664" s="210"/>
      <c r="AC664" s="210"/>
      <c r="AD664" s="210"/>
      <c r="AE664" s="210"/>
      <c r="AF664" s="210"/>
      <c r="AG664" s="210" t="s">
        <v>197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31">
        <v>115</v>
      </c>
      <c r="B665" s="232" t="s">
        <v>773</v>
      </c>
      <c r="C665" s="248" t="s">
        <v>774</v>
      </c>
      <c r="D665" s="233" t="s">
        <v>316</v>
      </c>
      <c r="E665" s="234">
        <v>15</v>
      </c>
      <c r="F665" s="235"/>
      <c r="G665" s="236">
        <f>ROUND(E665*F665,2)</f>
        <v>0</v>
      </c>
      <c r="H665" s="235"/>
      <c r="I665" s="236">
        <f>ROUND(E665*H665,2)</f>
        <v>0</v>
      </c>
      <c r="J665" s="235"/>
      <c r="K665" s="236">
        <f>ROUND(E665*J665,2)</f>
        <v>0</v>
      </c>
      <c r="L665" s="236">
        <v>21</v>
      </c>
      <c r="M665" s="236">
        <f>G665*(1+L665/100)</f>
        <v>0</v>
      </c>
      <c r="N665" s="234">
        <v>1.0000000000000001E-5</v>
      </c>
      <c r="O665" s="234">
        <f>ROUND(E665*N665,2)</f>
        <v>0</v>
      </c>
      <c r="P665" s="234">
        <v>0</v>
      </c>
      <c r="Q665" s="234">
        <f>ROUND(E665*P665,2)</f>
        <v>0</v>
      </c>
      <c r="R665" s="236"/>
      <c r="S665" s="236" t="s">
        <v>193</v>
      </c>
      <c r="T665" s="237" t="s">
        <v>168</v>
      </c>
      <c r="U665" s="220">
        <v>0</v>
      </c>
      <c r="V665" s="220">
        <f>ROUND(E665*U665,2)</f>
        <v>0</v>
      </c>
      <c r="W665" s="220"/>
      <c r="X665" s="220" t="s">
        <v>209</v>
      </c>
      <c r="Y665" s="220" t="s">
        <v>170</v>
      </c>
      <c r="Z665" s="210"/>
      <c r="AA665" s="210"/>
      <c r="AB665" s="210"/>
      <c r="AC665" s="210"/>
      <c r="AD665" s="210"/>
      <c r="AE665" s="210"/>
      <c r="AF665" s="210"/>
      <c r="AG665" s="210" t="s">
        <v>210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51" t="s">
        <v>775</v>
      </c>
      <c r="D666" s="221"/>
      <c r="E666" s="222">
        <v>15</v>
      </c>
      <c r="F666" s="220"/>
      <c r="G666" s="220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20"/>
      <c r="Z666" s="210"/>
      <c r="AA666" s="210"/>
      <c r="AB666" s="210"/>
      <c r="AC666" s="210"/>
      <c r="AD666" s="210"/>
      <c r="AE666" s="210"/>
      <c r="AF666" s="210"/>
      <c r="AG666" s="210" t="s">
        <v>197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ht="22.5" outlineLevel="1" x14ac:dyDescent="0.2">
      <c r="A667" s="240">
        <v>116</v>
      </c>
      <c r="B667" s="241" t="s">
        <v>776</v>
      </c>
      <c r="C667" s="250" t="s">
        <v>777</v>
      </c>
      <c r="D667" s="242" t="s">
        <v>367</v>
      </c>
      <c r="E667" s="243">
        <v>1</v>
      </c>
      <c r="F667" s="244"/>
      <c r="G667" s="245">
        <f>ROUND(E667*F667,2)</f>
        <v>0</v>
      </c>
      <c r="H667" s="244"/>
      <c r="I667" s="245">
        <f>ROUND(E667*H667,2)</f>
        <v>0</v>
      </c>
      <c r="J667" s="244"/>
      <c r="K667" s="245">
        <f>ROUND(E667*J667,2)</f>
        <v>0</v>
      </c>
      <c r="L667" s="245">
        <v>21</v>
      </c>
      <c r="M667" s="245">
        <f>G667*(1+L667/100)</f>
        <v>0</v>
      </c>
      <c r="N667" s="243">
        <v>0.1</v>
      </c>
      <c r="O667" s="243">
        <f>ROUND(E667*N667,2)</f>
        <v>0.1</v>
      </c>
      <c r="P667" s="243">
        <v>0</v>
      </c>
      <c r="Q667" s="243">
        <f>ROUND(E667*P667,2)</f>
        <v>0</v>
      </c>
      <c r="R667" s="245"/>
      <c r="S667" s="245" t="s">
        <v>193</v>
      </c>
      <c r="T667" s="246" t="s">
        <v>168</v>
      </c>
      <c r="U667" s="220">
        <v>0</v>
      </c>
      <c r="V667" s="220">
        <f>ROUND(E667*U667,2)</f>
        <v>0</v>
      </c>
      <c r="W667" s="220"/>
      <c r="X667" s="220" t="s">
        <v>209</v>
      </c>
      <c r="Y667" s="220" t="s">
        <v>170</v>
      </c>
      <c r="Z667" s="210"/>
      <c r="AA667" s="210"/>
      <c r="AB667" s="210"/>
      <c r="AC667" s="210"/>
      <c r="AD667" s="210"/>
      <c r="AE667" s="210"/>
      <c r="AF667" s="210"/>
      <c r="AG667" s="210" t="s">
        <v>210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ht="22.5" outlineLevel="1" x14ac:dyDescent="0.2">
      <c r="A668" s="240">
        <v>117</v>
      </c>
      <c r="B668" s="241" t="s">
        <v>778</v>
      </c>
      <c r="C668" s="250" t="s">
        <v>779</v>
      </c>
      <c r="D668" s="242" t="s">
        <v>367</v>
      </c>
      <c r="E668" s="243">
        <v>1</v>
      </c>
      <c r="F668" s="244"/>
      <c r="G668" s="245">
        <f>ROUND(E668*F668,2)</f>
        <v>0</v>
      </c>
      <c r="H668" s="244"/>
      <c r="I668" s="245">
        <f>ROUND(E668*H668,2)</f>
        <v>0</v>
      </c>
      <c r="J668" s="244"/>
      <c r="K668" s="245">
        <f>ROUND(E668*J668,2)</f>
        <v>0</v>
      </c>
      <c r="L668" s="245">
        <v>21</v>
      </c>
      <c r="M668" s="245">
        <f>G668*(1+L668/100)</f>
        <v>0</v>
      </c>
      <c r="N668" s="243">
        <v>0</v>
      </c>
      <c r="O668" s="243">
        <f>ROUND(E668*N668,2)</f>
        <v>0</v>
      </c>
      <c r="P668" s="243">
        <v>0</v>
      </c>
      <c r="Q668" s="243">
        <f>ROUND(E668*P668,2)</f>
        <v>0</v>
      </c>
      <c r="R668" s="245"/>
      <c r="S668" s="245" t="s">
        <v>193</v>
      </c>
      <c r="T668" s="246" t="s">
        <v>168</v>
      </c>
      <c r="U668" s="220">
        <v>0</v>
      </c>
      <c r="V668" s="220">
        <f>ROUND(E668*U668,2)</f>
        <v>0</v>
      </c>
      <c r="W668" s="220"/>
      <c r="X668" s="220" t="s">
        <v>305</v>
      </c>
      <c r="Y668" s="220" t="s">
        <v>170</v>
      </c>
      <c r="Z668" s="210"/>
      <c r="AA668" s="210"/>
      <c r="AB668" s="210"/>
      <c r="AC668" s="210"/>
      <c r="AD668" s="210"/>
      <c r="AE668" s="210"/>
      <c r="AF668" s="210"/>
      <c r="AG668" s="210" t="s">
        <v>306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31">
        <v>118</v>
      </c>
      <c r="B669" s="232" t="s">
        <v>780</v>
      </c>
      <c r="C669" s="248" t="s">
        <v>781</v>
      </c>
      <c r="D669" s="233" t="s">
        <v>269</v>
      </c>
      <c r="E669" s="234">
        <v>8</v>
      </c>
      <c r="F669" s="235"/>
      <c r="G669" s="236">
        <f>ROUND(E669*F669,2)</f>
        <v>0</v>
      </c>
      <c r="H669" s="235"/>
      <c r="I669" s="236">
        <f>ROUND(E669*H669,2)</f>
        <v>0</v>
      </c>
      <c r="J669" s="235"/>
      <c r="K669" s="236">
        <f>ROUND(E669*J669,2)</f>
        <v>0</v>
      </c>
      <c r="L669" s="236">
        <v>21</v>
      </c>
      <c r="M669" s="236">
        <f>G669*(1+L669/100)</f>
        <v>0</v>
      </c>
      <c r="N669" s="234">
        <v>0</v>
      </c>
      <c r="O669" s="234">
        <f>ROUND(E669*N669,2)</f>
        <v>0</v>
      </c>
      <c r="P669" s="234">
        <v>0</v>
      </c>
      <c r="Q669" s="234">
        <f>ROUND(E669*P669,2)</f>
        <v>0</v>
      </c>
      <c r="R669" s="236" t="s">
        <v>270</v>
      </c>
      <c r="S669" s="236" t="s">
        <v>167</v>
      </c>
      <c r="T669" s="237" t="s">
        <v>167</v>
      </c>
      <c r="U669" s="220">
        <v>1</v>
      </c>
      <c r="V669" s="220">
        <f>ROUND(E669*U669,2)</f>
        <v>8</v>
      </c>
      <c r="W669" s="220"/>
      <c r="X669" s="220" t="s">
        <v>84</v>
      </c>
      <c r="Y669" s="220" t="s">
        <v>170</v>
      </c>
      <c r="Z669" s="210"/>
      <c r="AA669" s="210"/>
      <c r="AB669" s="210"/>
      <c r="AC669" s="210"/>
      <c r="AD669" s="210"/>
      <c r="AE669" s="210"/>
      <c r="AF669" s="210"/>
      <c r="AG669" s="210" t="s">
        <v>271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2" x14ac:dyDescent="0.2">
      <c r="A670" s="217"/>
      <c r="B670" s="218"/>
      <c r="C670" s="251" t="s">
        <v>782</v>
      </c>
      <c r="D670" s="221"/>
      <c r="E670" s="222">
        <v>3</v>
      </c>
      <c r="F670" s="220"/>
      <c r="G670" s="220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20"/>
      <c r="Z670" s="210"/>
      <c r="AA670" s="210"/>
      <c r="AB670" s="210"/>
      <c r="AC670" s="210"/>
      <c r="AD670" s="210"/>
      <c r="AE670" s="210"/>
      <c r="AF670" s="210"/>
      <c r="AG670" s="210" t="s">
        <v>197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">
      <c r="A671" s="217"/>
      <c r="B671" s="218"/>
      <c r="C671" s="251" t="s">
        <v>783</v>
      </c>
      <c r="D671" s="221"/>
      <c r="E671" s="222">
        <v>5</v>
      </c>
      <c r="F671" s="220"/>
      <c r="G671" s="220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10"/>
      <c r="AA671" s="210"/>
      <c r="AB671" s="210"/>
      <c r="AC671" s="210"/>
      <c r="AD671" s="210"/>
      <c r="AE671" s="210"/>
      <c r="AF671" s="210"/>
      <c r="AG671" s="210" t="s">
        <v>197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2.5" outlineLevel="1" x14ac:dyDescent="0.2">
      <c r="A672" s="231">
        <v>119</v>
      </c>
      <c r="B672" s="232" t="s">
        <v>784</v>
      </c>
      <c r="C672" s="248" t="s">
        <v>785</v>
      </c>
      <c r="D672" s="233" t="s">
        <v>358</v>
      </c>
      <c r="E672" s="234">
        <v>5.4760000000000003E-2</v>
      </c>
      <c r="F672" s="235"/>
      <c r="G672" s="236">
        <f>ROUND(E672*F672,2)</f>
        <v>0</v>
      </c>
      <c r="H672" s="235"/>
      <c r="I672" s="236">
        <f>ROUND(E672*H672,2)</f>
        <v>0</v>
      </c>
      <c r="J672" s="235"/>
      <c r="K672" s="236">
        <f>ROUND(E672*J672,2)</f>
        <v>0</v>
      </c>
      <c r="L672" s="236">
        <v>21</v>
      </c>
      <c r="M672" s="236">
        <f>G672*(1+L672/100)</f>
        <v>0</v>
      </c>
      <c r="N672" s="234">
        <v>1</v>
      </c>
      <c r="O672" s="234">
        <f>ROUND(E672*N672,2)</f>
        <v>0.05</v>
      </c>
      <c r="P672" s="234">
        <v>0</v>
      </c>
      <c r="Q672" s="234">
        <f>ROUND(E672*P672,2)</f>
        <v>0</v>
      </c>
      <c r="R672" s="236" t="s">
        <v>480</v>
      </c>
      <c r="S672" s="236" t="s">
        <v>167</v>
      </c>
      <c r="T672" s="237" t="s">
        <v>167</v>
      </c>
      <c r="U672" s="220">
        <v>0</v>
      </c>
      <c r="V672" s="220">
        <f>ROUND(E672*U672,2)</f>
        <v>0</v>
      </c>
      <c r="W672" s="220"/>
      <c r="X672" s="220" t="s">
        <v>481</v>
      </c>
      <c r="Y672" s="220" t="s">
        <v>170</v>
      </c>
      <c r="Z672" s="210"/>
      <c r="AA672" s="210"/>
      <c r="AB672" s="210"/>
      <c r="AC672" s="210"/>
      <c r="AD672" s="210"/>
      <c r="AE672" s="210"/>
      <c r="AF672" s="210"/>
      <c r="AG672" s="210" t="s">
        <v>482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">
      <c r="A673" s="217"/>
      <c r="B673" s="218"/>
      <c r="C673" s="251" t="s">
        <v>770</v>
      </c>
      <c r="D673" s="221"/>
      <c r="E673" s="222"/>
      <c r="F673" s="220"/>
      <c r="G673" s="220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10"/>
      <c r="AA673" s="210"/>
      <c r="AB673" s="210"/>
      <c r="AC673" s="210"/>
      <c r="AD673" s="210"/>
      <c r="AE673" s="210"/>
      <c r="AF673" s="210"/>
      <c r="AG673" s="210" t="s">
        <v>197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17"/>
      <c r="B674" s="218"/>
      <c r="C674" s="251" t="s">
        <v>786</v>
      </c>
      <c r="D674" s="221"/>
      <c r="E674" s="222">
        <v>5.0700000000000002E-2</v>
      </c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10"/>
      <c r="AA674" s="210"/>
      <c r="AB674" s="210"/>
      <c r="AC674" s="210"/>
      <c r="AD674" s="210"/>
      <c r="AE674" s="210"/>
      <c r="AF674" s="210"/>
      <c r="AG674" s="210" t="s">
        <v>197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17"/>
      <c r="B675" s="218"/>
      <c r="C675" s="261" t="s">
        <v>787</v>
      </c>
      <c r="D675" s="255"/>
      <c r="E675" s="256">
        <v>4.0600000000000002E-3</v>
      </c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10"/>
      <c r="AA675" s="210"/>
      <c r="AB675" s="210"/>
      <c r="AC675" s="210"/>
      <c r="AD675" s="210"/>
      <c r="AE675" s="210"/>
      <c r="AF675" s="210"/>
      <c r="AG675" s="210" t="s">
        <v>197</v>
      </c>
      <c r="AH675" s="210">
        <v>4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ht="22.5" outlineLevel="1" x14ac:dyDescent="0.2">
      <c r="A676" s="231">
        <v>120</v>
      </c>
      <c r="B676" s="232" t="s">
        <v>788</v>
      </c>
      <c r="C676" s="248" t="s">
        <v>789</v>
      </c>
      <c r="D676" s="233" t="s">
        <v>358</v>
      </c>
      <c r="E676" s="234">
        <v>6.1240000000000003E-2</v>
      </c>
      <c r="F676" s="235"/>
      <c r="G676" s="236">
        <f>ROUND(E676*F676,2)</f>
        <v>0</v>
      </c>
      <c r="H676" s="235"/>
      <c r="I676" s="236">
        <f>ROUND(E676*H676,2)</f>
        <v>0</v>
      </c>
      <c r="J676" s="235"/>
      <c r="K676" s="236">
        <f>ROUND(E676*J676,2)</f>
        <v>0</v>
      </c>
      <c r="L676" s="236">
        <v>21</v>
      </c>
      <c r="M676" s="236">
        <f>G676*(1+L676/100)</f>
        <v>0</v>
      </c>
      <c r="N676" s="234">
        <v>1</v>
      </c>
      <c r="O676" s="234">
        <f>ROUND(E676*N676,2)</f>
        <v>0.06</v>
      </c>
      <c r="P676" s="234">
        <v>0</v>
      </c>
      <c r="Q676" s="234">
        <f>ROUND(E676*P676,2)</f>
        <v>0</v>
      </c>
      <c r="R676" s="236"/>
      <c r="S676" s="236" t="s">
        <v>193</v>
      </c>
      <c r="T676" s="237" t="s">
        <v>168</v>
      </c>
      <c r="U676" s="220">
        <v>0</v>
      </c>
      <c r="V676" s="220">
        <f>ROUND(E676*U676,2)</f>
        <v>0</v>
      </c>
      <c r="W676" s="220"/>
      <c r="X676" s="220" t="s">
        <v>481</v>
      </c>
      <c r="Y676" s="220" t="s">
        <v>170</v>
      </c>
      <c r="Z676" s="210"/>
      <c r="AA676" s="210"/>
      <c r="AB676" s="210"/>
      <c r="AC676" s="210"/>
      <c r="AD676" s="210"/>
      <c r="AE676" s="210"/>
      <c r="AF676" s="210"/>
      <c r="AG676" s="210" t="s">
        <v>482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2" x14ac:dyDescent="0.2">
      <c r="A677" s="217"/>
      <c r="B677" s="218"/>
      <c r="C677" s="251" t="s">
        <v>770</v>
      </c>
      <c r="D677" s="221"/>
      <c r="E677" s="222"/>
      <c r="F677" s="220"/>
      <c r="G677" s="220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10"/>
      <c r="AA677" s="210"/>
      <c r="AB677" s="210"/>
      <c r="AC677" s="210"/>
      <c r="AD677" s="210"/>
      <c r="AE677" s="210"/>
      <c r="AF677" s="210"/>
      <c r="AG677" s="210" t="s">
        <v>197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">
      <c r="A678" s="217"/>
      <c r="B678" s="218"/>
      <c r="C678" s="251" t="s">
        <v>790</v>
      </c>
      <c r="D678" s="221"/>
      <c r="E678" s="222">
        <v>5.67E-2</v>
      </c>
      <c r="F678" s="220"/>
      <c r="G678" s="220"/>
      <c r="H678" s="220"/>
      <c r="I678" s="220"/>
      <c r="J678" s="220"/>
      <c r="K678" s="220"/>
      <c r="L678" s="220"/>
      <c r="M678" s="220"/>
      <c r="N678" s="219"/>
      <c r="O678" s="219"/>
      <c r="P678" s="219"/>
      <c r="Q678" s="219"/>
      <c r="R678" s="220"/>
      <c r="S678" s="220"/>
      <c r="T678" s="220"/>
      <c r="U678" s="220"/>
      <c r="V678" s="220"/>
      <c r="W678" s="220"/>
      <c r="X678" s="220"/>
      <c r="Y678" s="220"/>
      <c r="Z678" s="210"/>
      <c r="AA678" s="210"/>
      <c r="AB678" s="210"/>
      <c r="AC678" s="210"/>
      <c r="AD678" s="210"/>
      <c r="AE678" s="210"/>
      <c r="AF678" s="210"/>
      <c r="AG678" s="210" t="s">
        <v>197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17"/>
      <c r="B679" s="218"/>
      <c r="C679" s="261" t="s">
        <v>787</v>
      </c>
      <c r="D679" s="255"/>
      <c r="E679" s="256">
        <v>4.5399999999999998E-3</v>
      </c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10"/>
      <c r="AA679" s="210"/>
      <c r="AB679" s="210"/>
      <c r="AC679" s="210"/>
      <c r="AD679" s="210"/>
      <c r="AE679" s="210"/>
      <c r="AF679" s="210"/>
      <c r="AG679" s="210" t="s">
        <v>197</v>
      </c>
      <c r="AH679" s="210">
        <v>4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31">
        <v>121</v>
      </c>
      <c r="B680" s="232" t="s">
        <v>791</v>
      </c>
      <c r="C680" s="248" t="s">
        <v>792</v>
      </c>
      <c r="D680" s="233" t="s">
        <v>358</v>
      </c>
      <c r="E680" s="234">
        <v>0.22151999999999999</v>
      </c>
      <c r="F680" s="235"/>
      <c r="G680" s="236">
        <f>ROUND(E680*F680,2)</f>
        <v>0</v>
      </c>
      <c r="H680" s="235"/>
      <c r="I680" s="236">
        <f>ROUND(E680*H680,2)</f>
        <v>0</v>
      </c>
      <c r="J680" s="235"/>
      <c r="K680" s="236">
        <f>ROUND(E680*J680,2)</f>
        <v>0</v>
      </c>
      <c r="L680" s="236">
        <v>21</v>
      </c>
      <c r="M680" s="236">
        <f>G680*(1+L680/100)</f>
        <v>0</v>
      </c>
      <c r="N680" s="234">
        <v>0</v>
      </c>
      <c r="O680" s="234">
        <f>ROUND(E680*N680,2)</f>
        <v>0</v>
      </c>
      <c r="P680" s="234">
        <v>0</v>
      </c>
      <c r="Q680" s="234">
        <f>ROUND(E680*P680,2)</f>
        <v>0</v>
      </c>
      <c r="R680" s="236" t="s">
        <v>765</v>
      </c>
      <c r="S680" s="236" t="s">
        <v>167</v>
      </c>
      <c r="T680" s="237" t="s">
        <v>167</v>
      </c>
      <c r="U680" s="220">
        <v>3.016</v>
      </c>
      <c r="V680" s="220">
        <f>ROUND(E680*U680,2)</f>
        <v>0.67</v>
      </c>
      <c r="W680" s="220"/>
      <c r="X680" s="220" t="s">
        <v>359</v>
      </c>
      <c r="Y680" s="220" t="s">
        <v>170</v>
      </c>
      <c r="Z680" s="210"/>
      <c r="AA680" s="210"/>
      <c r="AB680" s="210"/>
      <c r="AC680" s="210"/>
      <c r="AD680" s="210"/>
      <c r="AE680" s="210"/>
      <c r="AF680" s="210"/>
      <c r="AG680" s="210" t="s">
        <v>360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2" x14ac:dyDescent="0.2">
      <c r="A681" s="217"/>
      <c r="B681" s="218"/>
      <c r="C681" s="260" t="s">
        <v>493</v>
      </c>
      <c r="D681" s="258"/>
      <c r="E681" s="258"/>
      <c r="F681" s="258"/>
      <c r="G681" s="258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10"/>
      <c r="AA681" s="210"/>
      <c r="AB681" s="210"/>
      <c r="AC681" s="210"/>
      <c r="AD681" s="210"/>
      <c r="AE681" s="210"/>
      <c r="AF681" s="210"/>
      <c r="AG681" s="210" t="s">
        <v>247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2" x14ac:dyDescent="0.2">
      <c r="A682" s="217"/>
      <c r="B682" s="218"/>
      <c r="C682" s="251" t="s">
        <v>362</v>
      </c>
      <c r="D682" s="221"/>
      <c r="E682" s="222"/>
      <c r="F682" s="220"/>
      <c r="G682" s="220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20"/>
      <c r="Z682" s="210"/>
      <c r="AA682" s="210"/>
      <c r="AB682" s="210"/>
      <c r="AC682" s="210"/>
      <c r="AD682" s="210"/>
      <c r="AE682" s="210"/>
      <c r="AF682" s="210"/>
      <c r="AG682" s="210" t="s">
        <v>197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17"/>
      <c r="B683" s="218"/>
      <c r="C683" s="251" t="s">
        <v>793</v>
      </c>
      <c r="D683" s="221"/>
      <c r="E683" s="222"/>
      <c r="F683" s="220"/>
      <c r="G683" s="220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10"/>
      <c r="AA683" s="210"/>
      <c r="AB683" s="210"/>
      <c r="AC683" s="210"/>
      <c r="AD683" s="210"/>
      <c r="AE683" s="210"/>
      <c r="AF683" s="210"/>
      <c r="AG683" s="210" t="s">
        <v>197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17"/>
      <c r="B684" s="218"/>
      <c r="C684" s="251" t="s">
        <v>794</v>
      </c>
      <c r="D684" s="221"/>
      <c r="E684" s="222">
        <v>0.22151999999999999</v>
      </c>
      <c r="F684" s="220"/>
      <c r="G684" s="220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20"/>
      <c r="Z684" s="210"/>
      <c r="AA684" s="210"/>
      <c r="AB684" s="210"/>
      <c r="AC684" s="210"/>
      <c r="AD684" s="210"/>
      <c r="AE684" s="210"/>
      <c r="AF684" s="210"/>
      <c r="AG684" s="210" t="s">
        <v>197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x14ac:dyDescent="0.2">
      <c r="A685" s="224" t="s">
        <v>162</v>
      </c>
      <c r="B685" s="225" t="s">
        <v>113</v>
      </c>
      <c r="C685" s="247" t="s">
        <v>114</v>
      </c>
      <c r="D685" s="226"/>
      <c r="E685" s="227"/>
      <c r="F685" s="228"/>
      <c r="G685" s="228">
        <f>SUMIF(AG686:AG699,"&lt;&gt;NOR",G686:G699)</f>
        <v>0</v>
      </c>
      <c r="H685" s="228"/>
      <c r="I685" s="228">
        <f>SUM(I686:I699)</f>
        <v>0</v>
      </c>
      <c r="J685" s="228"/>
      <c r="K685" s="228">
        <f>SUM(K686:K699)</f>
        <v>0</v>
      </c>
      <c r="L685" s="228"/>
      <c r="M685" s="228">
        <f>SUM(M686:M699)</f>
        <v>0</v>
      </c>
      <c r="N685" s="227"/>
      <c r="O685" s="227">
        <f>SUM(O686:O699)</f>
        <v>0.08</v>
      </c>
      <c r="P685" s="227"/>
      <c r="Q685" s="227">
        <f>SUM(Q686:Q699)</f>
        <v>0</v>
      </c>
      <c r="R685" s="228"/>
      <c r="S685" s="228"/>
      <c r="T685" s="229"/>
      <c r="U685" s="223"/>
      <c r="V685" s="223">
        <f>SUM(V686:V699)</f>
        <v>72.47</v>
      </c>
      <c r="W685" s="223"/>
      <c r="X685" s="223"/>
      <c r="Y685" s="223"/>
      <c r="AG685" t="s">
        <v>163</v>
      </c>
    </row>
    <row r="686" spans="1:60" ht="22.5" outlineLevel="1" x14ac:dyDescent="0.2">
      <c r="A686" s="231">
        <v>122</v>
      </c>
      <c r="B686" s="232" t="s">
        <v>795</v>
      </c>
      <c r="C686" s="248" t="s">
        <v>796</v>
      </c>
      <c r="D686" s="233" t="s">
        <v>367</v>
      </c>
      <c r="E686" s="234">
        <v>3</v>
      </c>
      <c r="F686" s="235"/>
      <c r="G686" s="236">
        <f>ROUND(E686*F686,2)</f>
        <v>0</v>
      </c>
      <c r="H686" s="235"/>
      <c r="I686" s="236">
        <f>ROUND(E686*H686,2)</f>
        <v>0</v>
      </c>
      <c r="J686" s="235"/>
      <c r="K686" s="236">
        <f>ROUND(E686*J686,2)</f>
        <v>0</v>
      </c>
      <c r="L686" s="236">
        <v>21</v>
      </c>
      <c r="M686" s="236">
        <f>G686*(1+L686/100)</f>
        <v>0</v>
      </c>
      <c r="N686" s="234">
        <v>2.2000000000000001E-3</v>
      </c>
      <c r="O686" s="234">
        <f>ROUND(E686*N686,2)</f>
        <v>0.01</v>
      </c>
      <c r="P686" s="234">
        <v>0</v>
      </c>
      <c r="Q686" s="234">
        <f>ROUND(E686*P686,2)</f>
        <v>0</v>
      </c>
      <c r="R686" s="236" t="s">
        <v>765</v>
      </c>
      <c r="S686" s="236" t="s">
        <v>167</v>
      </c>
      <c r="T686" s="237" t="s">
        <v>167</v>
      </c>
      <c r="U686" s="220">
        <v>3.14</v>
      </c>
      <c r="V686" s="220">
        <f>ROUND(E686*U686,2)</f>
        <v>9.42</v>
      </c>
      <c r="W686" s="220"/>
      <c r="X686" s="220" t="s">
        <v>209</v>
      </c>
      <c r="Y686" s="220" t="s">
        <v>170</v>
      </c>
      <c r="Z686" s="210"/>
      <c r="AA686" s="210"/>
      <c r="AB686" s="210"/>
      <c r="AC686" s="210"/>
      <c r="AD686" s="210"/>
      <c r="AE686" s="210"/>
      <c r="AF686" s="210"/>
      <c r="AG686" s="210" t="s">
        <v>210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2" x14ac:dyDescent="0.2">
      <c r="A687" s="217"/>
      <c r="B687" s="218"/>
      <c r="C687" s="251" t="s">
        <v>797</v>
      </c>
      <c r="D687" s="221"/>
      <c r="E687" s="222">
        <v>3</v>
      </c>
      <c r="F687" s="220"/>
      <c r="G687" s="220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20"/>
      <c r="Z687" s="210"/>
      <c r="AA687" s="210"/>
      <c r="AB687" s="210"/>
      <c r="AC687" s="210"/>
      <c r="AD687" s="210"/>
      <c r="AE687" s="210"/>
      <c r="AF687" s="210"/>
      <c r="AG687" s="210" t="s">
        <v>197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ht="22.5" outlineLevel="1" x14ac:dyDescent="0.2">
      <c r="A688" s="231">
        <v>123</v>
      </c>
      <c r="B688" s="232" t="s">
        <v>798</v>
      </c>
      <c r="C688" s="248" t="s">
        <v>799</v>
      </c>
      <c r="D688" s="233" t="s">
        <v>367</v>
      </c>
      <c r="E688" s="234">
        <v>2</v>
      </c>
      <c r="F688" s="235"/>
      <c r="G688" s="236">
        <f>ROUND(E688*F688,2)</f>
        <v>0</v>
      </c>
      <c r="H688" s="235"/>
      <c r="I688" s="236">
        <f>ROUND(E688*H688,2)</f>
        <v>0</v>
      </c>
      <c r="J688" s="235"/>
      <c r="K688" s="236">
        <f>ROUND(E688*J688,2)</f>
        <v>0</v>
      </c>
      <c r="L688" s="236">
        <v>21</v>
      </c>
      <c r="M688" s="236">
        <f>G688*(1+L688/100)</f>
        <v>0</v>
      </c>
      <c r="N688" s="234">
        <v>2.63E-3</v>
      </c>
      <c r="O688" s="234">
        <f>ROUND(E688*N688,2)</f>
        <v>0.01</v>
      </c>
      <c r="P688" s="234">
        <v>0</v>
      </c>
      <c r="Q688" s="234">
        <f>ROUND(E688*P688,2)</f>
        <v>0</v>
      </c>
      <c r="R688" s="236" t="s">
        <v>765</v>
      </c>
      <c r="S688" s="236" t="s">
        <v>167</v>
      </c>
      <c r="T688" s="237" t="s">
        <v>167</v>
      </c>
      <c r="U688" s="220">
        <v>2.64</v>
      </c>
      <c r="V688" s="220">
        <f>ROUND(E688*U688,2)</f>
        <v>5.28</v>
      </c>
      <c r="W688" s="220"/>
      <c r="X688" s="220" t="s">
        <v>209</v>
      </c>
      <c r="Y688" s="220" t="s">
        <v>170</v>
      </c>
      <c r="Z688" s="210"/>
      <c r="AA688" s="210"/>
      <c r="AB688" s="210"/>
      <c r="AC688" s="210"/>
      <c r="AD688" s="210"/>
      <c r="AE688" s="210"/>
      <c r="AF688" s="210"/>
      <c r="AG688" s="210" t="s">
        <v>210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2" x14ac:dyDescent="0.2">
      <c r="A689" s="217"/>
      <c r="B689" s="218"/>
      <c r="C689" s="251" t="s">
        <v>800</v>
      </c>
      <c r="D689" s="221"/>
      <c r="E689" s="222">
        <v>2</v>
      </c>
      <c r="F689" s="220"/>
      <c r="G689" s="220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10"/>
      <c r="AA689" s="210"/>
      <c r="AB689" s="210"/>
      <c r="AC689" s="210"/>
      <c r="AD689" s="210"/>
      <c r="AE689" s="210"/>
      <c r="AF689" s="210"/>
      <c r="AG689" s="210" t="s">
        <v>197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ht="22.5" outlineLevel="1" x14ac:dyDescent="0.2">
      <c r="A690" s="231">
        <v>124</v>
      </c>
      <c r="B690" s="232" t="s">
        <v>801</v>
      </c>
      <c r="C690" s="248" t="s">
        <v>802</v>
      </c>
      <c r="D690" s="233" t="s">
        <v>367</v>
      </c>
      <c r="E690" s="234">
        <v>18</v>
      </c>
      <c r="F690" s="235"/>
      <c r="G690" s="236">
        <f>ROUND(E690*F690,2)</f>
        <v>0</v>
      </c>
      <c r="H690" s="235"/>
      <c r="I690" s="236">
        <f>ROUND(E690*H690,2)</f>
        <v>0</v>
      </c>
      <c r="J690" s="235"/>
      <c r="K690" s="236">
        <f>ROUND(E690*J690,2)</f>
        <v>0</v>
      </c>
      <c r="L690" s="236">
        <v>21</v>
      </c>
      <c r="M690" s="236">
        <f>G690*(1+L690/100)</f>
        <v>0</v>
      </c>
      <c r="N690" s="234">
        <v>2.7599999999999999E-3</v>
      </c>
      <c r="O690" s="234">
        <f>ROUND(E690*N690,2)</f>
        <v>0.05</v>
      </c>
      <c r="P690" s="234">
        <v>0</v>
      </c>
      <c r="Q690" s="234">
        <f>ROUND(E690*P690,2)</f>
        <v>0</v>
      </c>
      <c r="R690" s="236" t="s">
        <v>765</v>
      </c>
      <c r="S690" s="236" t="s">
        <v>167</v>
      </c>
      <c r="T690" s="237" t="s">
        <v>167</v>
      </c>
      <c r="U690" s="220">
        <v>2.64</v>
      </c>
      <c r="V690" s="220">
        <f>ROUND(E690*U690,2)</f>
        <v>47.52</v>
      </c>
      <c r="W690" s="220"/>
      <c r="X690" s="220" t="s">
        <v>209</v>
      </c>
      <c r="Y690" s="220" t="s">
        <v>170</v>
      </c>
      <c r="Z690" s="210"/>
      <c r="AA690" s="210"/>
      <c r="AB690" s="210"/>
      <c r="AC690" s="210"/>
      <c r="AD690" s="210"/>
      <c r="AE690" s="210"/>
      <c r="AF690" s="210"/>
      <c r="AG690" s="210" t="s">
        <v>210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2" x14ac:dyDescent="0.2">
      <c r="A691" s="217"/>
      <c r="B691" s="218"/>
      <c r="C691" s="251" t="s">
        <v>803</v>
      </c>
      <c r="D691" s="221"/>
      <c r="E691" s="222">
        <v>18</v>
      </c>
      <c r="F691" s="220"/>
      <c r="G691" s="220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10"/>
      <c r="AA691" s="210"/>
      <c r="AB691" s="210"/>
      <c r="AC691" s="210"/>
      <c r="AD691" s="210"/>
      <c r="AE691" s="210"/>
      <c r="AF691" s="210"/>
      <c r="AG691" s="210" t="s">
        <v>197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31">
        <v>125</v>
      </c>
      <c r="B692" s="232" t="s">
        <v>804</v>
      </c>
      <c r="C692" s="248" t="s">
        <v>805</v>
      </c>
      <c r="D692" s="233" t="s">
        <v>316</v>
      </c>
      <c r="E692" s="234">
        <v>56</v>
      </c>
      <c r="F692" s="235"/>
      <c r="G692" s="236">
        <f>ROUND(E692*F692,2)</f>
        <v>0</v>
      </c>
      <c r="H692" s="235"/>
      <c r="I692" s="236">
        <f>ROUND(E692*H692,2)</f>
        <v>0</v>
      </c>
      <c r="J692" s="235"/>
      <c r="K692" s="236">
        <f>ROUND(E692*J692,2)</f>
        <v>0</v>
      </c>
      <c r="L692" s="236">
        <v>21</v>
      </c>
      <c r="M692" s="236">
        <f>G692*(1+L692/100)</f>
        <v>0</v>
      </c>
      <c r="N692" s="234">
        <v>1.4999999999999999E-4</v>
      </c>
      <c r="O692" s="234">
        <f>ROUND(E692*N692,2)</f>
        <v>0.01</v>
      </c>
      <c r="P692" s="234">
        <v>0</v>
      </c>
      <c r="Q692" s="234">
        <f>ROUND(E692*P692,2)</f>
        <v>0</v>
      </c>
      <c r="R692" s="236" t="s">
        <v>765</v>
      </c>
      <c r="S692" s="236" t="s">
        <v>167</v>
      </c>
      <c r="T692" s="237" t="s">
        <v>167</v>
      </c>
      <c r="U692" s="220">
        <v>0.17599999999999999</v>
      </c>
      <c r="V692" s="220">
        <f>ROUND(E692*U692,2)</f>
        <v>9.86</v>
      </c>
      <c r="W692" s="220"/>
      <c r="X692" s="220" t="s">
        <v>209</v>
      </c>
      <c r="Y692" s="220" t="s">
        <v>170</v>
      </c>
      <c r="Z692" s="210"/>
      <c r="AA692" s="210"/>
      <c r="AB692" s="210"/>
      <c r="AC692" s="210"/>
      <c r="AD692" s="210"/>
      <c r="AE692" s="210"/>
      <c r="AF692" s="210"/>
      <c r="AG692" s="210" t="s">
        <v>210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2" x14ac:dyDescent="0.2">
      <c r="A693" s="217"/>
      <c r="B693" s="218"/>
      <c r="C693" s="251" t="s">
        <v>806</v>
      </c>
      <c r="D693" s="221"/>
      <c r="E693" s="222">
        <v>56</v>
      </c>
      <c r="F693" s="220"/>
      <c r="G693" s="220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20"/>
      <c r="Z693" s="210"/>
      <c r="AA693" s="210"/>
      <c r="AB693" s="210"/>
      <c r="AC693" s="210"/>
      <c r="AD693" s="210"/>
      <c r="AE693" s="210"/>
      <c r="AF693" s="210"/>
      <c r="AG693" s="210" t="s">
        <v>197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40">
        <v>126</v>
      </c>
      <c r="B694" s="241" t="s">
        <v>807</v>
      </c>
      <c r="C694" s="250" t="s">
        <v>808</v>
      </c>
      <c r="D694" s="242" t="s">
        <v>367</v>
      </c>
      <c r="E694" s="243">
        <v>1</v>
      </c>
      <c r="F694" s="244"/>
      <c r="G694" s="245">
        <f>ROUND(E694*F694,2)</f>
        <v>0</v>
      </c>
      <c r="H694" s="244"/>
      <c r="I694" s="245">
        <f>ROUND(E694*H694,2)</f>
        <v>0</v>
      </c>
      <c r="J694" s="244"/>
      <c r="K694" s="245">
        <f>ROUND(E694*J694,2)</f>
        <v>0</v>
      </c>
      <c r="L694" s="245">
        <v>21</v>
      </c>
      <c r="M694" s="245">
        <f>G694*(1+L694/100)</f>
        <v>0</v>
      </c>
      <c r="N694" s="243">
        <v>0</v>
      </c>
      <c r="O694" s="243">
        <f>ROUND(E694*N694,2)</f>
        <v>0</v>
      </c>
      <c r="P694" s="243">
        <v>0</v>
      </c>
      <c r="Q694" s="243">
        <f>ROUND(E694*P694,2)</f>
        <v>0</v>
      </c>
      <c r="R694" s="245"/>
      <c r="S694" s="245" t="s">
        <v>193</v>
      </c>
      <c r="T694" s="246" t="s">
        <v>168</v>
      </c>
      <c r="U694" s="220">
        <v>0.17599999999999999</v>
      </c>
      <c r="V694" s="220">
        <f>ROUND(E694*U694,2)</f>
        <v>0.18</v>
      </c>
      <c r="W694" s="220"/>
      <c r="X694" s="220" t="s">
        <v>209</v>
      </c>
      <c r="Y694" s="220" t="s">
        <v>170</v>
      </c>
      <c r="Z694" s="210"/>
      <c r="AA694" s="210"/>
      <c r="AB694" s="210"/>
      <c r="AC694" s="210"/>
      <c r="AD694" s="210"/>
      <c r="AE694" s="210"/>
      <c r="AF694" s="210"/>
      <c r="AG694" s="210" t="s">
        <v>210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31">
        <v>127</v>
      </c>
      <c r="B695" s="232" t="s">
        <v>791</v>
      </c>
      <c r="C695" s="248" t="s">
        <v>792</v>
      </c>
      <c r="D695" s="233" t="s">
        <v>358</v>
      </c>
      <c r="E695" s="234">
        <v>6.9940000000000002E-2</v>
      </c>
      <c r="F695" s="235"/>
      <c r="G695" s="236">
        <f>ROUND(E695*F695,2)</f>
        <v>0</v>
      </c>
      <c r="H695" s="235"/>
      <c r="I695" s="236">
        <f>ROUND(E695*H695,2)</f>
        <v>0</v>
      </c>
      <c r="J695" s="235"/>
      <c r="K695" s="236">
        <f>ROUND(E695*J695,2)</f>
        <v>0</v>
      </c>
      <c r="L695" s="236">
        <v>21</v>
      </c>
      <c r="M695" s="236">
        <f>G695*(1+L695/100)</f>
        <v>0</v>
      </c>
      <c r="N695" s="234">
        <v>0</v>
      </c>
      <c r="O695" s="234">
        <f>ROUND(E695*N695,2)</f>
        <v>0</v>
      </c>
      <c r="P695" s="234">
        <v>0</v>
      </c>
      <c r="Q695" s="234">
        <f>ROUND(E695*P695,2)</f>
        <v>0</v>
      </c>
      <c r="R695" s="236" t="s">
        <v>765</v>
      </c>
      <c r="S695" s="236" t="s">
        <v>167</v>
      </c>
      <c r="T695" s="237" t="s">
        <v>167</v>
      </c>
      <c r="U695" s="220">
        <v>3.016</v>
      </c>
      <c r="V695" s="220">
        <f>ROUND(E695*U695,2)</f>
        <v>0.21</v>
      </c>
      <c r="W695" s="220"/>
      <c r="X695" s="220" t="s">
        <v>359</v>
      </c>
      <c r="Y695" s="220" t="s">
        <v>170</v>
      </c>
      <c r="Z695" s="210"/>
      <c r="AA695" s="210"/>
      <c r="AB695" s="210"/>
      <c r="AC695" s="210"/>
      <c r="AD695" s="210"/>
      <c r="AE695" s="210"/>
      <c r="AF695" s="210"/>
      <c r="AG695" s="210" t="s">
        <v>360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2" x14ac:dyDescent="0.2">
      <c r="A696" s="217"/>
      <c r="B696" s="218"/>
      <c r="C696" s="260" t="s">
        <v>493</v>
      </c>
      <c r="D696" s="258"/>
      <c r="E696" s="258"/>
      <c r="F696" s="258"/>
      <c r="G696" s="258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20"/>
      <c r="Z696" s="210"/>
      <c r="AA696" s="210"/>
      <c r="AB696" s="210"/>
      <c r="AC696" s="210"/>
      <c r="AD696" s="210"/>
      <c r="AE696" s="210"/>
      <c r="AF696" s="210"/>
      <c r="AG696" s="210" t="s">
        <v>247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2" x14ac:dyDescent="0.2">
      <c r="A697" s="217"/>
      <c r="B697" s="218"/>
      <c r="C697" s="251" t="s">
        <v>362</v>
      </c>
      <c r="D697" s="221"/>
      <c r="E697" s="222"/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10"/>
      <c r="AA697" s="210"/>
      <c r="AB697" s="210"/>
      <c r="AC697" s="210"/>
      <c r="AD697" s="210"/>
      <c r="AE697" s="210"/>
      <c r="AF697" s="210"/>
      <c r="AG697" s="210" t="s">
        <v>197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17"/>
      <c r="B698" s="218"/>
      <c r="C698" s="251" t="s">
        <v>809</v>
      </c>
      <c r="D698" s="221"/>
      <c r="E698" s="222"/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20"/>
      <c r="Z698" s="210"/>
      <c r="AA698" s="210"/>
      <c r="AB698" s="210"/>
      <c r="AC698" s="210"/>
      <c r="AD698" s="210"/>
      <c r="AE698" s="210"/>
      <c r="AF698" s="210"/>
      <c r="AG698" s="210" t="s">
        <v>197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17"/>
      <c r="B699" s="218"/>
      <c r="C699" s="251" t="s">
        <v>810</v>
      </c>
      <c r="D699" s="221"/>
      <c r="E699" s="222">
        <v>6.9940000000000002E-2</v>
      </c>
      <c r="F699" s="220"/>
      <c r="G699" s="220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20"/>
      <c r="Z699" s="210"/>
      <c r="AA699" s="210"/>
      <c r="AB699" s="210"/>
      <c r="AC699" s="210"/>
      <c r="AD699" s="210"/>
      <c r="AE699" s="210"/>
      <c r="AF699" s="210"/>
      <c r="AG699" s="210" t="s">
        <v>197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x14ac:dyDescent="0.2">
      <c r="A700" s="224" t="s">
        <v>162</v>
      </c>
      <c r="B700" s="225" t="s">
        <v>115</v>
      </c>
      <c r="C700" s="247" t="s">
        <v>116</v>
      </c>
      <c r="D700" s="226"/>
      <c r="E700" s="227"/>
      <c r="F700" s="228"/>
      <c r="G700" s="228">
        <f>SUMIF(AG701:AG708,"&lt;&gt;NOR",G701:G708)</f>
        <v>0</v>
      </c>
      <c r="H700" s="228"/>
      <c r="I700" s="228">
        <f>SUM(I701:I708)</f>
        <v>0</v>
      </c>
      <c r="J700" s="228"/>
      <c r="K700" s="228">
        <f>SUM(K701:K708)</f>
        <v>0</v>
      </c>
      <c r="L700" s="228"/>
      <c r="M700" s="228">
        <f>SUM(M701:M708)</f>
        <v>0</v>
      </c>
      <c r="N700" s="227"/>
      <c r="O700" s="227">
        <f>SUM(O701:O708)</f>
        <v>0.12</v>
      </c>
      <c r="P700" s="227"/>
      <c r="Q700" s="227">
        <f>SUM(Q701:Q708)</f>
        <v>0</v>
      </c>
      <c r="R700" s="228"/>
      <c r="S700" s="228"/>
      <c r="T700" s="229"/>
      <c r="U700" s="223"/>
      <c r="V700" s="223">
        <f>SUM(V701:V708)</f>
        <v>115.02</v>
      </c>
      <c r="W700" s="223"/>
      <c r="X700" s="223"/>
      <c r="Y700" s="223"/>
      <c r="AG700" t="s">
        <v>163</v>
      </c>
    </row>
    <row r="701" spans="1:60" outlineLevel="1" x14ac:dyDescent="0.2">
      <c r="A701" s="231">
        <v>128</v>
      </c>
      <c r="B701" s="232" t="s">
        <v>811</v>
      </c>
      <c r="C701" s="248" t="s">
        <v>812</v>
      </c>
      <c r="D701" s="233" t="s">
        <v>207</v>
      </c>
      <c r="E701" s="234">
        <v>5.28</v>
      </c>
      <c r="F701" s="235"/>
      <c r="G701" s="236">
        <f>ROUND(E701*F701,2)</f>
        <v>0</v>
      </c>
      <c r="H701" s="235"/>
      <c r="I701" s="236">
        <f>ROUND(E701*H701,2)</f>
        <v>0</v>
      </c>
      <c r="J701" s="235"/>
      <c r="K701" s="236">
        <f>ROUND(E701*J701,2)</f>
        <v>0</v>
      </c>
      <c r="L701" s="236">
        <v>21</v>
      </c>
      <c r="M701" s="236">
        <f>G701*(1+L701/100)</f>
        <v>0</v>
      </c>
      <c r="N701" s="234">
        <v>8.0000000000000007E-5</v>
      </c>
      <c r="O701" s="234">
        <f>ROUND(E701*N701,2)</f>
        <v>0</v>
      </c>
      <c r="P701" s="234">
        <v>0</v>
      </c>
      <c r="Q701" s="234">
        <f>ROUND(E701*P701,2)</f>
        <v>0</v>
      </c>
      <c r="R701" s="236" t="s">
        <v>813</v>
      </c>
      <c r="S701" s="236" t="s">
        <v>167</v>
      </c>
      <c r="T701" s="237" t="s">
        <v>167</v>
      </c>
      <c r="U701" s="220">
        <v>0.156</v>
      </c>
      <c r="V701" s="220">
        <f>ROUND(E701*U701,2)</f>
        <v>0.82</v>
      </c>
      <c r="W701" s="220"/>
      <c r="X701" s="220" t="s">
        <v>209</v>
      </c>
      <c r="Y701" s="220" t="s">
        <v>170</v>
      </c>
      <c r="Z701" s="210"/>
      <c r="AA701" s="210"/>
      <c r="AB701" s="210"/>
      <c r="AC701" s="210"/>
      <c r="AD701" s="210"/>
      <c r="AE701" s="210"/>
      <c r="AF701" s="210"/>
      <c r="AG701" s="210" t="s">
        <v>210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">
      <c r="A702" s="217"/>
      <c r="B702" s="218"/>
      <c r="C702" s="251" t="s">
        <v>770</v>
      </c>
      <c r="D702" s="221"/>
      <c r="E702" s="222"/>
      <c r="F702" s="220"/>
      <c r="G702" s="220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20"/>
      <c r="Z702" s="210"/>
      <c r="AA702" s="210"/>
      <c r="AB702" s="210"/>
      <c r="AC702" s="210"/>
      <c r="AD702" s="210"/>
      <c r="AE702" s="210"/>
      <c r="AF702" s="210"/>
      <c r="AG702" s="210" t="s">
        <v>197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">
      <c r="A703" s="217"/>
      <c r="B703" s="218"/>
      <c r="C703" s="251" t="s">
        <v>814</v>
      </c>
      <c r="D703" s="221"/>
      <c r="E703" s="222">
        <v>2.58</v>
      </c>
      <c r="F703" s="220"/>
      <c r="G703" s="220"/>
      <c r="H703" s="220"/>
      <c r="I703" s="220"/>
      <c r="J703" s="220"/>
      <c r="K703" s="220"/>
      <c r="L703" s="220"/>
      <c r="M703" s="220"/>
      <c r="N703" s="219"/>
      <c r="O703" s="219"/>
      <c r="P703" s="219"/>
      <c r="Q703" s="219"/>
      <c r="R703" s="220"/>
      <c r="S703" s="220"/>
      <c r="T703" s="220"/>
      <c r="U703" s="220"/>
      <c r="V703" s="220"/>
      <c r="W703" s="220"/>
      <c r="X703" s="220"/>
      <c r="Y703" s="220"/>
      <c r="Z703" s="210"/>
      <c r="AA703" s="210"/>
      <c r="AB703" s="210"/>
      <c r="AC703" s="210"/>
      <c r="AD703" s="210"/>
      <c r="AE703" s="210"/>
      <c r="AF703" s="210"/>
      <c r="AG703" s="210" t="s">
        <v>197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">
      <c r="A704" s="217"/>
      <c r="B704" s="218"/>
      <c r="C704" s="251" t="s">
        <v>815</v>
      </c>
      <c r="D704" s="221"/>
      <c r="E704" s="222">
        <v>2.7</v>
      </c>
      <c r="F704" s="220"/>
      <c r="G704" s="220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20"/>
      <c r="Z704" s="210"/>
      <c r="AA704" s="210"/>
      <c r="AB704" s="210"/>
      <c r="AC704" s="210"/>
      <c r="AD704" s="210"/>
      <c r="AE704" s="210"/>
      <c r="AF704" s="210"/>
      <c r="AG704" s="210" t="s">
        <v>197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ht="22.5" outlineLevel="1" x14ac:dyDescent="0.2">
      <c r="A705" s="231">
        <v>129</v>
      </c>
      <c r="B705" s="232" t="s">
        <v>816</v>
      </c>
      <c r="C705" s="248" t="s">
        <v>817</v>
      </c>
      <c r="D705" s="233" t="s">
        <v>207</v>
      </c>
      <c r="E705" s="234">
        <v>761.3184</v>
      </c>
      <c r="F705" s="235"/>
      <c r="G705" s="236">
        <f>ROUND(E705*F705,2)</f>
        <v>0</v>
      </c>
      <c r="H705" s="235"/>
      <c r="I705" s="236">
        <f>ROUND(E705*H705,2)</f>
        <v>0</v>
      </c>
      <c r="J705" s="235"/>
      <c r="K705" s="236">
        <f>ROUND(E705*J705,2)</f>
        <v>0</v>
      </c>
      <c r="L705" s="236">
        <v>21</v>
      </c>
      <c r="M705" s="236">
        <f>G705*(1+L705/100)</f>
        <v>0</v>
      </c>
      <c r="N705" s="234">
        <v>1.6000000000000001E-4</v>
      </c>
      <c r="O705" s="234">
        <f>ROUND(E705*N705,2)</f>
        <v>0.12</v>
      </c>
      <c r="P705" s="234">
        <v>0</v>
      </c>
      <c r="Q705" s="234">
        <f>ROUND(E705*P705,2)</f>
        <v>0</v>
      </c>
      <c r="R705" s="236" t="s">
        <v>813</v>
      </c>
      <c r="S705" s="236" t="s">
        <v>167</v>
      </c>
      <c r="T705" s="237" t="s">
        <v>167</v>
      </c>
      <c r="U705" s="220">
        <v>0.15</v>
      </c>
      <c r="V705" s="220">
        <f>ROUND(E705*U705,2)</f>
        <v>114.2</v>
      </c>
      <c r="W705" s="220"/>
      <c r="X705" s="220" t="s">
        <v>209</v>
      </c>
      <c r="Y705" s="220" t="s">
        <v>170</v>
      </c>
      <c r="Z705" s="210"/>
      <c r="AA705" s="210"/>
      <c r="AB705" s="210"/>
      <c r="AC705" s="210"/>
      <c r="AD705" s="210"/>
      <c r="AE705" s="210"/>
      <c r="AF705" s="210"/>
      <c r="AG705" s="210" t="s">
        <v>210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2" x14ac:dyDescent="0.2">
      <c r="A706" s="217"/>
      <c r="B706" s="218"/>
      <c r="C706" s="249" t="s">
        <v>818</v>
      </c>
      <c r="D706" s="239"/>
      <c r="E706" s="239"/>
      <c r="F706" s="239"/>
      <c r="G706" s="239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20"/>
      <c r="Z706" s="210"/>
      <c r="AA706" s="210"/>
      <c r="AB706" s="210"/>
      <c r="AC706" s="210"/>
      <c r="AD706" s="210"/>
      <c r="AE706" s="210"/>
      <c r="AF706" s="210"/>
      <c r="AG706" s="210" t="s">
        <v>173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">
      <c r="A707" s="217"/>
      <c r="B707" s="218"/>
      <c r="C707" s="251" t="s">
        <v>819</v>
      </c>
      <c r="D707" s="221"/>
      <c r="E707" s="222">
        <v>739.23839999999996</v>
      </c>
      <c r="F707" s="220"/>
      <c r="G707" s="220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20"/>
      <c r="Z707" s="210"/>
      <c r="AA707" s="210"/>
      <c r="AB707" s="210"/>
      <c r="AC707" s="210"/>
      <c r="AD707" s="210"/>
      <c r="AE707" s="210"/>
      <c r="AF707" s="210"/>
      <c r="AG707" s="210" t="s">
        <v>197</v>
      </c>
      <c r="AH707" s="210">
        <v>5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3" x14ac:dyDescent="0.2">
      <c r="A708" s="217"/>
      <c r="B708" s="218"/>
      <c r="C708" s="251" t="s">
        <v>820</v>
      </c>
      <c r="D708" s="221"/>
      <c r="E708" s="222">
        <v>22.08</v>
      </c>
      <c r="F708" s="220"/>
      <c r="G708" s="220"/>
      <c r="H708" s="220"/>
      <c r="I708" s="220"/>
      <c r="J708" s="220"/>
      <c r="K708" s="220"/>
      <c r="L708" s="220"/>
      <c r="M708" s="220"/>
      <c r="N708" s="219"/>
      <c r="O708" s="219"/>
      <c r="P708" s="219"/>
      <c r="Q708" s="219"/>
      <c r="R708" s="220"/>
      <c r="S708" s="220"/>
      <c r="T708" s="220"/>
      <c r="U708" s="220"/>
      <c r="V708" s="220"/>
      <c r="W708" s="220"/>
      <c r="X708" s="220"/>
      <c r="Y708" s="220"/>
      <c r="Z708" s="210"/>
      <c r="AA708" s="210"/>
      <c r="AB708" s="210"/>
      <c r="AC708" s="210"/>
      <c r="AD708" s="210"/>
      <c r="AE708" s="210"/>
      <c r="AF708" s="210"/>
      <c r="AG708" s="210" t="s">
        <v>197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x14ac:dyDescent="0.2">
      <c r="A709" s="224" t="s">
        <v>162</v>
      </c>
      <c r="B709" s="225" t="s">
        <v>117</v>
      </c>
      <c r="C709" s="247" t="s">
        <v>118</v>
      </c>
      <c r="D709" s="226"/>
      <c r="E709" s="227"/>
      <c r="F709" s="228"/>
      <c r="G709" s="228">
        <f>SUMIF(AG710:AG753,"&lt;&gt;NOR",G710:G753)</f>
        <v>0</v>
      </c>
      <c r="H709" s="228"/>
      <c r="I709" s="228">
        <f>SUM(I710:I753)</f>
        <v>0</v>
      </c>
      <c r="J709" s="228"/>
      <c r="K709" s="228">
        <f>SUM(K710:K753)</f>
        <v>0</v>
      </c>
      <c r="L709" s="228"/>
      <c r="M709" s="228">
        <f>SUM(M710:M753)</f>
        <v>0</v>
      </c>
      <c r="N709" s="227"/>
      <c r="O709" s="227">
        <f>SUM(O710:O753)</f>
        <v>0.71</v>
      </c>
      <c r="P709" s="227"/>
      <c r="Q709" s="227">
        <f>SUM(Q710:Q753)</f>
        <v>0</v>
      </c>
      <c r="R709" s="228"/>
      <c r="S709" s="228"/>
      <c r="T709" s="229"/>
      <c r="U709" s="223"/>
      <c r="V709" s="223">
        <f>SUM(V710:V753)</f>
        <v>217.6</v>
      </c>
      <c r="W709" s="223"/>
      <c r="X709" s="223"/>
      <c r="Y709" s="223"/>
      <c r="AG709" t="s">
        <v>163</v>
      </c>
    </row>
    <row r="710" spans="1:60" ht="22.5" outlineLevel="1" x14ac:dyDescent="0.2">
      <c r="A710" s="231">
        <v>130</v>
      </c>
      <c r="B710" s="232" t="s">
        <v>821</v>
      </c>
      <c r="C710" s="248" t="s">
        <v>822</v>
      </c>
      <c r="D710" s="233" t="s">
        <v>207</v>
      </c>
      <c r="E710" s="234">
        <v>1548.404</v>
      </c>
      <c r="F710" s="235"/>
      <c r="G710" s="236">
        <f>ROUND(E710*F710,2)</f>
        <v>0</v>
      </c>
      <c r="H710" s="235"/>
      <c r="I710" s="236">
        <f>ROUND(E710*H710,2)</f>
        <v>0</v>
      </c>
      <c r="J710" s="235"/>
      <c r="K710" s="236">
        <f>ROUND(E710*J710,2)</f>
        <v>0</v>
      </c>
      <c r="L710" s="236">
        <v>21</v>
      </c>
      <c r="M710" s="236">
        <f>G710*(1+L710/100)</f>
        <v>0</v>
      </c>
      <c r="N710" s="234">
        <v>6.9999999999999994E-5</v>
      </c>
      <c r="O710" s="234">
        <f>ROUND(E710*N710,2)</f>
        <v>0.11</v>
      </c>
      <c r="P710" s="234">
        <v>0</v>
      </c>
      <c r="Q710" s="234">
        <f>ROUND(E710*P710,2)</f>
        <v>0</v>
      </c>
      <c r="R710" s="236" t="s">
        <v>823</v>
      </c>
      <c r="S710" s="236" t="s">
        <v>167</v>
      </c>
      <c r="T710" s="237" t="s">
        <v>167</v>
      </c>
      <c r="U710" s="220">
        <v>3.2480000000000002E-2</v>
      </c>
      <c r="V710" s="220">
        <f>ROUND(E710*U710,2)</f>
        <v>50.29</v>
      </c>
      <c r="W710" s="220"/>
      <c r="X710" s="220" t="s">
        <v>209</v>
      </c>
      <c r="Y710" s="220" t="s">
        <v>170</v>
      </c>
      <c r="Z710" s="210"/>
      <c r="AA710" s="210"/>
      <c r="AB710" s="210"/>
      <c r="AC710" s="210"/>
      <c r="AD710" s="210"/>
      <c r="AE710" s="210"/>
      <c r="AF710" s="210"/>
      <c r="AG710" s="210" t="s">
        <v>210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2" x14ac:dyDescent="0.2">
      <c r="A711" s="217"/>
      <c r="B711" s="218"/>
      <c r="C711" s="251" t="s">
        <v>824</v>
      </c>
      <c r="D711" s="221"/>
      <c r="E711" s="222">
        <v>1548.404</v>
      </c>
      <c r="F711" s="220"/>
      <c r="G711" s="220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20"/>
      <c r="Z711" s="210"/>
      <c r="AA711" s="210"/>
      <c r="AB711" s="210"/>
      <c r="AC711" s="210"/>
      <c r="AD711" s="210"/>
      <c r="AE711" s="210"/>
      <c r="AF711" s="210"/>
      <c r="AG711" s="210" t="s">
        <v>197</v>
      </c>
      <c r="AH711" s="210">
        <v>5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31">
        <v>131</v>
      </c>
      <c r="B712" s="232" t="s">
        <v>825</v>
      </c>
      <c r="C712" s="248" t="s">
        <v>826</v>
      </c>
      <c r="D712" s="233" t="s">
        <v>207</v>
      </c>
      <c r="E712" s="234">
        <v>1548.404</v>
      </c>
      <c r="F712" s="235"/>
      <c r="G712" s="236">
        <f>ROUND(E712*F712,2)</f>
        <v>0</v>
      </c>
      <c r="H712" s="235"/>
      <c r="I712" s="236">
        <f>ROUND(E712*H712,2)</f>
        <v>0</v>
      </c>
      <c r="J712" s="235"/>
      <c r="K712" s="236">
        <f>ROUND(E712*J712,2)</f>
        <v>0</v>
      </c>
      <c r="L712" s="236">
        <v>21</v>
      </c>
      <c r="M712" s="236">
        <f>G712*(1+L712/100)</f>
        <v>0</v>
      </c>
      <c r="N712" s="234">
        <v>1.4999999999999999E-4</v>
      </c>
      <c r="O712" s="234">
        <f>ROUND(E712*N712,2)</f>
        <v>0.23</v>
      </c>
      <c r="P712" s="234">
        <v>0</v>
      </c>
      <c r="Q712" s="234">
        <f>ROUND(E712*P712,2)</f>
        <v>0</v>
      </c>
      <c r="R712" s="236" t="s">
        <v>823</v>
      </c>
      <c r="S712" s="236" t="s">
        <v>167</v>
      </c>
      <c r="T712" s="237" t="s">
        <v>167</v>
      </c>
      <c r="U712" s="220">
        <v>0.10191</v>
      </c>
      <c r="V712" s="220">
        <f>ROUND(E712*U712,2)</f>
        <v>157.80000000000001</v>
      </c>
      <c r="W712" s="220"/>
      <c r="X712" s="220" t="s">
        <v>209</v>
      </c>
      <c r="Y712" s="220" t="s">
        <v>170</v>
      </c>
      <c r="Z712" s="210"/>
      <c r="AA712" s="210"/>
      <c r="AB712" s="210"/>
      <c r="AC712" s="210"/>
      <c r="AD712" s="210"/>
      <c r="AE712" s="210"/>
      <c r="AF712" s="210"/>
      <c r="AG712" s="210" t="s">
        <v>210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2" x14ac:dyDescent="0.2">
      <c r="A713" s="217"/>
      <c r="B713" s="218"/>
      <c r="C713" s="251" t="s">
        <v>827</v>
      </c>
      <c r="D713" s="221"/>
      <c r="E713" s="222"/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20"/>
      <c r="Z713" s="210"/>
      <c r="AA713" s="210"/>
      <c r="AB713" s="210"/>
      <c r="AC713" s="210"/>
      <c r="AD713" s="210"/>
      <c r="AE713" s="210"/>
      <c r="AF713" s="210"/>
      <c r="AG713" s="210" t="s">
        <v>197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">
      <c r="A714" s="217"/>
      <c r="B714" s="218"/>
      <c r="C714" s="251" t="s">
        <v>828</v>
      </c>
      <c r="D714" s="221"/>
      <c r="E714" s="222">
        <v>598.25599999999997</v>
      </c>
      <c r="F714" s="220"/>
      <c r="G714" s="220"/>
      <c r="H714" s="220"/>
      <c r="I714" s="220"/>
      <c r="J714" s="220"/>
      <c r="K714" s="220"/>
      <c r="L714" s="220"/>
      <c r="M714" s="220"/>
      <c r="N714" s="219"/>
      <c r="O714" s="219"/>
      <c r="P714" s="219"/>
      <c r="Q714" s="219"/>
      <c r="R714" s="220"/>
      <c r="S714" s="220"/>
      <c r="T714" s="220"/>
      <c r="U714" s="220"/>
      <c r="V714" s="220"/>
      <c r="W714" s="220"/>
      <c r="X714" s="220"/>
      <c r="Y714" s="220"/>
      <c r="Z714" s="210"/>
      <c r="AA714" s="210"/>
      <c r="AB714" s="210"/>
      <c r="AC714" s="210"/>
      <c r="AD714" s="210"/>
      <c r="AE714" s="210"/>
      <c r="AF714" s="210"/>
      <c r="AG714" s="210" t="s">
        <v>197</v>
      </c>
      <c r="AH714" s="210">
        <v>5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">
      <c r="A715" s="217"/>
      <c r="B715" s="218"/>
      <c r="C715" s="251" t="s">
        <v>829</v>
      </c>
      <c r="D715" s="221"/>
      <c r="E715" s="222">
        <v>23.41</v>
      </c>
      <c r="F715" s="220"/>
      <c r="G715" s="220"/>
      <c r="H715" s="220"/>
      <c r="I715" s="220"/>
      <c r="J715" s="220"/>
      <c r="K715" s="220"/>
      <c r="L715" s="220"/>
      <c r="M715" s="220"/>
      <c r="N715" s="219"/>
      <c r="O715" s="219"/>
      <c r="P715" s="219"/>
      <c r="Q715" s="219"/>
      <c r="R715" s="220"/>
      <c r="S715" s="220"/>
      <c r="T715" s="220"/>
      <c r="U715" s="220"/>
      <c r="V715" s="220"/>
      <c r="W715" s="220"/>
      <c r="X715" s="220"/>
      <c r="Y715" s="220"/>
      <c r="Z715" s="210"/>
      <c r="AA715" s="210"/>
      <c r="AB715" s="210"/>
      <c r="AC715" s="210"/>
      <c r="AD715" s="210"/>
      <c r="AE715" s="210"/>
      <c r="AF715" s="210"/>
      <c r="AG715" s="210" t="s">
        <v>197</v>
      </c>
      <c r="AH715" s="210">
        <v>5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">
      <c r="A716" s="217"/>
      <c r="B716" s="218"/>
      <c r="C716" s="251" t="s">
        <v>830</v>
      </c>
      <c r="D716" s="221"/>
      <c r="E716" s="222">
        <v>18.218</v>
      </c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10"/>
      <c r="AA716" s="210"/>
      <c r="AB716" s="210"/>
      <c r="AC716" s="210"/>
      <c r="AD716" s="210"/>
      <c r="AE716" s="210"/>
      <c r="AF716" s="210"/>
      <c r="AG716" s="210" t="s">
        <v>197</v>
      </c>
      <c r="AH716" s="210">
        <v>5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17"/>
      <c r="B717" s="218"/>
      <c r="C717" s="251" t="s">
        <v>831</v>
      </c>
      <c r="D717" s="221"/>
      <c r="E717" s="222">
        <v>1.2</v>
      </c>
      <c r="F717" s="220"/>
      <c r="G717" s="220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20"/>
      <c r="Z717" s="210"/>
      <c r="AA717" s="210"/>
      <c r="AB717" s="210"/>
      <c r="AC717" s="210"/>
      <c r="AD717" s="210"/>
      <c r="AE717" s="210"/>
      <c r="AF717" s="210"/>
      <c r="AG717" s="210" t="s">
        <v>197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17"/>
      <c r="B718" s="218"/>
      <c r="C718" s="251" t="s">
        <v>832</v>
      </c>
      <c r="D718" s="221"/>
      <c r="E718" s="222"/>
      <c r="F718" s="220"/>
      <c r="G718" s="220"/>
      <c r="H718" s="220"/>
      <c r="I718" s="220"/>
      <c r="J718" s="220"/>
      <c r="K718" s="220"/>
      <c r="L718" s="220"/>
      <c r="M718" s="220"/>
      <c r="N718" s="219"/>
      <c r="O718" s="219"/>
      <c r="P718" s="219"/>
      <c r="Q718" s="219"/>
      <c r="R718" s="220"/>
      <c r="S718" s="220"/>
      <c r="T718" s="220"/>
      <c r="U718" s="220"/>
      <c r="V718" s="220"/>
      <c r="W718" s="220"/>
      <c r="X718" s="220"/>
      <c r="Y718" s="220"/>
      <c r="Z718" s="210"/>
      <c r="AA718" s="210"/>
      <c r="AB718" s="210"/>
      <c r="AC718" s="210"/>
      <c r="AD718" s="210"/>
      <c r="AE718" s="210"/>
      <c r="AF718" s="210"/>
      <c r="AG718" s="210" t="s">
        <v>197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">
      <c r="A719" s="217"/>
      <c r="B719" s="218"/>
      <c r="C719" s="251" t="s">
        <v>833</v>
      </c>
      <c r="D719" s="221"/>
      <c r="E719" s="222">
        <v>46.5</v>
      </c>
      <c r="F719" s="220"/>
      <c r="G719" s="220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20"/>
      <c r="Z719" s="210"/>
      <c r="AA719" s="210"/>
      <c r="AB719" s="210"/>
      <c r="AC719" s="210"/>
      <c r="AD719" s="210"/>
      <c r="AE719" s="210"/>
      <c r="AF719" s="210"/>
      <c r="AG719" s="210" t="s">
        <v>197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">
      <c r="A720" s="217"/>
      <c r="B720" s="218"/>
      <c r="C720" s="251" t="s">
        <v>834</v>
      </c>
      <c r="D720" s="221"/>
      <c r="E720" s="222">
        <v>51.3</v>
      </c>
      <c r="F720" s="220"/>
      <c r="G720" s="220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20"/>
      <c r="Z720" s="210"/>
      <c r="AA720" s="210"/>
      <c r="AB720" s="210"/>
      <c r="AC720" s="210"/>
      <c r="AD720" s="210"/>
      <c r="AE720" s="210"/>
      <c r="AF720" s="210"/>
      <c r="AG720" s="210" t="s">
        <v>197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">
      <c r="A721" s="217"/>
      <c r="B721" s="218"/>
      <c r="C721" s="251" t="s">
        <v>835</v>
      </c>
      <c r="D721" s="221"/>
      <c r="E721" s="222">
        <v>61.86</v>
      </c>
      <c r="F721" s="220"/>
      <c r="G721" s="220"/>
      <c r="H721" s="220"/>
      <c r="I721" s="220"/>
      <c r="J721" s="220"/>
      <c r="K721" s="220"/>
      <c r="L721" s="220"/>
      <c r="M721" s="220"/>
      <c r="N721" s="219"/>
      <c r="O721" s="219"/>
      <c r="P721" s="219"/>
      <c r="Q721" s="219"/>
      <c r="R721" s="220"/>
      <c r="S721" s="220"/>
      <c r="T721" s="220"/>
      <c r="U721" s="220"/>
      <c r="V721" s="220"/>
      <c r="W721" s="220"/>
      <c r="X721" s="220"/>
      <c r="Y721" s="220"/>
      <c r="Z721" s="210"/>
      <c r="AA721" s="210"/>
      <c r="AB721" s="210"/>
      <c r="AC721" s="210"/>
      <c r="AD721" s="210"/>
      <c r="AE721" s="210"/>
      <c r="AF721" s="210"/>
      <c r="AG721" s="210" t="s">
        <v>197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17"/>
      <c r="B722" s="218"/>
      <c r="C722" s="251" t="s">
        <v>836</v>
      </c>
      <c r="D722" s="221"/>
      <c r="E722" s="222">
        <v>62.1</v>
      </c>
      <c r="F722" s="220"/>
      <c r="G722" s="220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20"/>
      <c r="Z722" s="210"/>
      <c r="AA722" s="210"/>
      <c r="AB722" s="210"/>
      <c r="AC722" s="210"/>
      <c r="AD722" s="210"/>
      <c r="AE722" s="210"/>
      <c r="AF722" s="210"/>
      <c r="AG722" s="210" t="s">
        <v>197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17"/>
      <c r="B723" s="218"/>
      <c r="C723" s="251" t="s">
        <v>837</v>
      </c>
      <c r="D723" s="221"/>
      <c r="E723" s="222">
        <v>85.02</v>
      </c>
      <c r="F723" s="220"/>
      <c r="G723" s="220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20"/>
      <c r="Z723" s="210"/>
      <c r="AA723" s="210"/>
      <c r="AB723" s="210"/>
      <c r="AC723" s="210"/>
      <c r="AD723" s="210"/>
      <c r="AE723" s="210"/>
      <c r="AF723" s="210"/>
      <c r="AG723" s="210" t="s">
        <v>197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17"/>
      <c r="B724" s="218"/>
      <c r="C724" s="251" t="s">
        <v>838</v>
      </c>
      <c r="D724" s="221"/>
      <c r="E724" s="222">
        <v>65.099999999999994</v>
      </c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20"/>
      <c r="Z724" s="210"/>
      <c r="AA724" s="210"/>
      <c r="AB724" s="210"/>
      <c r="AC724" s="210"/>
      <c r="AD724" s="210"/>
      <c r="AE724" s="210"/>
      <c r="AF724" s="210"/>
      <c r="AG724" s="210" t="s">
        <v>197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">
      <c r="A725" s="217"/>
      <c r="B725" s="218"/>
      <c r="C725" s="251" t="s">
        <v>839</v>
      </c>
      <c r="D725" s="221"/>
      <c r="E725" s="222"/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10"/>
      <c r="AA725" s="210"/>
      <c r="AB725" s="210"/>
      <c r="AC725" s="210"/>
      <c r="AD725" s="210"/>
      <c r="AE725" s="210"/>
      <c r="AF725" s="210"/>
      <c r="AG725" s="210" t="s">
        <v>197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">
      <c r="A726" s="217"/>
      <c r="B726" s="218"/>
      <c r="C726" s="251" t="s">
        <v>840</v>
      </c>
      <c r="D726" s="221"/>
      <c r="E726" s="222">
        <v>35.036000000000001</v>
      </c>
      <c r="F726" s="220"/>
      <c r="G726" s="220"/>
      <c r="H726" s="220"/>
      <c r="I726" s="220"/>
      <c r="J726" s="220"/>
      <c r="K726" s="220"/>
      <c r="L726" s="220"/>
      <c r="M726" s="220"/>
      <c r="N726" s="219"/>
      <c r="O726" s="219"/>
      <c r="P726" s="219"/>
      <c r="Q726" s="219"/>
      <c r="R726" s="220"/>
      <c r="S726" s="220"/>
      <c r="T726" s="220"/>
      <c r="U726" s="220"/>
      <c r="V726" s="220"/>
      <c r="W726" s="220"/>
      <c r="X726" s="220"/>
      <c r="Y726" s="220"/>
      <c r="Z726" s="210"/>
      <c r="AA726" s="210"/>
      <c r="AB726" s="210"/>
      <c r="AC726" s="210"/>
      <c r="AD726" s="210"/>
      <c r="AE726" s="210"/>
      <c r="AF726" s="210"/>
      <c r="AG726" s="210" t="s">
        <v>197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17"/>
      <c r="B727" s="218"/>
      <c r="C727" s="251" t="s">
        <v>841</v>
      </c>
      <c r="D727" s="221"/>
      <c r="E727" s="222">
        <v>75.811999999999998</v>
      </c>
      <c r="F727" s="220"/>
      <c r="G727" s="220"/>
      <c r="H727" s="220"/>
      <c r="I727" s="220"/>
      <c r="J727" s="220"/>
      <c r="K727" s="220"/>
      <c r="L727" s="220"/>
      <c r="M727" s="220"/>
      <c r="N727" s="219"/>
      <c r="O727" s="219"/>
      <c r="P727" s="219"/>
      <c r="Q727" s="219"/>
      <c r="R727" s="220"/>
      <c r="S727" s="220"/>
      <c r="T727" s="220"/>
      <c r="U727" s="220"/>
      <c r="V727" s="220"/>
      <c r="W727" s="220"/>
      <c r="X727" s="220"/>
      <c r="Y727" s="220"/>
      <c r="Z727" s="210"/>
      <c r="AA727" s="210"/>
      <c r="AB727" s="210"/>
      <c r="AC727" s="210"/>
      <c r="AD727" s="210"/>
      <c r="AE727" s="210"/>
      <c r="AF727" s="210"/>
      <c r="AG727" s="210" t="s">
        <v>197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17"/>
      <c r="B728" s="218"/>
      <c r="C728" s="251" t="s">
        <v>842</v>
      </c>
      <c r="D728" s="221"/>
      <c r="E728" s="222">
        <v>73.2</v>
      </c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20"/>
      <c r="Z728" s="210"/>
      <c r="AA728" s="210"/>
      <c r="AB728" s="210"/>
      <c r="AC728" s="210"/>
      <c r="AD728" s="210"/>
      <c r="AE728" s="210"/>
      <c r="AF728" s="210"/>
      <c r="AG728" s="210" t="s">
        <v>197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17"/>
      <c r="B729" s="218"/>
      <c r="C729" s="251" t="s">
        <v>843</v>
      </c>
      <c r="D729" s="221"/>
      <c r="E729" s="222">
        <v>4.58</v>
      </c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20"/>
      <c r="Z729" s="210"/>
      <c r="AA729" s="210"/>
      <c r="AB729" s="210"/>
      <c r="AC729" s="210"/>
      <c r="AD729" s="210"/>
      <c r="AE729" s="210"/>
      <c r="AF729" s="210"/>
      <c r="AG729" s="210" t="s">
        <v>197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17"/>
      <c r="B730" s="218"/>
      <c r="C730" s="251" t="s">
        <v>844</v>
      </c>
      <c r="D730" s="221"/>
      <c r="E730" s="222">
        <v>7.9</v>
      </c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10"/>
      <c r="AA730" s="210"/>
      <c r="AB730" s="210"/>
      <c r="AC730" s="210"/>
      <c r="AD730" s="210"/>
      <c r="AE730" s="210"/>
      <c r="AF730" s="210"/>
      <c r="AG730" s="210" t="s">
        <v>197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51" t="s">
        <v>845</v>
      </c>
      <c r="D731" s="221"/>
      <c r="E731" s="222">
        <v>5.88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10"/>
      <c r="AA731" s="210"/>
      <c r="AB731" s="210"/>
      <c r="AC731" s="210"/>
      <c r="AD731" s="210"/>
      <c r="AE731" s="210"/>
      <c r="AF731" s="210"/>
      <c r="AG731" s="210" t="s">
        <v>197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51" t="s">
        <v>846</v>
      </c>
      <c r="D732" s="221"/>
      <c r="E732" s="222">
        <v>9.1</v>
      </c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10"/>
      <c r="AA732" s="210"/>
      <c r="AB732" s="210"/>
      <c r="AC732" s="210"/>
      <c r="AD732" s="210"/>
      <c r="AE732" s="210"/>
      <c r="AF732" s="210"/>
      <c r="AG732" s="210" t="s">
        <v>197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17"/>
      <c r="B733" s="218"/>
      <c r="C733" s="251" t="s">
        <v>847</v>
      </c>
      <c r="D733" s="221"/>
      <c r="E733" s="222">
        <v>4.58</v>
      </c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20"/>
      <c r="Z733" s="210"/>
      <c r="AA733" s="210"/>
      <c r="AB733" s="210"/>
      <c r="AC733" s="210"/>
      <c r="AD733" s="210"/>
      <c r="AE733" s="210"/>
      <c r="AF733" s="210"/>
      <c r="AG733" s="210" t="s">
        <v>197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17"/>
      <c r="B734" s="218"/>
      <c r="C734" s="251" t="s">
        <v>848</v>
      </c>
      <c r="D734" s="221"/>
      <c r="E734" s="222">
        <v>5.4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10"/>
      <c r="AA734" s="210"/>
      <c r="AB734" s="210"/>
      <c r="AC734" s="210"/>
      <c r="AD734" s="210"/>
      <c r="AE734" s="210"/>
      <c r="AF734" s="210"/>
      <c r="AG734" s="210" t="s">
        <v>197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17"/>
      <c r="B735" s="218"/>
      <c r="C735" s="251" t="s">
        <v>849</v>
      </c>
      <c r="D735" s="221"/>
      <c r="E735" s="222">
        <v>8.4</v>
      </c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20"/>
      <c r="Z735" s="210"/>
      <c r="AA735" s="210"/>
      <c r="AB735" s="210"/>
      <c r="AC735" s="210"/>
      <c r="AD735" s="210"/>
      <c r="AE735" s="210"/>
      <c r="AF735" s="210"/>
      <c r="AG735" s="210" t="s">
        <v>197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51" t="s">
        <v>850</v>
      </c>
      <c r="D736" s="221"/>
      <c r="E736" s="222">
        <v>7.9</v>
      </c>
      <c r="F736" s="220"/>
      <c r="G736" s="220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10"/>
      <c r="AA736" s="210"/>
      <c r="AB736" s="210"/>
      <c r="AC736" s="210"/>
      <c r="AD736" s="210"/>
      <c r="AE736" s="210"/>
      <c r="AF736" s="210"/>
      <c r="AG736" s="210" t="s">
        <v>197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51" t="s">
        <v>851</v>
      </c>
      <c r="D737" s="221"/>
      <c r="E737" s="222">
        <v>9.1</v>
      </c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20"/>
      <c r="Z737" s="210"/>
      <c r="AA737" s="210"/>
      <c r="AB737" s="210"/>
      <c r="AC737" s="210"/>
      <c r="AD737" s="210"/>
      <c r="AE737" s="210"/>
      <c r="AF737" s="210"/>
      <c r="AG737" s="210" t="s">
        <v>197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17"/>
      <c r="B738" s="218"/>
      <c r="C738" s="251" t="s">
        <v>852</v>
      </c>
      <c r="D738" s="221"/>
      <c r="E738" s="222">
        <v>31.824000000000002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10"/>
      <c r="AA738" s="210"/>
      <c r="AB738" s="210"/>
      <c r="AC738" s="210"/>
      <c r="AD738" s="210"/>
      <c r="AE738" s="210"/>
      <c r="AF738" s="210"/>
      <c r="AG738" s="210" t="s">
        <v>197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17"/>
      <c r="B739" s="218"/>
      <c r="C739" s="251" t="s">
        <v>853</v>
      </c>
      <c r="D739" s="221"/>
      <c r="E739" s="222">
        <v>29.04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10"/>
      <c r="AA739" s="210"/>
      <c r="AB739" s="210"/>
      <c r="AC739" s="210"/>
      <c r="AD739" s="210"/>
      <c r="AE739" s="210"/>
      <c r="AF739" s="210"/>
      <c r="AG739" s="210" t="s">
        <v>197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17"/>
      <c r="B740" s="218"/>
      <c r="C740" s="251" t="s">
        <v>854</v>
      </c>
      <c r="D740" s="221"/>
      <c r="E740" s="222">
        <v>34.847999999999999</v>
      </c>
      <c r="F740" s="220"/>
      <c r="G740" s="220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20"/>
      <c r="Z740" s="210"/>
      <c r="AA740" s="210"/>
      <c r="AB740" s="210"/>
      <c r="AC740" s="210"/>
      <c r="AD740" s="210"/>
      <c r="AE740" s="210"/>
      <c r="AF740" s="210"/>
      <c r="AG740" s="210" t="s">
        <v>197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">
      <c r="A741" s="217"/>
      <c r="B741" s="218"/>
      <c r="C741" s="251" t="s">
        <v>855</v>
      </c>
      <c r="D741" s="221"/>
      <c r="E741" s="222">
        <v>41.04</v>
      </c>
      <c r="F741" s="220"/>
      <c r="G741" s="220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20"/>
      <c r="Z741" s="210"/>
      <c r="AA741" s="210"/>
      <c r="AB741" s="210"/>
      <c r="AC741" s="210"/>
      <c r="AD741" s="210"/>
      <c r="AE741" s="210"/>
      <c r="AF741" s="210"/>
      <c r="AG741" s="210" t="s">
        <v>197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17"/>
      <c r="B742" s="218"/>
      <c r="C742" s="251" t="s">
        <v>856</v>
      </c>
      <c r="D742" s="221"/>
      <c r="E742" s="222">
        <v>9.984</v>
      </c>
      <c r="F742" s="220"/>
      <c r="G742" s="220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20"/>
      <c r="Z742" s="210"/>
      <c r="AA742" s="210"/>
      <c r="AB742" s="210"/>
      <c r="AC742" s="210"/>
      <c r="AD742" s="210"/>
      <c r="AE742" s="210"/>
      <c r="AF742" s="210"/>
      <c r="AG742" s="210" t="s">
        <v>197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">
      <c r="A743" s="217"/>
      <c r="B743" s="218"/>
      <c r="C743" s="251" t="s">
        <v>857</v>
      </c>
      <c r="D743" s="221"/>
      <c r="E743" s="222">
        <v>29.04</v>
      </c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20"/>
      <c r="Z743" s="210"/>
      <c r="AA743" s="210"/>
      <c r="AB743" s="210"/>
      <c r="AC743" s="210"/>
      <c r="AD743" s="210"/>
      <c r="AE743" s="210"/>
      <c r="AF743" s="210"/>
      <c r="AG743" s="210" t="s">
        <v>197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17"/>
      <c r="B744" s="218"/>
      <c r="C744" s="251" t="s">
        <v>858</v>
      </c>
      <c r="D744" s="221"/>
      <c r="E744" s="222">
        <v>31.824000000000002</v>
      </c>
      <c r="F744" s="220"/>
      <c r="G744" s="220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20"/>
      <c r="Z744" s="210"/>
      <c r="AA744" s="210"/>
      <c r="AB744" s="210"/>
      <c r="AC744" s="210"/>
      <c r="AD744" s="210"/>
      <c r="AE744" s="210"/>
      <c r="AF744" s="210"/>
      <c r="AG744" s="210" t="s">
        <v>197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17"/>
      <c r="B745" s="218"/>
      <c r="C745" s="251" t="s">
        <v>859</v>
      </c>
      <c r="D745" s="221"/>
      <c r="E745" s="222">
        <v>28.872</v>
      </c>
      <c r="F745" s="220"/>
      <c r="G745" s="220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20"/>
      <c r="Z745" s="210"/>
      <c r="AA745" s="210"/>
      <c r="AB745" s="210"/>
      <c r="AC745" s="210"/>
      <c r="AD745" s="210"/>
      <c r="AE745" s="210"/>
      <c r="AF745" s="210"/>
      <c r="AG745" s="210" t="s">
        <v>197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17"/>
      <c r="B746" s="218"/>
      <c r="C746" s="251" t="s">
        <v>860</v>
      </c>
      <c r="D746" s="221"/>
      <c r="E746" s="222">
        <v>20.52</v>
      </c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10"/>
      <c r="AA746" s="210"/>
      <c r="AB746" s="210"/>
      <c r="AC746" s="210"/>
      <c r="AD746" s="210"/>
      <c r="AE746" s="210"/>
      <c r="AF746" s="210"/>
      <c r="AG746" s="210" t="s">
        <v>197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17"/>
      <c r="B747" s="218"/>
      <c r="C747" s="251" t="s">
        <v>861</v>
      </c>
      <c r="D747" s="221"/>
      <c r="E747" s="222">
        <v>31.56</v>
      </c>
      <c r="F747" s="220"/>
      <c r="G747" s="220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20"/>
      <c r="Z747" s="210"/>
      <c r="AA747" s="210"/>
      <c r="AB747" s="210"/>
      <c r="AC747" s="210"/>
      <c r="AD747" s="210"/>
      <c r="AE747" s="210"/>
      <c r="AF747" s="210"/>
      <c r="AG747" s="210" t="s">
        <v>197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31">
        <v>132</v>
      </c>
      <c r="B748" s="232" t="s">
        <v>862</v>
      </c>
      <c r="C748" s="248" t="s">
        <v>863</v>
      </c>
      <c r="D748" s="233" t="s">
        <v>207</v>
      </c>
      <c r="E748" s="234">
        <v>704.57</v>
      </c>
      <c r="F748" s="235"/>
      <c r="G748" s="236">
        <f>ROUND(E748*F748,2)</f>
        <v>0</v>
      </c>
      <c r="H748" s="235"/>
      <c r="I748" s="236">
        <f>ROUND(E748*H748,2)</f>
        <v>0</v>
      </c>
      <c r="J748" s="235"/>
      <c r="K748" s="236">
        <f>ROUND(E748*J748,2)</f>
        <v>0</v>
      </c>
      <c r="L748" s="236">
        <v>21</v>
      </c>
      <c r="M748" s="236">
        <f>G748*(1+L748/100)</f>
        <v>0</v>
      </c>
      <c r="N748" s="234">
        <v>0</v>
      </c>
      <c r="O748" s="234">
        <f>ROUND(E748*N748,2)</f>
        <v>0</v>
      </c>
      <c r="P748" s="234">
        <v>0</v>
      </c>
      <c r="Q748" s="234">
        <f>ROUND(E748*P748,2)</f>
        <v>0</v>
      </c>
      <c r="R748" s="236" t="s">
        <v>823</v>
      </c>
      <c r="S748" s="236" t="s">
        <v>167</v>
      </c>
      <c r="T748" s="237" t="s">
        <v>167</v>
      </c>
      <c r="U748" s="220">
        <v>1.35E-2</v>
      </c>
      <c r="V748" s="220">
        <f>ROUND(E748*U748,2)</f>
        <v>9.51</v>
      </c>
      <c r="W748" s="220"/>
      <c r="X748" s="220" t="s">
        <v>209</v>
      </c>
      <c r="Y748" s="220" t="s">
        <v>170</v>
      </c>
      <c r="Z748" s="210"/>
      <c r="AA748" s="210"/>
      <c r="AB748" s="210"/>
      <c r="AC748" s="210"/>
      <c r="AD748" s="210"/>
      <c r="AE748" s="210"/>
      <c r="AF748" s="210"/>
      <c r="AG748" s="210" t="s">
        <v>210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2" x14ac:dyDescent="0.2">
      <c r="A749" s="217"/>
      <c r="B749" s="218"/>
      <c r="C749" s="251" t="s">
        <v>864</v>
      </c>
      <c r="D749" s="221"/>
      <c r="E749" s="222">
        <v>639.23</v>
      </c>
      <c r="F749" s="220"/>
      <c r="G749" s="220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20"/>
      <c r="Z749" s="210"/>
      <c r="AA749" s="210"/>
      <c r="AB749" s="210"/>
      <c r="AC749" s="210"/>
      <c r="AD749" s="210"/>
      <c r="AE749" s="210"/>
      <c r="AF749" s="210"/>
      <c r="AG749" s="210" t="s">
        <v>197</v>
      </c>
      <c r="AH749" s="210">
        <v>5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17"/>
      <c r="B750" s="218"/>
      <c r="C750" s="251" t="s">
        <v>865</v>
      </c>
      <c r="D750" s="221"/>
      <c r="E750" s="222">
        <v>65.34</v>
      </c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10"/>
      <c r="AA750" s="210"/>
      <c r="AB750" s="210"/>
      <c r="AC750" s="210"/>
      <c r="AD750" s="210"/>
      <c r="AE750" s="210"/>
      <c r="AF750" s="210"/>
      <c r="AG750" s="210" t="s">
        <v>197</v>
      </c>
      <c r="AH750" s="210">
        <v>5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2.5" outlineLevel="1" x14ac:dyDescent="0.2">
      <c r="A751" s="231">
        <v>133</v>
      </c>
      <c r="B751" s="232" t="s">
        <v>866</v>
      </c>
      <c r="C751" s="248" t="s">
        <v>867</v>
      </c>
      <c r="D751" s="233" t="s">
        <v>207</v>
      </c>
      <c r="E751" s="234">
        <v>739.79849999999999</v>
      </c>
      <c r="F751" s="235"/>
      <c r="G751" s="236">
        <f>ROUND(E751*F751,2)</f>
        <v>0</v>
      </c>
      <c r="H751" s="235"/>
      <c r="I751" s="236">
        <f>ROUND(E751*H751,2)</f>
        <v>0</v>
      </c>
      <c r="J751" s="235"/>
      <c r="K751" s="236">
        <f>ROUND(E751*J751,2)</f>
        <v>0</v>
      </c>
      <c r="L751" s="236">
        <v>21</v>
      </c>
      <c r="M751" s="236">
        <f>G751*(1+L751/100)</f>
        <v>0</v>
      </c>
      <c r="N751" s="234">
        <v>5.0000000000000001E-4</v>
      </c>
      <c r="O751" s="234">
        <f>ROUND(E751*N751,2)</f>
        <v>0.37</v>
      </c>
      <c r="P751" s="234">
        <v>0</v>
      </c>
      <c r="Q751" s="234">
        <f>ROUND(E751*P751,2)</f>
        <v>0</v>
      </c>
      <c r="R751" s="236" t="s">
        <v>480</v>
      </c>
      <c r="S751" s="236" t="s">
        <v>167</v>
      </c>
      <c r="T751" s="237" t="s">
        <v>167</v>
      </c>
      <c r="U751" s="220">
        <v>0</v>
      </c>
      <c r="V751" s="220">
        <f>ROUND(E751*U751,2)</f>
        <v>0</v>
      </c>
      <c r="W751" s="220"/>
      <c r="X751" s="220" t="s">
        <v>481</v>
      </c>
      <c r="Y751" s="220" t="s">
        <v>170</v>
      </c>
      <c r="Z751" s="210"/>
      <c r="AA751" s="210"/>
      <c r="AB751" s="210"/>
      <c r="AC751" s="210"/>
      <c r="AD751" s="210"/>
      <c r="AE751" s="210"/>
      <c r="AF751" s="210"/>
      <c r="AG751" s="210" t="s">
        <v>482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2" x14ac:dyDescent="0.2">
      <c r="A752" s="217"/>
      <c r="B752" s="218"/>
      <c r="C752" s="251" t="s">
        <v>868</v>
      </c>
      <c r="D752" s="221"/>
      <c r="E752" s="222">
        <v>704.57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20"/>
      <c r="Z752" s="210"/>
      <c r="AA752" s="210"/>
      <c r="AB752" s="210"/>
      <c r="AC752" s="210"/>
      <c r="AD752" s="210"/>
      <c r="AE752" s="210"/>
      <c r="AF752" s="210"/>
      <c r="AG752" s="210" t="s">
        <v>197</v>
      </c>
      <c r="AH752" s="210">
        <v>5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">
      <c r="A753" s="217"/>
      <c r="B753" s="218"/>
      <c r="C753" s="261" t="s">
        <v>869</v>
      </c>
      <c r="D753" s="255"/>
      <c r="E753" s="256">
        <v>35.228499999999997</v>
      </c>
      <c r="F753" s="220"/>
      <c r="G753" s="220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10"/>
      <c r="AA753" s="210"/>
      <c r="AB753" s="210"/>
      <c r="AC753" s="210"/>
      <c r="AD753" s="210"/>
      <c r="AE753" s="210"/>
      <c r="AF753" s="210"/>
      <c r="AG753" s="210" t="s">
        <v>197</v>
      </c>
      <c r="AH753" s="210">
        <v>4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x14ac:dyDescent="0.2">
      <c r="A754" s="224" t="s">
        <v>162</v>
      </c>
      <c r="B754" s="225" t="s">
        <v>129</v>
      </c>
      <c r="C754" s="247" t="s">
        <v>130</v>
      </c>
      <c r="D754" s="226"/>
      <c r="E754" s="227"/>
      <c r="F754" s="228"/>
      <c r="G754" s="228">
        <f>SUMIF(AG755:AG796,"&lt;&gt;NOR",G755:G796)</f>
        <v>0</v>
      </c>
      <c r="H754" s="228"/>
      <c r="I754" s="228">
        <f>SUM(I755:I796)</f>
        <v>0</v>
      </c>
      <c r="J754" s="228"/>
      <c r="K754" s="228">
        <f>SUM(K755:K796)</f>
        <v>0</v>
      </c>
      <c r="L754" s="228"/>
      <c r="M754" s="228">
        <f>SUM(M755:M796)</f>
        <v>0</v>
      </c>
      <c r="N754" s="227"/>
      <c r="O754" s="227">
        <f>SUM(O755:O796)</f>
        <v>0</v>
      </c>
      <c r="P754" s="227"/>
      <c r="Q754" s="227">
        <f>SUM(Q755:Q796)</f>
        <v>0</v>
      </c>
      <c r="R754" s="228"/>
      <c r="S754" s="228"/>
      <c r="T754" s="229"/>
      <c r="U754" s="223"/>
      <c r="V754" s="223">
        <f>SUM(V755:V796)</f>
        <v>125.01</v>
      </c>
      <c r="W754" s="223"/>
      <c r="X754" s="223"/>
      <c r="Y754" s="223"/>
      <c r="AG754" t="s">
        <v>163</v>
      </c>
    </row>
    <row r="755" spans="1:60" outlineLevel="1" x14ac:dyDescent="0.2">
      <c r="A755" s="231">
        <v>134</v>
      </c>
      <c r="B755" s="232" t="s">
        <v>870</v>
      </c>
      <c r="C755" s="248" t="s">
        <v>871</v>
      </c>
      <c r="D755" s="233" t="s">
        <v>358</v>
      </c>
      <c r="E755" s="234">
        <v>3.3284400000000001</v>
      </c>
      <c r="F755" s="235"/>
      <c r="G755" s="236">
        <f>ROUND(E755*F755,2)</f>
        <v>0</v>
      </c>
      <c r="H755" s="235"/>
      <c r="I755" s="236">
        <f>ROUND(E755*H755,2)</f>
        <v>0</v>
      </c>
      <c r="J755" s="235"/>
      <c r="K755" s="236">
        <f>ROUND(E755*J755,2)</f>
        <v>0</v>
      </c>
      <c r="L755" s="236">
        <v>21</v>
      </c>
      <c r="M755" s="236">
        <f>G755*(1+L755/100)</f>
        <v>0</v>
      </c>
      <c r="N755" s="234">
        <v>0</v>
      </c>
      <c r="O755" s="234">
        <f>ROUND(E755*N755,2)</f>
        <v>0</v>
      </c>
      <c r="P755" s="234">
        <v>0</v>
      </c>
      <c r="Q755" s="234">
        <f>ROUND(E755*P755,2)</f>
        <v>0</v>
      </c>
      <c r="R755" s="236" t="s">
        <v>322</v>
      </c>
      <c r="S755" s="236" t="s">
        <v>872</v>
      </c>
      <c r="T755" s="237" t="s">
        <v>168</v>
      </c>
      <c r="U755" s="220">
        <v>0</v>
      </c>
      <c r="V755" s="220">
        <f>ROUND(E755*U755,2)</f>
        <v>0</v>
      </c>
      <c r="W755" s="220"/>
      <c r="X755" s="220" t="s">
        <v>209</v>
      </c>
      <c r="Y755" s="220" t="s">
        <v>170</v>
      </c>
      <c r="Z755" s="210"/>
      <c r="AA755" s="210"/>
      <c r="AB755" s="210"/>
      <c r="AC755" s="210"/>
      <c r="AD755" s="210"/>
      <c r="AE755" s="210"/>
      <c r="AF755" s="210"/>
      <c r="AG755" s="210" t="s">
        <v>210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2" x14ac:dyDescent="0.2">
      <c r="A756" s="217"/>
      <c r="B756" s="218"/>
      <c r="C756" s="251" t="s">
        <v>873</v>
      </c>
      <c r="D756" s="221"/>
      <c r="E756" s="222">
        <v>45.806220000000003</v>
      </c>
      <c r="F756" s="220"/>
      <c r="G756" s="220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20"/>
      <c r="Z756" s="210"/>
      <c r="AA756" s="210"/>
      <c r="AB756" s="210"/>
      <c r="AC756" s="210"/>
      <c r="AD756" s="210"/>
      <c r="AE756" s="210"/>
      <c r="AF756" s="210"/>
      <c r="AG756" s="210" t="s">
        <v>197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17"/>
      <c r="B757" s="218"/>
      <c r="C757" s="251" t="s">
        <v>874</v>
      </c>
      <c r="D757" s="221"/>
      <c r="E757" s="222"/>
      <c r="F757" s="220"/>
      <c r="G757" s="220"/>
      <c r="H757" s="220"/>
      <c r="I757" s="220"/>
      <c r="J757" s="220"/>
      <c r="K757" s="220"/>
      <c r="L757" s="220"/>
      <c r="M757" s="220"/>
      <c r="N757" s="219"/>
      <c r="O757" s="219"/>
      <c r="P757" s="219"/>
      <c r="Q757" s="219"/>
      <c r="R757" s="220"/>
      <c r="S757" s="220"/>
      <c r="T757" s="220"/>
      <c r="U757" s="220"/>
      <c r="V757" s="220"/>
      <c r="W757" s="220"/>
      <c r="X757" s="220"/>
      <c r="Y757" s="220"/>
      <c r="Z757" s="210"/>
      <c r="AA757" s="210"/>
      <c r="AB757" s="210"/>
      <c r="AC757" s="210"/>
      <c r="AD757" s="210"/>
      <c r="AE757" s="210"/>
      <c r="AF757" s="210"/>
      <c r="AG757" s="210" t="s">
        <v>197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17"/>
      <c r="B758" s="218"/>
      <c r="C758" s="251" t="s">
        <v>875</v>
      </c>
      <c r="D758" s="221"/>
      <c r="E758" s="222">
        <v>-8.3360800000000008</v>
      </c>
      <c r="F758" s="220"/>
      <c r="G758" s="220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20"/>
      <c r="Z758" s="210"/>
      <c r="AA758" s="210"/>
      <c r="AB758" s="210"/>
      <c r="AC758" s="210"/>
      <c r="AD758" s="210"/>
      <c r="AE758" s="210"/>
      <c r="AF758" s="210"/>
      <c r="AG758" s="210" t="s">
        <v>197</v>
      </c>
      <c r="AH758" s="210">
        <v>5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">
      <c r="A759" s="217"/>
      <c r="B759" s="218"/>
      <c r="C759" s="251" t="s">
        <v>876</v>
      </c>
      <c r="D759" s="221"/>
      <c r="E759" s="222">
        <v>-14.42821</v>
      </c>
      <c r="F759" s="220"/>
      <c r="G759" s="220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20"/>
      <c r="Z759" s="210"/>
      <c r="AA759" s="210"/>
      <c r="AB759" s="210"/>
      <c r="AC759" s="210"/>
      <c r="AD759" s="210"/>
      <c r="AE759" s="210"/>
      <c r="AF759" s="210"/>
      <c r="AG759" s="210" t="s">
        <v>197</v>
      </c>
      <c r="AH759" s="210">
        <v>5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">
      <c r="A760" s="217"/>
      <c r="B760" s="218"/>
      <c r="C760" s="251" t="s">
        <v>877</v>
      </c>
      <c r="D760" s="221"/>
      <c r="E760" s="222">
        <v>-0.12672</v>
      </c>
      <c r="F760" s="220"/>
      <c r="G760" s="220"/>
      <c r="H760" s="220"/>
      <c r="I760" s="220"/>
      <c r="J760" s="220"/>
      <c r="K760" s="220"/>
      <c r="L760" s="220"/>
      <c r="M760" s="220"/>
      <c r="N760" s="219"/>
      <c r="O760" s="219"/>
      <c r="P760" s="219"/>
      <c r="Q760" s="219"/>
      <c r="R760" s="220"/>
      <c r="S760" s="220"/>
      <c r="T760" s="220"/>
      <c r="U760" s="220"/>
      <c r="V760" s="220"/>
      <c r="W760" s="220"/>
      <c r="X760" s="220"/>
      <c r="Y760" s="220"/>
      <c r="Z760" s="210"/>
      <c r="AA760" s="210"/>
      <c r="AB760" s="210"/>
      <c r="AC760" s="210"/>
      <c r="AD760" s="210"/>
      <c r="AE760" s="210"/>
      <c r="AF760" s="210"/>
      <c r="AG760" s="210" t="s">
        <v>197</v>
      </c>
      <c r="AH760" s="210">
        <v>5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">
      <c r="A761" s="217"/>
      <c r="B761" s="218"/>
      <c r="C761" s="251" t="s">
        <v>878</v>
      </c>
      <c r="D761" s="221"/>
      <c r="E761" s="222">
        <v>-9.9267900000000004</v>
      </c>
      <c r="F761" s="220"/>
      <c r="G761" s="220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20"/>
      <c r="Z761" s="210"/>
      <c r="AA761" s="210"/>
      <c r="AB761" s="210"/>
      <c r="AC761" s="210"/>
      <c r="AD761" s="210"/>
      <c r="AE761" s="210"/>
      <c r="AF761" s="210"/>
      <c r="AG761" s="210" t="s">
        <v>197</v>
      </c>
      <c r="AH761" s="210">
        <v>5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17"/>
      <c r="B762" s="218"/>
      <c r="C762" s="251" t="s">
        <v>879</v>
      </c>
      <c r="D762" s="221"/>
      <c r="E762" s="222">
        <v>-9.6292100000000005</v>
      </c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20"/>
      <c r="Z762" s="210"/>
      <c r="AA762" s="210"/>
      <c r="AB762" s="210"/>
      <c r="AC762" s="210"/>
      <c r="AD762" s="210"/>
      <c r="AE762" s="210"/>
      <c r="AF762" s="210"/>
      <c r="AG762" s="210" t="s">
        <v>197</v>
      </c>
      <c r="AH762" s="210">
        <v>5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17"/>
      <c r="B763" s="218"/>
      <c r="C763" s="251" t="s">
        <v>880</v>
      </c>
      <c r="D763" s="221"/>
      <c r="E763" s="222">
        <v>-3.0769999999999999E-2</v>
      </c>
      <c r="F763" s="220"/>
      <c r="G763" s="220"/>
      <c r="H763" s="220"/>
      <c r="I763" s="220"/>
      <c r="J763" s="220"/>
      <c r="K763" s="220"/>
      <c r="L763" s="220"/>
      <c r="M763" s="220"/>
      <c r="N763" s="219"/>
      <c r="O763" s="219"/>
      <c r="P763" s="219"/>
      <c r="Q763" s="219"/>
      <c r="R763" s="220"/>
      <c r="S763" s="220"/>
      <c r="T763" s="220"/>
      <c r="U763" s="220"/>
      <c r="V763" s="220"/>
      <c r="W763" s="220"/>
      <c r="X763" s="220"/>
      <c r="Y763" s="220"/>
      <c r="Z763" s="210"/>
      <c r="AA763" s="210"/>
      <c r="AB763" s="210"/>
      <c r="AC763" s="210"/>
      <c r="AD763" s="210"/>
      <c r="AE763" s="210"/>
      <c r="AF763" s="210"/>
      <c r="AG763" s="210" t="s">
        <v>197</v>
      </c>
      <c r="AH763" s="210">
        <v>5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31">
        <v>135</v>
      </c>
      <c r="B764" s="232" t="s">
        <v>881</v>
      </c>
      <c r="C764" s="248" t="s">
        <v>882</v>
      </c>
      <c r="D764" s="233" t="s">
        <v>358</v>
      </c>
      <c r="E764" s="234">
        <v>8.3360800000000008</v>
      </c>
      <c r="F764" s="235"/>
      <c r="G764" s="236">
        <f>ROUND(E764*F764,2)</f>
        <v>0</v>
      </c>
      <c r="H764" s="235"/>
      <c r="I764" s="236">
        <f>ROUND(E764*H764,2)</f>
        <v>0</v>
      </c>
      <c r="J764" s="235"/>
      <c r="K764" s="236">
        <f>ROUND(E764*J764,2)</f>
        <v>0</v>
      </c>
      <c r="L764" s="236">
        <v>21</v>
      </c>
      <c r="M764" s="236">
        <f>G764*(1+L764/100)</f>
        <v>0</v>
      </c>
      <c r="N764" s="234">
        <v>0</v>
      </c>
      <c r="O764" s="234">
        <f>ROUND(E764*N764,2)</f>
        <v>0</v>
      </c>
      <c r="P764" s="234">
        <v>0</v>
      </c>
      <c r="Q764" s="234">
        <f>ROUND(E764*P764,2)</f>
        <v>0</v>
      </c>
      <c r="R764" s="236" t="s">
        <v>322</v>
      </c>
      <c r="S764" s="236" t="s">
        <v>167</v>
      </c>
      <c r="T764" s="237" t="s">
        <v>167</v>
      </c>
      <c r="U764" s="220">
        <v>0</v>
      </c>
      <c r="V764" s="220">
        <f>ROUND(E764*U764,2)</f>
        <v>0</v>
      </c>
      <c r="W764" s="220"/>
      <c r="X764" s="220" t="s">
        <v>209</v>
      </c>
      <c r="Y764" s="220" t="s">
        <v>170</v>
      </c>
      <c r="Z764" s="210"/>
      <c r="AA764" s="210"/>
      <c r="AB764" s="210"/>
      <c r="AC764" s="210"/>
      <c r="AD764" s="210"/>
      <c r="AE764" s="210"/>
      <c r="AF764" s="210"/>
      <c r="AG764" s="210" t="s">
        <v>210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2" x14ac:dyDescent="0.2">
      <c r="A765" s="217"/>
      <c r="B765" s="218"/>
      <c r="C765" s="251" t="s">
        <v>883</v>
      </c>
      <c r="D765" s="221"/>
      <c r="E765" s="222">
        <v>0.2412</v>
      </c>
      <c r="F765" s="220"/>
      <c r="G765" s="220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20"/>
      <c r="Z765" s="210"/>
      <c r="AA765" s="210"/>
      <c r="AB765" s="210"/>
      <c r="AC765" s="210"/>
      <c r="AD765" s="210"/>
      <c r="AE765" s="210"/>
      <c r="AF765" s="210"/>
      <c r="AG765" s="210" t="s">
        <v>197</v>
      </c>
      <c r="AH765" s="210">
        <v>7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">
      <c r="A766" s="217"/>
      <c r="B766" s="218"/>
      <c r="C766" s="251" t="s">
        <v>884</v>
      </c>
      <c r="D766" s="221"/>
      <c r="E766" s="222">
        <v>8.0948799999999999</v>
      </c>
      <c r="F766" s="220"/>
      <c r="G766" s="220"/>
      <c r="H766" s="220"/>
      <c r="I766" s="220"/>
      <c r="J766" s="220"/>
      <c r="K766" s="220"/>
      <c r="L766" s="220"/>
      <c r="M766" s="220"/>
      <c r="N766" s="219"/>
      <c r="O766" s="219"/>
      <c r="P766" s="219"/>
      <c r="Q766" s="219"/>
      <c r="R766" s="220"/>
      <c r="S766" s="220"/>
      <c r="T766" s="220"/>
      <c r="U766" s="220"/>
      <c r="V766" s="220"/>
      <c r="W766" s="220"/>
      <c r="X766" s="220"/>
      <c r="Y766" s="220"/>
      <c r="Z766" s="210"/>
      <c r="AA766" s="210"/>
      <c r="AB766" s="210"/>
      <c r="AC766" s="210"/>
      <c r="AD766" s="210"/>
      <c r="AE766" s="210"/>
      <c r="AF766" s="210"/>
      <c r="AG766" s="210" t="s">
        <v>197</v>
      </c>
      <c r="AH766" s="210">
        <v>7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31">
        <v>136</v>
      </c>
      <c r="B767" s="232" t="s">
        <v>885</v>
      </c>
      <c r="C767" s="248" t="s">
        <v>886</v>
      </c>
      <c r="D767" s="233" t="s">
        <v>358</v>
      </c>
      <c r="E767" s="234">
        <v>14.42821</v>
      </c>
      <c r="F767" s="235"/>
      <c r="G767" s="236">
        <f>ROUND(E767*F767,2)</f>
        <v>0</v>
      </c>
      <c r="H767" s="235"/>
      <c r="I767" s="236">
        <f>ROUND(E767*H767,2)</f>
        <v>0</v>
      </c>
      <c r="J767" s="235"/>
      <c r="K767" s="236">
        <f>ROUND(E767*J767,2)</f>
        <v>0</v>
      </c>
      <c r="L767" s="236">
        <v>21</v>
      </c>
      <c r="M767" s="236">
        <f>G767*(1+L767/100)</f>
        <v>0</v>
      </c>
      <c r="N767" s="234">
        <v>0</v>
      </c>
      <c r="O767" s="234">
        <f>ROUND(E767*N767,2)</f>
        <v>0</v>
      </c>
      <c r="P767" s="234">
        <v>0</v>
      </c>
      <c r="Q767" s="234">
        <f>ROUND(E767*P767,2)</f>
        <v>0</v>
      </c>
      <c r="R767" s="236" t="s">
        <v>322</v>
      </c>
      <c r="S767" s="236" t="s">
        <v>167</v>
      </c>
      <c r="T767" s="237" t="s">
        <v>167</v>
      </c>
      <c r="U767" s="220">
        <v>0</v>
      </c>
      <c r="V767" s="220">
        <f>ROUND(E767*U767,2)</f>
        <v>0</v>
      </c>
      <c r="W767" s="220"/>
      <c r="X767" s="220" t="s">
        <v>209</v>
      </c>
      <c r="Y767" s="220" t="s">
        <v>170</v>
      </c>
      <c r="Z767" s="210"/>
      <c r="AA767" s="210"/>
      <c r="AB767" s="210"/>
      <c r="AC767" s="210"/>
      <c r="AD767" s="210"/>
      <c r="AE767" s="210"/>
      <c r="AF767" s="210"/>
      <c r="AG767" s="210" t="s">
        <v>210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2" x14ac:dyDescent="0.2">
      <c r="A768" s="217"/>
      <c r="B768" s="218"/>
      <c r="C768" s="251" t="s">
        <v>887</v>
      </c>
      <c r="D768" s="221"/>
      <c r="E768" s="222">
        <v>14.42821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20"/>
      <c r="Z768" s="210"/>
      <c r="AA768" s="210"/>
      <c r="AB768" s="210"/>
      <c r="AC768" s="210"/>
      <c r="AD768" s="210"/>
      <c r="AE768" s="210"/>
      <c r="AF768" s="210"/>
      <c r="AG768" s="210" t="s">
        <v>197</v>
      </c>
      <c r="AH768" s="210">
        <v>7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31">
        <v>137</v>
      </c>
      <c r="B769" s="232" t="s">
        <v>888</v>
      </c>
      <c r="C769" s="248" t="s">
        <v>889</v>
      </c>
      <c r="D769" s="233" t="s">
        <v>358</v>
      </c>
      <c r="E769" s="234">
        <v>0.12672</v>
      </c>
      <c r="F769" s="235"/>
      <c r="G769" s="236">
        <f>ROUND(E769*F769,2)</f>
        <v>0</v>
      </c>
      <c r="H769" s="235"/>
      <c r="I769" s="236">
        <f>ROUND(E769*H769,2)</f>
        <v>0</v>
      </c>
      <c r="J769" s="235"/>
      <c r="K769" s="236">
        <f>ROUND(E769*J769,2)</f>
        <v>0</v>
      </c>
      <c r="L769" s="236">
        <v>21</v>
      </c>
      <c r="M769" s="236">
        <f>G769*(1+L769/100)</f>
        <v>0</v>
      </c>
      <c r="N769" s="234">
        <v>0</v>
      </c>
      <c r="O769" s="234">
        <f>ROUND(E769*N769,2)</f>
        <v>0</v>
      </c>
      <c r="P769" s="234">
        <v>0</v>
      </c>
      <c r="Q769" s="234">
        <f>ROUND(E769*P769,2)</f>
        <v>0</v>
      </c>
      <c r="R769" s="236" t="s">
        <v>322</v>
      </c>
      <c r="S769" s="236" t="s">
        <v>167</v>
      </c>
      <c r="T769" s="237" t="s">
        <v>167</v>
      </c>
      <c r="U769" s="220">
        <v>0</v>
      </c>
      <c r="V769" s="220">
        <f>ROUND(E769*U769,2)</f>
        <v>0</v>
      </c>
      <c r="W769" s="220"/>
      <c r="X769" s="220" t="s">
        <v>209</v>
      </c>
      <c r="Y769" s="220" t="s">
        <v>170</v>
      </c>
      <c r="Z769" s="210"/>
      <c r="AA769" s="210"/>
      <c r="AB769" s="210"/>
      <c r="AC769" s="210"/>
      <c r="AD769" s="210"/>
      <c r="AE769" s="210"/>
      <c r="AF769" s="210"/>
      <c r="AG769" s="210" t="s">
        <v>210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2" x14ac:dyDescent="0.2">
      <c r="A770" s="217"/>
      <c r="B770" s="218"/>
      <c r="C770" s="251" t="s">
        <v>890</v>
      </c>
      <c r="D770" s="221"/>
      <c r="E770" s="222"/>
      <c r="F770" s="220"/>
      <c r="G770" s="220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20"/>
      <c r="Z770" s="210"/>
      <c r="AA770" s="210"/>
      <c r="AB770" s="210"/>
      <c r="AC770" s="210"/>
      <c r="AD770" s="210"/>
      <c r="AE770" s="210"/>
      <c r="AF770" s="210"/>
      <c r="AG770" s="210" t="s">
        <v>197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3" x14ac:dyDescent="0.2">
      <c r="A771" s="217"/>
      <c r="B771" s="218"/>
      <c r="C771" s="251" t="s">
        <v>891</v>
      </c>
      <c r="D771" s="221"/>
      <c r="E771" s="222">
        <v>0.12672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20"/>
      <c r="Z771" s="210"/>
      <c r="AA771" s="210"/>
      <c r="AB771" s="210"/>
      <c r="AC771" s="210"/>
      <c r="AD771" s="210"/>
      <c r="AE771" s="210"/>
      <c r="AF771" s="210"/>
      <c r="AG771" s="210" t="s">
        <v>197</v>
      </c>
      <c r="AH771" s="210">
        <v>7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31">
        <v>138</v>
      </c>
      <c r="B772" s="232" t="s">
        <v>892</v>
      </c>
      <c r="C772" s="248" t="s">
        <v>893</v>
      </c>
      <c r="D772" s="233" t="s">
        <v>358</v>
      </c>
      <c r="E772" s="234">
        <v>9.9267900000000004</v>
      </c>
      <c r="F772" s="235"/>
      <c r="G772" s="236">
        <f>ROUND(E772*F772,2)</f>
        <v>0</v>
      </c>
      <c r="H772" s="235"/>
      <c r="I772" s="236">
        <f>ROUND(E772*H772,2)</f>
        <v>0</v>
      </c>
      <c r="J772" s="235"/>
      <c r="K772" s="236">
        <f>ROUND(E772*J772,2)</f>
        <v>0</v>
      </c>
      <c r="L772" s="236">
        <v>21</v>
      </c>
      <c r="M772" s="236">
        <f>G772*(1+L772/100)</f>
        <v>0</v>
      </c>
      <c r="N772" s="234">
        <v>0</v>
      </c>
      <c r="O772" s="234">
        <f>ROUND(E772*N772,2)</f>
        <v>0</v>
      </c>
      <c r="P772" s="234">
        <v>0</v>
      </c>
      <c r="Q772" s="234">
        <f>ROUND(E772*P772,2)</f>
        <v>0</v>
      </c>
      <c r="R772" s="236" t="s">
        <v>322</v>
      </c>
      <c r="S772" s="236" t="s">
        <v>167</v>
      </c>
      <c r="T772" s="237" t="s">
        <v>167</v>
      </c>
      <c r="U772" s="220">
        <v>0</v>
      </c>
      <c r="V772" s="220">
        <f>ROUND(E772*U772,2)</f>
        <v>0</v>
      </c>
      <c r="W772" s="220"/>
      <c r="X772" s="220" t="s">
        <v>209</v>
      </c>
      <c r="Y772" s="220" t="s">
        <v>170</v>
      </c>
      <c r="Z772" s="210"/>
      <c r="AA772" s="210"/>
      <c r="AB772" s="210"/>
      <c r="AC772" s="210"/>
      <c r="AD772" s="210"/>
      <c r="AE772" s="210"/>
      <c r="AF772" s="210"/>
      <c r="AG772" s="210" t="s">
        <v>210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2" x14ac:dyDescent="0.2">
      <c r="A773" s="217"/>
      <c r="B773" s="218"/>
      <c r="C773" s="251" t="s">
        <v>894</v>
      </c>
      <c r="D773" s="221"/>
      <c r="E773" s="222">
        <v>2.7370700000000001</v>
      </c>
      <c r="F773" s="220"/>
      <c r="G773" s="220"/>
      <c r="H773" s="220"/>
      <c r="I773" s="220"/>
      <c r="J773" s="220"/>
      <c r="K773" s="220"/>
      <c r="L773" s="220"/>
      <c r="M773" s="220"/>
      <c r="N773" s="219"/>
      <c r="O773" s="219"/>
      <c r="P773" s="219"/>
      <c r="Q773" s="219"/>
      <c r="R773" s="220"/>
      <c r="S773" s="220"/>
      <c r="T773" s="220"/>
      <c r="U773" s="220"/>
      <c r="V773" s="220"/>
      <c r="W773" s="220"/>
      <c r="X773" s="220"/>
      <c r="Y773" s="220"/>
      <c r="Z773" s="210"/>
      <c r="AA773" s="210"/>
      <c r="AB773" s="210"/>
      <c r="AC773" s="210"/>
      <c r="AD773" s="210"/>
      <c r="AE773" s="210"/>
      <c r="AF773" s="210"/>
      <c r="AG773" s="210" t="s">
        <v>197</v>
      </c>
      <c r="AH773" s="210">
        <v>7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">
      <c r="A774" s="217"/>
      <c r="B774" s="218"/>
      <c r="C774" s="251" t="s">
        <v>895</v>
      </c>
      <c r="D774" s="221"/>
      <c r="E774" s="222">
        <v>7.1897200000000003</v>
      </c>
      <c r="F774" s="220"/>
      <c r="G774" s="220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20"/>
      <c r="Z774" s="210"/>
      <c r="AA774" s="210"/>
      <c r="AB774" s="210"/>
      <c r="AC774" s="210"/>
      <c r="AD774" s="210"/>
      <c r="AE774" s="210"/>
      <c r="AF774" s="210"/>
      <c r="AG774" s="210" t="s">
        <v>197</v>
      </c>
      <c r="AH774" s="210">
        <v>7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31">
        <v>139</v>
      </c>
      <c r="B775" s="232" t="s">
        <v>896</v>
      </c>
      <c r="C775" s="248" t="s">
        <v>897</v>
      </c>
      <c r="D775" s="233" t="s">
        <v>358</v>
      </c>
      <c r="E775" s="234">
        <v>9.6292100000000005</v>
      </c>
      <c r="F775" s="235"/>
      <c r="G775" s="236">
        <f>ROUND(E775*F775,2)</f>
        <v>0</v>
      </c>
      <c r="H775" s="235"/>
      <c r="I775" s="236">
        <f>ROUND(E775*H775,2)</f>
        <v>0</v>
      </c>
      <c r="J775" s="235"/>
      <c r="K775" s="236">
        <f>ROUND(E775*J775,2)</f>
        <v>0</v>
      </c>
      <c r="L775" s="236">
        <v>21</v>
      </c>
      <c r="M775" s="236">
        <f>G775*(1+L775/100)</f>
        <v>0</v>
      </c>
      <c r="N775" s="234">
        <v>0</v>
      </c>
      <c r="O775" s="234">
        <f>ROUND(E775*N775,2)</f>
        <v>0</v>
      </c>
      <c r="P775" s="234">
        <v>0</v>
      </c>
      <c r="Q775" s="234">
        <f>ROUND(E775*P775,2)</f>
        <v>0</v>
      </c>
      <c r="R775" s="236" t="s">
        <v>322</v>
      </c>
      <c r="S775" s="236" t="s">
        <v>167</v>
      </c>
      <c r="T775" s="237" t="s">
        <v>167</v>
      </c>
      <c r="U775" s="220">
        <v>0</v>
      </c>
      <c r="V775" s="220">
        <f>ROUND(E775*U775,2)</f>
        <v>0</v>
      </c>
      <c r="W775" s="220"/>
      <c r="X775" s="220" t="s">
        <v>209</v>
      </c>
      <c r="Y775" s="220" t="s">
        <v>170</v>
      </c>
      <c r="Z775" s="210"/>
      <c r="AA775" s="210"/>
      <c r="AB775" s="210"/>
      <c r="AC775" s="210"/>
      <c r="AD775" s="210"/>
      <c r="AE775" s="210"/>
      <c r="AF775" s="210"/>
      <c r="AG775" s="210" t="s">
        <v>210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2" x14ac:dyDescent="0.2">
      <c r="A776" s="217"/>
      <c r="B776" s="218"/>
      <c r="C776" s="251" t="s">
        <v>898</v>
      </c>
      <c r="D776" s="221"/>
      <c r="E776" s="222">
        <v>7.1897200000000003</v>
      </c>
      <c r="F776" s="220"/>
      <c r="G776" s="220"/>
      <c r="H776" s="220"/>
      <c r="I776" s="220"/>
      <c r="J776" s="220"/>
      <c r="K776" s="220"/>
      <c r="L776" s="220"/>
      <c r="M776" s="220"/>
      <c r="N776" s="219"/>
      <c r="O776" s="219"/>
      <c r="P776" s="219"/>
      <c r="Q776" s="219"/>
      <c r="R776" s="220"/>
      <c r="S776" s="220"/>
      <c r="T776" s="220"/>
      <c r="U776" s="220"/>
      <c r="V776" s="220"/>
      <c r="W776" s="220"/>
      <c r="X776" s="220"/>
      <c r="Y776" s="220"/>
      <c r="Z776" s="210"/>
      <c r="AA776" s="210"/>
      <c r="AB776" s="210"/>
      <c r="AC776" s="210"/>
      <c r="AD776" s="210"/>
      <c r="AE776" s="210"/>
      <c r="AF776" s="210"/>
      <c r="AG776" s="210" t="s">
        <v>197</v>
      </c>
      <c r="AH776" s="210">
        <v>7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">
      <c r="A777" s="217"/>
      <c r="B777" s="218"/>
      <c r="C777" s="251" t="s">
        <v>899</v>
      </c>
      <c r="D777" s="221"/>
      <c r="E777" s="222">
        <v>2.4394900000000002</v>
      </c>
      <c r="F777" s="220"/>
      <c r="G777" s="220"/>
      <c r="H777" s="220"/>
      <c r="I777" s="220"/>
      <c r="J777" s="220"/>
      <c r="K777" s="220"/>
      <c r="L777" s="220"/>
      <c r="M777" s="220"/>
      <c r="N777" s="219"/>
      <c r="O777" s="219"/>
      <c r="P777" s="219"/>
      <c r="Q777" s="219"/>
      <c r="R777" s="220"/>
      <c r="S777" s="220"/>
      <c r="T777" s="220"/>
      <c r="U777" s="220"/>
      <c r="V777" s="220"/>
      <c r="W777" s="220"/>
      <c r="X777" s="220"/>
      <c r="Y777" s="220"/>
      <c r="Z777" s="210"/>
      <c r="AA777" s="210"/>
      <c r="AB777" s="210"/>
      <c r="AC777" s="210"/>
      <c r="AD777" s="210"/>
      <c r="AE777" s="210"/>
      <c r="AF777" s="210"/>
      <c r="AG777" s="210" t="s">
        <v>197</v>
      </c>
      <c r="AH777" s="210">
        <v>7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31">
        <v>140</v>
      </c>
      <c r="B778" s="232" t="s">
        <v>900</v>
      </c>
      <c r="C778" s="248" t="s">
        <v>901</v>
      </c>
      <c r="D778" s="233" t="s">
        <v>358</v>
      </c>
      <c r="E778" s="234">
        <v>3.0769999999999999E-2</v>
      </c>
      <c r="F778" s="235"/>
      <c r="G778" s="236">
        <f>ROUND(E778*F778,2)</f>
        <v>0</v>
      </c>
      <c r="H778" s="235"/>
      <c r="I778" s="236">
        <f>ROUND(E778*H778,2)</f>
        <v>0</v>
      </c>
      <c r="J778" s="235"/>
      <c r="K778" s="236">
        <f>ROUND(E778*J778,2)</f>
        <v>0</v>
      </c>
      <c r="L778" s="236">
        <v>21</v>
      </c>
      <c r="M778" s="236">
        <f>G778*(1+L778/100)</f>
        <v>0</v>
      </c>
      <c r="N778" s="234">
        <v>0</v>
      </c>
      <c r="O778" s="234">
        <f>ROUND(E778*N778,2)</f>
        <v>0</v>
      </c>
      <c r="P778" s="234">
        <v>0</v>
      </c>
      <c r="Q778" s="234">
        <f>ROUND(E778*P778,2)</f>
        <v>0</v>
      </c>
      <c r="R778" s="236" t="s">
        <v>322</v>
      </c>
      <c r="S778" s="236" t="s">
        <v>167</v>
      </c>
      <c r="T778" s="237" t="s">
        <v>167</v>
      </c>
      <c r="U778" s="220">
        <v>0</v>
      </c>
      <c r="V778" s="220">
        <f>ROUND(E778*U778,2)</f>
        <v>0</v>
      </c>
      <c r="W778" s="220"/>
      <c r="X778" s="220" t="s">
        <v>209</v>
      </c>
      <c r="Y778" s="220" t="s">
        <v>170</v>
      </c>
      <c r="Z778" s="210"/>
      <c r="AA778" s="210"/>
      <c r="AB778" s="210"/>
      <c r="AC778" s="210"/>
      <c r="AD778" s="210"/>
      <c r="AE778" s="210"/>
      <c r="AF778" s="210"/>
      <c r="AG778" s="210" t="s">
        <v>210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2" x14ac:dyDescent="0.2">
      <c r="A779" s="217"/>
      <c r="B779" s="218"/>
      <c r="C779" s="251" t="s">
        <v>902</v>
      </c>
      <c r="D779" s="221"/>
      <c r="E779" s="222">
        <v>3.0769999999999999E-2</v>
      </c>
      <c r="F779" s="220"/>
      <c r="G779" s="220"/>
      <c r="H779" s="220"/>
      <c r="I779" s="220"/>
      <c r="J779" s="220"/>
      <c r="K779" s="220"/>
      <c r="L779" s="220"/>
      <c r="M779" s="220"/>
      <c r="N779" s="219"/>
      <c r="O779" s="219"/>
      <c r="P779" s="219"/>
      <c r="Q779" s="219"/>
      <c r="R779" s="220"/>
      <c r="S779" s="220"/>
      <c r="T779" s="220"/>
      <c r="U779" s="220"/>
      <c r="V779" s="220"/>
      <c r="W779" s="220"/>
      <c r="X779" s="220"/>
      <c r="Y779" s="220"/>
      <c r="Z779" s="210"/>
      <c r="AA779" s="210"/>
      <c r="AB779" s="210"/>
      <c r="AC779" s="210"/>
      <c r="AD779" s="210"/>
      <c r="AE779" s="210"/>
      <c r="AF779" s="210"/>
      <c r="AG779" s="210" t="s">
        <v>197</v>
      </c>
      <c r="AH779" s="210">
        <v>7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2.5" outlineLevel="1" x14ac:dyDescent="0.2">
      <c r="A780" s="231">
        <v>141</v>
      </c>
      <c r="B780" s="232" t="s">
        <v>903</v>
      </c>
      <c r="C780" s="248" t="s">
        <v>904</v>
      </c>
      <c r="D780" s="233" t="s">
        <v>358</v>
      </c>
      <c r="E780" s="234">
        <v>45.806220000000003</v>
      </c>
      <c r="F780" s="235"/>
      <c r="G780" s="236">
        <f>ROUND(E780*F780,2)</f>
        <v>0</v>
      </c>
      <c r="H780" s="235"/>
      <c r="I780" s="236">
        <f>ROUND(E780*H780,2)</f>
        <v>0</v>
      </c>
      <c r="J780" s="235"/>
      <c r="K780" s="236">
        <f>ROUND(E780*J780,2)</f>
        <v>0</v>
      </c>
      <c r="L780" s="236">
        <v>21</v>
      </c>
      <c r="M780" s="236">
        <f>G780*(1+L780/100)</f>
        <v>0</v>
      </c>
      <c r="N780" s="234">
        <v>0</v>
      </c>
      <c r="O780" s="234">
        <f>ROUND(E780*N780,2)</f>
        <v>0</v>
      </c>
      <c r="P780" s="234">
        <v>0</v>
      </c>
      <c r="Q780" s="234">
        <f>ROUND(E780*P780,2)</f>
        <v>0</v>
      </c>
      <c r="R780" s="236" t="s">
        <v>322</v>
      </c>
      <c r="S780" s="236" t="s">
        <v>167</v>
      </c>
      <c r="T780" s="237" t="s">
        <v>167</v>
      </c>
      <c r="U780" s="220">
        <v>0.93300000000000005</v>
      </c>
      <c r="V780" s="220">
        <f>ROUND(E780*U780,2)</f>
        <v>42.74</v>
      </c>
      <c r="W780" s="220"/>
      <c r="X780" s="220" t="s">
        <v>905</v>
      </c>
      <c r="Y780" s="220" t="s">
        <v>170</v>
      </c>
      <c r="Z780" s="210"/>
      <c r="AA780" s="210"/>
      <c r="AB780" s="210"/>
      <c r="AC780" s="210"/>
      <c r="AD780" s="210"/>
      <c r="AE780" s="210"/>
      <c r="AF780" s="210"/>
      <c r="AG780" s="210" t="s">
        <v>906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2" x14ac:dyDescent="0.2">
      <c r="A781" s="217"/>
      <c r="B781" s="218"/>
      <c r="C781" s="251" t="s">
        <v>907</v>
      </c>
      <c r="D781" s="221"/>
      <c r="E781" s="222"/>
      <c r="F781" s="220"/>
      <c r="G781" s="220"/>
      <c r="H781" s="220"/>
      <c r="I781" s="220"/>
      <c r="J781" s="220"/>
      <c r="K781" s="220"/>
      <c r="L781" s="220"/>
      <c r="M781" s="220"/>
      <c r="N781" s="219"/>
      <c r="O781" s="219"/>
      <c r="P781" s="219"/>
      <c r="Q781" s="219"/>
      <c r="R781" s="220"/>
      <c r="S781" s="220"/>
      <c r="T781" s="220"/>
      <c r="U781" s="220"/>
      <c r="V781" s="220"/>
      <c r="W781" s="220"/>
      <c r="X781" s="220"/>
      <c r="Y781" s="220"/>
      <c r="Z781" s="210"/>
      <c r="AA781" s="210"/>
      <c r="AB781" s="210"/>
      <c r="AC781" s="210"/>
      <c r="AD781" s="210"/>
      <c r="AE781" s="210"/>
      <c r="AF781" s="210"/>
      <c r="AG781" s="210" t="s">
        <v>197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">
      <c r="A782" s="217"/>
      <c r="B782" s="218"/>
      <c r="C782" s="251" t="s">
        <v>908</v>
      </c>
      <c r="D782" s="221"/>
      <c r="E782" s="222"/>
      <c r="F782" s="220"/>
      <c r="G782" s="220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20"/>
      <c r="Z782" s="210"/>
      <c r="AA782" s="210"/>
      <c r="AB782" s="210"/>
      <c r="AC782" s="210"/>
      <c r="AD782" s="210"/>
      <c r="AE782" s="210"/>
      <c r="AF782" s="210"/>
      <c r="AG782" s="210" t="s">
        <v>197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">
      <c r="A783" s="217"/>
      <c r="B783" s="218"/>
      <c r="C783" s="251" t="s">
        <v>909</v>
      </c>
      <c r="D783" s="221"/>
      <c r="E783" s="222">
        <v>45.806220000000003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20"/>
      <c r="Z783" s="210"/>
      <c r="AA783" s="210"/>
      <c r="AB783" s="210"/>
      <c r="AC783" s="210"/>
      <c r="AD783" s="210"/>
      <c r="AE783" s="210"/>
      <c r="AF783" s="210"/>
      <c r="AG783" s="210" t="s">
        <v>197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31">
        <v>142</v>
      </c>
      <c r="B784" s="232" t="s">
        <v>910</v>
      </c>
      <c r="C784" s="248" t="s">
        <v>911</v>
      </c>
      <c r="D784" s="233" t="s">
        <v>358</v>
      </c>
      <c r="E784" s="234">
        <v>91.612440000000007</v>
      </c>
      <c r="F784" s="235"/>
      <c r="G784" s="236">
        <f>ROUND(E784*F784,2)</f>
        <v>0</v>
      </c>
      <c r="H784" s="235"/>
      <c r="I784" s="236">
        <f>ROUND(E784*H784,2)</f>
        <v>0</v>
      </c>
      <c r="J784" s="235"/>
      <c r="K784" s="236">
        <f>ROUND(E784*J784,2)</f>
        <v>0</v>
      </c>
      <c r="L784" s="236">
        <v>21</v>
      </c>
      <c r="M784" s="236">
        <f>G784*(1+L784/100)</f>
        <v>0</v>
      </c>
      <c r="N784" s="234">
        <v>0</v>
      </c>
      <c r="O784" s="234">
        <f>ROUND(E784*N784,2)</f>
        <v>0</v>
      </c>
      <c r="P784" s="234">
        <v>0</v>
      </c>
      <c r="Q784" s="234">
        <f>ROUND(E784*P784,2)</f>
        <v>0</v>
      </c>
      <c r="R784" s="236" t="s">
        <v>322</v>
      </c>
      <c r="S784" s="236" t="s">
        <v>167</v>
      </c>
      <c r="T784" s="237" t="s">
        <v>167</v>
      </c>
      <c r="U784" s="220">
        <v>0.65300000000000002</v>
      </c>
      <c r="V784" s="220">
        <f>ROUND(E784*U784,2)</f>
        <v>59.82</v>
      </c>
      <c r="W784" s="220"/>
      <c r="X784" s="220" t="s">
        <v>905</v>
      </c>
      <c r="Y784" s="220" t="s">
        <v>170</v>
      </c>
      <c r="Z784" s="210"/>
      <c r="AA784" s="210"/>
      <c r="AB784" s="210"/>
      <c r="AC784" s="210"/>
      <c r="AD784" s="210"/>
      <c r="AE784" s="210"/>
      <c r="AF784" s="210"/>
      <c r="AG784" s="210" t="s">
        <v>906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2" x14ac:dyDescent="0.2">
      <c r="A785" s="217"/>
      <c r="B785" s="218"/>
      <c r="C785" s="251" t="s">
        <v>907</v>
      </c>
      <c r="D785" s="221"/>
      <c r="E785" s="222"/>
      <c r="F785" s="220"/>
      <c r="G785" s="220"/>
      <c r="H785" s="220"/>
      <c r="I785" s="220"/>
      <c r="J785" s="220"/>
      <c r="K785" s="220"/>
      <c r="L785" s="220"/>
      <c r="M785" s="220"/>
      <c r="N785" s="219"/>
      <c r="O785" s="219"/>
      <c r="P785" s="219"/>
      <c r="Q785" s="219"/>
      <c r="R785" s="220"/>
      <c r="S785" s="220"/>
      <c r="T785" s="220"/>
      <c r="U785" s="220"/>
      <c r="V785" s="220"/>
      <c r="W785" s="220"/>
      <c r="X785" s="220"/>
      <c r="Y785" s="220"/>
      <c r="Z785" s="210"/>
      <c r="AA785" s="210"/>
      <c r="AB785" s="210"/>
      <c r="AC785" s="210"/>
      <c r="AD785" s="210"/>
      <c r="AE785" s="210"/>
      <c r="AF785" s="210"/>
      <c r="AG785" s="210" t="s">
        <v>197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17"/>
      <c r="B786" s="218"/>
      <c r="C786" s="251" t="s">
        <v>908</v>
      </c>
      <c r="D786" s="221"/>
      <c r="E786" s="222"/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20"/>
      <c r="Z786" s="210"/>
      <c r="AA786" s="210"/>
      <c r="AB786" s="210"/>
      <c r="AC786" s="210"/>
      <c r="AD786" s="210"/>
      <c r="AE786" s="210"/>
      <c r="AF786" s="210"/>
      <c r="AG786" s="210" t="s">
        <v>197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">
      <c r="A787" s="217"/>
      <c r="B787" s="218"/>
      <c r="C787" s="251" t="s">
        <v>912</v>
      </c>
      <c r="D787" s="221"/>
      <c r="E787" s="222">
        <v>91.612440000000007</v>
      </c>
      <c r="F787" s="220"/>
      <c r="G787" s="220"/>
      <c r="H787" s="220"/>
      <c r="I787" s="220"/>
      <c r="J787" s="220"/>
      <c r="K787" s="220"/>
      <c r="L787" s="220"/>
      <c r="M787" s="220"/>
      <c r="N787" s="219"/>
      <c r="O787" s="219"/>
      <c r="P787" s="219"/>
      <c r="Q787" s="219"/>
      <c r="R787" s="220"/>
      <c r="S787" s="220"/>
      <c r="T787" s="220"/>
      <c r="U787" s="220"/>
      <c r="V787" s="220"/>
      <c r="W787" s="220"/>
      <c r="X787" s="220"/>
      <c r="Y787" s="220"/>
      <c r="Z787" s="210"/>
      <c r="AA787" s="210"/>
      <c r="AB787" s="210"/>
      <c r="AC787" s="210"/>
      <c r="AD787" s="210"/>
      <c r="AE787" s="210"/>
      <c r="AF787" s="210"/>
      <c r="AG787" s="210" t="s">
        <v>197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31">
        <v>143</v>
      </c>
      <c r="B788" s="232" t="s">
        <v>913</v>
      </c>
      <c r="C788" s="248" t="s">
        <v>914</v>
      </c>
      <c r="D788" s="233" t="s">
        <v>358</v>
      </c>
      <c r="E788" s="234">
        <v>45.806220000000003</v>
      </c>
      <c r="F788" s="235"/>
      <c r="G788" s="236">
        <f>ROUND(E788*F788,2)</f>
        <v>0</v>
      </c>
      <c r="H788" s="235"/>
      <c r="I788" s="236">
        <f>ROUND(E788*H788,2)</f>
        <v>0</v>
      </c>
      <c r="J788" s="235"/>
      <c r="K788" s="236">
        <f>ROUND(E788*J788,2)</f>
        <v>0</v>
      </c>
      <c r="L788" s="236">
        <v>21</v>
      </c>
      <c r="M788" s="236">
        <f>G788*(1+L788/100)</f>
        <v>0</v>
      </c>
      <c r="N788" s="234">
        <v>0</v>
      </c>
      <c r="O788" s="234">
        <f>ROUND(E788*N788,2)</f>
        <v>0</v>
      </c>
      <c r="P788" s="234">
        <v>0</v>
      </c>
      <c r="Q788" s="234">
        <f>ROUND(E788*P788,2)</f>
        <v>0</v>
      </c>
      <c r="R788" s="236" t="s">
        <v>322</v>
      </c>
      <c r="S788" s="236" t="s">
        <v>167</v>
      </c>
      <c r="T788" s="237" t="s">
        <v>167</v>
      </c>
      <c r="U788" s="220">
        <v>0.49</v>
      </c>
      <c r="V788" s="220">
        <f>ROUND(E788*U788,2)</f>
        <v>22.45</v>
      </c>
      <c r="W788" s="220"/>
      <c r="X788" s="220" t="s">
        <v>905</v>
      </c>
      <c r="Y788" s="220" t="s">
        <v>170</v>
      </c>
      <c r="Z788" s="210"/>
      <c r="AA788" s="210"/>
      <c r="AB788" s="210"/>
      <c r="AC788" s="210"/>
      <c r="AD788" s="210"/>
      <c r="AE788" s="210"/>
      <c r="AF788" s="210"/>
      <c r="AG788" s="210" t="s">
        <v>906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17"/>
      <c r="B789" s="218"/>
      <c r="C789" s="249" t="s">
        <v>915</v>
      </c>
      <c r="D789" s="239"/>
      <c r="E789" s="239"/>
      <c r="F789" s="239"/>
      <c r="G789" s="239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20"/>
      <c r="Z789" s="210"/>
      <c r="AA789" s="210"/>
      <c r="AB789" s="210"/>
      <c r="AC789" s="210"/>
      <c r="AD789" s="210"/>
      <c r="AE789" s="210"/>
      <c r="AF789" s="210"/>
      <c r="AG789" s="210" t="s">
        <v>173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2" x14ac:dyDescent="0.2">
      <c r="A790" s="217"/>
      <c r="B790" s="218"/>
      <c r="C790" s="251" t="s">
        <v>907</v>
      </c>
      <c r="D790" s="221"/>
      <c r="E790" s="222"/>
      <c r="F790" s="220"/>
      <c r="G790" s="22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10"/>
      <c r="AA790" s="210"/>
      <c r="AB790" s="210"/>
      <c r="AC790" s="210"/>
      <c r="AD790" s="210"/>
      <c r="AE790" s="210"/>
      <c r="AF790" s="210"/>
      <c r="AG790" s="210" t="s">
        <v>197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17"/>
      <c r="B791" s="218"/>
      <c r="C791" s="251" t="s">
        <v>908</v>
      </c>
      <c r="D791" s="221"/>
      <c r="E791" s="222"/>
      <c r="F791" s="220"/>
      <c r="G791" s="220"/>
      <c r="H791" s="220"/>
      <c r="I791" s="220"/>
      <c r="J791" s="220"/>
      <c r="K791" s="220"/>
      <c r="L791" s="220"/>
      <c r="M791" s="220"/>
      <c r="N791" s="219"/>
      <c r="O791" s="219"/>
      <c r="P791" s="219"/>
      <c r="Q791" s="219"/>
      <c r="R791" s="220"/>
      <c r="S791" s="220"/>
      <c r="T791" s="220"/>
      <c r="U791" s="220"/>
      <c r="V791" s="220"/>
      <c r="W791" s="220"/>
      <c r="X791" s="220"/>
      <c r="Y791" s="220"/>
      <c r="Z791" s="210"/>
      <c r="AA791" s="210"/>
      <c r="AB791" s="210"/>
      <c r="AC791" s="210"/>
      <c r="AD791" s="210"/>
      <c r="AE791" s="210"/>
      <c r="AF791" s="210"/>
      <c r="AG791" s="210" t="s">
        <v>197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17"/>
      <c r="B792" s="218"/>
      <c r="C792" s="251" t="s">
        <v>909</v>
      </c>
      <c r="D792" s="221"/>
      <c r="E792" s="222">
        <v>45.806220000000003</v>
      </c>
      <c r="F792" s="220"/>
      <c r="G792" s="22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20"/>
      <c r="Z792" s="210"/>
      <c r="AA792" s="210"/>
      <c r="AB792" s="210"/>
      <c r="AC792" s="210"/>
      <c r="AD792" s="210"/>
      <c r="AE792" s="210"/>
      <c r="AF792" s="210"/>
      <c r="AG792" s="210" t="s">
        <v>197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31">
        <v>144</v>
      </c>
      <c r="B793" s="232" t="s">
        <v>916</v>
      </c>
      <c r="C793" s="248" t="s">
        <v>917</v>
      </c>
      <c r="D793" s="233" t="s">
        <v>358</v>
      </c>
      <c r="E793" s="234">
        <v>916.12437999999997</v>
      </c>
      <c r="F793" s="235"/>
      <c r="G793" s="236">
        <f>ROUND(E793*F793,2)</f>
        <v>0</v>
      </c>
      <c r="H793" s="235"/>
      <c r="I793" s="236">
        <f>ROUND(E793*H793,2)</f>
        <v>0</v>
      </c>
      <c r="J793" s="235"/>
      <c r="K793" s="236">
        <f>ROUND(E793*J793,2)</f>
        <v>0</v>
      </c>
      <c r="L793" s="236">
        <v>21</v>
      </c>
      <c r="M793" s="236">
        <f>G793*(1+L793/100)</f>
        <v>0</v>
      </c>
      <c r="N793" s="234">
        <v>0</v>
      </c>
      <c r="O793" s="234">
        <f>ROUND(E793*N793,2)</f>
        <v>0</v>
      </c>
      <c r="P793" s="234">
        <v>0</v>
      </c>
      <c r="Q793" s="234">
        <f>ROUND(E793*P793,2)</f>
        <v>0</v>
      </c>
      <c r="R793" s="236" t="s">
        <v>322</v>
      </c>
      <c r="S793" s="236" t="s">
        <v>167</v>
      </c>
      <c r="T793" s="237" t="s">
        <v>167</v>
      </c>
      <c r="U793" s="220">
        <v>0</v>
      </c>
      <c r="V793" s="220">
        <f>ROUND(E793*U793,2)</f>
        <v>0</v>
      </c>
      <c r="W793" s="220"/>
      <c r="X793" s="220" t="s">
        <v>905</v>
      </c>
      <c r="Y793" s="220" t="s">
        <v>170</v>
      </c>
      <c r="Z793" s="210"/>
      <c r="AA793" s="210"/>
      <c r="AB793" s="210"/>
      <c r="AC793" s="210"/>
      <c r="AD793" s="210"/>
      <c r="AE793" s="210"/>
      <c r="AF793" s="210"/>
      <c r="AG793" s="210" t="s">
        <v>906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2" x14ac:dyDescent="0.2">
      <c r="A794" s="217"/>
      <c r="B794" s="218"/>
      <c r="C794" s="251" t="s">
        <v>907</v>
      </c>
      <c r="D794" s="221"/>
      <c r="E794" s="222"/>
      <c r="F794" s="220"/>
      <c r="G794" s="22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20"/>
      <c r="Z794" s="210"/>
      <c r="AA794" s="210"/>
      <c r="AB794" s="210"/>
      <c r="AC794" s="210"/>
      <c r="AD794" s="210"/>
      <c r="AE794" s="210"/>
      <c r="AF794" s="210"/>
      <c r="AG794" s="210" t="s">
        <v>197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17"/>
      <c r="B795" s="218"/>
      <c r="C795" s="251" t="s">
        <v>908</v>
      </c>
      <c r="D795" s="221"/>
      <c r="E795" s="222"/>
      <c r="F795" s="220"/>
      <c r="G795" s="220"/>
      <c r="H795" s="220"/>
      <c r="I795" s="220"/>
      <c r="J795" s="220"/>
      <c r="K795" s="220"/>
      <c r="L795" s="220"/>
      <c r="M795" s="220"/>
      <c r="N795" s="219"/>
      <c r="O795" s="219"/>
      <c r="P795" s="219"/>
      <c r="Q795" s="219"/>
      <c r="R795" s="220"/>
      <c r="S795" s="220"/>
      <c r="T795" s="220"/>
      <c r="U795" s="220"/>
      <c r="V795" s="220"/>
      <c r="W795" s="220"/>
      <c r="X795" s="220"/>
      <c r="Y795" s="220"/>
      <c r="Z795" s="210"/>
      <c r="AA795" s="210"/>
      <c r="AB795" s="210"/>
      <c r="AC795" s="210"/>
      <c r="AD795" s="210"/>
      <c r="AE795" s="210"/>
      <c r="AF795" s="210"/>
      <c r="AG795" s="210" t="s">
        <v>197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17"/>
      <c r="B796" s="218"/>
      <c r="C796" s="251" t="s">
        <v>918</v>
      </c>
      <c r="D796" s="221"/>
      <c r="E796" s="222">
        <v>916.12437999999997</v>
      </c>
      <c r="F796" s="220"/>
      <c r="G796" s="22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10"/>
      <c r="AA796" s="210"/>
      <c r="AB796" s="210"/>
      <c r="AC796" s="210"/>
      <c r="AD796" s="210"/>
      <c r="AE796" s="210"/>
      <c r="AF796" s="210"/>
      <c r="AG796" s="210" t="s">
        <v>197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x14ac:dyDescent="0.2">
      <c r="A797" s="224" t="s">
        <v>162</v>
      </c>
      <c r="B797" s="225" t="s">
        <v>133</v>
      </c>
      <c r="C797" s="247" t="s">
        <v>28</v>
      </c>
      <c r="D797" s="226"/>
      <c r="E797" s="227"/>
      <c r="F797" s="228"/>
      <c r="G797" s="228">
        <f>SUMIF(AG798:AG803,"&lt;&gt;NOR",G798:G803)</f>
        <v>0</v>
      </c>
      <c r="H797" s="228"/>
      <c r="I797" s="228">
        <f>SUM(I798:I803)</f>
        <v>0</v>
      </c>
      <c r="J797" s="228"/>
      <c r="K797" s="228">
        <f>SUM(K798:K803)</f>
        <v>0</v>
      </c>
      <c r="L797" s="228"/>
      <c r="M797" s="228">
        <f>SUM(M798:M803)</f>
        <v>0</v>
      </c>
      <c r="N797" s="227"/>
      <c r="O797" s="227">
        <f>SUM(O798:O803)</f>
        <v>0</v>
      </c>
      <c r="P797" s="227"/>
      <c r="Q797" s="227">
        <f>SUM(Q798:Q803)</f>
        <v>0</v>
      </c>
      <c r="R797" s="228"/>
      <c r="S797" s="228"/>
      <c r="T797" s="229"/>
      <c r="U797" s="223"/>
      <c r="V797" s="223">
        <f>SUM(V798:V803)</f>
        <v>0</v>
      </c>
      <c r="W797" s="223"/>
      <c r="X797" s="223"/>
      <c r="Y797" s="223"/>
      <c r="AG797" t="s">
        <v>163</v>
      </c>
    </row>
    <row r="798" spans="1:60" ht="22.5" outlineLevel="1" x14ac:dyDescent="0.2">
      <c r="A798" s="231">
        <v>145</v>
      </c>
      <c r="B798" s="232" t="s">
        <v>919</v>
      </c>
      <c r="C798" s="248" t="s">
        <v>920</v>
      </c>
      <c r="D798" s="233" t="s">
        <v>316</v>
      </c>
      <c r="E798" s="234">
        <v>121</v>
      </c>
      <c r="F798" s="235"/>
      <c r="G798" s="236">
        <f>ROUND(E798*F798,2)</f>
        <v>0</v>
      </c>
      <c r="H798" s="235"/>
      <c r="I798" s="236">
        <f>ROUND(E798*H798,2)</f>
        <v>0</v>
      </c>
      <c r="J798" s="235"/>
      <c r="K798" s="236">
        <f>ROUND(E798*J798,2)</f>
        <v>0</v>
      </c>
      <c r="L798" s="236">
        <v>21</v>
      </c>
      <c r="M798" s="236">
        <f>G798*(1+L798/100)</f>
        <v>0</v>
      </c>
      <c r="N798" s="234">
        <v>0</v>
      </c>
      <c r="O798" s="234">
        <f>ROUND(E798*N798,2)</f>
        <v>0</v>
      </c>
      <c r="P798" s="234">
        <v>0</v>
      </c>
      <c r="Q798" s="234">
        <f>ROUND(E798*P798,2)</f>
        <v>0</v>
      </c>
      <c r="R798" s="236"/>
      <c r="S798" s="236" t="s">
        <v>193</v>
      </c>
      <c r="T798" s="237" t="s">
        <v>168</v>
      </c>
      <c r="U798" s="220">
        <v>0</v>
      </c>
      <c r="V798" s="220">
        <f>ROUND(E798*U798,2)</f>
        <v>0</v>
      </c>
      <c r="W798" s="220"/>
      <c r="X798" s="220" t="s">
        <v>209</v>
      </c>
      <c r="Y798" s="220" t="s">
        <v>170</v>
      </c>
      <c r="Z798" s="210"/>
      <c r="AA798" s="210"/>
      <c r="AB798" s="210"/>
      <c r="AC798" s="210"/>
      <c r="AD798" s="210"/>
      <c r="AE798" s="210"/>
      <c r="AF798" s="210"/>
      <c r="AG798" s="210" t="s">
        <v>210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2" x14ac:dyDescent="0.2">
      <c r="A799" s="217"/>
      <c r="B799" s="218"/>
      <c r="C799" s="251" t="s">
        <v>921</v>
      </c>
      <c r="D799" s="221"/>
      <c r="E799" s="222"/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10"/>
      <c r="AA799" s="210"/>
      <c r="AB799" s="210"/>
      <c r="AC799" s="210"/>
      <c r="AD799" s="210"/>
      <c r="AE799" s="210"/>
      <c r="AF799" s="210"/>
      <c r="AG799" s="210" t="s">
        <v>197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17"/>
      <c r="B800" s="218"/>
      <c r="C800" s="251" t="s">
        <v>922</v>
      </c>
      <c r="D800" s="221"/>
      <c r="E800" s="222">
        <v>8</v>
      </c>
      <c r="F800" s="220"/>
      <c r="G800" s="220"/>
      <c r="H800" s="220"/>
      <c r="I800" s="220"/>
      <c r="J800" s="220"/>
      <c r="K800" s="220"/>
      <c r="L800" s="220"/>
      <c r="M800" s="220"/>
      <c r="N800" s="219"/>
      <c r="O800" s="219"/>
      <c r="P800" s="219"/>
      <c r="Q800" s="219"/>
      <c r="R800" s="220"/>
      <c r="S800" s="220"/>
      <c r="T800" s="220"/>
      <c r="U800" s="220"/>
      <c r="V800" s="220"/>
      <c r="W800" s="220"/>
      <c r="X800" s="220"/>
      <c r="Y800" s="220"/>
      <c r="Z800" s="210"/>
      <c r="AA800" s="210"/>
      <c r="AB800" s="210"/>
      <c r="AC800" s="210"/>
      <c r="AD800" s="210"/>
      <c r="AE800" s="210"/>
      <c r="AF800" s="210"/>
      <c r="AG800" s="210" t="s">
        <v>197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17"/>
      <c r="B801" s="218"/>
      <c r="C801" s="251" t="s">
        <v>923</v>
      </c>
      <c r="D801" s="221"/>
      <c r="E801" s="222"/>
      <c r="F801" s="220"/>
      <c r="G801" s="220"/>
      <c r="H801" s="220"/>
      <c r="I801" s="220"/>
      <c r="J801" s="220"/>
      <c r="K801" s="220"/>
      <c r="L801" s="220"/>
      <c r="M801" s="220"/>
      <c r="N801" s="219"/>
      <c r="O801" s="219"/>
      <c r="P801" s="219"/>
      <c r="Q801" s="219"/>
      <c r="R801" s="220"/>
      <c r="S801" s="220"/>
      <c r="T801" s="220"/>
      <c r="U801" s="220"/>
      <c r="V801" s="220"/>
      <c r="W801" s="220"/>
      <c r="X801" s="220"/>
      <c r="Y801" s="220"/>
      <c r="Z801" s="210"/>
      <c r="AA801" s="210"/>
      <c r="AB801" s="210"/>
      <c r="AC801" s="210"/>
      <c r="AD801" s="210"/>
      <c r="AE801" s="210"/>
      <c r="AF801" s="210"/>
      <c r="AG801" s="210" t="s">
        <v>197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51" t="s">
        <v>924</v>
      </c>
      <c r="D802" s="221"/>
      <c r="E802" s="222">
        <v>59</v>
      </c>
      <c r="F802" s="220"/>
      <c r="G802" s="22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10"/>
      <c r="AA802" s="210"/>
      <c r="AB802" s="210"/>
      <c r="AC802" s="210"/>
      <c r="AD802" s="210"/>
      <c r="AE802" s="210"/>
      <c r="AF802" s="210"/>
      <c r="AG802" s="210" t="s">
        <v>197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17"/>
      <c r="B803" s="218"/>
      <c r="C803" s="251" t="s">
        <v>925</v>
      </c>
      <c r="D803" s="221"/>
      <c r="E803" s="222">
        <v>54</v>
      </c>
      <c r="F803" s="220"/>
      <c r="G803" s="220"/>
      <c r="H803" s="220"/>
      <c r="I803" s="220"/>
      <c r="J803" s="220"/>
      <c r="K803" s="220"/>
      <c r="L803" s="220"/>
      <c r="M803" s="220"/>
      <c r="N803" s="219"/>
      <c r="O803" s="219"/>
      <c r="P803" s="219"/>
      <c r="Q803" s="219"/>
      <c r="R803" s="220"/>
      <c r="S803" s="220"/>
      <c r="T803" s="220"/>
      <c r="U803" s="220"/>
      <c r="V803" s="220"/>
      <c r="W803" s="220"/>
      <c r="X803" s="220"/>
      <c r="Y803" s="220"/>
      <c r="Z803" s="210"/>
      <c r="AA803" s="210"/>
      <c r="AB803" s="210"/>
      <c r="AC803" s="210"/>
      <c r="AD803" s="210"/>
      <c r="AE803" s="210"/>
      <c r="AF803" s="210"/>
      <c r="AG803" s="210" t="s">
        <v>197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x14ac:dyDescent="0.2">
      <c r="A804" s="3"/>
      <c r="B804" s="4"/>
      <c r="C804" s="252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AE804">
        <v>15</v>
      </c>
      <c r="AF804">
        <v>21</v>
      </c>
      <c r="AG804" t="s">
        <v>148</v>
      </c>
    </row>
    <row r="805" spans="1:60" x14ac:dyDescent="0.2">
      <c r="A805" s="213"/>
      <c r="B805" s="214" t="s">
        <v>29</v>
      </c>
      <c r="C805" s="253"/>
      <c r="D805" s="215"/>
      <c r="E805" s="216"/>
      <c r="F805" s="216"/>
      <c r="G805" s="230">
        <f>G8+G16+G64+G78+G82+G127+G157+G164+G209+G215+G350+G423+G436+G440+G447+G579+G640+G658+G685+G700+G709+G754+G797</f>
        <v>0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AE805">
        <f>SUMIF(L7:L803,AE804,G7:G803)</f>
        <v>0</v>
      </c>
      <c r="AF805">
        <f>SUMIF(L7:L803,AF804,G7:G803)</f>
        <v>0</v>
      </c>
      <c r="AG805" t="s">
        <v>202</v>
      </c>
    </row>
    <row r="806" spans="1:60" x14ac:dyDescent="0.2">
      <c r="C806" s="254"/>
      <c r="D806" s="10"/>
      <c r="AG806" t="s">
        <v>203</v>
      </c>
    </row>
    <row r="807" spans="1:60" x14ac:dyDescent="0.2">
      <c r="D807" s="10"/>
    </row>
    <row r="808" spans="1:60" x14ac:dyDescent="0.2">
      <c r="D808" s="10"/>
    </row>
    <row r="809" spans="1:60" x14ac:dyDescent="0.2">
      <c r="D809" s="10"/>
    </row>
    <row r="810" spans="1:60" x14ac:dyDescent="0.2">
      <c r="D810" s="10"/>
    </row>
    <row r="811" spans="1:60" x14ac:dyDescent="0.2">
      <c r="D811" s="10"/>
    </row>
    <row r="812" spans="1:60" x14ac:dyDescent="0.2">
      <c r="D812" s="10"/>
    </row>
    <row r="813" spans="1:60" x14ac:dyDescent="0.2">
      <c r="D813" s="10"/>
    </row>
    <row r="814" spans="1:60" x14ac:dyDescent="0.2">
      <c r="D814" s="10"/>
    </row>
    <row r="815" spans="1:60" x14ac:dyDescent="0.2">
      <c r="D815" s="10"/>
    </row>
    <row r="816" spans="1:60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7lVbxzkPThYXG//SeTZrIFe0MFi0N4Q0oOWol4npDU7OALPzc3/3G3xOXOijZEjykOClWVea4w2x+pvo2lXVg==" saltValue="qhaluISR6ltW8q++Ojejyw==" spinCount="100000" sheet="1" formatRows="0"/>
  <mergeCells count="85">
    <mergeCell ref="C789:G789"/>
    <mergeCell ref="C636:G636"/>
    <mergeCell ref="C652:G652"/>
    <mergeCell ref="C654:G654"/>
    <mergeCell ref="C681:G681"/>
    <mergeCell ref="C696:G696"/>
    <mergeCell ref="C706:G706"/>
    <mergeCell ref="C594:G594"/>
    <mergeCell ref="C597:G597"/>
    <mergeCell ref="C600:G600"/>
    <mergeCell ref="C608:G608"/>
    <mergeCell ref="C611:G611"/>
    <mergeCell ref="C612:G612"/>
    <mergeCell ref="C575:G575"/>
    <mergeCell ref="C583:G583"/>
    <mergeCell ref="C586:G586"/>
    <mergeCell ref="C589:G589"/>
    <mergeCell ref="C592:G592"/>
    <mergeCell ref="C593:G593"/>
    <mergeCell ref="C368:G368"/>
    <mergeCell ref="C385:G385"/>
    <mergeCell ref="C386:G386"/>
    <mergeCell ref="C419:G419"/>
    <mergeCell ref="C432:G432"/>
    <mergeCell ref="C438:G438"/>
    <mergeCell ref="C287:G287"/>
    <mergeCell ref="C290:G290"/>
    <mergeCell ref="C307:G307"/>
    <mergeCell ref="C311:G311"/>
    <mergeCell ref="C346:G346"/>
    <mergeCell ref="C363:G363"/>
    <mergeCell ref="C276:G276"/>
    <mergeCell ref="C280:G280"/>
    <mergeCell ref="C281:G281"/>
    <mergeCell ref="C282:G282"/>
    <mergeCell ref="C285:G285"/>
    <mergeCell ref="C286:G286"/>
    <mergeCell ref="C266:G266"/>
    <mergeCell ref="C269:G269"/>
    <mergeCell ref="C270:G270"/>
    <mergeCell ref="C271:G271"/>
    <mergeCell ref="C274:G274"/>
    <mergeCell ref="C275:G275"/>
    <mergeCell ref="C252:G252"/>
    <mergeCell ref="C255:G255"/>
    <mergeCell ref="C256:G256"/>
    <mergeCell ref="C257:G257"/>
    <mergeCell ref="C264:G264"/>
    <mergeCell ref="C265:G265"/>
    <mergeCell ref="C234:G234"/>
    <mergeCell ref="C245:G245"/>
    <mergeCell ref="C246:G246"/>
    <mergeCell ref="C247:G247"/>
    <mergeCell ref="C250:G250"/>
    <mergeCell ref="C251:G251"/>
    <mergeCell ref="C162:G162"/>
    <mergeCell ref="C211:G211"/>
    <mergeCell ref="C226:G226"/>
    <mergeCell ref="C227:G227"/>
    <mergeCell ref="C230:G230"/>
    <mergeCell ref="C231:G231"/>
    <mergeCell ref="C84:G84"/>
    <mergeCell ref="C85:G85"/>
    <mergeCell ref="C94:G94"/>
    <mergeCell ref="C159:G159"/>
    <mergeCell ref="C160:G160"/>
    <mergeCell ref="C161:G161"/>
    <mergeCell ref="C66:G66"/>
    <mergeCell ref="C67:G67"/>
    <mergeCell ref="C70:G70"/>
    <mergeCell ref="C71:G71"/>
    <mergeCell ref="C74:G74"/>
    <mergeCell ref="C75:G75"/>
    <mergeCell ref="C12:G12"/>
    <mergeCell ref="C13:G13"/>
    <mergeCell ref="C18:G18"/>
    <mergeCell ref="C42:G42"/>
    <mergeCell ref="C48:G48"/>
    <mergeCell ref="C62:G6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AA70-A3AE-4633-8AE3-6CCE4B3AE2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135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136</v>
      </c>
    </row>
    <row r="3" spans="1:60" ht="24.95" customHeight="1" x14ac:dyDescent="0.2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136</v>
      </c>
      <c r="AG3" t="s">
        <v>138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139</v>
      </c>
    </row>
    <row r="5" spans="1:60" x14ac:dyDescent="0.2">
      <c r="D5" s="10"/>
    </row>
    <row r="6" spans="1:60" ht="38.25" x14ac:dyDescent="0.2">
      <c r="A6" s="206" t="s">
        <v>140</v>
      </c>
      <c r="B6" s="208" t="s">
        <v>141</v>
      </c>
      <c r="C6" s="208" t="s">
        <v>142</v>
      </c>
      <c r="D6" s="207" t="s">
        <v>143</v>
      </c>
      <c r="E6" s="206" t="s">
        <v>144</v>
      </c>
      <c r="F6" s="205" t="s">
        <v>145</v>
      </c>
      <c r="G6" s="206" t="s">
        <v>29</v>
      </c>
      <c r="H6" s="209" t="s">
        <v>30</v>
      </c>
      <c r="I6" s="209" t="s">
        <v>146</v>
      </c>
      <c r="J6" s="209" t="s">
        <v>31</v>
      </c>
      <c r="K6" s="209" t="s">
        <v>147</v>
      </c>
      <c r="L6" s="209" t="s">
        <v>148</v>
      </c>
      <c r="M6" s="209" t="s">
        <v>149</v>
      </c>
      <c r="N6" s="209" t="s">
        <v>150</v>
      </c>
      <c r="O6" s="209" t="s">
        <v>151</v>
      </c>
      <c r="P6" s="209" t="s">
        <v>152</v>
      </c>
      <c r="Q6" s="209" t="s">
        <v>153</v>
      </c>
      <c r="R6" s="209" t="s">
        <v>154</v>
      </c>
      <c r="S6" s="209" t="s">
        <v>155</v>
      </c>
      <c r="T6" s="209" t="s">
        <v>156</v>
      </c>
      <c r="U6" s="209" t="s">
        <v>157</v>
      </c>
      <c r="V6" s="209" t="s">
        <v>158</v>
      </c>
      <c r="W6" s="209" t="s">
        <v>159</v>
      </c>
      <c r="X6" s="209" t="s">
        <v>160</v>
      </c>
      <c r="Y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162</v>
      </c>
      <c r="B8" s="225" t="s">
        <v>53</v>
      </c>
      <c r="C8" s="247" t="s">
        <v>120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Y8" s="223"/>
      <c r="AG8" t="s">
        <v>163</v>
      </c>
    </row>
    <row r="9" spans="1:60" outlineLevel="1" x14ac:dyDescent="0.2">
      <c r="A9" s="240">
        <v>1</v>
      </c>
      <c r="B9" s="241" t="s">
        <v>927</v>
      </c>
      <c r="C9" s="250" t="s">
        <v>928</v>
      </c>
      <c r="D9" s="242" t="s">
        <v>316</v>
      </c>
      <c r="E9" s="243">
        <v>140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193</v>
      </c>
      <c r="T9" s="246" t="s">
        <v>168</v>
      </c>
      <c r="U9" s="220">
        <v>0</v>
      </c>
      <c r="V9" s="220">
        <f>ROUND(E9*U9,2)</f>
        <v>0</v>
      </c>
      <c r="W9" s="220"/>
      <c r="X9" s="220" t="s">
        <v>209</v>
      </c>
      <c r="Y9" s="220" t="s">
        <v>170</v>
      </c>
      <c r="Z9" s="210"/>
      <c r="AA9" s="210"/>
      <c r="AB9" s="210"/>
      <c r="AC9" s="210"/>
      <c r="AD9" s="210"/>
      <c r="AE9" s="210"/>
      <c r="AF9" s="210"/>
      <c r="AG9" s="210" t="s">
        <v>929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930</v>
      </c>
      <c r="C10" s="250" t="s">
        <v>931</v>
      </c>
      <c r="D10" s="242" t="s">
        <v>316</v>
      </c>
      <c r="E10" s="243">
        <v>1790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193</v>
      </c>
      <c r="T10" s="246" t="s">
        <v>168</v>
      </c>
      <c r="U10" s="220">
        <v>0</v>
      </c>
      <c r="V10" s="220">
        <f>ROUND(E10*U10,2)</f>
        <v>0</v>
      </c>
      <c r="W10" s="220"/>
      <c r="X10" s="220" t="s">
        <v>209</v>
      </c>
      <c r="Y10" s="220" t="s">
        <v>170</v>
      </c>
      <c r="Z10" s="210"/>
      <c r="AA10" s="210"/>
      <c r="AB10" s="210"/>
      <c r="AC10" s="210"/>
      <c r="AD10" s="210"/>
      <c r="AE10" s="210"/>
      <c r="AF10" s="210"/>
      <c r="AG10" s="210" t="s">
        <v>929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4" t="s">
        <v>162</v>
      </c>
      <c r="B11" s="225" t="s">
        <v>59</v>
      </c>
      <c r="C11" s="247" t="s">
        <v>121</v>
      </c>
      <c r="D11" s="226"/>
      <c r="E11" s="227"/>
      <c r="F11" s="228"/>
      <c r="G11" s="228">
        <f>SUMIF(AG12:AG17,"&lt;&gt;NOR",G12:G17)</f>
        <v>0</v>
      </c>
      <c r="H11" s="228"/>
      <c r="I11" s="228">
        <f>SUM(I12:I17)</f>
        <v>0</v>
      </c>
      <c r="J11" s="228"/>
      <c r="K11" s="228">
        <f>SUM(K12:K17)</f>
        <v>0</v>
      </c>
      <c r="L11" s="228"/>
      <c r="M11" s="228">
        <f>SUM(M12:M17)</f>
        <v>0</v>
      </c>
      <c r="N11" s="227"/>
      <c r="O11" s="227">
        <f>SUM(O12:O17)</f>
        <v>0</v>
      </c>
      <c r="P11" s="227"/>
      <c r="Q11" s="227">
        <f>SUM(Q12:Q17)</f>
        <v>0</v>
      </c>
      <c r="R11" s="228"/>
      <c r="S11" s="228"/>
      <c r="T11" s="229"/>
      <c r="U11" s="223"/>
      <c r="V11" s="223">
        <f>SUM(V12:V17)</f>
        <v>0</v>
      </c>
      <c r="W11" s="223"/>
      <c r="X11" s="223"/>
      <c r="Y11" s="223"/>
      <c r="AG11" t="s">
        <v>163</v>
      </c>
    </row>
    <row r="12" spans="1:60" outlineLevel="1" x14ac:dyDescent="0.2">
      <c r="A12" s="240">
        <v>3</v>
      </c>
      <c r="B12" s="241" t="s">
        <v>932</v>
      </c>
      <c r="C12" s="250" t="s">
        <v>933</v>
      </c>
      <c r="D12" s="242" t="s">
        <v>742</v>
      </c>
      <c r="E12" s="243">
        <v>25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193</v>
      </c>
      <c r="T12" s="246" t="s">
        <v>168</v>
      </c>
      <c r="U12" s="220">
        <v>0</v>
      </c>
      <c r="V12" s="220">
        <f>ROUND(E12*U12,2)</f>
        <v>0</v>
      </c>
      <c r="W12" s="220"/>
      <c r="X12" s="220" t="s">
        <v>209</v>
      </c>
      <c r="Y12" s="220" t="s">
        <v>170</v>
      </c>
      <c r="Z12" s="210"/>
      <c r="AA12" s="210"/>
      <c r="AB12" s="210"/>
      <c r="AC12" s="210"/>
      <c r="AD12" s="210"/>
      <c r="AE12" s="210"/>
      <c r="AF12" s="210"/>
      <c r="AG12" s="210" t="s">
        <v>929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0">
        <v>4</v>
      </c>
      <c r="B13" s="241" t="s">
        <v>934</v>
      </c>
      <c r="C13" s="250" t="s">
        <v>935</v>
      </c>
      <c r="D13" s="242" t="s">
        <v>742</v>
      </c>
      <c r="E13" s="243">
        <v>11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193</v>
      </c>
      <c r="T13" s="246" t="s">
        <v>168</v>
      </c>
      <c r="U13" s="220">
        <v>0</v>
      </c>
      <c r="V13" s="220">
        <f>ROUND(E13*U13,2)</f>
        <v>0</v>
      </c>
      <c r="W13" s="220"/>
      <c r="X13" s="220" t="s">
        <v>209</v>
      </c>
      <c r="Y13" s="220" t="s">
        <v>170</v>
      </c>
      <c r="Z13" s="210"/>
      <c r="AA13" s="210"/>
      <c r="AB13" s="210"/>
      <c r="AC13" s="210"/>
      <c r="AD13" s="210"/>
      <c r="AE13" s="210"/>
      <c r="AF13" s="210"/>
      <c r="AG13" s="210" t="s">
        <v>929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0">
        <v>5</v>
      </c>
      <c r="B14" s="241" t="s">
        <v>936</v>
      </c>
      <c r="C14" s="250" t="s">
        <v>937</v>
      </c>
      <c r="D14" s="242" t="s">
        <v>742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193</v>
      </c>
      <c r="T14" s="246" t="s">
        <v>168</v>
      </c>
      <c r="U14" s="220">
        <v>0</v>
      </c>
      <c r="V14" s="220">
        <f>ROUND(E14*U14,2)</f>
        <v>0</v>
      </c>
      <c r="W14" s="220"/>
      <c r="X14" s="220" t="s">
        <v>209</v>
      </c>
      <c r="Y14" s="220" t="s">
        <v>170</v>
      </c>
      <c r="Z14" s="210"/>
      <c r="AA14" s="210"/>
      <c r="AB14" s="210"/>
      <c r="AC14" s="210"/>
      <c r="AD14" s="210"/>
      <c r="AE14" s="210"/>
      <c r="AF14" s="210"/>
      <c r="AG14" s="210" t="s">
        <v>929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6</v>
      </c>
      <c r="B15" s="241" t="s">
        <v>938</v>
      </c>
      <c r="C15" s="250" t="s">
        <v>939</v>
      </c>
      <c r="D15" s="242" t="s">
        <v>742</v>
      </c>
      <c r="E15" s="243">
        <v>5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193</v>
      </c>
      <c r="T15" s="246" t="s">
        <v>168</v>
      </c>
      <c r="U15" s="220">
        <v>0</v>
      </c>
      <c r="V15" s="220">
        <f>ROUND(E15*U15,2)</f>
        <v>0</v>
      </c>
      <c r="W15" s="220"/>
      <c r="X15" s="220" t="s">
        <v>209</v>
      </c>
      <c r="Y15" s="220" t="s">
        <v>170</v>
      </c>
      <c r="Z15" s="210"/>
      <c r="AA15" s="210"/>
      <c r="AB15" s="210"/>
      <c r="AC15" s="210"/>
      <c r="AD15" s="210"/>
      <c r="AE15" s="210"/>
      <c r="AF15" s="210"/>
      <c r="AG15" s="210" t="s">
        <v>929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7</v>
      </c>
      <c r="B16" s="241" t="s">
        <v>940</v>
      </c>
      <c r="C16" s="250" t="s">
        <v>941</v>
      </c>
      <c r="D16" s="242" t="s">
        <v>742</v>
      </c>
      <c r="E16" s="243">
        <v>1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193</v>
      </c>
      <c r="T16" s="246" t="s">
        <v>168</v>
      </c>
      <c r="U16" s="220">
        <v>0</v>
      </c>
      <c r="V16" s="220">
        <f>ROUND(E16*U16,2)</f>
        <v>0</v>
      </c>
      <c r="W16" s="220"/>
      <c r="X16" s="220" t="s">
        <v>209</v>
      </c>
      <c r="Y16" s="220" t="s">
        <v>170</v>
      </c>
      <c r="Z16" s="210"/>
      <c r="AA16" s="210"/>
      <c r="AB16" s="210"/>
      <c r="AC16" s="210"/>
      <c r="AD16" s="210"/>
      <c r="AE16" s="210"/>
      <c r="AF16" s="210"/>
      <c r="AG16" s="210" t="s">
        <v>929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8</v>
      </c>
      <c r="B17" s="241" t="s">
        <v>942</v>
      </c>
      <c r="C17" s="250" t="s">
        <v>943</v>
      </c>
      <c r="D17" s="242" t="s">
        <v>742</v>
      </c>
      <c r="E17" s="243">
        <v>17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193</v>
      </c>
      <c r="T17" s="246" t="s">
        <v>168</v>
      </c>
      <c r="U17" s="220">
        <v>0</v>
      </c>
      <c r="V17" s="220">
        <f>ROUND(E17*U17,2)</f>
        <v>0</v>
      </c>
      <c r="W17" s="220"/>
      <c r="X17" s="220" t="s">
        <v>209</v>
      </c>
      <c r="Y17" s="220" t="s">
        <v>170</v>
      </c>
      <c r="Z17" s="210"/>
      <c r="AA17" s="210"/>
      <c r="AB17" s="210"/>
      <c r="AC17" s="210"/>
      <c r="AD17" s="210"/>
      <c r="AE17" s="210"/>
      <c r="AF17" s="210"/>
      <c r="AG17" s="210" t="s">
        <v>929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4" t="s">
        <v>162</v>
      </c>
      <c r="B18" s="225" t="s">
        <v>61</v>
      </c>
      <c r="C18" s="247" t="s">
        <v>122</v>
      </c>
      <c r="D18" s="226"/>
      <c r="E18" s="227"/>
      <c r="F18" s="228"/>
      <c r="G18" s="228">
        <f>SUMIF(AG19:AG21,"&lt;&gt;NOR",G19:G21)</f>
        <v>0</v>
      </c>
      <c r="H18" s="228"/>
      <c r="I18" s="228">
        <f>SUM(I19:I21)</f>
        <v>0</v>
      </c>
      <c r="J18" s="228"/>
      <c r="K18" s="228">
        <f>SUM(K19:K21)</f>
        <v>0</v>
      </c>
      <c r="L18" s="228"/>
      <c r="M18" s="228">
        <f>SUM(M19:M21)</f>
        <v>0</v>
      </c>
      <c r="N18" s="227"/>
      <c r="O18" s="227">
        <f>SUM(O19:O21)</f>
        <v>0</v>
      </c>
      <c r="P18" s="227"/>
      <c r="Q18" s="227">
        <f>SUM(Q19:Q21)</f>
        <v>0</v>
      </c>
      <c r="R18" s="228"/>
      <c r="S18" s="228"/>
      <c r="T18" s="229"/>
      <c r="U18" s="223"/>
      <c r="V18" s="223">
        <f>SUM(V19:V21)</f>
        <v>0</v>
      </c>
      <c r="W18" s="223"/>
      <c r="X18" s="223"/>
      <c r="Y18" s="223"/>
      <c r="AG18" t="s">
        <v>163</v>
      </c>
    </row>
    <row r="19" spans="1:60" outlineLevel="1" x14ac:dyDescent="0.2">
      <c r="A19" s="240">
        <v>9</v>
      </c>
      <c r="B19" s="241" t="s">
        <v>944</v>
      </c>
      <c r="C19" s="250" t="s">
        <v>945</v>
      </c>
      <c r="D19" s="242" t="s">
        <v>742</v>
      </c>
      <c r="E19" s="243">
        <v>60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193</v>
      </c>
      <c r="T19" s="246" t="s">
        <v>168</v>
      </c>
      <c r="U19" s="220">
        <v>0</v>
      </c>
      <c r="V19" s="220">
        <f>ROUND(E19*U19,2)</f>
        <v>0</v>
      </c>
      <c r="W19" s="220"/>
      <c r="X19" s="220" t="s">
        <v>209</v>
      </c>
      <c r="Y19" s="220" t="s">
        <v>170</v>
      </c>
      <c r="Z19" s="210"/>
      <c r="AA19" s="210"/>
      <c r="AB19" s="210"/>
      <c r="AC19" s="210"/>
      <c r="AD19" s="210"/>
      <c r="AE19" s="210"/>
      <c r="AF19" s="210"/>
      <c r="AG19" s="210" t="s">
        <v>929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10</v>
      </c>
      <c r="B20" s="241" t="s">
        <v>946</v>
      </c>
      <c r="C20" s="250" t="s">
        <v>947</v>
      </c>
      <c r="D20" s="242" t="s">
        <v>742</v>
      </c>
      <c r="E20" s="243">
        <v>32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193</v>
      </c>
      <c r="T20" s="246" t="s">
        <v>168</v>
      </c>
      <c r="U20" s="220">
        <v>0</v>
      </c>
      <c r="V20" s="220">
        <f>ROUND(E20*U20,2)</f>
        <v>0</v>
      </c>
      <c r="W20" s="220"/>
      <c r="X20" s="220" t="s">
        <v>209</v>
      </c>
      <c r="Y20" s="220" t="s">
        <v>170</v>
      </c>
      <c r="Z20" s="210"/>
      <c r="AA20" s="210"/>
      <c r="AB20" s="210"/>
      <c r="AC20" s="210"/>
      <c r="AD20" s="210"/>
      <c r="AE20" s="210"/>
      <c r="AF20" s="210"/>
      <c r="AG20" s="210" t="s">
        <v>929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11</v>
      </c>
      <c r="B21" s="241" t="s">
        <v>948</v>
      </c>
      <c r="C21" s="250" t="s">
        <v>949</v>
      </c>
      <c r="D21" s="242" t="s">
        <v>742</v>
      </c>
      <c r="E21" s="243">
        <v>650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193</v>
      </c>
      <c r="T21" s="246" t="s">
        <v>168</v>
      </c>
      <c r="U21" s="220">
        <v>0</v>
      </c>
      <c r="V21" s="220">
        <f>ROUND(E21*U21,2)</f>
        <v>0</v>
      </c>
      <c r="W21" s="220"/>
      <c r="X21" s="220" t="s">
        <v>209</v>
      </c>
      <c r="Y21" s="220" t="s">
        <v>170</v>
      </c>
      <c r="Z21" s="210"/>
      <c r="AA21" s="210"/>
      <c r="AB21" s="210"/>
      <c r="AC21" s="210"/>
      <c r="AD21" s="210"/>
      <c r="AE21" s="210"/>
      <c r="AF21" s="210"/>
      <c r="AG21" s="210" t="s">
        <v>929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4" t="s">
        <v>162</v>
      </c>
      <c r="B22" s="225" t="s">
        <v>123</v>
      </c>
      <c r="C22" s="247" t="s">
        <v>124</v>
      </c>
      <c r="D22" s="226"/>
      <c r="E22" s="227"/>
      <c r="F22" s="228"/>
      <c r="G22" s="228">
        <f>SUMIF(AG23:AG23,"&lt;&gt;NOR",G23:G23)</f>
        <v>0</v>
      </c>
      <c r="H22" s="228"/>
      <c r="I22" s="228">
        <f>SUM(I23:I23)</f>
        <v>0</v>
      </c>
      <c r="J22" s="228"/>
      <c r="K22" s="228">
        <f>SUM(K23:K23)</f>
        <v>0</v>
      </c>
      <c r="L22" s="228"/>
      <c r="M22" s="228">
        <f>SUM(M23:M23)</f>
        <v>0</v>
      </c>
      <c r="N22" s="227"/>
      <c r="O22" s="227">
        <f>SUM(O23:O23)</f>
        <v>0</v>
      </c>
      <c r="P22" s="227"/>
      <c r="Q22" s="227">
        <f>SUM(Q23:Q23)</f>
        <v>0</v>
      </c>
      <c r="R22" s="228"/>
      <c r="S22" s="228"/>
      <c r="T22" s="229"/>
      <c r="U22" s="223"/>
      <c r="V22" s="223">
        <f>SUM(V23:V23)</f>
        <v>0</v>
      </c>
      <c r="W22" s="223"/>
      <c r="X22" s="223"/>
      <c r="Y22" s="223"/>
      <c r="AG22" t="s">
        <v>163</v>
      </c>
    </row>
    <row r="23" spans="1:60" outlineLevel="1" x14ac:dyDescent="0.2">
      <c r="A23" s="240">
        <v>12</v>
      </c>
      <c r="B23" s="241" t="s">
        <v>950</v>
      </c>
      <c r="C23" s="250" t="s">
        <v>951</v>
      </c>
      <c r="D23" s="242" t="s">
        <v>742</v>
      </c>
      <c r="E23" s="243">
        <v>95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193</v>
      </c>
      <c r="T23" s="246" t="s">
        <v>168</v>
      </c>
      <c r="U23" s="220">
        <v>0</v>
      </c>
      <c r="V23" s="220">
        <f>ROUND(E23*U23,2)</f>
        <v>0</v>
      </c>
      <c r="W23" s="220"/>
      <c r="X23" s="220" t="s">
        <v>209</v>
      </c>
      <c r="Y23" s="220" t="s">
        <v>170</v>
      </c>
      <c r="Z23" s="210"/>
      <c r="AA23" s="210"/>
      <c r="AB23" s="210"/>
      <c r="AC23" s="210"/>
      <c r="AD23" s="210"/>
      <c r="AE23" s="210"/>
      <c r="AF23" s="210"/>
      <c r="AG23" s="210" t="s">
        <v>929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5.5" x14ac:dyDescent="0.2">
      <c r="A24" s="224" t="s">
        <v>162</v>
      </c>
      <c r="B24" s="225" t="s">
        <v>125</v>
      </c>
      <c r="C24" s="247" t="s">
        <v>126</v>
      </c>
      <c r="D24" s="226"/>
      <c r="E24" s="227"/>
      <c r="F24" s="228"/>
      <c r="G24" s="228">
        <f>SUMIF(AG25:AG29,"&lt;&gt;NOR",G25:G29)</f>
        <v>0</v>
      </c>
      <c r="H24" s="228"/>
      <c r="I24" s="228">
        <f>SUM(I25:I29)</f>
        <v>0</v>
      </c>
      <c r="J24" s="228"/>
      <c r="K24" s="228">
        <f>SUM(K25:K29)</f>
        <v>0</v>
      </c>
      <c r="L24" s="228"/>
      <c r="M24" s="228">
        <f>SUM(M25:M29)</f>
        <v>0</v>
      </c>
      <c r="N24" s="227"/>
      <c r="O24" s="227">
        <f>SUM(O25:O29)</f>
        <v>0</v>
      </c>
      <c r="P24" s="227"/>
      <c r="Q24" s="227">
        <f>SUM(Q25:Q29)</f>
        <v>0</v>
      </c>
      <c r="R24" s="228"/>
      <c r="S24" s="228"/>
      <c r="T24" s="229"/>
      <c r="U24" s="223"/>
      <c r="V24" s="223">
        <f>SUM(V25:V29)</f>
        <v>0</v>
      </c>
      <c r="W24" s="223"/>
      <c r="X24" s="223"/>
      <c r="Y24" s="223"/>
      <c r="AG24" t="s">
        <v>163</v>
      </c>
    </row>
    <row r="25" spans="1:60" outlineLevel="1" x14ac:dyDescent="0.2">
      <c r="A25" s="240">
        <v>13</v>
      </c>
      <c r="B25" s="241" t="s">
        <v>952</v>
      </c>
      <c r="C25" s="250" t="s">
        <v>953</v>
      </c>
      <c r="D25" s="242" t="s">
        <v>742</v>
      </c>
      <c r="E25" s="243">
        <v>120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193</v>
      </c>
      <c r="T25" s="246" t="s">
        <v>168</v>
      </c>
      <c r="U25" s="220">
        <v>0</v>
      </c>
      <c r="V25" s="220">
        <f>ROUND(E25*U25,2)</f>
        <v>0</v>
      </c>
      <c r="W25" s="220"/>
      <c r="X25" s="220" t="s">
        <v>209</v>
      </c>
      <c r="Y25" s="220" t="s">
        <v>170</v>
      </c>
      <c r="Z25" s="210"/>
      <c r="AA25" s="210"/>
      <c r="AB25" s="210"/>
      <c r="AC25" s="210"/>
      <c r="AD25" s="210"/>
      <c r="AE25" s="210"/>
      <c r="AF25" s="210"/>
      <c r="AG25" s="210" t="s">
        <v>929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14</v>
      </c>
      <c r="B26" s="241" t="s">
        <v>954</v>
      </c>
      <c r="C26" s="250" t="s">
        <v>955</v>
      </c>
      <c r="D26" s="242" t="s">
        <v>742</v>
      </c>
      <c r="E26" s="243">
        <v>22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193</v>
      </c>
      <c r="T26" s="246" t="s">
        <v>168</v>
      </c>
      <c r="U26" s="220">
        <v>0</v>
      </c>
      <c r="V26" s="220">
        <f>ROUND(E26*U26,2)</f>
        <v>0</v>
      </c>
      <c r="W26" s="220"/>
      <c r="X26" s="220" t="s">
        <v>209</v>
      </c>
      <c r="Y26" s="220" t="s">
        <v>170</v>
      </c>
      <c r="Z26" s="210"/>
      <c r="AA26" s="210"/>
      <c r="AB26" s="210"/>
      <c r="AC26" s="210"/>
      <c r="AD26" s="210"/>
      <c r="AE26" s="210"/>
      <c r="AF26" s="210"/>
      <c r="AG26" s="210" t="s">
        <v>929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15</v>
      </c>
      <c r="B27" s="241" t="s">
        <v>956</v>
      </c>
      <c r="C27" s="250" t="s">
        <v>957</v>
      </c>
      <c r="D27" s="242" t="s">
        <v>742</v>
      </c>
      <c r="E27" s="243">
        <v>12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193</v>
      </c>
      <c r="T27" s="246" t="s">
        <v>168</v>
      </c>
      <c r="U27" s="220">
        <v>0</v>
      </c>
      <c r="V27" s="220">
        <f>ROUND(E27*U27,2)</f>
        <v>0</v>
      </c>
      <c r="W27" s="220"/>
      <c r="X27" s="220" t="s">
        <v>209</v>
      </c>
      <c r="Y27" s="220" t="s">
        <v>170</v>
      </c>
      <c r="Z27" s="210"/>
      <c r="AA27" s="210"/>
      <c r="AB27" s="210"/>
      <c r="AC27" s="210"/>
      <c r="AD27" s="210"/>
      <c r="AE27" s="210"/>
      <c r="AF27" s="210"/>
      <c r="AG27" s="210" t="s">
        <v>929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16</v>
      </c>
      <c r="B28" s="241" t="s">
        <v>958</v>
      </c>
      <c r="C28" s="250" t="s">
        <v>959</v>
      </c>
      <c r="D28" s="242" t="s">
        <v>742</v>
      </c>
      <c r="E28" s="243">
        <v>4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193</v>
      </c>
      <c r="T28" s="246" t="s">
        <v>168</v>
      </c>
      <c r="U28" s="220">
        <v>0</v>
      </c>
      <c r="V28" s="220">
        <f>ROUND(E28*U28,2)</f>
        <v>0</v>
      </c>
      <c r="W28" s="220"/>
      <c r="X28" s="220" t="s">
        <v>209</v>
      </c>
      <c r="Y28" s="220" t="s">
        <v>170</v>
      </c>
      <c r="Z28" s="210"/>
      <c r="AA28" s="210"/>
      <c r="AB28" s="210"/>
      <c r="AC28" s="210"/>
      <c r="AD28" s="210"/>
      <c r="AE28" s="210"/>
      <c r="AF28" s="210"/>
      <c r="AG28" s="210" t="s">
        <v>929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0">
        <v>17</v>
      </c>
      <c r="B29" s="241" t="s">
        <v>960</v>
      </c>
      <c r="C29" s="250" t="s">
        <v>961</v>
      </c>
      <c r="D29" s="242" t="s">
        <v>742</v>
      </c>
      <c r="E29" s="243">
        <v>4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5"/>
      <c r="S29" s="245" t="s">
        <v>193</v>
      </c>
      <c r="T29" s="246" t="s">
        <v>168</v>
      </c>
      <c r="U29" s="220">
        <v>0</v>
      </c>
      <c r="V29" s="220">
        <f>ROUND(E29*U29,2)</f>
        <v>0</v>
      </c>
      <c r="W29" s="220"/>
      <c r="X29" s="220" t="s">
        <v>209</v>
      </c>
      <c r="Y29" s="220" t="s">
        <v>170</v>
      </c>
      <c r="Z29" s="210"/>
      <c r="AA29" s="210"/>
      <c r="AB29" s="210"/>
      <c r="AC29" s="210"/>
      <c r="AD29" s="210"/>
      <c r="AE29" s="210"/>
      <c r="AF29" s="210"/>
      <c r="AG29" s="210" t="s">
        <v>929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162</v>
      </c>
      <c r="B30" s="225" t="s">
        <v>127</v>
      </c>
      <c r="C30" s="247" t="s">
        <v>128</v>
      </c>
      <c r="D30" s="226"/>
      <c r="E30" s="227"/>
      <c r="F30" s="228"/>
      <c r="G30" s="228">
        <f>SUMIF(AG31:AG37,"&lt;&gt;NOR",G31:G37)</f>
        <v>0</v>
      </c>
      <c r="H30" s="228"/>
      <c r="I30" s="228">
        <f>SUM(I31:I37)</f>
        <v>0</v>
      </c>
      <c r="J30" s="228"/>
      <c r="K30" s="228">
        <f>SUM(K31:K37)</f>
        <v>0</v>
      </c>
      <c r="L30" s="228"/>
      <c r="M30" s="228">
        <f>SUM(M31:M37)</f>
        <v>0</v>
      </c>
      <c r="N30" s="227"/>
      <c r="O30" s="227">
        <f>SUM(O31:O37)</f>
        <v>0</v>
      </c>
      <c r="P30" s="227"/>
      <c r="Q30" s="227">
        <f>SUM(Q31:Q37)</f>
        <v>0</v>
      </c>
      <c r="R30" s="228"/>
      <c r="S30" s="228"/>
      <c r="T30" s="229"/>
      <c r="U30" s="223"/>
      <c r="V30" s="223">
        <f>SUM(V31:V37)</f>
        <v>0</v>
      </c>
      <c r="W30" s="223"/>
      <c r="X30" s="223"/>
      <c r="Y30" s="223"/>
      <c r="AG30" t="s">
        <v>163</v>
      </c>
    </row>
    <row r="31" spans="1:60" outlineLevel="1" x14ac:dyDescent="0.2">
      <c r="A31" s="240">
        <v>18</v>
      </c>
      <c r="B31" s="241" t="s">
        <v>962</v>
      </c>
      <c r="C31" s="250" t="s">
        <v>963</v>
      </c>
      <c r="D31" s="242" t="s">
        <v>316</v>
      </c>
      <c r="E31" s="243">
        <v>60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5"/>
      <c r="S31" s="245" t="s">
        <v>193</v>
      </c>
      <c r="T31" s="246" t="s">
        <v>168</v>
      </c>
      <c r="U31" s="220">
        <v>0</v>
      </c>
      <c r="V31" s="220">
        <f>ROUND(E31*U31,2)</f>
        <v>0</v>
      </c>
      <c r="W31" s="220"/>
      <c r="X31" s="220" t="s">
        <v>209</v>
      </c>
      <c r="Y31" s="220" t="s">
        <v>170</v>
      </c>
      <c r="Z31" s="210"/>
      <c r="AA31" s="210"/>
      <c r="AB31" s="210"/>
      <c r="AC31" s="210"/>
      <c r="AD31" s="210"/>
      <c r="AE31" s="210"/>
      <c r="AF31" s="210"/>
      <c r="AG31" s="210" t="s">
        <v>964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0">
        <v>19</v>
      </c>
      <c r="B32" s="241" t="s">
        <v>965</v>
      </c>
      <c r="C32" s="250" t="s">
        <v>966</v>
      </c>
      <c r="D32" s="242" t="s">
        <v>207</v>
      </c>
      <c r="E32" s="243">
        <v>0.6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5"/>
      <c r="S32" s="245" t="s">
        <v>193</v>
      </c>
      <c r="T32" s="246" t="s">
        <v>168</v>
      </c>
      <c r="U32" s="220">
        <v>0</v>
      </c>
      <c r="V32" s="220">
        <f>ROUND(E32*U32,2)</f>
        <v>0</v>
      </c>
      <c r="W32" s="220"/>
      <c r="X32" s="220" t="s">
        <v>209</v>
      </c>
      <c r="Y32" s="220" t="s">
        <v>170</v>
      </c>
      <c r="Z32" s="210"/>
      <c r="AA32" s="210"/>
      <c r="AB32" s="210"/>
      <c r="AC32" s="210"/>
      <c r="AD32" s="210"/>
      <c r="AE32" s="210"/>
      <c r="AF32" s="210"/>
      <c r="AG32" s="210" t="s">
        <v>964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0">
        <v>20</v>
      </c>
      <c r="B33" s="241" t="s">
        <v>967</v>
      </c>
      <c r="C33" s="250" t="s">
        <v>968</v>
      </c>
      <c r="D33" s="242" t="s">
        <v>969</v>
      </c>
      <c r="E33" s="243">
        <v>45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193</v>
      </c>
      <c r="T33" s="246" t="s">
        <v>168</v>
      </c>
      <c r="U33" s="220">
        <v>0</v>
      </c>
      <c r="V33" s="220">
        <f>ROUND(E33*U33,2)</f>
        <v>0</v>
      </c>
      <c r="W33" s="220"/>
      <c r="X33" s="220" t="s">
        <v>209</v>
      </c>
      <c r="Y33" s="220" t="s">
        <v>170</v>
      </c>
      <c r="Z33" s="210"/>
      <c r="AA33" s="210"/>
      <c r="AB33" s="210"/>
      <c r="AC33" s="210"/>
      <c r="AD33" s="210"/>
      <c r="AE33" s="210"/>
      <c r="AF33" s="210"/>
      <c r="AG33" s="210" t="s">
        <v>964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0">
        <v>21</v>
      </c>
      <c r="B34" s="241" t="s">
        <v>970</v>
      </c>
      <c r="C34" s="250" t="s">
        <v>971</v>
      </c>
      <c r="D34" s="242" t="s">
        <v>969</v>
      </c>
      <c r="E34" s="243">
        <v>15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21</v>
      </c>
      <c r="M34" s="245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5"/>
      <c r="S34" s="245" t="s">
        <v>193</v>
      </c>
      <c r="T34" s="246" t="s">
        <v>168</v>
      </c>
      <c r="U34" s="220">
        <v>0</v>
      </c>
      <c r="V34" s="220">
        <f>ROUND(E34*U34,2)</f>
        <v>0</v>
      </c>
      <c r="W34" s="220"/>
      <c r="X34" s="220" t="s">
        <v>209</v>
      </c>
      <c r="Y34" s="220" t="s">
        <v>170</v>
      </c>
      <c r="Z34" s="210"/>
      <c r="AA34" s="210"/>
      <c r="AB34" s="210"/>
      <c r="AC34" s="210"/>
      <c r="AD34" s="210"/>
      <c r="AE34" s="210"/>
      <c r="AF34" s="210"/>
      <c r="AG34" s="210" t="s">
        <v>964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0">
        <v>22</v>
      </c>
      <c r="B35" s="241" t="s">
        <v>972</v>
      </c>
      <c r="C35" s="250" t="s">
        <v>31</v>
      </c>
      <c r="D35" s="242" t="s">
        <v>969</v>
      </c>
      <c r="E35" s="243">
        <v>230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5"/>
      <c r="S35" s="245" t="s">
        <v>193</v>
      </c>
      <c r="T35" s="246" t="s">
        <v>168</v>
      </c>
      <c r="U35" s="220">
        <v>0</v>
      </c>
      <c r="V35" s="220">
        <f>ROUND(E35*U35,2)</f>
        <v>0</v>
      </c>
      <c r="W35" s="220"/>
      <c r="X35" s="220" t="s">
        <v>209</v>
      </c>
      <c r="Y35" s="220" t="s">
        <v>170</v>
      </c>
      <c r="Z35" s="210"/>
      <c r="AA35" s="210"/>
      <c r="AB35" s="210"/>
      <c r="AC35" s="210"/>
      <c r="AD35" s="210"/>
      <c r="AE35" s="210"/>
      <c r="AF35" s="210"/>
      <c r="AG35" s="210" t="s">
        <v>964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0">
        <v>23</v>
      </c>
      <c r="B36" s="241" t="s">
        <v>973</v>
      </c>
      <c r="C36" s="250" t="s">
        <v>974</v>
      </c>
      <c r="D36" s="242" t="s">
        <v>358</v>
      </c>
      <c r="E36" s="243">
        <v>9.5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5"/>
      <c r="S36" s="245" t="s">
        <v>193</v>
      </c>
      <c r="T36" s="246" t="s">
        <v>168</v>
      </c>
      <c r="U36" s="220">
        <v>0</v>
      </c>
      <c r="V36" s="220">
        <f>ROUND(E36*U36,2)</f>
        <v>0</v>
      </c>
      <c r="W36" s="220"/>
      <c r="X36" s="220" t="s">
        <v>209</v>
      </c>
      <c r="Y36" s="220" t="s">
        <v>170</v>
      </c>
      <c r="Z36" s="210"/>
      <c r="AA36" s="210"/>
      <c r="AB36" s="210"/>
      <c r="AC36" s="210"/>
      <c r="AD36" s="210"/>
      <c r="AE36" s="210"/>
      <c r="AF36" s="210"/>
      <c r="AG36" s="210" t="s">
        <v>964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24</v>
      </c>
      <c r="B37" s="232" t="s">
        <v>975</v>
      </c>
      <c r="C37" s="248" t="s">
        <v>976</v>
      </c>
      <c r="D37" s="233" t="s">
        <v>200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/>
      <c r="S37" s="236" t="s">
        <v>193</v>
      </c>
      <c r="T37" s="237" t="s">
        <v>168</v>
      </c>
      <c r="U37" s="220">
        <v>0</v>
      </c>
      <c r="V37" s="220">
        <f>ROUND(E37*U37,2)</f>
        <v>0</v>
      </c>
      <c r="W37" s="220"/>
      <c r="X37" s="220" t="s">
        <v>209</v>
      </c>
      <c r="Y37" s="220" t="s">
        <v>170</v>
      </c>
      <c r="Z37" s="210"/>
      <c r="AA37" s="210"/>
      <c r="AB37" s="210"/>
      <c r="AC37" s="210"/>
      <c r="AD37" s="210"/>
      <c r="AE37" s="210"/>
      <c r="AF37" s="210"/>
      <c r="AG37" s="210" t="s">
        <v>964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3"/>
      <c r="B38" s="4"/>
      <c r="C38" s="25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148</v>
      </c>
    </row>
    <row r="39" spans="1:60" x14ac:dyDescent="0.2">
      <c r="A39" s="213"/>
      <c r="B39" s="214" t="s">
        <v>29</v>
      </c>
      <c r="C39" s="253"/>
      <c r="D39" s="215"/>
      <c r="E39" s="216"/>
      <c r="F39" s="216"/>
      <c r="G39" s="230">
        <f>G8+G11+G18+G22+G24+G30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202</v>
      </c>
    </row>
    <row r="40" spans="1:60" x14ac:dyDescent="0.2">
      <c r="C40" s="254"/>
      <c r="D40" s="10"/>
      <c r="AG40" t="s">
        <v>203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sZkoGmGBSvL3nN315Z96SeDWgl/X8yoXaS/EdOOxEZKIt13roOOhT7ZCB6PeD8dLi8rTdy/GwtNqTaaqcaupg==" saltValue="XwkXFKJZ1nUi3W5sNnWwj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B2A8-FDBF-4A13-ACA3-F6DCE72E65B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135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136</v>
      </c>
    </row>
    <row r="3" spans="1:60" ht="24.95" customHeight="1" x14ac:dyDescent="0.2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136</v>
      </c>
      <c r="AG3" t="s">
        <v>138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139</v>
      </c>
    </row>
    <row r="5" spans="1:60" x14ac:dyDescent="0.2">
      <c r="D5" s="10"/>
    </row>
    <row r="6" spans="1:60" ht="38.25" x14ac:dyDescent="0.2">
      <c r="A6" s="206" t="s">
        <v>140</v>
      </c>
      <c r="B6" s="208" t="s">
        <v>141</v>
      </c>
      <c r="C6" s="208" t="s">
        <v>142</v>
      </c>
      <c r="D6" s="207" t="s">
        <v>143</v>
      </c>
      <c r="E6" s="206" t="s">
        <v>144</v>
      </c>
      <c r="F6" s="205" t="s">
        <v>145</v>
      </c>
      <c r="G6" s="206" t="s">
        <v>29</v>
      </c>
      <c r="H6" s="209" t="s">
        <v>30</v>
      </c>
      <c r="I6" s="209" t="s">
        <v>146</v>
      </c>
      <c r="J6" s="209" t="s">
        <v>31</v>
      </c>
      <c r="K6" s="209" t="s">
        <v>147</v>
      </c>
      <c r="L6" s="209" t="s">
        <v>148</v>
      </c>
      <c r="M6" s="209" t="s">
        <v>149</v>
      </c>
      <c r="N6" s="209" t="s">
        <v>150</v>
      </c>
      <c r="O6" s="209" t="s">
        <v>151</v>
      </c>
      <c r="P6" s="209" t="s">
        <v>152</v>
      </c>
      <c r="Q6" s="209" t="s">
        <v>153</v>
      </c>
      <c r="R6" s="209" t="s">
        <v>154</v>
      </c>
      <c r="S6" s="209" t="s">
        <v>155</v>
      </c>
      <c r="T6" s="209" t="s">
        <v>156</v>
      </c>
      <c r="U6" s="209" t="s">
        <v>157</v>
      </c>
      <c r="V6" s="209" t="s">
        <v>158</v>
      </c>
      <c r="W6" s="209" t="s">
        <v>159</v>
      </c>
      <c r="X6" s="209" t="s">
        <v>160</v>
      </c>
      <c r="Y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162</v>
      </c>
      <c r="B8" s="225" t="s">
        <v>53</v>
      </c>
      <c r="C8" s="247" t="s">
        <v>119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7"/>
      <c r="O8" s="227">
        <f>SUM(O9:O22)</f>
        <v>0</v>
      </c>
      <c r="P8" s="227"/>
      <c r="Q8" s="227">
        <f>SUM(Q9:Q22)</f>
        <v>0</v>
      </c>
      <c r="R8" s="228"/>
      <c r="S8" s="228"/>
      <c r="T8" s="229"/>
      <c r="U8" s="223"/>
      <c r="V8" s="223">
        <f>SUM(V9:V22)</f>
        <v>0</v>
      </c>
      <c r="W8" s="223"/>
      <c r="X8" s="223"/>
      <c r="Y8" s="223"/>
      <c r="AG8" t="s">
        <v>163</v>
      </c>
    </row>
    <row r="9" spans="1:60" outlineLevel="1" x14ac:dyDescent="0.2">
      <c r="A9" s="240">
        <v>1</v>
      </c>
      <c r="B9" s="241" t="s">
        <v>927</v>
      </c>
      <c r="C9" s="250" t="s">
        <v>977</v>
      </c>
      <c r="D9" s="242" t="s">
        <v>316</v>
      </c>
      <c r="E9" s="243">
        <v>260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193</v>
      </c>
      <c r="T9" s="246" t="s">
        <v>168</v>
      </c>
      <c r="U9" s="220">
        <v>0</v>
      </c>
      <c r="V9" s="220">
        <f>ROUND(E9*U9,2)</f>
        <v>0</v>
      </c>
      <c r="W9" s="220"/>
      <c r="X9" s="220" t="s">
        <v>209</v>
      </c>
      <c r="Y9" s="220" t="s">
        <v>170</v>
      </c>
      <c r="Z9" s="210"/>
      <c r="AA9" s="210"/>
      <c r="AB9" s="210"/>
      <c r="AC9" s="210"/>
      <c r="AD9" s="210"/>
      <c r="AE9" s="210"/>
      <c r="AF9" s="210"/>
      <c r="AG9" s="210" t="s">
        <v>929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930</v>
      </c>
      <c r="C10" s="250" t="s">
        <v>978</v>
      </c>
      <c r="D10" s="242" t="s">
        <v>742</v>
      </c>
      <c r="E10" s="243">
        <v>26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193</v>
      </c>
      <c r="T10" s="246" t="s">
        <v>168</v>
      </c>
      <c r="U10" s="220">
        <v>0</v>
      </c>
      <c r="V10" s="220">
        <f>ROUND(E10*U10,2)</f>
        <v>0</v>
      </c>
      <c r="W10" s="220"/>
      <c r="X10" s="220" t="s">
        <v>209</v>
      </c>
      <c r="Y10" s="220" t="s">
        <v>170</v>
      </c>
      <c r="Z10" s="210"/>
      <c r="AA10" s="210"/>
      <c r="AB10" s="210"/>
      <c r="AC10" s="210"/>
      <c r="AD10" s="210"/>
      <c r="AE10" s="210"/>
      <c r="AF10" s="210"/>
      <c r="AG10" s="210" t="s">
        <v>929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0">
        <v>3</v>
      </c>
      <c r="B11" s="241" t="s">
        <v>932</v>
      </c>
      <c r="C11" s="250" t="s">
        <v>979</v>
      </c>
      <c r="D11" s="242" t="s">
        <v>742</v>
      </c>
      <c r="E11" s="243">
        <v>48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193</v>
      </c>
      <c r="T11" s="246" t="s">
        <v>168</v>
      </c>
      <c r="U11" s="220">
        <v>0</v>
      </c>
      <c r="V11" s="220">
        <f>ROUND(E11*U11,2)</f>
        <v>0</v>
      </c>
      <c r="W11" s="220"/>
      <c r="X11" s="220" t="s">
        <v>209</v>
      </c>
      <c r="Y11" s="220" t="s">
        <v>170</v>
      </c>
      <c r="Z11" s="210"/>
      <c r="AA11" s="210"/>
      <c r="AB11" s="210"/>
      <c r="AC11" s="210"/>
      <c r="AD11" s="210"/>
      <c r="AE11" s="210"/>
      <c r="AF11" s="210"/>
      <c r="AG11" s="210" t="s">
        <v>929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0">
        <v>4</v>
      </c>
      <c r="B12" s="241" t="s">
        <v>934</v>
      </c>
      <c r="C12" s="250" t="s">
        <v>980</v>
      </c>
      <c r="D12" s="242" t="s">
        <v>742</v>
      </c>
      <c r="E12" s="243">
        <v>62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193</v>
      </c>
      <c r="T12" s="246" t="s">
        <v>168</v>
      </c>
      <c r="U12" s="220">
        <v>0</v>
      </c>
      <c r="V12" s="220">
        <f>ROUND(E12*U12,2)</f>
        <v>0</v>
      </c>
      <c r="W12" s="220"/>
      <c r="X12" s="220" t="s">
        <v>209</v>
      </c>
      <c r="Y12" s="220" t="s">
        <v>170</v>
      </c>
      <c r="Z12" s="210"/>
      <c r="AA12" s="210"/>
      <c r="AB12" s="210"/>
      <c r="AC12" s="210"/>
      <c r="AD12" s="210"/>
      <c r="AE12" s="210"/>
      <c r="AF12" s="210"/>
      <c r="AG12" s="210" t="s">
        <v>929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0">
        <v>5</v>
      </c>
      <c r="B13" s="241" t="s">
        <v>936</v>
      </c>
      <c r="C13" s="250" t="s">
        <v>981</v>
      </c>
      <c r="D13" s="242" t="s">
        <v>742</v>
      </c>
      <c r="E13" s="243">
        <v>70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193</v>
      </c>
      <c r="T13" s="246" t="s">
        <v>168</v>
      </c>
      <c r="U13" s="220">
        <v>0</v>
      </c>
      <c r="V13" s="220">
        <f>ROUND(E13*U13,2)</f>
        <v>0</v>
      </c>
      <c r="W13" s="220"/>
      <c r="X13" s="220" t="s">
        <v>209</v>
      </c>
      <c r="Y13" s="220" t="s">
        <v>170</v>
      </c>
      <c r="Z13" s="210"/>
      <c r="AA13" s="210"/>
      <c r="AB13" s="210"/>
      <c r="AC13" s="210"/>
      <c r="AD13" s="210"/>
      <c r="AE13" s="210"/>
      <c r="AF13" s="210"/>
      <c r="AG13" s="210" t="s">
        <v>929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0">
        <v>6</v>
      </c>
      <c r="B14" s="241" t="s">
        <v>938</v>
      </c>
      <c r="C14" s="250" t="s">
        <v>982</v>
      </c>
      <c r="D14" s="242" t="s">
        <v>742</v>
      </c>
      <c r="E14" s="243">
        <v>12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193</v>
      </c>
      <c r="T14" s="246" t="s">
        <v>168</v>
      </c>
      <c r="U14" s="220">
        <v>0</v>
      </c>
      <c r="V14" s="220">
        <f>ROUND(E14*U14,2)</f>
        <v>0</v>
      </c>
      <c r="W14" s="220"/>
      <c r="X14" s="220" t="s">
        <v>209</v>
      </c>
      <c r="Y14" s="220" t="s">
        <v>170</v>
      </c>
      <c r="Z14" s="210"/>
      <c r="AA14" s="210"/>
      <c r="AB14" s="210"/>
      <c r="AC14" s="210"/>
      <c r="AD14" s="210"/>
      <c r="AE14" s="210"/>
      <c r="AF14" s="210"/>
      <c r="AG14" s="210" t="s">
        <v>929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7</v>
      </c>
      <c r="B15" s="241" t="s">
        <v>940</v>
      </c>
      <c r="C15" s="250" t="s">
        <v>983</v>
      </c>
      <c r="D15" s="242" t="s">
        <v>742</v>
      </c>
      <c r="E15" s="243">
        <v>210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193</v>
      </c>
      <c r="T15" s="246" t="s">
        <v>168</v>
      </c>
      <c r="U15" s="220">
        <v>0</v>
      </c>
      <c r="V15" s="220">
        <f>ROUND(E15*U15,2)</f>
        <v>0</v>
      </c>
      <c r="W15" s="220"/>
      <c r="X15" s="220" t="s">
        <v>209</v>
      </c>
      <c r="Y15" s="220" t="s">
        <v>170</v>
      </c>
      <c r="Z15" s="210"/>
      <c r="AA15" s="210"/>
      <c r="AB15" s="210"/>
      <c r="AC15" s="210"/>
      <c r="AD15" s="210"/>
      <c r="AE15" s="210"/>
      <c r="AF15" s="210"/>
      <c r="AG15" s="210" t="s">
        <v>929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8</v>
      </c>
      <c r="B16" s="241" t="s">
        <v>942</v>
      </c>
      <c r="C16" s="250" t="s">
        <v>984</v>
      </c>
      <c r="D16" s="242" t="s">
        <v>969</v>
      </c>
      <c r="E16" s="243">
        <v>40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193</v>
      </c>
      <c r="T16" s="246" t="s">
        <v>168</v>
      </c>
      <c r="U16" s="220">
        <v>0</v>
      </c>
      <c r="V16" s="220">
        <f>ROUND(E16*U16,2)</f>
        <v>0</v>
      </c>
      <c r="W16" s="220"/>
      <c r="X16" s="220" t="s">
        <v>209</v>
      </c>
      <c r="Y16" s="220" t="s">
        <v>170</v>
      </c>
      <c r="Z16" s="210"/>
      <c r="AA16" s="210"/>
      <c r="AB16" s="210"/>
      <c r="AC16" s="210"/>
      <c r="AD16" s="210"/>
      <c r="AE16" s="210"/>
      <c r="AF16" s="210"/>
      <c r="AG16" s="210" t="s">
        <v>929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9</v>
      </c>
      <c r="B17" s="241" t="s">
        <v>944</v>
      </c>
      <c r="C17" s="250" t="s">
        <v>985</v>
      </c>
      <c r="D17" s="242" t="s">
        <v>986</v>
      </c>
      <c r="E17" s="243">
        <v>15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193</v>
      </c>
      <c r="T17" s="246" t="s">
        <v>168</v>
      </c>
      <c r="U17" s="220">
        <v>0</v>
      </c>
      <c r="V17" s="220">
        <f>ROUND(E17*U17,2)</f>
        <v>0</v>
      </c>
      <c r="W17" s="220"/>
      <c r="X17" s="220" t="s">
        <v>209</v>
      </c>
      <c r="Y17" s="220" t="s">
        <v>170</v>
      </c>
      <c r="Z17" s="210"/>
      <c r="AA17" s="210"/>
      <c r="AB17" s="210"/>
      <c r="AC17" s="210"/>
      <c r="AD17" s="210"/>
      <c r="AE17" s="210"/>
      <c r="AF17" s="210"/>
      <c r="AG17" s="210" t="s">
        <v>929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10</v>
      </c>
      <c r="B18" s="241" t="s">
        <v>946</v>
      </c>
      <c r="C18" s="250" t="s">
        <v>987</v>
      </c>
      <c r="D18" s="242" t="s">
        <v>358</v>
      </c>
      <c r="E18" s="243">
        <v>1.2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193</v>
      </c>
      <c r="T18" s="246" t="s">
        <v>168</v>
      </c>
      <c r="U18" s="220">
        <v>0</v>
      </c>
      <c r="V18" s="220">
        <f>ROUND(E18*U18,2)</f>
        <v>0</v>
      </c>
      <c r="W18" s="220"/>
      <c r="X18" s="220" t="s">
        <v>209</v>
      </c>
      <c r="Y18" s="220" t="s">
        <v>170</v>
      </c>
      <c r="Z18" s="210"/>
      <c r="AA18" s="210"/>
      <c r="AB18" s="210"/>
      <c r="AC18" s="210"/>
      <c r="AD18" s="210"/>
      <c r="AE18" s="210"/>
      <c r="AF18" s="210"/>
      <c r="AG18" s="210" t="s">
        <v>929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11</v>
      </c>
      <c r="B19" s="241" t="s">
        <v>948</v>
      </c>
      <c r="C19" s="250" t="s">
        <v>988</v>
      </c>
      <c r="D19" s="242" t="s">
        <v>969</v>
      </c>
      <c r="E19" s="243">
        <v>90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193</v>
      </c>
      <c r="T19" s="246" t="s">
        <v>168</v>
      </c>
      <c r="U19" s="220">
        <v>0</v>
      </c>
      <c r="V19" s="220">
        <f>ROUND(E19*U19,2)</f>
        <v>0</v>
      </c>
      <c r="W19" s="220"/>
      <c r="X19" s="220" t="s">
        <v>209</v>
      </c>
      <c r="Y19" s="220" t="s">
        <v>170</v>
      </c>
      <c r="Z19" s="210"/>
      <c r="AA19" s="210"/>
      <c r="AB19" s="210"/>
      <c r="AC19" s="210"/>
      <c r="AD19" s="210"/>
      <c r="AE19" s="210"/>
      <c r="AF19" s="210"/>
      <c r="AG19" s="210" t="s">
        <v>929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12</v>
      </c>
      <c r="B20" s="241" t="s">
        <v>950</v>
      </c>
      <c r="C20" s="250" t="s">
        <v>989</v>
      </c>
      <c r="D20" s="242" t="s">
        <v>200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193</v>
      </c>
      <c r="T20" s="246" t="s">
        <v>168</v>
      </c>
      <c r="U20" s="220">
        <v>0</v>
      </c>
      <c r="V20" s="220">
        <f>ROUND(E20*U20,2)</f>
        <v>0</v>
      </c>
      <c r="W20" s="220"/>
      <c r="X20" s="220" t="s">
        <v>209</v>
      </c>
      <c r="Y20" s="220" t="s">
        <v>170</v>
      </c>
      <c r="Z20" s="210"/>
      <c r="AA20" s="210"/>
      <c r="AB20" s="210"/>
      <c r="AC20" s="210"/>
      <c r="AD20" s="210"/>
      <c r="AE20" s="210"/>
      <c r="AF20" s="210"/>
      <c r="AG20" s="210" t="s">
        <v>929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13</v>
      </c>
      <c r="B21" s="241" t="s">
        <v>952</v>
      </c>
      <c r="C21" s="250" t="s">
        <v>990</v>
      </c>
      <c r="D21" s="242" t="s">
        <v>200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193</v>
      </c>
      <c r="T21" s="246" t="s">
        <v>168</v>
      </c>
      <c r="U21" s="220">
        <v>0</v>
      </c>
      <c r="V21" s="220">
        <f>ROUND(E21*U21,2)</f>
        <v>0</v>
      </c>
      <c r="W21" s="220"/>
      <c r="X21" s="220" t="s">
        <v>209</v>
      </c>
      <c r="Y21" s="220" t="s">
        <v>170</v>
      </c>
      <c r="Z21" s="210"/>
      <c r="AA21" s="210"/>
      <c r="AB21" s="210"/>
      <c r="AC21" s="210"/>
      <c r="AD21" s="210"/>
      <c r="AE21" s="210"/>
      <c r="AF21" s="210"/>
      <c r="AG21" s="210" t="s">
        <v>929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14</v>
      </c>
      <c r="B22" s="232" t="s">
        <v>954</v>
      </c>
      <c r="C22" s="248" t="s">
        <v>991</v>
      </c>
      <c r="D22" s="233" t="s">
        <v>200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193</v>
      </c>
      <c r="T22" s="237" t="s">
        <v>168</v>
      </c>
      <c r="U22" s="220">
        <v>0</v>
      </c>
      <c r="V22" s="220">
        <f>ROUND(E22*U22,2)</f>
        <v>0</v>
      </c>
      <c r="W22" s="220"/>
      <c r="X22" s="220" t="s">
        <v>209</v>
      </c>
      <c r="Y22" s="220" t="s">
        <v>170</v>
      </c>
      <c r="Z22" s="210"/>
      <c r="AA22" s="210"/>
      <c r="AB22" s="210"/>
      <c r="AC22" s="210"/>
      <c r="AD22" s="210"/>
      <c r="AE22" s="210"/>
      <c r="AF22" s="210"/>
      <c r="AG22" s="210" t="s">
        <v>929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3"/>
      <c r="B23" s="4"/>
      <c r="C23" s="25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148</v>
      </c>
    </row>
    <row r="24" spans="1:60" x14ac:dyDescent="0.2">
      <c r="A24" s="213"/>
      <c r="B24" s="214" t="s">
        <v>29</v>
      </c>
      <c r="C24" s="253"/>
      <c r="D24" s="215"/>
      <c r="E24" s="216"/>
      <c r="F24" s="216"/>
      <c r="G24" s="230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202</v>
      </c>
    </row>
    <row r="25" spans="1:60" x14ac:dyDescent="0.2">
      <c r="C25" s="254"/>
      <c r="D25" s="10"/>
      <c r="AG25" t="s">
        <v>203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nORQZk2zbpFuhJ0MdskUpfUbCY3QaJm8Xp5G6pr277q9cNXZLks7DmSk5vho3kgQxt6lfLEVZBfhJGnZGdB0Q==" saltValue="U3xDH6FFlpktNV/vxz89G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99 01 Naklady</vt:lpstr>
      <vt:lpstr>SO 01 01 Pol</vt:lpstr>
      <vt:lpstr>SO 01 02 Pol</vt:lpstr>
      <vt:lpstr>SO 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'99 01 Naklady'!Názvy_tisku</vt:lpstr>
      <vt:lpstr>'SO 01 01 Pol'!Názvy_tisku</vt:lpstr>
      <vt:lpstr>'SO 01 02 Pol'!Názvy_tisku</vt:lpstr>
      <vt:lpstr>'SO 01 03 Pol'!Názvy_tisku</vt:lpstr>
      <vt:lpstr>oadresa</vt:lpstr>
      <vt:lpstr>Stavba!Objednatel</vt:lpstr>
      <vt:lpstr>Stavba!Objekt</vt:lpstr>
      <vt:lpstr>'99 01 Naklady'!Oblast_tisku</vt:lpstr>
      <vt:lpstr>'SO 01 01 Pol'!Oblast_tisku</vt:lpstr>
      <vt:lpstr>'SO 01 02 Pol'!Oblast_tisku</vt:lpstr>
      <vt:lpstr>'SO 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2024-01-25T06:39:30Z</dcterms:modified>
</cp:coreProperties>
</file>