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as.kolacek\Desktop\Oprava Purkyňova sálu\"/>
    </mc:Choice>
  </mc:AlternateContent>
  <xr:revisionPtr revIDLastSave="0" documentId="8_{3400DA13-6771-45AE-9BEF-D04C8EAA312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01 D.1 Pol" sheetId="13" r:id="rId5"/>
    <sheet name="001 D.3 Pol" sheetId="14" r:id="rId6"/>
    <sheet name="001 D.4 Pol" sheetId="15" r:id="rId7"/>
    <sheet name="001 D.5 Pol" sheetId="16" r:id="rId8"/>
  </sheets>
  <externalReferences>
    <externalReference r:id="rId9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'001 D.1 Pol'!$1:$7</definedName>
    <definedName name="_xlnm.Print_Titles" localSheetId="5">'001 D.3 Pol'!$1:$7</definedName>
    <definedName name="_xlnm.Print_Titles" localSheetId="6">'001 D.4 Pol'!$1:$7</definedName>
    <definedName name="_xlnm.Print_Titles" localSheetId="7">'001 D.5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Naklady'!$A$1:$Y$29</definedName>
    <definedName name="_xlnm.Print_Area" localSheetId="4">'001 D.1 Pol'!$A$1:$Y$644</definedName>
    <definedName name="_xlnm.Print_Area" localSheetId="5">'001 D.3 Pol'!$A$1:$Y$139</definedName>
    <definedName name="_xlnm.Print_Area" localSheetId="6">'001 D.4 Pol'!$A$1:$Y$134</definedName>
    <definedName name="_xlnm.Print_Area" localSheetId="7">'001 D.5 Pol'!$A$1:$Y$52</definedName>
    <definedName name="_xlnm.Print_Area" localSheetId="1">Stavba!$A$1:$J$101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0" i="1" l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51" i="16"/>
  <c r="BA44" i="16"/>
  <c r="BA42" i="16"/>
  <c r="BA39" i="16"/>
  <c r="G9" i="16"/>
  <c r="G8" i="16" s="1"/>
  <c r="I9" i="16"/>
  <c r="K9" i="16"/>
  <c r="K8" i="16" s="1"/>
  <c r="O9" i="16"/>
  <c r="O8" i="16" s="1"/>
  <c r="Q9" i="16"/>
  <c r="V9" i="16"/>
  <c r="V8" i="16" s="1"/>
  <c r="G10" i="16"/>
  <c r="M10" i="16" s="1"/>
  <c r="I10" i="16"/>
  <c r="I8" i="16" s="1"/>
  <c r="K10" i="16"/>
  <c r="O10" i="16"/>
  <c r="Q10" i="16"/>
  <c r="Q8" i="16" s="1"/>
  <c r="V10" i="16"/>
  <c r="G11" i="16"/>
  <c r="M11" i="16" s="1"/>
  <c r="I11" i="16"/>
  <c r="K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3" i="16"/>
  <c r="M23" i="16" s="1"/>
  <c r="I23" i="16"/>
  <c r="K23" i="16"/>
  <c r="O23" i="16"/>
  <c r="Q23" i="16"/>
  <c r="V23" i="16"/>
  <c r="G26" i="16"/>
  <c r="I26" i="16"/>
  <c r="K26" i="16"/>
  <c r="M26" i="16"/>
  <c r="O26" i="16"/>
  <c r="Q26" i="16"/>
  <c r="V26" i="16"/>
  <c r="G29" i="16"/>
  <c r="M29" i="16" s="1"/>
  <c r="I29" i="16"/>
  <c r="K29" i="16"/>
  <c r="O29" i="16"/>
  <c r="Q29" i="16"/>
  <c r="V29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M34" i="16"/>
  <c r="O34" i="16"/>
  <c r="Q34" i="16"/>
  <c r="V34" i="16"/>
  <c r="G35" i="16"/>
  <c r="M35" i="16" s="1"/>
  <c r="I35" i="16"/>
  <c r="K35" i="16"/>
  <c r="O35" i="16"/>
  <c r="Q35" i="16"/>
  <c r="V35" i="16"/>
  <c r="G36" i="16"/>
  <c r="I36" i="16"/>
  <c r="K36" i="16"/>
  <c r="M36" i="16"/>
  <c r="O36" i="16"/>
  <c r="Q36" i="16"/>
  <c r="V36" i="16"/>
  <c r="G38" i="16"/>
  <c r="I38" i="16"/>
  <c r="I37" i="16" s="1"/>
  <c r="K38" i="16"/>
  <c r="M38" i="16"/>
  <c r="O38" i="16"/>
  <c r="Q38" i="16"/>
  <c r="Q37" i="16" s="1"/>
  <c r="V38" i="16"/>
  <c r="G40" i="16"/>
  <c r="G37" i="16" s="1"/>
  <c r="I40" i="16"/>
  <c r="K40" i="16"/>
  <c r="O40" i="16"/>
  <c r="O37" i="16" s="1"/>
  <c r="Q40" i="16"/>
  <c r="V40" i="16"/>
  <c r="G41" i="16"/>
  <c r="I41" i="16"/>
  <c r="K41" i="16"/>
  <c r="M41" i="16"/>
  <c r="O41" i="16"/>
  <c r="Q41" i="16"/>
  <c r="V41" i="16"/>
  <c r="G43" i="16"/>
  <c r="M43" i="16" s="1"/>
  <c r="I43" i="16"/>
  <c r="K43" i="16"/>
  <c r="K37" i="16" s="1"/>
  <c r="O43" i="16"/>
  <c r="Q43" i="16"/>
  <c r="V43" i="16"/>
  <c r="V37" i="16" s="1"/>
  <c r="G46" i="16"/>
  <c r="M46" i="16" s="1"/>
  <c r="I46" i="16"/>
  <c r="K46" i="16"/>
  <c r="K45" i="16" s="1"/>
  <c r="O46" i="16"/>
  <c r="O45" i="16" s="1"/>
  <c r="Q46" i="16"/>
  <c r="V46" i="16"/>
  <c r="V45" i="16" s="1"/>
  <c r="G47" i="16"/>
  <c r="I47" i="16"/>
  <c r="I45" i="16" s="1"/>
  <c r="K47" i="16"/>
  <c r="M47" i="16"/>
  <c r="O47" i="16"/>
  <c r="Q47" i="16"/>
  <c r="Q45" i="16" s="1"/>
  <c r="V47" i="16"/>
  <c r="G48" i="16"/>
  <c r="M48" i="16" s="1"/>
  <c r="I48" i="16"/>
  <c r="K48" i="16"/>
  <c r="O48" i="16"/>
  <c r="Q48" i="16"/>
  <c r="V48" i="16"/>
  <c r="G49" i="16"/>
  <c r="I49" i="16"/>
  <c r="K49" i="16"/>
  <c r="M49" i="16"/>
  <c r="O49" i="16"/>
  <c r="Q49" i="16"/>
  <c r="V49" i="16"/>
  <c r="AE51" i="16"/>
  <c r="G133" i="15"/>
  <c r="BA123" i="15"/>
  <c r="BA118" i="15"/>
  <c r="G8" i="15"/>
  <c r="G9" i="15"/>
  <c r="M9" i="15" s="1"/>
  <c r="M8" i="15" s="1"/>
  <c r="I9" i="15"/>
  <c r="I8" i="15" s="1"/>
  <c r="K9" i="15"/>
  <c r="O9" i="15"/>
  <c r="O8" i="15" s="1"/>
  <c r="Q9" i="15"/>
  <c r="Q8" i="15" s="1"/>
  <c r="V9" i="15"/>
  <c r="G12" i="15"/>
  <c r="M12" i="15" s="1"/>
  <c r="I12" i="15"/>
  <c r="K12" i="15"/>
  <c r="K8" i="15" s="1"/>
  <c r="O12" i="15"/>
  <c r="Q12" i="15"/>
  <c r="V12" i="15"/>
  <c r="V8" i="15" s="1"/>
  <c r="G16" i="15"/>
  <c r="M16" i="15" s="1"/>
  <c r="I16" i="15"/>
  <c r="I15" i="15" s="1"/>
  <c r="K16" i="15"/>
  <c r="O16" i="15"/>
  <c r="O15" i="15" s="1"/>
  <c r="Q16" i="15"/>
  <c r="V16" i="15"/>
  <c r="G17" i="15"/>
  <c r="M17" i="15" s="1"/>
  <c r="I17" i="15"/>
  <c r="K17" i="15"/>
  <c r="O17" i="15"/>
  <c r="Q17" i="15"/>
  <c r="Q15" i="15" s="1"/>
  <c r="V17" i="15"/>
  <c r="G18" i="15"/>
  <c r="M18" i="15" s="1"/>
  <c r="I18" i="15"/>
  <c r="K18" i="15"/>
  <c r="K15" i="15" s="1"/>
  <c r="O18" i="15"/>
  <c r="Q18" i="15"/>
  <c r="V18" i="15"/>
  <c r="V15" i="15" s="1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K22" i="15"/>
  <c r="G23" i="15"/>
  <c r="I23" i="15"/>
  <c r="I22" i="15" s="1"/>
  <c r="K23" i="15"/>
  <c r="M23" i="15"/>
  <c r="O23" i="15"/>
  <c r="Q23" i="15"/>
  <c r="V23" i="15"/>
  <c r="V22" i="15" s="1"/>
  <c r="G27" i="15"/>
  <c r="M27" i="15" s="1"/>
  <c r="I27" i="15"/>
  <c r="K27" i="15"/>
  <c r="O27" i="15"/>
  <c r="O22" i="15" s="1"/>
  <c r="Q27" i="15"/>
  <c r="V27" i="15"/>
  <c r="G28" i="15"/>
  <c r="I28" i="15"/>
  <c r="K28" i="15"/>
  <c r="M28" i="15"/>
  <c r="O28" i="15"/>
  <c r="Q28" i="15"/>
  <c r="Q22" i="15" s="1"/>
  <c r="V28" i="15"/>
  <c r="G29" i="15"/>
  <c r="M29" i="15" s="1"/>
  <c r="I29" i="15"/>
  <c r="K29" i="15"/>
  <c r="O29" i="15"/>
  <c r="Q29" i="15"/>
  <c r="V29" i="15"/>
  <c r="Q30" i="15"/>
  <c r="G31" i="15"/>
  <c r="G30" i="15" s="1"/>
  <c r="I31" i="15"/>
  <c r="K31" i="15"/>
  <c r="O31" i="15"/>
  <c r="O30" i="15" s="1"/>
  <c r="Q31" i="15"/>
  <c r="V31" i="15"/>
  <c r="V30" i="15" s="1"/>
  <c r="G32" i="15"/>
  <c r="M32" i="15" s="1"/>
  <c r="I32" i="15"/>
  <c r="I30" i="15" s="1"/>
  <c r="K32" i="15"/>
  <c r="O32" i="15"/>
  <c r="Q32" i="15"/>
  <c r="V32" i="15"/>
  <c r="G33" i="15"/>
  <c r="M33" i="15" s="1"/>
  <c r="I33" i="15"/>
  <c r="K33" i="15"/>
  <c r="K30" i="15" s="1"/>
  <c r="O33" i="15"/>
  <c r="Q33" i="15"/>
  <c r="V33" i="15"/>
  <c r="G35" i="15"/>
  <c r="M35" i="15" s="1"/>
  <c r="I35" i="15"/>
  <c r="K35" i="15"/>
  <c r="K34" i="15" s="1"/>
  <c r="O35" i="15"/>
  <c r="O34" i="15" s="1"/>
  <c r="Q35" i="15"/>
  <c r="V35" i="15"/>
  <c r="G36" i="15"/>
  <c r="I36" i="15"/>
  <c r="K36" i="15"/>
  <c r="M36" i="15"/>
  <c r="O36" i="15"/>
  <c r="Q36" i="15"/>
  <c r="Q34" i="15" s="1"/>
  <c r="V36" i="15"/>
  <c r="G37" i="15"/>
  <c r="M37" i="15" s="1"/>
  <c r="I37" i="15"/>
  <c r="K37" i="15"/>
  <c r="O37" i="15"/>
  <c r="Q37" i="15"/>
  <c r="V37" i="15"/>
  <c r="V34" i="15" s="1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I34" i="15" s="1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G52" i="15"/>
  <c r="I52" i="15"/>
  <c r="K52" i="15"/>
  <c r="M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G67" i="15"/>
  <c r="M67" i="15" s="1"/>
  <c r="I67" i="15"/>
  <c r="K67" i="15"/>
  <c r="O67" i="15"/>
  <c r="Q67" i="15"/>
  <c r="V67" i="15"/>
  <c r="G68" i="15"/>
  <c r="I68" i="15"/>
  <c r="K68" i="15"/>
  <c r="M68" i="15"/>
  <c r="O68" i="15"/>
  <c r="Q68" i="15"/>
  <c r="V68" i="15"/>
  <c r="G69" i="15"/>
  <c r="M69" i="15" s="1"/>
  <c r="I69" i="15"/>
  <c r="K69" i="15"/>
  <c r="O69" i="15"/>
  <c r="Q69" i="15"/>
  <c r="V69" i="15"/>
  <c r="G71" i="15"/>
  <c r="G70" i="15" s="1"/>
  <c r="I71" i="15"/>
  <c r="K71" i="15"/>
  <c r="K70" i="15" s="1"/>
  <c r="O71" i="15"/>
  <c r="O70" i="15" s="1"/>
  <c r="Q71" i="15"/>
  <c r="V71" i="15"/>
  <c r="V70" i="15" s="1"/>
  <c r="G72" i="15"/>
  <c r="I72" i="15"/>
  <c r="I70" i="15" s="1"/>
  <c r="K72" i="15"/>
  <c r="M72" i="15"/>
  <c r="O72" i="15"/>
  <c r="Q72" i="15"/>
  <c r="V72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5" i="15"/>
  <c r="M75" i="15" s="1"/>
  <c r="I75" i="15"/>
  <c r="K75" i="15"/>
  <c r="O75" i="15"/>
  <c r="Q75" i="15"/>
  <c r="V75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78" i="15"/>
  <c r="I78" i="15"/>
  <c r="K78" i="15"/>
  <c r="M78" i="15"/>
  <c r="O78" i="15"/>
  <c r="Q78" i="15"/>
  <c r="Q70" i="15" s="1"/>
  <c r="V78" i="15"/>
  <c r="G79" i="15"/>
  <c r="M79" i="15" s="1"/>
  <c r="I79" i="15"/>
  <c r="K79" i="15"/>
  <c r="O79" i="15"/>
  <c r="Q79" i="15"/>
  <c r="V79" i="15"/>
  <c r="G80" i="15"/>
  <c r="I80" i="15"/>
  <c r="K80" i="15"/>
  <c r="M80" i="15"/>
  <c r="O80" i="15"/>
  <c r="Q80" i="15"/>
  <c r="V80" i="15"/>
  <c r="G81" i="15"/>
  <c r="M81" i="15" s="1"/>
  <c r="I81" i="15"/>
  <c r="K81" i="15"/>
  <c r="O81" i="15"/>
  <c r="Q81" i="15"/>
  <c r="V81" i="15"/>
  <c r="G82" i="15"/>
  <c r="I82" i="15"/>
  <c r="K82" i="15"/>
  <c r="M82" i="15"/>
  <c r="O82" i="15"/>
  <c r="Q82" i="15"/>
  <c r="V82" i="15"/>
  <c r="G83" i="15"/>
  <c r="M83" i="15" s="1"/>
  <c r="I83" i="15"/>
  <c r="K83" i="15"/>
  <c r="O83" i="15"/>
  <c r="Q83" i="15"/>
  <c r="V83" i="15"/>
  <c r="G84" i="15"/>
  <c r="I84" i="15"/>
  <c r="K84" i="15"/>
  <c r="M84" i="15"/>
  <c r="O84" i="15"/>
  <c r="Q84" i="15"/>
  <c r="V84" i="15"/>
  <c r="G85" i="15"/>
  <c r="M85" i="15" s="1"/>
  <c r="I85" i="15"/>
  <c r="K85" i="15"/>
  <c r="O85" i="15"/>
  <c r="Q85" i="15"/>
  <c r="V85" i="15"/>
  <c r="G86" i="15"/>
  <c r="I86" i="15"/>
  <c r="K86" i="15"/>
  <c r="M86" i="15"/>
  <c r="O86" i="15"/>
  <c r="Q86" i="15"/>
  <c r="V86" i="15"/>
  <c r="G87" i="15"/>
  <c r="M87" i="15" s="1"/>
  <c r="I87" i="15"/>
  <c r="K87" i="15"/>
  <c r="O87" i="15"/>
  <c r="Q87" i="15"/>
  <c r="V87" i="15"/>
  <c r="G88" i="15"/>
  <c r="I88" i="15"/>
  <c r="K88" i="15"/>
  <c r="M88" i="15"/>
  <c r="O88" i="15"/>
  <c r="Q88" i="15"/>
  <c r="V88" i="15"/>
  <c r="G89" i="15"/>
  <c r="M89" i="15" s="1"/>
  <c r="I89" i="15"/>
  <c r="K89" i="15"/>
  <c r="O89" i="15"/>
  <c r="Q89" i="15"/>
  <c r="V89" i="15"/>
  <c r="G90" i="15"/>
  <c r="I90" i="15"/>
  <c r="K90" i="15"/>
  <c r="M90" i="15"/>
  <c r="O90" i="15"/>
  <c r="Q90" i="15"/>
  <c r="V90" i="15"/>
  <c r="G91" i="15"/>
  <c r="M91" i="15" s="1"/>
  <c r="I91" i="15"/>
  <c r="K91" i="15"/>
  <c r="O91" i="15"/>
  <c r="Q91" i="15"/>
  <c r="V91" i="15"/>
  <c r="G92" i="15"/>
  <c r="I92" i="15"/>
  <c r="K92" i="15"/>
  <c r="M92" i="15"/>
  <c r="O92" i="15"/>
  <c r="Q92" i="15"/>
  <c r="V92" i="15"/>
  <c r="G93" i="15"/>
  <c r="M93" i="15" s="1"/>
  <c r="I93" i="15"/>
  <c r="K93" i="15"/>
  <c r="O93" i="15"/>
  <c r="Q93" i="15"/>
  <c r="V93" i="15"/>
  <c r="G94" i="15"/>
  <c r="I94" i="15"/>
  <c r="K94" i="15"/>
  <c r="M94" i="15"/>
  <c r="O94" i="15"/>
  <c r="Q94" i="15"/>
  <c r="V94" i="15"/>
  <c r="G95" i="15"/>
  <c r="M95" i="15" s="1"/>
  <c r="I95" i="15"/>
  <c r="K95" i="15"/>
  <c r="O95" i="15"/>
  <c r="Q95" i="15"/>
  <c r="V95" i="15"/>
  <c r="G96" i="15"/>
  <c r="I96" i="15"/>
  <c r="K96" i="15"/>
  <c r="M96" i="15"/>
  <c r="O96" i="15"/>
  <c r="Q96" i="15"/>
  <c r="V96" i="15"/>
  <c r="G97" i="15"/>
  <c r="M97" i="15" s="1"/>
  <c r="I97" i="15"/>
  <c r="K97" i="15"/>
  <c r="O97" i="15"/>
  <c r="Q97" i="15"/>
  <c r="V97" i="15"/>
  <c r="G98" i="15"/>
  <c r="I98" i="15"/>
  <c r="K98" i="15"/>
  <c r="M98" i="15"/>
  <c r="O98" i="15"/>
  <c r="Q98" i="15"/>
  <c r="V98" i="15"/>
  <c r="G99" i="15"/>
  <c r="M99" i="15" s="1"/>
  <c r="I99" i="15"/>
  <c r="K99" i="15"/>
  <c r="O99" i="15"/>
  <c r="Q99" i="15"/>
  <c r="V99" i="15"/>
  <c r="G100" i="15"/>
  <c r="I100" i="15"/>
  <c r="K100" i="15"/>
  <c r="M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I102" i="15"/>
  <c r="K102" i="15"/>
  <c r="M102" i="15"/>
  <c r="O102" i="15"/>
  <c r="Q102" i="15"/>
  <c r="V102" i="15"/>
  <c r="G103" i="15"/>
  <c r="M103" i="15" s="1"/>
  <c r="I103" i="15"/>
  <c r="K103" i="15"/>
  <c r="O103" i="15"/>
  <c r="Q103" i="15"/>
  <c r="V103" i="15"/>
  <c r="G105" i="15"/>
  <c r="G104" i="15" s="1"/>
  <c r="I105" i="15"/>
  <c r="I104" i="15" s="1"/>
  <c r="K105" i="15"/>
  <c r="K104" i="15" s="1"/>
  <c r="O105" i="15"/>
  <c r="O104" i="15" s="1"/>
  <c r="Q105" i="15"/>
  <c r="V105" i="15"/>
  <c r="V104" i="15" s="1"/>
  <c r="G109" i="15"/>
  <c r="I109" i="15"/>
  <c r="K109" i="15"/>
  <c r="M109" i="15"/>
  <c r="O109" i="15"/>
  <c r="Q109" i="15"/>
  <c r="Q104" i="15" s="1"/>
  <c r="V109" i="15"/>
  <c r="G113" i="15"/>
  <c r="I113" i="15"/>
  <c r="K113" i="15"/>
  <c r="M113" i="15"/>
  <c r="O113" i="15"/>
  <c r="Q113" i="15"/>
  <c r="V113" i="15"/>
  <c r="G117" i="15"/>
  <c r="I117" i="15"/>
  <c r="K117" i="15"/>
  <c r="M117" i="15"/>
  <c r="O117" i="15"/>
  <c r="Q117" i="15"/>
  <c r="V117" i="15"/>
  <c r="G122" i="15"/>
  <c r="M122" i="15" s="1"/>
  <c r="I122" i="15"/>
  <c r="K122" i="15"/>
  <c r="O122" i="15"/>
  <c r="Q122" i="15"/>
  <c r="V122" i="15"/>
  <c r="G127" i="15"/>
  <c r="I127" i="15"/>
  <c r="K127" i="15"/>
  <c r="M127" i="15"/>
  <c r="O127" i="15"/>
  <c r="Q127" i="15"/>
  <c r="V127" i="15"/>
  <c r="AE133" i="15"/>
  <c r="G138" i="14"/>
  <c r="BA90" i="14"/>
  <c r="BA88" i="14"/>
  <c r="BA82" i="14"/>
  <c r="BA77" i="14"/>
  <c r="BA64" i="14"/>
  <c r="BA18" i="14"/>
  <c r="BA16" i="14"/>
  <c r="BA10" i="14"/>
  <c r="G9" i="14"/>
  <c r="I9" i="14"/>
  <c r="K9" i="14"/>
  <c r="K8" i="14" s="1"/>
  <c r="M9" i="14"/>
  <c r="O9" i="14"/>
  <c r="Q9" i="14"/>
  <c r="V9" i="14"/>
  <c r="V8" i="14" s="1"/>
  <c r="G17" i="14"/>
  <c r="G8" i="14" s="1"/>
  <c r="I17" i="14"/>
  <c r="K17" i="14"/>
  <c r="O17" i="14"/>
  <c r="O8" i="14" s="1"/>
  <c r="Q17" i="14"/>
  <c r="V17" i="14"/>
  <c r="G19" i="14"/>
  <c r="M19" i="14" s="1"/>
  <c r="I19" i="14"/>
  <c r="I8" i="14" s="1"/>
  <c r="K19" i="14"/>
  <c r="O19" i="14"/>
  <c r="Q19" i="14"/>
  <c r="Q8" i="14" s="1"/>
  <c r="V19" i="14"/>
  <c r="G20" i="14"/>
  <c r="M20" i="14" s="1"/>
  <c r="I20" i="14"/>
  <c r="K20" i="14"/>
  <c r="O20" i="14"/>
  <c r="Q20" i="14"/>
  <c r="V20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9" i="14"/>
  <c r="M29" i="14" s="1"/>
  <c r="I29" i="14"/>
  <c r="K29" i="14"/>
  <c r="O29" i="14"/>
  <c r="Q29" i="14"/>
  <c r="V29" i="14"/>
  <c r="G34" i="14"/>
  <c r="M34" i="14" s="1"/>
  <c r="I34" i="14"/>
  <c r="K34" i="14"/>
  <c r="O34" i="14"/>
  <c r="Q34" i="14"/>
  <c r="V34" i="14"/>
  <c r="G39" i="14"/>
  <c r="I39" i="14"/>
  <c r="K39" i="14"/>
  <c r="M39" i="14"/>
  <c r="O39" i="14"/>
  <c r="Q39" i="14"/>
  <c r="V39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I47" i="14"/>
  <c r="K47" i="14"/>
  <c r="M47" i="14"/>
  <c r="O47" i="14"/>
  <c r="Q47" i="14"/>
  <c r="V47" i="14"/>
  <c r="G48" i="14"/>
  <c r="AF13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3" i="14"/>
  <c r="I63" i="14"/>
  <c r="K63" i="14"/>
  <c r="M63" i="14"/>
  <c r="O63" i="14"/>
  <c r="Q63" i="14"/>
  <c r="V63" i="14"/>
  <c r="G66" i="14"/>
  <c r="G62" i="14" s="1"/>
  <c r="I66" i="14"/>
  <c r="K66" i="14"/>
  <c r="O66" i="14"/>
  <c r="O62" i="14" s="1"/>
  <c r="Q66" i="14"/>
  <c r="V66" i="14"/>
  <c r="G67" i="14"/>
  <c r="M67" i="14" s="1"/>
  <c r="I67" i="14"/>
  <c r="I62" i="14" s="1"/>
  <c r="K67" i="14"/>
  <c r="O67" i="14"/>
  <c r="Q67" i="14"/>
  <c r="Q62" i="14" s="1"/>
  <c r="V67" i="14"/>
  <c r="G68" i="14"/>
  <c r="M68" i="14" s="1"/>
  <c r="I68" i="14"/>
  <c r="K68" i="14"/>
  <c r="K62" i="14" s="1"/>
  <c r="O68" i="14"/>
  <c r="Q68" i="14"/>
  <c r="V68" i="14"/>
  <c r="V62" i="14" s="1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O75" i="14"/>
  <c r="G76" i="14"/>
  <c r="M76" i="14" s="1"/>
  <c r="M75" i="14" s="1"/>
  <c r="I76" i="14"/>
  <c r="I75" i="14" s="1"/>
  <c r="K76" i="14"/>
  <c r="K75" i="14" s="1"/>
  <c r="O76" i="14"/>
  <c r="Q76" i="14"/>
  <c r="Q75" i="14" s="1"/>
  <c r="V76" i="14"/>
  <c r="V75" i="14" s="1"/>
  <c r="K80" i="14"/>
  <c r="G81" i="14"/>
  <c r="G80" i="14" s="1"/>
  <c r="I81" i="14"/>
  <c r="K81" i="14"/>
  <c r="M81" i="14"/>
  <c r="O81" i="14"/>
  <c r="O80" i="14" s="1"/>
  <c r="Q81" i="14"/>
  <c r="V81" i="14"/>
  <c r="G121" i="14"/>
  <c r="M121" i="14" s="1"/>
  <c r="I121" i="14"/>
  <c r="I80" i="14" s="1"/>
  <c r="K121" i="14"/>
  <c r="O121" i="14"/>
  <c r="Q121" i="14"/>
  <c r="Q80" i="14" s="1"/>
  <c r="V121" i="14"/>
  <c r="G129" i="14"/>
  <c r="M129" i="14" s="1"/>
  <c r="I129" i="14"/>
  <c r="K129" i="14"/>
  <c r="O129" i="14"/>
  <c r="Q129" i="14"/>
  <c r="V129" i="14"/>
  <c r="V80" i="14" s="1"/>
  <c r="AE138" i="14"/>
  <c r="G643" i="13"/>
  <c r="BA633" i="13"/>
  <c r="BA628" i="13"/>
  <c r="BA423" i="13"/>
  <c r="BA320" i="13"/>
  <c r="BA228" i="13"/>
  <c r="BA132" i="13"/>
  <c r="BA126" i="13"/>
  <c r="BA15" i="13"/>
  <c r="G9" i="13"/>
  <c r="I9" i="13"/>
  <c r="K9" i="13"/>
  <c r="K8" i="13" s="1"/>
  <c r="M9" i="13"/>
  <c r="O9" i="13"/>
  <c r="O8" i="13" s="1"/>
  <c r="Q9" i="13"/>
  <c r="V9" i="13"/>
  <c r="V8" i="13" s="1"/>
  <c r="G14" i="13"/>
  <c r="G8" i="13" s="1"/>
  <c r="I14" i="13"/>
  <c r="K14" i="13"/>
  <c r="O14" i="13"/>
  <c r="Q14" i="13"/>
  <c r="V14" i="13"/>
  <c r="G19" i="13"/>
  <c r="M19" i="13" s="1"/>
  <c r="I19" i="13"/>
  <c r="I8" i="13" s="1"/>
  <c r="K19" i="13"/>
  <c r="O19" i="13"/>
  <c r="Q19" i="13"/>
  <c r="Q8" i="13" s="1"/>
  <c r="V19" i="13"/>
  <c r="G24" i="13"/>
  <c r="I24" i="13"/>
  <c r="K24" i="13"/>
  <c r="M24" i="13"/>
  <c r="O24" i="13"/>
  <c r="Q24" i="13"/>
  <c r="V24" i="13"/>
  <c r="G29" i="13"/>
  <c r="I29" i="13"/>
  <c r="K29" i="13"/>
  <c r="M29" i="13"/>
  <c r="O29" i="13"/>
  <c r="Q29" i="13"/>
  <c r="V29" i="13"/>
  <c r="G37" i="13"/>
  <c r="M37" i="13" s="1"/>
  <c r="I37" i="13"/>
  <c r="K37" i="13"/>
  <c r="O37" i="13"/>
  <c r="Q37" i="13"/>
  <c r="V37" i="13"/>
  <c r="G41" i="13"/>
  <c r="M41" i="13" s="1"/>
  <c r="I41" i="13"/>
  <c r="K41" i="13"/>
  <c r="O41" i="13"/>
  <c r="Q41" i="13"/>
  <c r="V41" i="13"/>
  <c r="G45" i="13"/>
  <c r="M45" i="13" s="1"/>
  <c r="I45" i="13"/>
  <c r="K45" i="13"/>
  <c r="O45" i="13"/>
  <c r="Q45" i="13"/>
  <c r="V45" i="13"/>
  <c r="I52" i="13"/>
  <c r="K52" i="13"/>
  <c r="V52" i="13"/>
  <c r="G53" i="13"/>
  <c r="M53" i="13" s="1"/>
  <c r="M52" i="13" s="1"/>
  <c r="I53" i="13"/>
  <c r="K53" i="13"/>
  <c r="O53" i="13"/>
  <c r="O52" i="13" s="1"/>
  <c r="Q53" i="13"/>
  <c r="Q52" i="13" s="1"/>
  <c r="V53" i="13"/>
  <c r="G59" i="13"/>
  <c r="G60" i="13"/>
  <c r="I60" i="13"/>
  <c r="I59" i="13" s="1"/>
  <c r="K60" i="13"/>
  <c r="K59" i="13" s="1"/>
  <c r="M60" i="13"/>
  <c r="O60" i="13"/>
  <c r="Q60" i="13"/>
  <c r="Q59" i="13" s="1"/>
  <c r="V60" i="13"/>
  <c r="V59" i="13" s="1"/>
  <c r="G64" i="13"/>
  <c r="I64" i="13"/>
  <c r="K64" i="13"/>
  <c r="M64" i="13"/>
  <c r="M59" i="13" s="1"/>
  <c r="O64" i="13"/>
  <c r="Q64" i="13"/>
  <c r="V64" i="13"/>
  <c r="G70" i="13"/>
  <c r="I70" i="13"/>
  <c r="K70" i="13"/>
  <c r="M70" i="13"/>
  <c r="O70" i="13"/>
  <c r="O59" i="13" s="1"/>
  <c r="Q70" i="13"/>
  <c r="V70" i="13"/>
  <c r="G77" i="13"/>
  <c r="M77" i="13" s="1"/>
  <c r="I77" i="13"/>
  <c r="K77" i="13"/>
  <c r="O77" i="13"/>
  <c r="Q77" i="13"/>
  <c r="V77" i="13"/>
  <c r="G82" i="13"/>
  <c r="M82" i="13" s="1"/>
  <c r="I82" i="13"/>
  <c r="K82" i="13"/>
  <c r="O82" i="13"/>
  <c r="Q82" i="13"/>
  <c r="V82" i="13"/>
  <c r="G87" i="13"/>
  <c r="M87" i="13" s="1"/>
  <c r="I87" i="13"/>
  <c r="I86" i="13" s="1"/>
  <c r="K87" i="13"/>
  <c r="O87" i="13"/>
  <c r="O86" i="13" s="1"/>
  <c r="Q87" i="13"/>
  <c r="Q86" i="13" s="1"/>
  <c r="V87" i="13"/>
  <c r="G97" i="13"/>
  <c r="M97" i="13" s="1"/>
  <c r="I97" i="13"/>
  <c r="K97" i="13"/>
  <c r="O97" i="13"/>
  <c r="Q97" i="13"/>
  <c r="V97" i="13"/>
  <c r="G102" i="13"/>
  <c r="I102" i="13"/>
  <c r="K102" i="13"/>
  <c r="K86" i="13" s="1"/>
  <c r="M102" i="13"/>
  <c r="O102" i="13"/>
  <c r="Q102" i="13"/>
  <c r="V102" i="13"/>
  <c r="G112" i="13"/>
  <c r="I112" i="13"/>
  <c r="K112" i="13"/>
  <c r="M112" i="13"/>
  <c r="O112" i="13"/>
  <c r="Q112" i="13"/>
  <c r="V112" i="13"/>
  <c r="G125" i="13"/>
  <c r="I125" i="13"/>
  <c r="K125" i="13"/>
  <c r="M125" i="13"/>
  <c r="O125" i="13"/>
  <c r="Q125" i="13"/>
  <c r="V125" i="13"/>
  <c r="G131" i="13"/>
  <c r="M131" i="13" s="1"/>
  <c r="I131" i="13"/>
  <c r="K131" i="13"/>
  <c r="O131" i="13"/>
  <c r="Q131" i="13"/>
  <c r="V131" i="13"/>
  <c r="G135" i="13"/>
  <c r="M135" i="13" s="1"/>
  <c r="I135" i="13"/>
  <c r="K135" i="13"/>
  <c r="O135" i="13"/>
  <c r="Q135" i="13"/>
  <c r="V135" i="13"/>
  <c r="G139" i="13"/>
  <c r="I139" i="13"/>
  <c r="K139" i="13"/>
  <c r="M139" i="13"/>
  <c r="O139" i="13"/>
  <c r="Q139" i="13"/>
  <c r="V139" i="13"/>
  <c r="V86" i="13" s="1"/>
  <c r="G143" i="13"/>
  <c r="M143" i="13" s="1"/>
  <c r="I143" i="13"/>
  <c r="K143" i="13"/>
  <c r="O143" i="13"/>
  <c r="Q143" i="13"/>
  <c r="V143" i="13"/>
  <c r="G147" i="13"/>
  <c r="G148" i="13"/>
  <c r="I148" i="13"/>
  <c r="I147" i="13" s="1"/>
  <c r="K148" i="13"/>
  <c r="K147" i="13" s="1"/>
  <c r="M148" i="13"/>
  <c r="O148" i="13"/>
  <c r="Q148" i="13"/>
  <c r="Q147" i="13" s="1"/>
  <c r="V148" i="13"/>
  <c r="V147" i="13" s="1"/>
  <c r="G157" i="13"/>
  <c r="I157" i="13"/>
  <c r="K157" i="13"/>
  <c r="M157" i="13"/>
  <c r="O157" i="13"/>
  <c r="Q157" i="13"/>
  <c r="V157" i="13"/>
  <c r="G167" i="13"/>
  <c r="I167" i="13"/>
  <c r="K167" i="13"/>
  <c r="M167" i="13"/>
  <c r="O167" i="13"/>
  <c r="O147" i="13" s="1"/>
  <c r="Q167" i="13"/>
  <c r="V167" i="13"/>
  <c r="G176" i="13"/>
  <c r="M176" i="13" s="1"/>
  <c r="I176" i="13"/>
  <c r="K176" i="13"/>
  <c r="O176" i="13"/>
  <c r="Q176" i="13"/>
  <c r="V176" i="13"/>
  <c r="G186" i="13"/>
  <c r="M186" i="13" s="1"/>
  <c r="I186" i="13"/>
  <c r="K186" i="13"/>
  <c r="O186" i="13"/>
  <c r="Q186" i="13"/>
  <c r="V186" i="13"/>
  <c r="G195" i="13"/>
  <c r="I195" i="13"/>
  <c r="K195" i="13"/>
  <c r="M195" i="13"/>
  <c r="O195" i="13"/>
  <c r="Q195" i="13"/>
  <c r="V195" i="13"/>
  <c r="G204" i="13"/>
  <c r="I204" i="13"/>
  <c r="K204" i="13"/>
  <c r="M204" i="13"/>
  <c r="O204" i="13"/>
  <c r="Q204" i="13"/>
  <c r="V204" i="13"/>
  <c r="G227" i="13"/>
  <c r="M227" i="13" s="1"/>
  <c r="I227" i="13"/>
  <c r="K227" i="13"/>
  <c r="O227" i="13"/>
  <c r="Q227" i="13"/>
  <c r="V227" i="13"/>
  <c r="G236" i="13"/>
  <c r="I236" i="13"/>
  <c r="K236" i="13"/>
  <c r="M236" i="13"/>
  <c r="O236" i="13"/>
  <c r="Q236" i="13"/>
  <c r="V236" i="13"/>
  <c r="K244" i="13"/>
  <c r="G245" i="13"/>
  <c r="G244" i="13" s="1"/>
  <c r="I245" i="13"/>
  <c r="I244" i="13" s="1"/>
  <c r="K245" i="13"/>
  <c r="M245" i="13"/>
  <c r="O245" i="13"/>
  <c r="O244" i="13" s="1"/>
  <c r="Q245" i="13"/>
  <c r="Q244" i="13" s="1"/>
  <c r="V245" i="13"/>
  <c r="G251" i="13"/>
  <c r="M251" i="13" s="1"/>
  <c r="I251" i="13"/>
  <c r="K251" i="13"/>
  <c r="O251" i="13"/>
  <c r="Q251" i="13"/>
  <c r="V251" i="13"/>
  <c r="G256" i="13"/>
  <c r="M256" i="13" s="1"/>
  <c r="I256" i="13"/>
  <c r="K256" i="13"/>
  <c r="O256" i="13"/>
  <c r="Q256" i="13"/>
  <c r="V256" i="13"/>
  <c r="V244" i="13" s="1"/>
  <c r="G264" i="13"/>
  <c r="I264" i="13"/>
  <c r="K264" i="13"/>
  <c r="M264" i="13"/>
  <c r="O264" i="13"/>
  <c r="Q264" i="13"/>
  <c r="V264" i="13"/>
  <c r="G269" i="13"/>
  <c r="I269" i="13"/>
  <c r="K269" i="13"/>
  <c r="M269" i="13"/>
  <c r="O269" i="13"/>
  <c r="Q269" i="13"/>
  <c r="V269" i="13"/>
  <c r="G274" i="13"/>
  <c r="G275" i="13"/>
  <c r="I275" i="13"/>
  <c r="I274" i="13" s="1"/>
  <c r="K275" i="13"/>
  <c r="K274" i="13" s="1"/>
  <c r="M275" i="13"/>
  <c r="O275" i="13"/>
  <c r="Q275" i="13"/>
  <c r="Q274" i="13" s="1"/>
  <c r="V275" i="13"/>
  <c r="V274" i="13" s="1"/>
  <c r="G279" i="13"/>
  <c r="I279" i="13"/>
  <c r="K279" i="13"/>
  <c r="M279" i="13"/>
  <c r="O279" i="13"/>
  <c r="Q279" i="13"/>
  <c r="V279" i="13"/>
  <c r="G283" i="13"/>
  <c r="I283" i="13"/>
  <c r="K283" i="13"/>
  <c r="M283" i="13"/>
  <c r="O283" i="13"/>
  <c r="O274" i="13" s="1"/>
  <c r="Q283" i="13"/>
  <c r="V283" i="13"/>
  <c r="G288" i="13"/>
  <c r="M288" i="13" s="1"/>
  <c r="I288" i="13"/>
  <c r="K288" i="13"/>
  <c r="O288" i="13"/>
  <c r="Q288" i="13"/>
  <c r="V288" i="13"/>
  <c r="G292" i="13"/>
  <c r="M292" i="13" s="1"/>
  <c r="I292" i="13"/>
  <c r="K292" i="13"/>
  <c r="O292" i="13"/>
  <c r="Q292" i="13"/>
  <c r="V292" i="13"/>
  <c r="G302" i="13"/>
  <c r="I302" i="13"/>
  <c r="K302" i="13"/>
  <c r="M302" i="13"/>
  <c r="O302" i="13"/>
  <c r="Q302" i="13"/>
  <c r="V302" i="13"/>
  <c r="G307" i="13"/>
  <c r="I307" i="13"/>
  <c r="K307" i="13"/>
  <c r="M307" i="13"/>
  <c r="O307" i="13"/>
  <c r="Q307" i="13"/>
  <c r="V307" i="13"/>
  <c r="G311" i="13"/>
  <c r="O311" i="13"/>
  <c r="G312" i="13"/>
  <c r="I312" i="13"/>
  <c r="I311" i="13" s="1"/>
  <c r="K312" i="13"/>
  <c r="K311" i="13" s="1"/>
  <c r="M312" i="13"/>
  <c r="M311" i="13" s="1"/>
  <c r="O312" i="13"/>
  <c r="Q312" i="13"/>
  <c r="Q311" i="13" s="1"/>
  <c r="V312" i="13"/>
  <c r="V311" i="13" s="1"/>
  <c r="G315" i="13"/>
  <c r="I315" i="13"/>
  <c r="K315" i="13"/>
  <c r="M315" i="13"/>
  <c r="O315" i="13"/>
  <c r="Q315" i="13"/>
  <c r="V315" i="13"/>
  <c r="G318" i="13"/>
  <c r="G319" i="13"/>
  <c r="M319" i="13" s="1"/>
  <c r="M318" i="13" s="1"/>
  <c r="I319" i="13"/>
  <c r="I318" i="13" s="1"/>
  <c r="K319" i="13"/>
  <c r="K318" i="13" s="1"/>
  <c r="O319" i="13"/>
  <c r="O318" i="13" s="1"/>
  <c r="Q319" i="13"/>
  <c r="Q318" i="13" s="1"/>
  <c r="V319" i="13"/>
  <c r="V318" i="13" s="1"/>
  <c r="G325" i="13"/>
  <c r="I325" i="13"/>
  <c r="K325" i="13"/>
  <c r="Q325" i="13"/>
  <c r="G326" i="13"/>
  <c r="I326" i="13"/>
  <c r="K326" i="13"/>
  <c r="M326" i="13"/>
  <c r="M325" i="13" s="1"/>
  <c r="O326" i="13"/>
  <c r="O325" i="13" s="1"/>
  <c r="Q326" i="13"/>
  <c r="V326" i="13"/>
  <c r="V325" i="13" s="1"/>
  <c r="O339" i="13"/>
  <c r="G340" i="13"/>
  <c r="M340" i="13" s="1"/>
  <c r="M339" i="13" s="1"/>
  <c r="I340" i="13"/>
  <c r="I339" i="13" s="1"/>
  <c r="K340" i="13"/>
  <c r="O340" i="13"/>
  <c r="Q340" i="13"/>
  <c r="Q339" i="13" s="1"/>
  <c r="V340" i="13"/>
  <c r="V339" i="13" s="1"/>
  <c r="G350" i="13"/>
  <c r="I350" i="13"/>
  <c r="K350" i="13"/>
  <c r="K339" i="13" s="1"/>
  <c r="M350" i="13"/>
  <c r="O350" i="13"/>
  <c r="Q350" i="13"/>
  <c r="V350" i="13"/>
  <c r="G355" i="13"/>
  <c r="I355" i="13"/>
  <c r="K355" i="13"/>
  <c r="M355" i="13"/>
  <c r="O355" i="13"/>
  <c r="Q355" i="13"/>
  <c r="V355" i="13"/>
  <c r="G360" i="13"/>
  <c r="M360" i="13" s="1"/>
  <c r="I360" i="13"/>
  <c r="I359" i="13" s="1"/>
  <c r="K360" i="13"/>
  <c r="K359" i="13" s="1"/>
  <c r="O360" i="13"/>
  <c r="O359" i="13" s="1"/>
  <c r="Q360" i="13"/>
  <c r="Q359" i="13" s="1"/>
  <c r="V360" i="13"/>
  <c r="G365" i="13"/>
  <c r="M365" i="13" s="1"/>
  <c r="I365" i="13"/>
  <c r="K365" i="13"/>
  <c r="O365" i="13"/>
  <c r="Q365" i="13"/>
  <c r="V365" i="13"/>
  <c r="V359" i="13" s="1"/>
  <c r="G370" i="13"/>
  <c r="I370" i="13"/>
  <c r="K370" i="13"/>
  <c r="M370" i="13"/>
  <c r="O370" i="13"/>
  <c r="Q370" i="13"/>
  <c r="V370" i="13"/>
  <c r="G382" i="13"/>
  <c r="M382" i="13" s="1"/>
  <c r="I382" i="13"/>
  <c r="K382" i="13"/>
  <c r="O382" i="13"/>
  <c r="Q382" i="13"/>
  <c r="V382" i="13"/>
  <c r="G392" i="13"/>
  <c r="M392" i="13" s="1"/>
  <c r="I392" i="13"/>
  <c r="K392" i="13"/>
  <c r="O392" i="13"/>
  <c r="Q392" i="13"/>
  <c r="V392" i="13"/>
  <c r="G398" i="13"/>
  <c r="I398" i="13"/>
  <c r="K398" i="13"/>
  <c r="M398" i="13"/>
  <c r="O398" i="13"/>
  <c r="Q398" i="13"/>
  <c r="V398" i="13"/>
  <c r="G405" i="13"/>
  <c r="I405" i="13"/>
  <c r="K405" i="13"/>
  <c r="M405" i="13"/>
  <c r="O405" i="13"/>
  <c r="Q405" i="13"/>
  <c r="V405" i="13"/>
  <c r="G411" i="13"/>
  <c r="I411" i="13"/>
  <c r="K411" i="13"/>
  <c r="M411" i="13"/>
  <c r="O411" i="13"/>
  <c r="Q411" i="13"/>
  <c r="V411" i="13"/>
  <c r="G415" i="13"/>
  <c r="M415" i="13" s="1"/>
  <c r="I415" i="13"/>
  <c r="K415" i="13"/>
  <c r="O415" i="13"/>
  <c r="Q415" i="13"/>
  <c r="V415" i="13"/>
  <c r="G422" i="13"/>
  <c r="M422" i="13" s="1"/>
  <c r="I422" i="13"/>
  <c r="K422" i="13"/>
  <c r="O422" i="13"/>
  <c r="Q422" i="13"/>
  <c r="V422" i="13"/>
  <c r="G426" i="13"/>
  <c r="I426" i="13"/>
  <c r="K426" i="13"/>
  <c r="M426" i="13"/>
  <c r="O426" i="13"/>
  <c r="Q426" i="13"/>
  <c r="V426" i="13"/>
  <c r="G443" i="13"/>
  <c r="M443" i="13" s="1"/>
  <c r="I443" i="13"/>
  <c r="K443" i="13"/>
  <c r="O443" i="13"/>
  <c r="Q443" i="13"/>
  <c r="V443" i="13"/>
  <c r="G449" i="13"/>
  <c r="M449" i="13"/>
  <c r="O449" i="13"/>
  <c r="Q449" i="13"/>
  <c r="G450" i="13"/>
  <c r="I450" i="13"/>
  <c r="I449" i="13" s="1"/>
  <c r="K450" i="13"/>
  <c r="K449" i="13" s="1"/>
  <c r="M450" i="13"/>
  <c r="O450" i="13"/>
  <c r="Q450" i="13"/>
  <c r="V450" i="13"/>
  <c r="V449" i="13" s="1"/>
  <c r="K456" i="13"/>
  <c r="Q456" i="13"/>
  <c r="V456" i="13"/>
  <c r="G457" i="13"/>
  <c r="G456" i="13" s="1"/>
  <c r="I457" i="13"/>
  <c r="I456" i="13" s="1"/>
  <c r="K457" i="13"/>
  <c r="M457" i="13"/>
  <c r="M456" i="13" s="1"/>
  <c r="O457" i="13"/>
  <c r="O456" i="13" s="1"/>
  <c r="Q457" i="13"/>
  <c r="V457" i="13"/>
  <c r="G462" i="13"/>
  <c r="I462" i="13"/>
  <c r="O462" i="13"/>
  <c r="G463" i="13"/>
  <c r="M463" i="13" s="1"/>
  <c r="M462" i="13" s="1"/>
  <c r="I463" i="13"/>
  <c r="K463" i="13"/>
  <c r="K462" i="13" s="1"/>
  <c r="O463" i="13"/>
  <c r="Q463" i="13"/>
  <c r="Q462" i="13" s="1"/>
  <c r="V463" i="13"/>
  <c r="V462" i="13" s="1"/>
  <c r="G466" i="13"/>
  <c r="I466" i="13"/>
  <c r="K466" i="13"/>
  <c r="M466" i="13"/>
  <c r="O466" i="13"/>
  <c r="Q466" i="13"/>
  <c r="V466" i="13"/>
  <c r="K468" i="13"/>
  <c r="O468" i="13"/>
  <c r="G469" i="13"/>
  <c r="M469" i="13" s="1"/>
  <c r="M468" i="13" s="1"/>
  <c r="I469" i="13"/>
  <c r="I468" i="13" s="1"/>
  <c r="K469" i="13"/>
  <c r="O469" i="13"/>
  <c r="Q469" i="13"/>
  <c r="Q468" i="13" s="1"/>
  <c r="V469" i="13"/>
  <c r="V468" i="13" s="1"/>
  <c r="I473" i="13"/>
  <c r="V473" i="13"/>
  <c r="G474" i="13"/>
  <c r="I474" i="13"/>
  <c r="K474" i="13"/>
  <c r="K473" i="13" s="1"/>
  <c r="M474" i="13"/>
  <c r="M473" i="13" s="1"/>
  <c r="O474" i="13"/>
  <c r="Q474" i="13"/>
  <c r="V474" i="13"/>
  <c r="G478" i="13"/>
  <c r="G473" i="13" s="1"/>
  <c r="I478" i="13"/>
  <c r="K478" i="13"/>
  <c r="M478" i="13"/>
  <c r="O478" i="13"/>
  <c r="O473" i="13" s="1"/>
  <c r="Q478" i="13"/>
  <c r="V478" i="13"/>
  <c r="G483" i="13"/>
  <c r="M483" i="13" s="1"/>
  <c r="I483" i="13"/>
  <c r="K483" i="13"/>
  <c r="O483" i="13"/>
  <c r="Q483" i="13"/>
  <c r="Q473" i="13" s="1"/>
  <c r="V483" i="13"/>
  <c r="I488" i="13"/>
  <c r="K488" i="13"/>
  <c r="Q488" i="13"/>
  <c r="G489" i="13"/>
  <c r="I489" i="13"/>
  <c r="K489" i="13"/>
  <c r="M489" i="13"/>
  <c r="O489" i="13"/>
  <c r="Q489" i="13"/>
  <c r="V489" i="13"/>
  <c r="V488" i="13" s="1"/>
  <c r="G495" i="13"/>
  <c r="G488" i="13" s="1"/>
  <c r="I495" i="13"/>
  <c r="K495" i="13"/>
  <c r="O495" i="13"/>
  <c r="O488" i="13" s="1"/>
  <c r="Q495" i="13"/>
  <c r="V495" i="13"/>
  <c r="G500" i="13"/>
  <c r="G501" i="13"/>
  <c r="M501" i="13" s="1"/>
  <c r="M500" i="13" s="1"/>
  <c r="I501" i="13"/>
  <c r="I500" i="13" s="1"/>
  <c r="K501" i="13"/>
  <c r="K500" i="13" s="1"/>
  <c r="O501" i="13"/>
  <c r="Q501" i="13"/>
  <c r="V501" i="13"/>
  <c r="V500" i="13" s="1"/>
  <c r="G506" i="13"/>
  <c r="I506" i="13"/>
  <c r="K506" i="13"/>
  <c r="M506" i="13"/>
  <c r="O506" i="13"/>
  <c r="Q506" i="13"/>
  <c r="V506" i="13"/>
  <c r="G510" i="13"/>
  <c r="I510" i="13"/>
  <c r="K510" i="13"/>
  <c r="M510" i="13"/>
  <c r="O510" i="13"/>
  <c r="O500" i="13" s="1"/>
  <c r="Q510" i="13"/>
  <c r="V510" i="13"/>
  <c r="G516" i="13"/>
  <c r="M516" i="13" s="1"/>
  <c r="I516" i="13"/>
  <c r="K516" i="13"/>
  <c r="O516" i="13"/>
  <c r="Q516" i="13"/>
  <c r="V516" i="13"/>
  <c r="G522" i="13"/>
  <c r="M522" i="13" s="1"/>
  <c r="I522" i="13"/>
  <c r="K522" i="13"/>
  <c r="O522" i="13"/>
  <c r="Q522" i="13"/>
  <c r="Q500" i="13" s="1"/>
  <c r="V522" i="13"/>
  <c r="G528" i="13"/>
  <c r="I528" i="13"/>
  <c r="K528" i="13"/>
  <c r="M528" i="13"/>
  <c r="O528" i="13"/>
  <c r="Q528" i="13"/>
  <c r="V528" i="13"/>
  <c r="G534" i="13"/>
  <c r="M534" i="13" s="1"/>
  <c r="I534" i="13"/>
  <c r="K534" i="13"/>
  <c r="O534" i="13"/>
  <c r="Q534" i="13"/>
  <c r="V534" i="13"/>
  <c r="G543" i="13"/>
  <c r="M543" i="13" s="1"/>
  <c r="I543" i="13"/>
  <c r="K543" i="13"/>
  <c r="O543" i="13"/>
  <c r="Q543" i="13"/>
  <c r="V543" i="13"/>
  <c r="I548" i="13"/>
  <c r="G549" i="13"/>
  <c r="I549" i="13"/>
  <c r="K549" i="13"/>
  <c r="K548" i="13" s="1"/>
  <c r="M549" i="13"/>
  <c r="O549" i="13"/>
  <c r="Q549" i="13"/>
  <c r="V549" i="13"/>
  <c r="G555" i="13"/>
  <c r="G548" i="13" s="1"/>
  <c r="I555" i="13"/>
  <c r="K555" i="13"/>
  <c r="M555" i="13"/>
  <c r="O555" i="13"/>
  <c r="O548" i="13" s="1"/>
  <c r="Q555" i="13"/>
  <c r="V555" i="13"/>
  <c r="G561" i="13"/>
  <c r="M561" i="13" s="1"/>
  <c r="I561" i="13"/>
  <c r="K561" i="13"/>
  <c r="O561" i="13"/>
  <c r="Q561" i="13"/>
  <c r="Q548" i="13" s="1"/>
  <c r="V561" i="13"/>
  <c r="G569" i="13"/>
  <c r="M569" i="13" s="1"/>
  <c r="I569" i="13"/>
  <c r="K569" i="13"/>
  <c r="O569" i="13"/>
  <c r="Q569" i="13"/>
  <c r="V569" i="13"/>
  <c r="G577" i="13"/>
  <c r="I577" i="13"/>
  <c r="K577" i="13"/>
  <c r="M577" i="13"/>
  <c r="O577" i="13"/>
  <c r="Q577" i="13"/>
  <c r="V577" i="13"/>
  <c r="V548" i="13" s="1"/>
  <c r="K582" i="13"/>
  <c r="O582" i="13"/>
  <c r="V582" i="13"/>
  <c r="G583" i="13"/>
  <c r="M583" i="13" s="1"/>
  <c r="M582" i="13" s="1"/>
  <c r="I583" i="13"/>
  <c r="I582" i="13" s="1"/>
  <c r="K583" i="13"/>
  <c r="O583" i="13"/>
  <c r="Q583" i="13"/>
  <c r="Q582" i="13" s="1"/>
  <c r="V583" i="13"/>
  <c r="I586" i="13"/>
  <c r="Q586" i="13"/>
  <c r="V586" i="13"/>
  <c r="G587" i="13"/>
  <c r="I587" i="13"/>
  <c r="K587" i="13"/>
  <c r="K586" i="13" s="1"/>
  <c r="M587" i="13"/>
  <c r="M586" i="13" s="1"/>
  <c r="O587" i="13"/>
  <c r="Q587" i="13"/>
  <c r="V587" i="13"/>
  <c r="G588" i="13"/>
  <c r="G586" i="13" s="1"/>
  <c r="I588" i="13"/>
  <c r="K588" i="13"/>
  <c r="M588" i="13"/>
  <c r="O588" i="13"/>
  <c r="O586" i="13" s="1"/>
  <c r="Q588" i="13"/>
  <c r="V588" i="13"/>
  <c r="I597" i="13"/>
  <c r="O597" i="13"/>
  <c r="G598" i="13"/>
  <c r="M598" i="13" s="1"/>
  <c r="I598" i="13"/>
  <c r="K598" i="13"/>
  <c r="K597" i="13" s="1"/>
  <c r="O598" i="13"/>
  <c r="Q598" i="13"/>
  <c r="Q597" i="13" s="1"/>
  <c r="V598" i="13"/>
  <c r="V597" i="13" s="1"/>
  <c r="G602" i="13"/>
  <c r="I602" i="13"/>
  <c r="K602" i="13"/>
  <c r="M602" i="13"/>
  <c r="O602" i="13"/>
  <c r="Q602" i="13"/>
  <c r="V602" i="13"/>
  <c r="G606" i="13"/>
  <c r="G597" i="13" s="1"/>
  <c r="I606" i="13"/>
  <c r="K606" i="13"/>
  <c r="O606" i="13"/>
  <c r="Q606" i="13"/>
  <c r="V606" i="13"/>
  <c r="G610" i="13"/>
  <c r="G611" i="13"/>
  <c r="M611" i="13" s="1"/>
  <c r="I611" i="13"/>
  <c r="I610" i="13" s="1"/>
  <c r="K611" i="13"/>
  <c r="K610" i="13" s="1"/>
  <c r="O611" i="13"/>
  <c r="Q611" i="13"/>
  <c r="V611" i="13"/>
  <c r="V610" i="13" s="1"/>
  <c r="G615" i="13"/>
  <c r="I615" i="13"/>
  <c r="K615" i="13"/>
  <c r="M615" i="13"/>
  <c r="O615" i="13"/>
  <c r="Q615" i="13"/>
  <c r="V615" i="13"/>
  <c r="G619" i="13"/>
  <c r="I619" i="13"/>
  <c r="K619" i="13"/>
  <c r="M619" i="13"/>
  <c r="O619" i="13"/>
  <c r="O610" i="13" s="1"/>
  <c r="Q619" i="13"/>
  <c r="V619" i="13"/>
  <c r="G623" i="13"/>
  <c r="M623" i="13" s="1"/>
  <c r="I623" i="13"/>
  <c r="K623" i="13"/>
  <c r="O623" i="13"/>
  <c r="Q623" i="13"/>
  <c r="V623" i="13"/>
  <c r="G627" i="13"/>
  <c r="M627" i="13" s="1"/>
  <c r="I627" i="13"/>
  <c r="K627" i="13"/>
  <c r="O627" i="13"/>
  <c r="Q627" i="13"/>
  <c r="Q610" i="13" s="1"/>
  <c r="V627" i="13"/>
  <c r="G632" i="13"/>
  <c r="I632" i="13"/>
  <c r="K632" i="13"/>
  <c r="M632" i="13"/>
  <c r="O632" i="13"/>
  <c r="Q632" i="13"/>
  <c r="V632" i="13"/>
  <c r="G637" i="13"/>
  <c r="M637" i="13" s="1"/>
  <c r="I637" i="13"/>
  <c r="K637" i="13"/>
  <c r="O637" i="13"/>
  <c r="Q637" i="13"/>
  <c r="V637" i="13"/>
  <c r="AE643" i="13"/>
  <c r="AF643" i="13"/>
  <c r="G28" i="12"/>
  <c r="G8" i="12"/>
  <c r="G9" i="12"/>
  <c r="M9" i="12" s="1"/>
  <c r="I9" i="12"/>
  <c r="K9" i="12"/>
  <c r="K8" i="12" s="1"/>
  <c r="O9" i="12"/>
  <c r="Q9" i="12"/>
  <c r="V9" i="12"/>
  <c r="V8" i="12" s="1"/>
  <c r="G10" i="12"/>
  <c r="I10" i="12"/>
  <c r="K10" i="12"/>
  <c r="M10" i="12"/>
  <c r="O10" i="12"/>
  <c r="Q10" i="12"/>
  <c r="V10" i="12"/>
  <c r="G11" i="12"/>
  <c r="AF28" i="12" s="1"/>
  <c r="I11" i="12"/>
  <c r="K11" i="12"/>
  <c r="M11" i="12"/>
  <c r="O11" i="12"/>
  <c r="O8" i="12" s="1"/>
  <c r="Q11" i="12"/>
  <c r="V11" i="12"/>
  <c r="G12" i="12"/>
  <c r="M12" i="12" s="1"/>
  <c r="I12" i="12"/>
  <c r="K12" i="12"/>
  <c r="O12" i="12"/>
  <c r="Q12" i="12"/>
  <c r="Q8" i="12" s="1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I8" i="12" s="1"/>
  <c r="K16" i="12"/>
  <c r="O16" i="12"/>
  <c r="Q16" i="12"/>
  <c r="V16" i="12"/>
  <c r="G21" i="12"/>
  <c r="I21" i="12"/>
  <c r="K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O21" i="12" s="1"/>
  <c r="Q23" i="12"/>
  <c r="V23" i="12"/>
  <c r="G24" i="12"/>
  <c r="M24" i="12" s="1"/>
  <c r="I24" i="12"/>
  <c r="K24" i="12"/>
  <c r="O24" i="12"/>
  <c r="Q24" i="12"/>
  <c r="Q21" i="12" s="1"/>
  <c r="V24" i="12"/>
  <c r="G25" i="12"/>
  <c r="M25" i="12" s="1"/>
  <c r="I25" i="12"/>
  <c r="K25" i="12"/>
  <c r="O25" i="12"/>
  <c r="Q25" i="12"/>
  <c r="V25" i="12"/>
  <c r="V21" i="12" s="1"/>
  <c r="G26" i="12"/>
  <c r="I26" i="12"/>
  <c r="K26" i="12"/>
  <c r="M26" i="12"/>
  <c r="O26" i="12"/>
  <c r="Q26" i="12"/>
  <c r="V26" i="12"/>
  <c r="AE28" i="12"/>
  <c r="I20" i="1"/>
  <c r="I19" i="1"/>
  <c r="I18" i="1"/>
  <c r="I17" i="1"/>
  <c r="I16" i="1"/>
  <c r="I101" i="1"/>
  <c r="J100" i="1" s="1"/>
  <c r="F48" i="1"/>
  <c r="G23" i="1" s="1"/>
  <c r="G48" i="1"/>
  <c r="G25" i="1" s="1"/>
  <c r="A25" i="1" s="1"/>
  <c r="G26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48" i="1" s="1"/>
  <c r="J28" i="1"/>
  <c r="J26" i="1"/>
  <c r="G38" i="1"/>
  <c r="F38" i="1"/>
  <c r="J23" i="1"/>
  <c r="J24" i="1"/>
  <c r="J25" i="1"/>
  <c r="J27" i="1"/>
  <c r="E24" i="1"/>
  <c r="E26" i="1"/>
  <c r="J72" i="1" l="1"/>
  <c r="J64" i="1"/>
  <c r="J90" i="1"/>
  <c r="J67" i="1"/>
  <c r="J68" i="1"/>
  <c r="J97" i="1"/>
  <c r="J80" i="1"/>
  <c r="J70" i="1"/>
  <c r="J77" i="1"/>
  <c r="J63" i="1"/>
  <c r="J83" i="1"/>
  <c r="J78" i="1"/>
  <c r="J96" i="1"/>
  <c r="J74" i="1"/>
  <c r="J86" i="1"/>
  <c r="J92" i="1"/>
  <c r="J65" i="1"/>
  <c r="J66" i="1"/>
  <c r="J71" i="1"/>
  <c r="J76" i="1"/>
  <c r="J82" i="1"/>
  <c r="J87" i="1"/>
  <c r="J69" i="1"/>
  <c r="J73" i="1"/>
  <c r="J79" i="1"/>
  <c r="J88" i="1"/>
  <c r="J93" i="1"/>
  <c r="J75" i="1"/>
  <c r="J84" i="1"/>
  <c r="J81" i="1"/>
  <c r="J85" i="1"/>
  <c r="J89" i="1"/>
  <c r="J94" i="1"/>
  <c r="J98" i="1"/>
  <c r="J91" i="1"/>
  <c r="J95" i="1"/>
  <c r="A26" i="1"/>
  <c r="A23" i="1"/>
  <c r="G28" i="1"/>
  <c r="M45" i="16"/>
  <c r="G45" i="16"/>
  <c r="M40" i="16"/>
  <c r="M37" i="16" s="1"/>
  <c r="M9" i="16"/>
  <c r="M8" i="16" s="1"/>
  <c r="AF51" i="16"/>
  <c r="M15" i="15"/>
  <c r="M34" i="15"/>
  <c r="M22" i="15"/>
  <c r="G34" i="15"/>
  <c r="G15" i="15"/>
  <c r="M71" i="15"/>
  <c r="M70" i="15" s="1"/>
  <c r="M31" i="15"/>
  <c r="M30" i="15" s="1"/>
  <c r="AF133" i="15"/>
  <c r="M105" i="15"/>
  <c r="M104" i="15" s="1"/>
  <c r="M80" i="14"/>
  <c r="M66" i="14"/>
  <c r="M62" i="14" s="1"/>
  <c r="M48" i="14"/>
  <c r="M17" i="14"/>
  <c r="M8" i="14" s="1"/>
  <c r="M86" i="13"/>
  <c r="M548" i="13"/>
  <c r="M359" i="13"/>
  <c r="M610" i="13"/>
  <c r="M488" i="13"/>
  <c r="M147" i="13"/>
  <c r="M274" i="13"/>
  <c r="M8" i="13"/>
  <c r="M244" i="13"/>
  <c r="M495" i="13"/>
  <c r="G86" i="13"/>
  <c r="G52" i="13"/>
  <c r="G582" i="13"/>
  <c r="G468" i="13"/>
  <c r="G339" i="13"/>
  <c r="G359" i="13"/>
  <c r="M606" i="13"/>
  <c r="M597" i="13" s="1"/>
  <c r="M14" i="13"/>
  <c r="M21" i="12"/>
  <c r="M8" i="12"/>
  <c r="I21" i="1"/>
  <c r="J99" i="1"/>
  <c r="I39" i="1"/>
  <c r="I48" i="1" s="1"/>
  <c r="J101" i="1" l="1"/>
  <c r="G24" i="1"/>
  <c r="A27" i="1" s="1"/>
  <c r="A24" i="1"/>
  <c r="J45" i="1"/>
  <c r="J39" i="1"/>
  <c r="J48" i="1" s="1"/>
  <c r="J47" i="1"/>
  <c r="J41" i="1"/>
  <c r="J44" i="1"/>
  <c r="J46" i="1"/>
  <c r="J40" i="1"/>
  <c r="J43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 Kolacek</author>
  </authors>
  <commentList>
    <comment ref="S6" authorId="0" shapeId="0" xr:uid="{7FA7ED19-3B2B-4ABE-9D5F-72BBBC8F80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9AE0396-F4AE-4EBD-A211-1692067D25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 Kolacek</author>
  </authors>
  <commentList>
    <comment ref="S6" authorId="0" shapeId="0" xr:uid="{2EA72B08-4873-4324-8A65-F09BC61A2C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208F884-36C5-4681-8E8B-9DA8EA939A1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 Kolacek</author>
  </authors>
  <commentList>
    <comment ref="S6" authorId="0" shapeId="0" xr:uid="{B745A362-228C-4184-B49B-FBABE8070A8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BAB007-129D-45D4-823C-6A800FE6555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 Kolacek</author>
  </authors>
  <commentList>
    <comment ref="S6" authorId="0" shapeId="0" xr:uid="{A076327F-0555-42BC-90A4-39127CE5E17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418B183-776D-4899-938A-72EAD1CB4C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 Kolacek</author>
  </authors>
  <commentList>
    <comment ref="S6" authorId="0" shapeId="0" xr:uid="{2FB51E05-9DDE-468B-B2B1-D9C74D87DF6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E5D1E5B-2B0E-4BD6-8289-A35F942104B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<sst xmlns="http://schemas.openxmlformats.org/spreadsheetml/2006/main" count="4126" uniqueCount="1067">
  <si>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</si>
  <si>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</si>
  <si>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</si>
  <si>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</si>
  <si>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</si>
  <si>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</si>
  <si>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</si>
  <si>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</si>
  <si>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</si>
  <si>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</si>
  <si>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</si>
  <si>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</si>
  <si>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</si>
  <si>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</si>
  <si>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</si>
  <si>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</si>
  <si>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</si>
  <si>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</si>
  <si>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</si>
  <si>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</si>
  <si>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</si>
  <si>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</si>
  <si>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</si>
  <si>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</si>
  <si>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</si>
  <si>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</si>
  <si>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</si>
  <si>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</si>
  <si>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</si>
  <si>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</si>
  <si>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</si>
  <si>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</si>
  <si>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</si>
  <si>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</si>
  <si>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</si>
  <si>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</si>
  <si>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</si>
  <si>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</si>
  <si>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</si>
  <si>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</si>
  <si>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</si>
  <si>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</si>
  <si>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</si>
  <si>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2617</t>
  </si>
  <si>
    <t>Oprava Purkyňova sálu - havarijní stav</t>
  </si>
  <si>
    <t>Stavba</t>
  </si>
  <si>
    <t>Ostatní a vedlejší náklady</t>
  </si>
  <si>
    <t>00</t>
  </si>
  <si>
    <t>Vedlejší a ostatní náklady</t>
  </si>
  <si>
    <t>Stavební objekt</t>
  </si>
  <si>
    <t>001</t>
  </si>
  <si>
    <t>D.1</t>
  </si>
  <si>
    <t>Architektonicko stavební řešení</t>
  </si>
  <si>
    <t>D.3</t>
  </si>
  <si>
    <t>Vzduchotechnika</t>
  </si>
  <si>
    <t>D.4</t>
  </si>
  <si>
    <t>Silnoproudé rozvody</t>
  </si>
  <si>
    <t>D.5</t>
  </si>
  <si>
    <t>Slaboproudé rozvody</t>
  </si>
  <si>
    <t>Celkem za stavbu</t>
  </si>
  <si>
    <t>CZK</t>
  </si>
  <si>
    <t>#POPS</t>
  </si>
  <si>
    <t>Popis stavby: 2617 - Oprava Purkyňova sálu - havarijní stav</t>
  </si>
  <si>
    <t>#POPO</t>
  </si>
  <si>
    <t>Popis objektu: 00 - Vedlejší a ostatní náklady</t>
  </si>
  <si>
    <t>#POPR</t>
  </si>
  <si>
    <t>Popis rozpočtu: 00 - Vedlejší a ostatní náklady</t>
  </si>
  <si>
    <t>Popis objektu: 001 - Oprava Purkyňova sálu - havarijní stav</t>
  </si>
  <si>
    <t>Popis rozpočtu: D.1 - Architektonicko stavební řešení</t>
  </si>
  <si>
    <t>Popis rozpočtu: D.3 - Vzduchotechnika</t>
  </si>
  <si>
    <t>Popis rozpočtu: D.4 - Silnoproudé rozvody</t>
  </si>
  <si>
    <t>Popis rozpočtu: D.5 - Slaboproudé rozvody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</si>
  <si>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</si>
  <si>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</si>
  <si>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</si>
  <si>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</si>
  <si>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</si>
  <si>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</si>
  <si>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</si>
  <si>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</si>
  <si>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</si>
  <si>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</si>
  <si>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</si>
  <si>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</si>
  <si>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8</t>
  </si>
  <si>
    <t>Trubní vedení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</si>
  <si>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</si>
  <si>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</si>
  <si>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</si>
  <si>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</si>
  <si>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</si>
  <si>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</si>
  <si>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95.1</t>
  </si>
  <si>
    <t>Restaurátorské práce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</si>
  <si>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</si>
  <si>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</si>
  <si>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</si>
  <si>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</si>
  <si>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</si>
  <si>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</si>
  <si>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</si>
  <si>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</si>
  <si>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</si>
  <si>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</si>
  <si>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725</t>
  </si>
  <si>
    <t>Zařizovací předměty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</si>
  <si>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</si>
  <si>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</si>
  <si>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</si>
  <si>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</si>
  <si>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</si>
  <si>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</si>
  <si>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</si>
  <si>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</si>
  <si>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</si>
  <si>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</si>
  <si>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</si>
  <si>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</si>
  <si>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799</t>
  </si>
  <si>
    <t>Ostatní prvky</t>
  </si>
  <si>
    <t>M21.8</t>
  </si>
  <si>
    <t>Rozvodnice R/sál</t>
  </si>
  <si>
    <t>M21.D</t>
  </si>
  <si>
    <t>Svítidla</t>
  </si>
  <si>
    <t>M21.J</t>
  </si>
  <si>
    <t>Zásuvky, spínače, krabice, elektroinstalační mat.</t>
  </si>
  <si>
    <t>M21f</t>
  </si>
  <si>
    <t>Montážní práce</t>
  </si>
  <si>
    <t>M21g</t>
  </si>
  <si>
    <t>Dodávka materiálu</t>
  </si>
  <si>
    <t>M22a</t>
  </si>
  <si>
    <t>Strukturovaná kabeláž</t>
  </si>
  <si>
    <t>M22b</t>
  </si>
  <si>
    <t>AV technika</t>
  </si>
  <si>
    <t>M22c</t>
  </si>
  <si>
    <t>WIFI Access point</t>
  </si>
  <si>
    <t>M24a</t>
  </si>
  <si>
    <t>Větrání sálu</t>
  </si>
  <si>
    <t>M24b</t>
  </si>
  <si>
    <t>Zdroj chladu pro zař. 1</t>
  </si>
  <si>
    <t>M24c</t>
  </si>
  <si>
    <t>Protipožární ucpávky</t>
  </si>
  <si>
    <t>M24d</t>
  </si>
  <si>
    <t>Zkoušky a zaregulování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</si>
  <si>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</si>
  <si>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</si>
  <si>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</si>
  <si>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</si>
  <si>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</si>
  <si>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</si>
  <si>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</si>
  <si>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</si>
  <si>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</si>
  <si>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</si>
  <si>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</si>
  <si>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</si>
  <si>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</si>
  <si>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</si>
  <si>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</si>
  <si>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</si>
  <si>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</si>
  <si>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</si>
  <si>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</si>
  <si>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</si>
  <si>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</si>
  <si>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</si>
  <si>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</si>
  <si>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</si>
  <si>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</si>
  <si>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</si>
  <si>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</si>
  <si>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</si>
  <si>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</si>
  <si>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</si>
  <si>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</si>
  <si>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</si>
  <si>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</si>
  <si>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</si>
  <si>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</si>
  <si>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00912T</t>
  </si>
  <si>
    <t>Projednávání s ústavem památkové péče</t>
  </si>
  <si>
    <t>Soubor</t>
  </si>
  <si>
    <t>Vlastní</t>
  </si>
  <si>
    <t>Indiv</t>
  </si>
  <si>
    <t>VRN</t>
  </si>
  <si>
    <t>Běžná</t>
  </si>
  <si>
    <t>POL99_8</t>
  </si>
  <si>
    <t>00887T</t>
  </si>
  <si>
    <t>Vysazení vzorků, odsouhlasení dozorem památkové péče</t>
  </si>
  <si>
    <t>00850T</t>
  </si>
  <si>
    <t>Vyhotovení dílenské dokumentace vč.projednání</t>
  </si>
  <si>
    <t>005128T</t>
  </si>
  <si>
    <t>Koordinace s ostatními profesemi</t>
  </si>
  <si>
    <t>005121010R</t>
  </si>
  <si>
    <t>Vybudování zařízení staveniště</t>
  </si>
  <si>
    <t>RTS 23/ II</t>
  </si>
  <si>
    <t>005121020R</t>
  </si>
  <si>
    <t xml:space="preserve">Provoz zařízení staveniště </t>
  </si>
  <si>
    <t>005121030R</t>
  </si>
  <si>
    <t>Odstranění zařízení staveniště</t>
  </si>
  <si>
    <t>0052T</t>
  </si>
  <si>
    <t>Restaurátorský průzkum</t>
  </si>
  <si>
    <t xml:space="preserve">Doplňující restaurátorský průzkum stávající štukové výzdoby : </t>
  </si>
  <si>
    <t>VV</t>
  </si>
  <si>
    <t xml:space="preserve">zaměřený na stratigrafický průzkum, rozsah provedených závadných nátěrů : </t>
  </si>
  <si>
    <t xml:space="preserve">a materiálové složení jednotlivých vrstev : </t>
  </si>
  <si>
    <t>1,00</t>
  </si>
  <si>
    <t>00852T</t>
  </si>
  <si>
    <t>Každodenní úklid dotčených ploch stavbou</t>
  </si>
  <si>
    <t>00896T</t>
  </si>
  <si>
    <t>Oplocení staveniště po celou dobu výstavby</t>
  </si>
  <si>
    <t>005211080R</t>
  </si>
  <si>
    <t xml:space="preserve">Bezpečnostní a hygienická opatření na staveništi </t>
  </si>
  <si>
    <t>00523  R</t>
  </si>
  <si>
    <t>Zkoušky a revize</t>
  </si>
  <si>
    <t>005241010R</t>
  </si>
  <si>
    <t xml:space="preserve">Dokumentace skutečného provedení </t>
  </si>
  <si>
    <t>SUM</t>
  </si>
  <si>
    <t>END</t>
  </si>
  <si>
    <t>Položkový soupis prací a dodávek</t>
  </si>
  <si>
    <t>139711101RT3</t>
  </si>
  <si>
    <t>Vykopávka v uzavřených prostorách v hornině 3</t>
  </si>
  <si>
    <t>m3</t>
  </si>
  <si>
    <t>800-1</t>
  </si>
  <si>
    <t>Práce</t>
  </si>
  <si>
    <t>POL1_1</t>
  </si>
  <si>
    <t>s naložením výkopku na dopravní prostředek</t>
  </si>
  <si>
    <t>SPI</t>
  </si>
  <si>
    <t xml:space="preserve">odstranění štěrkové vrstvy v 1.PP pro zhotovení betonové desky pro usazení VZT jednotky : </t>
  </si>
  <si>
    <t xml:space="preserve">výkres č.04 : </t>
  </si>
  <si>
    <t>2,70*1,40*0,20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</si>
  <si>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</si>
  <si>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</si>
  <si>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</si>
  <si>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</si>
  <si>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</si>
  <si>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</si>
  <si>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162201201R00</t>
  </si>
  <si>
    <t>Vodorovné přemístění výkopku z horniny 1 až 4, nošením, na vzdálenost do 10 m</t>
  </si>
  <si>
    <t>bez naložení, avšak s vyprázdněním nádoby na hromadu nebo do dopravního prostředku,</t>
  </si>
  <si>
    <t>162201209R00</t>
  </si>
  <si>
    <t>Vodorovné přemístění výkopku příplatek za každých dalších 10 m  z horniny 1 až 4, nošením</t>
  </si>
  <si>
    <t>Začátek provozního součtu</t>
  </si>
  <si>
    <t xml:space="preserve">    2,70*1,40*0,20</t>
  </si>
  <si>
    <t>Konec provozního součtu</t>
  </si>
  <si>
    <t>0,7560*5</t>
  </si>
  <si>
    <t>167101101R00</t>
  </si>
  <si>
    <t>Nakládání, skládání, překládání neulehlého výkopku nakládání výkopku  do 100 m3, z horniny 1 až 4</t>
  </si>
  <si>
    <t>171201201R00</t>
  </si>
  <si>
    <t>Uložení sypaniny na dočasnou skládku tak, že na 1 m2 plochy připadá přes 2 m3 výkopku nebo ornice</t>
  </si>
  <si>
    <t>199000005R00</t>
  </si>
  <si>
    <t>Poplatky za skládku zeminy 1- 4, skupina 17 05 04 z Katalogu odpadů</t>
  </si>
  <si>
    <t>t</t>
  </si>
  <si>
    <t>0,7560*1,90</t>
  </si>
  <si>
    <t>271531114R00</t>
  </si>
  <si>
    <t>Polštáře zhutněné pod základy kamenivo drcené, frakce 8 - 16 mm</t>
  </si>
  <si>
    <t>800-2</t>
  </si>
  <si>
    <t xml:space="preserve">poznámka 1 : </t>
  </si>
  <si>
    <t xml:space="preserve">betonová deska pro usazení VZT jednotky : </t>
  </si>
  <si>
    <t xml:space="preserve">podkladní štěrkový podsyp jemnější frakce : </t>
  </si>
  <si>
    <t>2,70*1,40*0,10</t>
  </si>
  <si>
    <t>317234410RT2</t>
  </si>
  <si>
    <t>Vyzdívka mezi nosníky cementovou</t>
  </si>
  <si>
    <t>801-4</t>
  </si>
  <si>
    <t>jakýmikoliv cihlami pálenými na jakoukoliv maltu,</t>
  </si>
  <si>
    <t xml:space="preserve">ocelový překlad I140 nad budoucími dveřmi : </t>
  </si>
  <si>
    <t>2,60*1,00*0,14</t>
  </si>
  <si>
    <t>317944313RT2</t>
  </si>
  <si>
    <t>Dodání a osazení válcovaných nosníků do připravených otvorů profil I 140</t>
  </si>
  <si>
    <t>bez zazdění hlav, s nařezáním nosníků na potřebný rozměr,</t>
  </si>
  <si>
    <t>4*2,60*14,30*0,001</t>
  </si>
  <si>
    <t xml:space="preserve">prořes a sváry : </t>
  </si>
  <si>
    <t>0,1487*0,15</t>
  </si>
  <si>
    <t>340271410R00</t>
  </si>
  <si>
    <t>Zazdívka otvorů příček z pórobetonových tvárnic plochy do 0,25 m2, tloušťka zdiva 100 mm</t>
  </si>
  <si>
    <t>kus</t>
  </si>
  <si>
    <t>včetně pomocného pracovního lešení</t>
  </si>
  <si>
    <t xml:space="preserve">výkres č.02 a 03 : </t>
  </si>
  <si>
    <t xml:space="preserve">poznámka 10 : </t>
  </si>
  <si>
    <t xml:space="preserve">drážky, niky, prostupy pro VZT : </t>
  </si>
  <si>
    <t xml:space="preserve">dozdívka u vyústění VZT : </t>
  </si>
  <si>
    <t>8,00</t>
  </si>
  <si>
    <t>340271605R00</t>
  </si>
  <si>
    <t>Zazdívka otvorů příček z pórobetonových tvárnic plochy od 1 m2  do 4 m2, tloušťka zdiva 50 mm</t>
  </si>
  <si>
    <t xml:space="preserve">zazdívka otvoru pro budoucí dveře tl.50 mm : </t>
  </si>
  <si>
    <t>2,20*2,20*0,05</t>
  </si>
  <si>
    <t>346244381RT2</t>
  </si>
  <si>
    <t>Plentování ocelových nosníků jednostranné výšky do 200 mm</t>
  </si>
  <si>
    <t>m2</t>
  </si>
  <si>
    <t>801-1</t>
  </si>
  <si>
    <t>jakýmikoliv cihlami,</t>
  </si>
  <si>
    <t>2*(2,60*0,14)</t>
  </si>
  <si>
    <t>602011118RT3</t>
  </si>
  <si>
    <t xml:space="preserve">Omítka stěn z hotových směsí vrstva jádrová, vápenná,  , tloušťka vrstvy 15 mm,  </t>
  </si>
  <si>
    <t>po jednotlivých vrstvách</t>
  </si>
  <si>
    <t xml:space="preserve">výkres č.08, poznámka 05 : </t>
  </si>
  <si>
    <t xml:space="preserve">Nové hladké omítky budou provedeny jako trasvápenné s kvalitně kletovaným hladkým povrchem : </t>
  </si>
  <si>
    <t xml:space="preserve">technická zpráva, strana 6, bod 4.5 : </t>
  </si>
  <si>
    <t xml:space="preserve">výměra dle otlučení omítek na výkrese č.03 : </t>
  </si>
  <si>
    <t xml:space="preserve">stěny : </t>
  </si>
  <si>
    <t>22,00+56,00+34,00+12,50</t>
  </si>
  <si>
    <t xml:space="preserve">ostění oken a segmentových nadpraží : </t>
  </si>
  <si>
    <t>((3,50+1,50+3,50)*0,75)*5</t>
  </si>
  <si>
    <t>602011141RT3</t>
  </si>
  <si>
    <t xml:space="preserve">Omítka stěn z hotových směsí vrstva štuková, vápenná,  , tloušťka vrstvy 4 mm,  </t>
  </si>
  <si>
    <t xml:space="preserve">štuk zazdívky otvoru pro budoucí dveře tl.50 mm : </t>
  </si>
  <si>
    <t>2,30*2,30</t>
  </si>
  <si>
    <t>602011147RT3</t>
  </si>
  <si>
    <t xml:space="preserve">Omítka stěn z hotových směsí stěrka, sádrová,  , tloušťka vrstvy 4 mm,  </t>
  </si>
  <si>
    <t>602016191R00</t>
  </si>
  <si>
    <t>Omítka stěn z hotových směsí Doplňkové práce pro omítky stěn z hotových směsí  penetrační nátěr stěn akrylátový</t>
  </si>
  <si>
    <t xml:space="preserve">penetrace pod štuk zazdívky otvoru pro budoucí dveře tl.50 mm : </t>
  </si>
  <si>
    <t>610991111R00</t>
  </si>
  <si>
    <t>Zakrývání výplní vnitřních otvorů, předmětů apod. fólií Pe 0,05-0,2 mm, Fólie hladká separační</t>
  </si>
  <si>
    <t>které se zřizují před úpravami povrchu, a obalení osazených dveřních zárubní před znečištěním při úpravách povrchu nástřikem plastických maltovin včetně pozdějšího odkrytí,</t>
  </si>
  <si>
    <t xml:space="preserve">okna : </t>
  </si>
  <si>
    <t>5*(1,20*2,30)</t>
  </si>
  <si>
    <t xml:space="preserve">dveře : </t>
  </si>
  <si>
    <t>2*(1,40*2,00)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</si>
  <si>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</si>
  <si>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</si>
  <si>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</si>
  <si>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 xml:space="preserve">omítka otvoru pro budoucí dveře : </t>
  </si>
  <si>
    <t>(2,20+2,20+2,20)*1,00</t>
  </si>
  <si>
    <t>612481211RT8</t>
  </si>
  <si>
    <t>Vyztužení povrchu vnitřních stěn sklotextilní síťovinou s dodávkou síťoviny a stěrkového tmelu</t>
  </si>
  <si>
    <t xml:space="preserve">přeperlinkování zazdívky otvoru pro budoucí dveře tl.50 mm : </t>
  </si>
  <si>
    <t>613473115R00</t>
  </si>
  <si>
    <t>Omítky vnitřní pilířů a sloupů ze suchých směsí příplatky za zabudované rohovníky</t>
  </si>
  <si>
    <t>m</t>
  </si>
  <si>
    <t>s plochami rovnými, omítka vápenocementová, strojně nebo ručně nanášená, kompletní souvrství</t>
  </si>
  <si>
    <t xml:space="preserve">rohovníky otvoru pro budoucí dveře : </t>
  </si>
  <si>
    <t>2,20+2,20+2,20</t>
  </si>
  <si>
    <t>610-001</t>
  </si>
  <si>
    <t>D+M zhotovení nové kružby zrcadel</t>
  </si>
  <si>
    <t xml:space="preserve">poznámka 07 : </t>
  </si>
  <si>
    <t>5*3,60</t>
  </si>
  <si>
    <t>631312621R00</t>
  </si>
  <si>
    <t xml:space="preserve">Mazanina z betonu prostého tl. přes 50 do 80 mm třídy C 20/25,  </t>
  </si>
  <si>
    <t>(z kameniva) hlazená dřevěným hladítkem</t>
  </si>
  <si>
    <t xml:space="preserve">skladba P1 : </t>
  </si>
  <si>
    <t xml:space="preserve">betonová deska tl.80 mm : </t>
  </si>
  <si>
    <t xml:space="preserve">    6,35*19,25</t>
  </si>
  <si>
    <t xml:space="preserve">    5*(1,40*0,55)</t>
  </si>
  <si>
    <t>126,0875*0,08</t>
  </si>
  <si>
    <t>631313621R00</t>
  </si>
  <si>
    <t xml:space="preserve">Mazanina z betonu prostého tl. přes 80 do 120 mm třídy C 20/25,  </t>
  </si>
  <si>
    <t xml:space="preserve">výkres č.05 : </t>
  </si>
  <si>
    <t xml:space="preserve">ztužující ararmované obruby pro VZT potrubí : </t>
  </si>
  <si>
    <t>4*(1,00*0,80*0,10)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</si>
  <si>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</si>
  <si>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</si>
  <si>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</si>
  <si>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631319173R00</t>
  </si>
  <si>
    <t>Příplatek za stržení povrchu tloušťka mazaniny od 80 mm do 120 mm</t>
  </si>
  <si>
    <t>631351101R00</t>
  </si>
  <si>
    <t>Bednění stěn, rýh a otvorů v podlahách zřízení</t>
  </si>
  <si>
    <t>(2*2,70+2*1,40)*0,10</t>
  </si>
  <si>
    <t>((2*1,00+2*0,80)*0,10)*4</t>
  </si>
  <si>
    <t>631351102R00</t>
  </si>
  <si>
    <t>Bednění stěn, rýh a otvorů v podlahách odstranění</t>
  </si>
  <si>
    <t>631361921RT4</t>
  </si>
  <si>
    <t>Výztuž mazanin z betonů a z lehkých betonů ze svařovaných sítí průměr drátu 6 mm, velikost oka 100/100 mm</t>
  </si>
  <si>
    <t>včetně distančních prvků</t>
  </si>
  <si>
    <t xml:space="preserve">    2,70*1,40*2</t>
  </si>
  <si>
    <t>7,56*4,44*0,001*1,30</t>
  </si>
  <si>
    <t xml:space="preserve">    4*(1,00*0,80)*2</t>
  </si>
  <si>
    <t>6,40*4,44*0,001*1,30</t>
  </si>
  <si>
    <t>126,0875*4,44*0,001*1,30</t>
  </si>
  <si>
    <t>631591115R00</t>
  </si>
  <si>
    <t>Násyp pod podlahy z lehkých materiálů z keramzitu</t>
  </si>
  <si>
    <t>pod  mazaniny a dlažby, popř. na plochých střechách vodorovný nebo ve spádu s udusáním a urovnáním povrchu</t>
  </si>
  <si>
    <t xml:space="preserve">keramzitový násyp s lokální stabilizací : </t>
  </si>
  <si>
    <t>126,0875*1,20</t>
  </si>
  <si>
    <t>630-001</t>
  </si>
  <si>
    <t>D+M stabilizovaná vrstva keramzitového násypu, tl.100 mm (cementové mléko/řídká malta)</t>
  </si>
  <si>
    <t xml:space="preserve">technická zpráva, bod 4.3. : </t>
  </si>
  <si>
    <t>126,0875*0,10</t>
  </si>
  <si>
    <t>871241111R00</t>
  </si>
  <si>
    <t>Montáž potrubí z plastických hmot z tlakových trubek z tvrdého PVC těsněných gumovým kroužkem, vnějšího průměru 90 mm</t>
  </si>
  <si>
    <t>827-1</t>
  </si>
  <si>
    <t>v otevřeném výkopu,</t>
  </si>
  <si>
    <t xml:space="preserve">poznámka 04 : </t>
  </si>
  <si>
    <t xml:space="preserve">potrubí PVC pr.40 mm od VZT jednotky do stávající jímky : </t>
  </si>
  <si>
    <t>2,30+9,00+1,20</t>
  </si>
  <si>
    <t>800-001</t>
  </si>
  <si>
    <t>D+M kotvení potrubí na stěnu, vč.dodávky nosného profilu C na uložení potrubí</t>
  </si>
  <si>
    <t>286143004R</t>
  </si>
  <si>
    <t>trubka vícevrstvá PP-RCT; AL; PP-R; hladká; PN 20; da = 41,8 mm; di = 31,0 mm; s = 4,50 mm;  použití pro otopné systémy, vodovody; teplota média max. 60 °C</t>
  </si>
  <si>
    <t>SPCM</t>
  </si>
  <si>
    <t>Specifikace</t>
  </si>
  <si>
    <t>POL3_1</t>
  </si>
  <si>
    <t xml:space="preserve">    2,30+9,00+1,20</t>
  </si>
  <si>
    <t>12,50*1,05</t>
  </si>
  <si>
    <t>286504211R</t>
  </si>
  <si>
    <t>koleno PVC-U; 30,0 °; D = 40,0 mm; hladké, s 1 hrdlem</t>
  </si>
  <si>
    <t>RTS 20/ II</t>
  </si>
  <si>
    <t>286504212R</t>
  </si>
  <si>
    <t>koleno PVC-U; 45,0 °; D = 40,0 mm; hladké, s 1 hrdlem</t>
  </si>
  <si>
    <t>900-001</t>
  </si>
  <si>
    <t>Dočasná demontáž osvětlovacích těles, vč.řádného uskladnění (případně ochráněna)</t>
  </si>
  <si>
    <t xml:space="preserve">výkres č.02 : </t>
  </si>
  <si>
    <t xml:space="preserve">poznámka 02 : </t>
  </si>
  <si>
    <t>4,00</t>
  </si>
  <si>
    <t>900-002</t>
  </si>
  <si>
    <t>D+M ochrana stávajících oken proti poškození, (geotextíle + desky) vč.následné demontáže</t>
  </si>
  <si>
    <t>5*(1,25*2,50)</t>
  </si>
  <si>
    <t>900-003</t>
  </si>
  <si>
    <t>D+M řezná hrana pro oddělení haldkých omítek, od omítek se štukovou výzdobou</t>
  </si>
  <si>
    <t xml:space="preserve">poznámka 06 : </t>
  </si>
  <si>
    <t>10,00+6,00+5*3,00+10*1,00</t>
  </si>
  <si>
    <t>5*3,00+10*1,00</t>
  </si>
  <si>
    <t>900-004</t>
  </si>
  <si>
    <t>Odstranění kružby zrcadel, vč.zdokumentování tvaru</t>
  </si>
  <si>
    <t>900-005</t>
  </si>
  <si>
    <t>D+M zabezpeční nadpraží a okolních prostupů</t>
  </si>
  <si>
    <t xml:space="preserve">niky, drážka : </t>
  </si>
  <si>
    <t xml:space="preserve">otvory v klenbách : </t>
  </si>
  <si>
    <t xml:space="preserve">poznámka 11 : </t>
  </si>
  <si>
    <t>900-006</t>
  </si>
  <si>
    <t>D+M ochrana stávajícího potrubí ÚT proti poškození, (geotextíle + desky) vč.následné demontáže</t>
  </si>
  <si>
    <t xml:space="preserve">poznámka 01 : </t>
  </si>
  <si>
    <t>15,00*1,00</t>
  </si>
  <si>
    <t>6,00*1,00</t>
  </si>
  <si>
    <t>900-007</t>
  </si>
  <si>
    <t>D+M instalační krabice pro rozvod EL, SL, betonová obruba, bednění, XPS tl.20 mm</t>
  </si>
  <si>
    <t xml:space="preserve">výkres č.05 a 06, detail 2 : </t>
  </si>
  <si>
    <t>941955001R00</t>
  </si>
  <si>
    <t>Lešení lehké pracovní pomocné pomocné, o výšce lešeňové podlahy do 1,2 m</t>
  </si>
  <si>
    <t>800-3</t>
  </si>
  <si>
    <t xml:space="preserve">pomocné lešení v 1.PP : </t>
  </si>
  <si>
    <t>90,00</t>
  </si>
  <si>
    <t>941955003R00</t>
  </si>
  <si>
    <t>Lešení lehké pracovní pomocné pomocné, o výšce lešeňové podlahy přes 1,9 do 2,5 m</t>
  </si>
  <si>
    <t xml:space="preserve">pomocné lešení v 1.NP : </t>
  </si>
  <si>
    <t>120,00+50,00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</si>
  <si>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</si>
  <si>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</si>
  <si>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</si>
  <si>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POP</t>
  </si>
  <si>
    <t xml:space="preserve">1.PP : </t>
  </si>
  <si>
    <t>98,70</t>
  </si>
  <si>
    <t xml:space="preserve">1.NP : </t>
  </si>
  <si>
    <t>951-001</t>
  </si>
  <si>
    <t>D+M oprava štukové výzdoby celoplošně, restaurátorským způsobem</t>
  </si>
  <si>
    <t xml:space="preserve">Štuková výztoba bude celoplošně opravena restaurátorským způsobem osobou nebo osobami : </t>
  </si>
  <si>
    <t xml:space="preserve">mající k této činnosti příslušné oprávnění : </t>
  </si>
  <si>
    <t xml:space="preserve">(držitel povolení MKČR pro restaurování uměleckořemeslných děl se štukami) : </t>
  </si>
  <si>
    <t xml:space="preserve">Přesný způsob a rozsah opravy bude stanoven před realizací dle doporučení vybraných restaurátorů. : </t>
  </si>
  <si>
    <t xml:space="preserve">Způsob opravy štukový výzdoby musí být odsouhlasen zástupcem památkové péče. : </t>
  </si>
  <si>
    <t xml:space="preserve">V případě, že bude nutné provést ke stávajícícm stropním svítidlům nové El přívody, bude trasa pro : </t>
  </si>
  <si>
    <t xml:space="preserve">přívod kabeláže stanovena před realizací ve spolupráci s restaurátory provádějící opravu štukové výzdoby. : </t>
  </si>
  <si>
    <t/>
  </si>
  <si>
    <t xml:space="preserve">předpokládaný způsob opravy stávající štukové výzdoby_technická zpráva, strana 6, bod 4.5 : </t>
  </si>
  <si>
    <t xml:space="preserve">výměra převzata od projektanta : </t>
  </si>
  <si>
    <t>356,00</t>
  </si>
  <si>
    <t>965082941R00</t>
  </si>
  <si>
    <t>Odstranění násypu pod podlahami a ochranného na střechách tloušťky přes 200 mm, jakékoliv plochy</t>
  </si>
  <si>
    <t>801-3</t>
  </si>
  <si>
    <t xml:space="preserve">Stávající skladba podlahy : </t>
  </si>
  <si>
    <t xml:space="preserve">stavební násyp (suť) : </t>
  </si>
  <si>
    <t xml:space="preserve">poznámka 09 : </t>
  </si>
  <si>
    <t xml:space="preserve">    19,25*6,35</t>
  </si>
  <si>
    <t>968061126R00</t>
  </si>
  <si>
    <t>Vyvěšení nebo zavěšení dřevěných křídel dveří, plochy přes 2 m2</t>
  </si>
  <si>
    <t>oken, dveří a vrat, s uložením a opětovným zavěšením po provedení stavebních změn,</t>
  </si>
  <si>
    <t xml:space="preserve">demontáž stávajících dveří do sálu : </t>
  </si>
  <si>
    <t>2,00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</si>
  <si>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</si>
  <si>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</si>
  <si>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1,30*2,00</t>
  </si>
  <si>
    <t>970031080R00</t>
  </si>
  <si>
    <t>Jádrové vrtání, kruhové prostupy v cihelném zdivu jádrové vrtání, do D 80 mm</t>
  </si>
  <si>
    <t xml:space="preserve">poznámka 05 : </t>
  </si>
  <si>
    <t xml:space="preserve">odvrty ve vrcholu klenby pro kabeláž : </t>
  </si>
  <si>
    <t>2*0,30</t>
  </si>
  <si>
    <t>970051060R00</t>
  </si>
  <si>
    <t>Jádrové vrtání, kruhové prostupy v železobetonu jádrové vrtání , do D 60 mm</t>
  </si>
  <si>
    <t xml:space="preserve">odvrtání stěny jímky : </t>
  </si>
  <si>
    <t>0,20</t>
  </si>
  <si>
    <t>970231100R00</t>
  </si>
  <si>
    <t>Řezání cihelného zdiva hloubka řezu 100 mm</t>
  </si>
  <si>
    <t xml:space="preserve">proříznutí pro vložení nosníku L60/60/5 : </t>
  </si>
  <si>
    <t>8*0,90</t>
  </si>
  <si>
    <t>0,90</t>
  </si>
  <si>
    <t xml:space="preserve">vyřezání stávajících zárubní dveří do sálu : </t>
  </si>
  <si>
    <t>2*2,00+1,30</t>
  </si>
  <si>
    <t>970231300R00</t>
  </si>
  <si>
    <t>Řezání cihelného zdiva hloubka řezu 300 mm</t>
  </si>
  <si>
    <t xml:space="preserve">drážky, niky, prostupy pro VZT budou postupně vyřezány a vylámány : </t>
  </si>
  <si>
    <t xml:space="preserve">spodní drážky, niky : </t>
  </si>
  <si>
    <t>16*0,75+16*0,25</t>
  </si>
  <si>
    <t xml:space="preserve">nika pro EL rozvaděč : </t>
  </si>
  <si>
    <t>2*0,60+2*0,90</t>
  </si>
  <si>
    <t>970231400R00</t>
  </si>
  <si>
    <t>Řezání cihelného zdiva hloubka řezu 400 mm</t>
  </si>
  <si>
    <t xml:space="preserve">vrchní drážky, niky : </t>
  </si>
  <si>
    <t>16*0,60+16*0,35</t>
  </si>
  <si>
    <t>971033451R00</t>
  </si>
  <si>
    <t>Vybourání otvorů ve zdivu cihelném z jakýchkoliv cihel pálených  na jakoukoliv maltu vápenou nebo vápenocementovou, plochy do 0,25 m2, tloušťky do 450 mm</t>
  </si>
  <si>
    <t>základovém nebo nadzákladovém,</t>
  </si>
  <si>
    <t>8,00+8,00</t>
  </si>
  <si>
    <t>971033541R00</t>
  </si>
  <si>
    <t>Vybourání otvorů ve zdivu cihelném z jakýchkoliv cihel pálených  na jakoukoliv maltu vápenou nebo vápenocementovou, plochy do 1 m2, tloušťky do 300 mm</t>
  </si>
  <si>
    <t>0,60*0,90*0,30</t>
  </si>
  <si>
    <t>971033691R00</t>
  </si>
  <si>
    <t>Vybourání otvorů ve zdivu cihelném z jakýchkoliv cihel pálených  na jakoukoliv maltu vápenou nebo vápenocementovou, plochy do 4 m2, tloušťky přes 900 mm</t>
  </si>
  <si>
    <t xml:space="preserve">vybourání otvoru pro budoucí dveře : </t>
  </si>
  <si>
    <t>2,20*2,20*1,00</t>
  </si>
  <si>
    <t>974031164R00</t>
  </si>
  <si>
    <t>Vysekání rýh v jakémkoliv zdivu cihelném v ploše  do hloubky 150 mm, šířky do 150 mm</t>
  </si>
  <si>
    <t xml:space="preserve">rýha pro ocelový překlad I140 nad budoucími dveřmi : </t>
  </si>
  <si>
    <t>7*2,60</t>
  </si>
  <si>
    <t xml:space="preserve">uložení stávajících a nových instalací do drážky v chodbovém zdivu : </t>
  </si>
  <si>
    <t xml:space="preserve">POZOR!!! nenarušit a nepoškodit stávající štukové náběhy pat kleneb : </t>
  </si>
  <si>
    <t>975021211R00</t>
  </si>
  <si>
    <t>Podchycování nadzákladového zdiva pod stropem při tloušťce zdiva do 450 mm</t>
  </si>
  <si>
    <t>nad vybouraným otvorem pro jakoukoliv délku podchycení s vybouráním otvorů pro provléknutí vynášecích trámů pro podchycení zdi, oboustranného vynesení podchycené konstrukce,</t>
  </si>
  <si>
    <t xml:space="preserve">podchycení klenby v 1.PP pro otvory v klenbě pro VZT : </t>
  </si>
  <si>
    <t>8*1,00</t>
  </si>
  <si>
    <t>978013191R00</t>
  </si>
  <si>
    <t>Otlučení omítek vápenných nebo vápenocementových vnitřních s vyškrabáním spár, s očištěním zdiva stěn, v rozsahu do 100 %</t>
  </si>
  <si>
    <t xml:space="preserve">otlučení omítek s vyškrabáním spár, s očištěním zdiva : </t>
  </si>
  <si>
    <t xml:space="preserve">výkres č.03 : </t>
  </si>
  <si>
    <t xml:space="preserve">otlučení omítek stěn : </t>
  </si>
  <si>
    <t xml:space="preserve">poznámka 08 : </t>
  </si>
  <si>
    <t xml:space="preserve">otlučení omítek z ostění oken a segmentových nadpraží : </t>
  </si>
  <si>
    <t xml:space="preserve">poznámka 03 : </t>
  </si>
  <si>
    <t xml:space="preserve">odstranění omítky ve štukovém zrcadle : </t>
  </si>
  <si>
    <t>2,50*1,80</t>
  </si>
  <si>
    <t>5*(0,80*1,30)</t>
  </si>
  <si>
    <t>978013211R00</t>
  </si>
  <si>
    <t xml:space="preserve">Odstranění štukové vrstvy z omítek vnitřních stěn vnitřních,  </t>
  </si>
  <si>
    <t>POL1_0</t>
  </si>
  <si>
    <t xml:space="preserve">odstranění vrchní vrstvy štukové omítky ve štukovém zrcadle : </t>
  </si>
  <si>
    <t xml:space="preserve">pro zjištění původní podmalby : </t>
  </si>
  <si>
    <t>999281105R00</t>
  </si>
  <si>
    <t xml:space="preserve">Přesun hmot pro opravy a údržbu objektů pro opravy a údržbu dosavadních objektů včetně vnějších plášťů  výšky do 6 m,  </t>
  </si>
  <si>
    <t>oborů 801, 803, 811 a 812</t>
  </si>
  <si>
    <t xml:space="preserve">Hmotnosti z položek s pořadovými čísly: : </t>
  </si>
  <si>
    <t xml:space="preserve">9,10,11,12,13,14,15,16,17,18,19,20,21,22,23,24,25,26,27,28,29,32,34,35,36,37,39,43,47,48,49,50,51, : </t>
  </si>
  <si>
    <t xml:space="preserve">52,58,65,66,67,69,70, : </t>
  </si>
  <si>
    <t>Součet: : 136,16656</t>
  </si>
  <si>
    <t>711140102R00</t>
  </si>
  <si>
    <t>Odstranění izolace proti vodě - pásy přitavením vodorovné, 2 vrstvy</t>
  </si>
  <si>
    <t>800-711</t>
  </si>
  <si>
    <t>POL1_7</t>
  </si>
  <si>
    <t xml:space="preserve">asfaltový pás : </t>
  </si>
  <si>
    <t>19,25*6,35</t>
  </si>
  <si>
    <t>5*(1,40*0,55)</t>
  </si>
  <si>
    <t>713191221R00</t>
  </si>
  <si>
    <t>Izolace tepelné běžných konstrukcí - doplňky obložení stěn pásky 100 mm, včetně dodávky materiálu</t>
  </si>
  <si>
    <t>800-713</t>
  </si>
  <si>
    <t xml:space="preserve">dilatace betonové podlahy od stěny : </t>
  </si>
  <si>
    <t>2*19,25+2*6,33+10*0,75</t>
  </si>
  <si>
    <t>998713101R00</t>
  </si>
  <si>
    <t>Přesun hmot pro izolace tepelné v objektech výšky do 6 m</t>
  </si>
  <si>
    <t>POL1_1001</t>
  </si>
  <si>
    <t>50 m vodorovně</t>
  </si>
  <si>
    <t>725650805R00</t>
  </si>
  <si>
    <t>Demontáž plynových otopných těles ostatních podokenních</t>
  </si>
  <si>
    <t>soubor</t>
  </si>
  <si>
    <t>800-721</t>
  </si>
  <si>
    <t xml:space="preserve">dočasná demontáž otopných těles : </t>
  </si>
  <si>
    <t>5,00</t>
  </si>
  <si>
    <t>001/T</t>
  </si>
  <si>
    <t>D+M dřevěná krycí dvířka EL rozvaděče, rozměr 650x950 mm</t>
  </si>
  <si>
    <t xml:space="preserve">přesná specifikace dle výpisu truhlářských výrobků : </t>
  </si>
  <si>
    <t xml:space="preserve">prvek 1/T : </t>
  </si>
  <si>
    <t>002/T</t>
  </si>
  <si>
    <t>D+M dvoukřídlé dveře z masivu do fošnové zárubně, rozměr 1250x2000 mm, EI 30-DP3</t>
  </si>
  <si>
    <t xml:space="preserve">technická zpráva, strana 7, bod 4.6. : </t>
  </si>
  <si>
    <t xml:space="preserve">prvek 2/T : </t>
  </si>
  <si>
    <t>998766101R00</t>
  </si>
  <si>
    <t>Přesun hmot pro konstrukce truhlářské v objektech výšky do 6 m</t>
  </si>
  <si>
    <t>800-766</t>
  </si>
  <si>
    <t xml:space="preserve">78,79, : </t>
  </si>
  <si>
    <t>Součet: : 0,16000</t>
  </si>
  <si>
    <t>767-001</t>
  </si>
  <si>
    <t>D+M ocelové prvky nik, drážek</t>
  </si>
  <si>
    <t>kg</t>
  </si>
  <si>
    <t xml:space="preserve">výkres č.02, 03, 06 : </t>
  </si>
  <si>
    <t xml:space="preserve">vyústění VZT, překlad niky na EL rozvaděč : </t>
  </si>
  <si>
    <t xml:space="preserve">profil L60/60/6 a plochá tyč 50/6 : </t>
  </si>
  <si>
    <t xml:space="preserve">viz výpis tonáže : </t>
  </si>
  <si>
    <t>72,20</t>
  </si>
  <si>
    <t>998767101R00</t>
  </si>
  <si>
    <t>Přesun hmot pro kovové stavební doplňk. konstrukce v objektech výšky do 6 m</t>
  </si>
  <si>
    <t>800-767</t>
  </si>
  <si>
    <t xml:space="preserve">81, : </t>
  </si>
  <si>
    <t>Součet: : 0,07220</t>
  </si>
  <si>
    <t>775101101R00</t>
  </si>
  <si>
    <t>Příprava podkladu vysávání vlysových, parketových a lamelových podlah průmyslovým vysavačem</t>
  </si>
  <si>
    <t>800-775</t>
  </si>
  <si>
    <t xml:space="preserve">Skladba P1 : </t>
  </si>
  <si>
    <t xml:space="preserve">dubové parkety celomasivní, P+D : </t>
  </si>
  <si>
    <t>6,35*19,25</t>
  </si>
  <si>
    <t>775413123R00</t>
  </si>
  <si>
    <t>Podlahové soklíky nebo lišty dodávka včetně montáže připevněné vruty, dubové, 100/15 mm</t>
  </si>
  <si>
    <t>RTS 21/ II</t>
  </si>
  <si>
    <t>bez základního nátěru</t>
  </si>
  <si>
    <t xml:space="preserve">podlahová lišta kolem stěn : </t>
  </si>
  <si>
    <t>775531212R00</t>
  </si>
  <si>
    <t>Podlahy parketové z tabulí lepených montáž podlah z parket 500 x 500 mm</t>
  </si>
  <si>
    <t xml:space="preserve">přesný popis viz technická zpráva, strana 6, bod 4.4. : </t>
  </si>
  <si>
    <t>775592000R00</t>
  </si>
  <si>
    <t>Ostatní práce broušení dřevěných podlah hrubé+střední+jemné</t>
  </si>
  <si>
    <t>775599110R00</t>
  </si>
  <si>
    <t>Ostatní práce pastování podlah vlysových nebo parketových</t>
  </si>
  <si>
    <t>775599146R00</t>
  </si>
  <si>
    <t>Ostatní práce lak dřevěných podlah 1x základní + 2x lak, přebroušení</t>
  </si>
  <si>
    <t>Parketa dubová celomasivní, P+D, 580x580x21 mm, čisté provedení, malá očka, součky</t>
  </si>
  <si>
    <t>R-položka</t>
  </si>
  <si>
    <t>POL12_1</t>
  </si>
  <si>
    <t>126,0875*1,10</t>
  </si>
  <si>
    <t>998775101R00</t>
  </si>
  <si>
    <t>Přesun hmot pro podlahy vlysové a parketové v objektech výšky do 6 m</t>
  </si>
  <si>
    <t xml:space="preserve">84,85,86,87,88,89, : </t>
  </si>
  <si>
    <t>Součet: : 1,98814</t>
  </si>
  <si>
    <t>776101115R00</t>
  </si>
  <si>
    <t>Přípravné práce vyrovnání podkladů samonivelační hmotou</t>
  </si>
  <si>
    <t>položky neobsahují žádný materiál</t>
  </si>
  <si>
    <t xml:space="preserve">samonivelační stěrka pod parketovou podlahu : </t>
  </si>
  <si>
    <t>776101121R00</t>
  </si>
  <si>
    <t>Přípravné práce penetrace podkladu</t>
  </si>
  <si>
    <t>23521593R</t>
  </si>
  <si>
    <t>vyrovnávací stěrka rychle tvrdnoucí; cementová; pro podlahy; samonivelační; pro interiér; zátěž střední, vyšší; tl. vrstvy 3,0 až 15,0 mm; pod dlažby, pod PVC; barva šedá</t>
  </si>
  <si>
    <t>RTS 23/ I</t>
  </si>
  <si>
    <t>POL3_7</t>
  </si>
  <si>
    <t>126,0875*8,04*1,10</t>
  </si>
  <si>
    <t>24696905.AR</t>
  </si>
  <si>
    <t>Penetrace epoxidová (EP); funkce: zpevnění povrchu, úprava savosti, adhezní můstek; podklad: beton, sádra, minerální, sádrokarton; ředidlo: voda (disperzní)</t>
  </si>
  <si>
    <t>126,0875*0,10*1,10</t>
  </si>
  <si>
    <t>998776101R00</t>
  </si>
  <si>
    <t>Přesun hmot pro podlahy povlakové v objektech výšky do 6 m</t>
  </si>
  <si>
    <t>vodorovně do 50 m</t>
  </si>
  <si>
    <t xml:space="preserve">93,94, : </t>
  </si>
  <si>
    <t>Součet: : 1,12899</t>
  </si>
  <si>
    <t>783-001</t>
  </si>
  <si>
    <t>D+M nátěr stávajících okenních výplní 1200x2300 mm, vč.odstranění původního nátěru</t>
  </si>
  <si>
    <t xml:space="preserve">odstín lomené bílé polomatné : </t>
  </si>
  <si>
    <t>784011222RT2</t>
  </si>
  <si>
    <t>Ostatní práce zakrytí podlah,  , včetně papírové lepenky</t>
  </si>
  <si>
    <t>800-784</t>
  </si>
  <si>
    <t>784-001</t>
  </si>
  <si>
    <t>D+M malba (nátěr) na bázi hlinky, 1x penetrace, 2x nátěr</t>
  </si>
  <si>
    <t xml:space="preserve">přesný drh nátěru bude určen před prováděním na základě : </t>
  </si>
  <si>
    <t xml:space="preserve">stanoviska restaurátorů a zástupce památkové péče, viz bod 4.5. : </t>
  </si>
  <si>
    <t xml:space="preserve">ostatní plochy dotčené opravami : </t>
  </si>
  <si>
    <t>100,00</t>
  </si>
  <si>
    <t>001/D</t>
  </si>
  <si>
    <t>D+M dělící stěna 580+2320+580x2200 mm, sendvičová konstrukce</t>
  </si>
  <si>
    <t xml:space="preserve">přesná specifikace dle výpisu doplňkových výrobků : </t>
  </si>
  <si>
    <t xml:space="preserve">prvek 1/D : </t>
  </si>
  <si>
    <t>002/D</t>
  </si>
  <si>
    <t>D+M poklop podlahové krabice vč.rámu, rozměr 580x290x300 mm</t>
  </si>
  <si>
    <t xml:space="preserve">prvek 2/D : </t>
  </si>
  <si>
    <t>003/D</t>
  </si>
  <si>
    <t>D+M podlahový poklop rozvodů ÚT, vč.rámu L50/30/4, rozměr poklopu 580x580x50 mm</t>
  </si>
  <si>
    <t xml:space="preserve">prvek 3/D : </t>
  </si>
  <si>
    <t>979081111R00</t>
  </si>
  <si>
    <t>Odvoz suti a vybouraných hmot na skládku do 1 km</t>
  </si>
  <si>
    <t>POL1_9</t>
  </si>
  <si>
    <t xml:space="preserve">Demontážní hmotnosti z položek s pořadovými čísly: : </t>
  </si>
  <si>
    <t xml:space="preserve">43,44,47,53,54,56,58,59,61,62,63,64,65,66,67,68,69,71,72,74,77, : </t>
  </si>
  <si>
    <t>Součet: : 236,16624</t>
  </si>
  <si>
    <t>979081121R00</t>
  </si>
  <si>
    <t>Odvoz suti a vybouraných hmot na skládku příplatek za každý další 1 km</t>
  </si>
  <si>
    <t>Součet: : 6848,82091</t>
  </si>
  <si>
    <t>979990101R00</t>
  </si>
  <si>
    <t>Poplatek za skládku za uložení, směsi betonu a cihel,  , skupina 17 01 01 a 17 01 02 z Katalogu odpadů</t>
  </si>
  <si>
    <t>Součet: : 115,75574</t>
  </si>
  <si>
    <t>979990107R00</t>
  </si>
  <si>
    <t>Poplatek za skládku za uložení, směs betonu, cihel a dřeva,  , skupina 17 09 04 z Katalogu odpadů</t>
  </si>
  <si>
    <t>Součet: : 120,41050</t>
  </si>
  <si>
    <t>979087311R00</t>
  </si>
  <si>
    <t>Vodorovné přemístění suti nošením k místu nakládky vodorovné přemístění suti nošením nebo přehozením, na vzdálenost 10 m</t>
  </si>
  <si>
    <t>nebo vybouraných hmot nošením nebo přehazováním k místu nakládky přístupnému normálním dopravním prostředkům do 10 m,</t>
  </si>
  <si>
    <t>979087391R00</t>
  </si>
  <si>
    <t xml:space="preserve">Vodorovné přemístění suti nošením k místu nakládky příplatek za každých dalších i započatých 10 m vzdálenosti suti,  </t>
  </si>
  <si>
    <t>Součet: : 944,66495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</si>
  <si>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</si>
  <si>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</si>
  <si>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</si>
  <si>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1.01</t>
  </si>
  <si>
    <t>Kompaktní VZT jednotka, přívod/odvod  18001750m3/hod</t>
  </si>
  <si>
    <t>ks</t>
  </si>
  <si>
    <t>p ext. 270/270Pa (filtrace, rotační rekuperátor, elektrický ohřev, přímé chlazení), vč. regulačních klapek se servopohonem a tlumících vložek, provedení na nožkách, rozměry:  2030x880, výška 1350, váha: 396kg</t>
  </si>
  <si>
    <t>Jednotka musí splňovat veškeré požadavky dané v Technické zprávě kapitola 11</t>
  </si>
  <si>
    <t>Splňuje nařízení EU 12532/2014</t>
  </si>
  <si>
    <t>Vč. kompletní MaR, čidel a regulačních prvků</t>
  </si>
  <si>
    <t>Kanálové čidlo do zpětného vzduchu plynule řídící výkon větrání podle aktuální hodnoty CO2, výstup 0–10 V a spínací výstup.</t>
  </si>
  <si>
    <t>1.01.1</t>
  </si>
  <si>
    <t>PUR elastomer_míchaný buňkový polyuretan 20 mm pro podložení nožek</t>
  </si>
  <si>
    <t>(typ a tloušťka bude osouhlasena v závislosti na hmotnosti a hodnotě dynamické zátěže skutečně dodaného stroje)</t>
  </si>
  <si>
    <t>1.01a</t>
  </si>
  <si>
    <t>Nástěnný digitální ovladač s displejem</t>
  </si>
  <si>
    <t>1.01b</t>
  </si>
  <si>
    <t>Kabely pro propojení rozvaděče regulace s jednotkou</t>
  </si>
  <si>
    <t>- dle schematu výrobce</t>
  </si>
  <si>
    <t>vzdálenost od rozvaděče k jednotlivým elementům 15m</t>
  </si>
  <si>
    <t>1.02</t>
  </si>
  <si>
    <t>Krycí mřížka 500x250 s tahokovem</t>
  </si>
  <si>
    <t>1.03</t>
  </si>
  <si>
    <t>Tlumič hluku buňkový s děrovaným plechem 200 x 500  - 2000 náběh, výběh.</t>
  </si>
  <si>
    <t>Tlak. ztráta 26Pa při 1800m3/h</t>
  </si>
  <si>
    <t>Útlum tlumiče:</t>
  </si>
  <si>
    <t>Frekvence (Hz) 63 125 250 500 1k  2k  4k  8k</t>
  </si>
  <si>
    <t>Útlum (dB)        9   15  28   43   48  46 40  30</t>
  </si>
  <si>
    <t>1.04</t>
  </si>
  <si>
    <t>Tlumič hluku buňkový s děrovaným plechem 200 x 500 - 2000 náběh, výběh.</t>
  </si>
  <si>
    <t>1.05</t>
  </si>
  <si>
    <t>Tlumič hluku buňkový s děrovaným plechem 200 x 500 - 1500 náběh, výběh.</t>
  </si>
  <si>
    <t>Tlak. ztráta 21Pa při 1830m3/h</t>
  </si>
  <si>
    <t>Útlum (dB)        7   12   21  38  43  40  33  26</t>
  </si>
  <si>
    <t>1.06</t>
  </si>
  <si>
    <t>Tlumič hluku buňkový s děrovaným plechem 250 x 500 - 1000 náběh, výběh.</t>
  </si>
  <si>
    <t>Tlak. ztráta 13Pa při 1800m3/h</t>
  </si>
  <si>
    <t>1.07</t>
  </si>
  <si>
    <t>Požární klapka pr.315,  (minimální odolnost 30min), spouštění teplotní a ruční</t>
  </si>
  <si>
    <t>1.08</t>
  </si>
  <si>
    <t>Vyústka kmfortní dvouřadá 560x280 regulace R1, barva RAL 9010</t>
  </si>
  <si>
    <t>1.09</t>
  </si>
  <si>
    <t>Vyústka kmfortní jednořadá 560x280  regulace R1, barva RAL 9010</t>
  </si>
  <si>
    <t>1.10</t>
  </si>
  <si>
    <t>Protidešťová žaluzie AL 500x500 se sítem na potrubí, efektivní plocha 0,147m2, tlaková ztráta</t>
  </si>
  <si>
    <t>1.11</t>
  </si>
  <si>
    <t>SPIRO Potrubí pr.315, 40% tvarovek, tř.těsnosti B dle ČSN EN 12273</t>
  </si>
  <si>
    <t>1.12</t>
  </si>
  <si>
    <t>SPIRO Potrubí pr.250, 40% tvarovek, tř.těsnosti B dle ČSN EN 12273</t>
  </si>
  <si>
    <t>1.13</t>
  </si>
  <si>
    <t>Atyp - zaslepené potrubí 560x280 - 400 VP s nástavcem pr.250 - 80, pro osazení vyústek</t>
  </si>
  <si>
    <t>1.21a</t>
  </si>
  <si>
    <t>Přívodní potrubí ocelové čtyřhranné sk.I, tř.těsnosti B dle ČSN EN 1507, do obvodu 2630/ 70% tvarovek</t>
  </si>
  <si>
    <t>1.21b</t>
  </si>
  <si>
    <t>Přívodní potrubí ocelové čtyřhranné sk.I, tř.těsnosti B dle ČSN EN 1507, do obvodu 1890/ 40% tvarovek</t>
  </si>
  <si>
    <t>1.21c</t>
  </si>
  <si>
    <t>Přívodní potrubí ocelové čtyřhranné sk.I, tř.těsnosti B dle ČSN EN 1507, do obvodu 1500/ 40% tvarovek</t>
  </si>
  <si>
    <t>1.22a</t>
  </si>
  <si>
    <t>Odvodní potrubí ocelové čtyřhranné sk.I, tř.těsnosti B dle ČSN EN 1507, do obvodu 1890/ 40% tvarovek</t>
  </si>
  <si>
    <t>1.22b</t>
  </si>
  <si>
    <t>Odvodní potrubí ocelové čtyřhranné sk.I, tř.těsnosti B dle ČSN EN 1507, do obvodu 1500/ 40% tvarovek</t>
  </si>
  <si>
    <t>1.22c</t>
  </si>
  <si>
    <t>Odvodní potrubí ocelové čtyřhranné sk.I, tř.těsnosti B dle ČSN EN 1507, do obvodu 1050/ 40% tvarovek</t>
  </si>
  <si>
    <t>1.23</t>
  </si>
  <si>
    <t>Materiál pro zhotovení závěsů, spojovací, těsnící a doplňkový materiál, pro celkovou montáž zař.č. 1</t>
  </si>
  <si>
    <t>1.23a</t>
  </si>
  <si>
    <t>Izolace tepelné a protihluková 60mm upevněná na trny s povrchovou úpravou AL folií, Veškeré potrubí  vv 1.PP mimo požární izolace</t>
  </si>
  <si>
    <t>POL1_</t>
  </si>
  <si>
    <t>1.23.1</t>
  </si>
  <si>
    <t>Izolace tepelná Mirelon 15mm s povrchovou úpravou AL folií, Veškeré potrubí  pod podlahou 1.NP</t>
  </si>
  <si>
    <t>1.23.2</t>
  </si>
  <si>
    <t>Izolace protipožární požární odolnost EI30 DP1 povrchová úprava, Označené potrubí od požárních klapek po prostup klenbou</t>
  </si>
  <si>
    <t>1.24</t>
  </si>
  <si>
    <t>Montáž vč. zaregulování zař.č. 1</t>
  </si>
  <si>
    <t>1a.01</t>
  </si>
  <si>
    <t>Venkovní kondenzační jednotka invertor), Qch=2,0 -5,7kW (nom. 5kW)</t>
  </si>
  <si>
    <t>(nom. 5kW), příkon 1,6kW, 230V, nom. 7,1A, doporučené jištění 20A,rozměry: 870x330, výška 650, 46kg, ak. tlak 48dBA (výparná teplota 14°C), chladivo  R32</t>
  </si>
  <si>
    <t>max délka potrubí 50m, max převýšení 30m</t>
  </si>
  <si>
    <t>1a.01a</t>
  </si>
  <si>
    <t>Řídící box kondenzační jednotky pro plynulé řízení výkonu signálem 0 - 10V, vč. nástěnného ovladačeovladače</t>
  </si>
  <si>
    <t>1a.01b</t>
  </si>
  <si>
    <t>Sada se solenoidovým a expanzním ventilem</t>
  </si>
  <si>
    <t>1a.01c</t>
  </si>
  <si>
    <t>Doplnění chladiva R32A</t>
  </si>
  <si>
    <t>1a.01d</t>
  </si>
  <si>
    <t>Konzoly pro osazení na stěnu</t>
  </si>
  <si>
    <t>1a.02.1</t>
  </si>
  <si>
    <t>Měděné potrubí vč.chladivové izolace  (pryžové s uzavřenými buňkami) pr.15,9</t>
  </si>
  <si>
    <t>1a.02.2</t>
  </si>
  <si>
    <t>Měděné potrubí vč.chladivové izolace  (pryžové s uzavřenými buňkami) pr.9,5</t>
  </si>
  <si>
    <t>1a.02.3</t>
  </si>
  <si>
    <t>Kabeláž mezi venkovní jednotkou, kominukačním modulem, solenoidovým ventilem, expanzním ventilem a příslušenstvím, dle schématu výrobce</t>
  </si>
  <si>
    <t>1a.03</t>
  </si>
  <si>
    <t>Materiál pro zhotovení závěsů, spojovací, těsnící a doplňkový materiál, pro celkovou montáž zař.č. 1a</t>
  </si>
  <si>
    <t>1a.04</t>
  </si>
  <si>
    <t>Montáž vč. kabeláže, zprovoznění a zaregulování, zařízení 1a</t>
  </si>
  <si>
    <t>2.01</t>
  </si>
  <si>
    <t>Protipožární ucpávky VZT potrubí do obvodu 1500</t>
  </si>
  <si>
    <t>Protipožární ucpávky VZT potrubí procházející požárně dělící konstrukcí dle ČSN 730802 s odolností shodnou s odolností stavební konstrukce, nejvýše však 90 min.</t>
  </si>
  <si>
    <t xml:space="preserve"> - Požární klapky, vzt. potrubí, vzt potrubí s požární izolací</t>
  </si>
  <si>
    <t xml:space="preserve"> - udán obvod potrubí procházející konstrukcí</t>
  </si>
  <si>
    <t>3.01</t>
  </si>
  <si>
    <t>Základní zkoušky</t>
  </si>
  <si>
    <t>hod</t>
  </si>
  <si>
    <t>Základní zkoušky jsou součástí  dokončení a předání díla. Zkoušky se dokladují formou písemného protokolu obsahující veškeré projektované, zkoušené a naměřené údaje.</t>
  </si>
  <si>
    <t>Dva pracovníci á 12hod</t>
  </si>
  <si>
    <t>Obsah zkoušek:</t>
  </si>
  <si>
    <t>Zajištění podmínek pro montážní zkoušky</t>
  </si>
  <si>
    <t>-elektrické připojení hnacích agregátů vzduchotechnického zařízení</t>
  </si>
  <si>
    <t>-spuštění a vypojení zařízení oprávněným pracovníkem předmětné profese ustanoveným -objednatelem, a to v rozsahu potřebném pro provedení zkoušek</t>
  </si>
  <si>
    <t>-funkční výstupy systému MaR (vyzkoušení se provádí s vypnutým systémem MaR)</t>
  </si>
  <si>
    <t>-zabezpečení přístupnosti zařízení regulačních prvků</t>
  </si>
  <si>
    <t>-elektrický příkon v rozsahu uvedeném v projektové dokumentaci</t>
  </si>
  <si>
    <t>Montážní zkoušky</t>
  </si>
  <si>
    <t>Kontrola kompletnosti zařízení podle PD včetně souvisejících profesí</t>
  </si>
  <si>
    <t>-blokování zařízení při kontrole opravách a údržbě</t>
  </si>
  <si>
    <t>-kontrola jednotlivých komor zařízení před uvedením zařízení do chodu</t>
  </si>
  <si>
    <t>-kontrola kompletnosti a úplnosti vnějších povrchových úprav zařízení a jeho části</t>
  </si>
  <si>
    <t>-kontrola montážně - údržbářských prostorů pro zařízení</t>
  </si>
  <si>
    <t>-kontrola prostorů strojoven před uvedením zařízení do chodu</t>
  </si>
  <si>
    <t>-kontrola provedení a úplnosti bezpečnostních a výstražných  označení</t>
  </si>
  <si>
    <t>-kontrola provedení a úplnosti tepelných izolací</t>
  </si>
  <si>
    <t>-kontrola provedení a úplnosti případných protipožárních izolací</t>
  </si>
  <si>
    <t>-kontrola provedení prostupů vzduchotechnického potrubí stavebními konstrukcí</t>
  </si>
  <si>
    <t>-kontrola přístupnosti regulačních prvků</t>
  </si>
  <si>
    <t>-kontrola štítkových údajů zařízení a jeho části podle projektové dokumentace</t>
  </si>
  <si>
    <t>-kontrola větraných prostorů před uvedením zařízení do chodu</t>
  </si>
  <si>
    <t>Ventilátory</t>
  </si>
  <si>
    <t>-kontrola odstranění transportních aretací</t>
  </si>
  <si>
    <t>-kontrola volného otáčení rotujících části</t>
  </si>
  <si>
    <t>-kontrola dotáhnutí všech spojů</t>
  </si>
  <si>
    <t>-kontrola náběhu a napnutí klínových řemenů</t>
  </si>
  <si>
    <t>-kontrola promazání ložisek a  stavu náplní mazadel všech mazaných části</t>
  </si>
  <si>
    <t>-kontrola stavu pružného uložení  (izolátorů chvění)</t>
  </si>
  <si>
    <t>-kontrola pružných nástavců</t>
  </si>
  <si>
    <t>-kontrola ochranných krytů vnějších rotujících částí</t>
  </si>
  <si>
    <t>-kontrola vodorovného uložení ventilátor. soustrojí na základech a konstrukcích</t>
  </si>
  <si>
    <t>Zkoušky chodu</t>
  </si>
  <si>
    <t>Ověření schopnosti dlouhodobého provozu zařízení</t>
  </si>
  <si>
    <t>Zkouškám předchází uvedení zařízení do provozu, nebo je jejich součástí.</t>
  </si>
  <si>
    <t>Zkouška se provádí dle dohodnutých kritérií – minimálně 48 hodin nepřetržitého chodu.</t>
  </si>
  <si>
    <t>3.02</t>
  </si>
  <si>
    <t>Zaregulování</t>
  </si>
  <si>
    <t>Zaregulování vzduchových výkonových parametrů dle projektovaných hodnot.</t>
  </si>
  <si>
    <t>Dva pracovníci á 14hod"</t>
  </si>
  <si>
    <t>Ventilátory, jednotky</t>
  </si>
  <si>
    <t>Měření a zaregulování průtoků vzduchu – přiváděného, odváděného, cirkulačního</t>
  </si>
  <si>
    <t>Potrubní rovody, distribuční elementy</t>
  </si>
  <si>
    <t>Měření a zaregulování průtoků vzduchu ve všech potrubních úsecích</t>
  </si>
  <si>
    <t>Měření a zaregulování průtoků vzduchu na všech distribučních elementech ( vyústkách)</t>
  </si>
  <si>
    <t>747704OA0</t>
  </si>
  <si>
    <t>Zaškolení obsluhy</t>
  </si>
  <si>
    <t>Agregovaná položka</t>
  </si>
  <si>
    <t>POL2_</t>
  </si>
  <si>
    <t>Zaškolení obsluhy a údržby</t>
  </si>
  <si>
    <t>Jeden pracovník 8 hod</t>
  </si>
  <si>
    <t>-zaškolení pro ovládání zařízení</t>
  </si>
  <si>
    <t>-zaškolení  pro  údržbu zařízení</t>
  </si>
  <si>
    <t>- předání písemných pokynů a předpisů pro provoz zařízení, které dodává výrobce</t>
  </si>
  <si>
    <t>- vyhotovení protokolu o zaškolení obsluhy</t>
  </si>
  <si>
    <t>970031160R00</t>
  </si>
  <si>
    <t>Jádrové vrtání, kruhové prostupy v cihelném zdivu Jádrové vrtání, kruhové prostupy v cihelném zdivu jádrové vrtání, do D 160 mm</t>
  </si>
  <si>
    <t xml:space="preserve">vrtání skrz zeď tl.450 mm : </t>
  </si>
  <si>
    <t>24*0,45</t>
  </si>
  <si>
    <t>974031132R00</t>
  </si>
  <si>
    <t>Vysekání rýh v jakémkoliv zdivu cihelném v ploše  Vysekání rýh v jakémkoliv zdivu cihelném v ploše do hloubky 50 mm, šířky do 70 mm</t>
  </si>
  <si>
    <t xml:space="preserve">Vysekání drážky 50/50mm ve zdivu : </t>
  </si>
  <si>
    <t>105,00</t>
  </si>
  <si>
    <t>218-001</t>
  </si>
  <si>
    <t>Požární uzávěr EI30 S200 DP1</t>
  </si>
  <si>
    <t>218-002</t>
  </si>
  <si>
    <t>Rozvodnice vč. příslušenství 600/900</t>
  </si>
  <si>
    <t>218-003</t>
  </si>
  <si>
    <t>Modulový vypínač 32A/3</t>
  </si>
  <si>
    <t>218-004</t>
  </si>
  <si>
    <t>Modulový jistič 3-P. do 25A</t>
  </si>
  <si>
    <t>218-005</t>
  </si>
  <si>
    <t>Modulový jistič 1-P. do 25A</t>
  </si>
  <si>
    <t>218-006</t>
  </si>
  <si>
    <t>Proudový chránič 40/4/003</t>
  </si>
  <si>
    <t>219-001</t>
  </si>
  <si>
    <t>Technická repase lustru vč. demontáže a zavěšení, označení A</t>
  </si>
  <si>
    <t xml:space="preserve">V rámci technické repase lustrů  budou světelné zdroje u lustrů zapojeny tak, : </t>
  </si>
  <si>
    <t xml:space="preserve">že je bude možno ovládat dvouokruhově (1/2 + 1/2). : </t>
  </si>
  <si>
    <t>219-002</t>
  </si>
  <si>
    <t>LS-S1.L12.LED PM LED nástěnné 13,9W 3000K IP20, označení B</t>
  </si>
  <si>
    <t>219-003</t>
  </si>
  <si>
    <t>LED prům. IP65 28W 2550lm VML 228 AM, označení C</t>
  </si>
  <si>
    <t>219-004</t>
  </si>
  <si>
    <t>Přisazené nouzové s vl. zdrojem autotest, IP65 11W 140lm 1h_označení N</t>
  </si>
  <si>
    <t>220-001</t>
  </si>
  <si>
    <t>Vypínač č.5_v historizujícím provedení</t>
  </si>
  <si>
    <t>220-002</t>
  </si>
  <si>
    <t>Zásuvka 250V/16A_v historizujícím provedení</t>
  </si>
  <si>
    <t>220-003</t>
  </si>
  <si>
    <t>Zásuvka nabíjecí 2x USB_v historizujícím provedení</t>
  </si>
  <si>
    <t>211-001</t>
  </si>
  <si>
    <t>Aplikace protipožární malty</t>
  </si>
  <si>
    <t>211-002</t>
  </si>
  <si>
    <t>Krabice odbočná s víčkem, svorkovnicí vč. zap., kruhová KR68</t>
  </si>
  <si>
    <t>211-003</t>
  </si>
  <si>
    <t>Krabice odbočná s víčkem, svorkovnicí vč. zap., čtver. KR125</t>
  </si>
  <si>
    <t>211-004</t>
  </si>
  <si>
    <t>Krabice odbočná KT 250 s víčkem</t>
  </si>
  <si>
    <t>211-005</t>
  </si>
  <si>
    <t>Krabice přístrojová bez zapojení</t>
  </si>
  <si>
    <t>211-006</t>
  </si>
  <si>
    <t>Krabice přístrojová bez zapojení hluboká 66 mm</t>
  </si>
  <si>
    <t>211-007</t>
  </si>
  <si>
    <t>Spínač polozapuštěný dvoupólový - řazení 5 a 5A</t>
  </si>
  <si>
    <t>211-008</t>
  </si>
  <si>
    <t>Domovní zásuvka jednoduchá 1 zapojení, 10/16A/250V/2P+Z</t>
  </si>
  <si>
    <t>211-009</t>
  </si>
  <si>
    <t>Domovní zásuvka jednochuchá 2 zapojení, 10/16A/250V/2P+Z</t>
  </si>
  <si>
    <t>211-010</t>
  </si>
  <si>
    <t>Zásuvka nabíjecí 2x USB</t>
  </si>
  <si>
    <t>211-011</t>
  </si>
  <si>
    <t>Spínač lustrový přepínač - řazení 5</t>
  </si>
  <si>
    <t>211-012</t>
  </si>
  <si>
    <t>Domovní zásuvka chráněná, plast 10/16A 250V 2P+PE</t>
  </si>
  <si>
    <t>211-013</t>
  </si>
  <si>
    <t>Zapojení el. spotřebiče</t>
  </si>
  <si>
    <t>211-014</t>
  </si>
  <si>
    <t>Montáž atypických rozvodnic      100 kg</t>
  </si>
  <si>
    <t>211-015</t>
  </si>
  <si>
    <t>Svodič přepětí třídy T3 do přístrojové krabice</t>
  </si>
  <si>
    <t>211-016</t>
  </si>
  <si>
    <t>Montáž zářivkového/LED svítidla</t>
  </si>
  <si>
    <t>211-017</t>
  </si>
  <si>
    <t>Ocel.nosné konstrukce  do 10 kg</t>
  </si>
  <si>
    <t>211-018</t>
  </si>
  <si>
    <t>Ocel.nosné konstrukce  do 15 kg</t>
  </si>
  <si>
    <t>211-019</t>
  </si>
  <si>
    <t>Trubka pevná elektroinstalační, pod omítkou, 20.0, mm</t>
  </si>
  <si>
    <t>211-020</t>
  </si>
  <si>
    <t>Trubka oheb. elektroinstalační, pod omítkou, 20.0, mm</t>
  </si>
  <si>
    <t>211-021</t>
  </si>
  <si>
    <t>Chránička dvouplášťová KF 09063</t>
  </si>
  <si>
    <t>211-022</t>
  </si>
  <si>
    <t>Drátěný kabelový žlab 100/50 vč. přísl.</t>
  </si>
  <si>
    <t>211-023</t>
  </si>
  <si>
    <t>Jistič modulový 3-F.</t>
  </si>
  <si>
    <t>211-024</t>
  </si>
  <si>
    <t>Svorka  ZSA 16 (Bernard)</t>
  </si>
  <si>
    <t>211-025</t>
  </si>
  <si>
    <t>Ukončení vodičů do 6 mm2</t>
  </si>
  <si>
    <t>211-026</t>
  </si>
  <si>
    <t>Ukončení celoplast. kabelů do 4 x 10 mm2</t>
  </si>
  <si>
    <t>211-027</t>
  </si>
  <si>
    <t>Ukončení celoplast. kabelů  do 5 x 4 mm2</t>
  </si>
  <si>
    <t>211-028</t>
  </si>
  <si>
    <t>Ukončení celoplast. kabelů  do 5 x 10 mm2</t>
  </si>
  <si>
    <t>211-029</t>
  </si>
  <si>
    <t>CY 6 pevně uložený</t>
  </si>
  <si>
    <t>211-030</t>
  </si>
  <si>
    <t>CYKY 750V 3 x 1,5 uložený pod omítkou</t>
  </si>
  <si>
    <t>211-031</t>
  </si>
  <si>
    <t>CYKY 750V 3 x 2,5 uložený pod omítkou</t>
  </si>
  <si>
    <t>211-032</t>
  </si>
  <si>
    <t>CYKY 750V 5 x 1.5 uložený pod omítkou</t>
  </si>
  <si>
    <t>211-033</t>
  </si>
  <si>
    <t>CYKY 750V 5 x 2.5 uložený pod omítkou</t>
  </si>
  <si>
    <t>211-034</t>
  </si>
  <si>
    <t>CYKY 750V 5x10 uložený pevně</t>
  </si>
  <si>
    <t>211-035</t>
  </si>
  <si>
    <t>Trubka oheb. elektroinstalační, pod omítkou, 25.0, mm</t>
  </si>
  <si>
    <t>210-001</t>
  </si>
  <si>
    <t>Nespecifikované práce</t>
  </si>
  <si>
    <t>210-002</t>
  </si>
  <si>
    <t>Koordinace s ostatními účastníky výstavby</t>
  </si>
  <si>
    <t>005231030R</t>
  </si>
  <si>
    <t>Zkušební provoz</t>
  </si>
  <si>
    <t>POL99_</t>
  </si>
  <si>
    <t>210-004</t>
  </si>
  <si>
    <t>Úprava stávajících rozvodů</t>
  </si>
  <si>
    <t>210-005</t>
  </si>
  <si>
    <t>Úprava stávajícího rozváděče</t>
  </si>
  <si>
    <t>210-006</t>
  </si>
  <si>
    <t>Demontáž stávajících rozvodů</t>
  </si>
  <si>
    <t>210-007</t>
  </si>
  <si>
    <t>Protipožární malta požární odolnost 90min</t>
  </si>
  <si>
    <t>210-008</t>
  </si>
  <si>
    <t>ROZVODKA KRABICOVÁ KR 97</t>
  </si>
  <si>
    <t>210-009</t>
  </si>
  <si>
    <t>KRABICE UNIVERZÁLNÍ KU 68-1903</t>
  </si>
  <si>
    <t>210-010</t>
  </si>
  <si>
    <t>ROZVODKA KRABICOVÁ KR 125</t>
  </si>
  <si>
    <t>210-011</t>
  </si>
  <si>
    <t>SKŘÍŇ ROZVODNÁ KT 250</t>
  </si>
  <si>
    <t>210-012</t>
  </si>
  <si>
    <t>VÍČKO K ROZV.SKŘÍNI KT 250</t>
  </si>
  <si>
    <t>210-013</t>
  </si>
  <si>
    <t>KRABICE PŘÍSTROJOVÁ KP 67/2</t>
  </si>
  <si>
    <t>210-014</t>
  </si>
  <si>
    <t>KRABICE PŘÍSTROJOVÁ KPR 68</t>
  </si>
  <si>
    <t>210-015</t>
  </si>
  <si>
    <t>Přepínač sériový, IP54-plast ř,5 šedý</t>
  </si>
  <si>
    <t>210-016</t>
  </si>
  <si>
    <t>Zásuvka jednonásobná s víčkem plast šedá IP44</t>
  </si>
  <si>
    <t>210-017</t>
  </si>
  <si>
    <t>KRABICE UNIVERZÁLNÍ KU 68-1902</t>
  </si>
  <si>
    <t>210-018</t>
  </si>
  <si>
    <t>Svodič přepětí T3 do KO, Up=1,5kV</t>
  </si>
  <si>
    <t>210-019</t>
  </si>
  <si>
    <t>Ocelový úhelník 25/25</t>
  </si>
  <si>
    <t>210-020</t>
  </si>
  <si>
    <t>210-021</t>
  </si>
  <si>
    <t>TRUBKA TUHÁ PVC  1520</t>
  </si>
  <si>
    <t>210-022</t>
  </si>
  <si>
    <t>TRUBKA OHEBNÁ 1420</t>
  </si>
  <si>
    <t>210-023</t>
  </si>
  <si>
    <t>Chránička KF 09063</t>
  </si>
  <si>
    <t>210-024</t>
  </si>
  <si>
    <t>Drátěný pozinkovaný kabelový žlab 150/50, vč.spojek</t>
  </si>
  <si>
    <t>210-025</t>
  </si>
  <si>
    <t>Modulový jistič 3-F. do 40A</t>
  </si>
  <si>
    <t>210-026</t>
  </si>
  <si>
    <t>Svorka ZSA 16 (Bernard) včetně Cu pásku</t>
  </si>
  <si>
    <t>210-027</t>
  </si>
  <si>
    <t>Kabel CY 6</t>
  </si>
  <si>
    <t>km</t>
  </si>
  <si>
    <t>210-028</t>
  </si>
  <si>
    <t>Kabel CYKY 3 X 1,50</t>
  </si>
  <si>
    <t>210-029</t>
  </si>
  <si>
    <t>Kabel CYKY 3 X 2,50</t>
  </si>
  <si>
    <t>210-030</t>
  </si>
  <si>
    <t>Kabel CYKY 5 X 1,50</t>
  </si>
  <si>
    <t>210-031</t>
  </si>
  <si>
    <t>Kabel CYKY 5 X 2,50</t>
  </si>
  <si>
    <t>210-032</t>
  </si>
  <si>
    <t>Kabel CYKY 5 x 10,00</t>
  </si>
  <si>
    <t>210-033</t>
  </si>
  <si>
    <t>TRUBKA OHEBNÁ 1425</t>
  </si>
  <si>
    <t>Odvoz suti a vybouraných hmot na skládku Odvoz suti a vybouraných hmot na skládku do 1 km</t>
  </si>
  <si>
    <t xml:space="preserve">1,2, : </t>
  </si>
  <si>
    <t>Součet: : 0,65311</t>
  </si>
  <si>
    <t>Odvoz suti a vybouraných hmot na skládku Odvoz suti a vybouraných hmot na skládku příplatek za každý další 1 km</t>
  </si>
  <si>
    <t>Součet: : 18,94025</t>
  </si>
  <si>
    <t>Poplatek za skládku Poplatek za skládku směsi betonu a cihel do 30x30 cm, skupina 17 01 01 a 17 01 02 z Katalogu odpadů</t>
  </si>
  <si>
    <t>Vodorovné přemístění suti nošením k místu nakládky Vodorovné přemístění suti nošením k místu nakládky vodorovné přemístění suti nošením nebo přehozením, na vzdálenost 10 m</t>
  </si>
  <si>
    <t xml:space="preserve">Vodorovné přemístění suti nošením k místu nakládky Vodorovné přemístění suti nošením k místu nakládky příplatek za každých dalších i započatých 10 m vzdálenosti suti,  </t>
  </si>
  <si>
    <t>Součet: : 2,61245</t>
  </si>
  <si>
    <t>Nakládání suti a vybouraných hmot Nakládání suti a vybouraných hmot nakládání suti a vybouraných hmot na dopravní prostředky pro vodorovné přemístění</t>
  </si>
  <si>
    <t>MONT DVOJZÁSUVKY 2xRJ</t>
  </si>
  <si>
    <t>Dvojzásuvka 2xRJ45 (dodávka) – typ dle architekta, porcelánový kulatý retrotyp</t>
  </si>
  <si>
    <t>210-003</t>
  </si>
  <si>
    <t>UKONČENÍ - FORMA NA KABELU</t>
  </si>
  <si>
    <t>MĚŘENÍ 1 KABELU, VYHOT. PROTOKOLU</t>
  </si>
  <si>
    <t>Dodávka rozvaděče rack, nástěnný, 22U, hl. 450, š=600, skleněné dveře</t>
  </si>
  <si>
    <t>Montáž racku na stěnu, přenesení stávajících, komponentů do nové skříně</t>
  </si>
  <si>
    <t>Odborné práce v rozvaděči rack, reorganizace, panelů a portů</t>
  </si>
  <si>
    <t>Kabel UTP cat5e dodávka</t>
  </si>
  <si>
    <t>Kabel UTP cat5e montáž do trubek</t>
  </si>
  <si>
    <t>Panel 1U, 24 port, UTP kat 5e</t>
  </si>
  <si>
    <t>Organizér 1U</t>
  </si>
  <si>
    <t>Montáž panelu</t>
  </si>
  <si>
    <t>Krabice KO 68 pod omítku vč. vysekání lůžka</t>
  </si>
  <si>
    <t>Krabice instalační 300x300</t>
  </si>
  <si>
    <t>Trubka instalační pod omítkou, na povrch  23-50 mm, pro sál</t>
  </si>
  <si>
    <t xml:space="preserve">včetně drážky a hrubého zapravení : </t>
  </si>
  <si>
    <t>220,00</t>
  </si>
  <si>
    <t>Trubka instalační pod omítkou, na povrch  50 mm, pro chodbu před sálem</t>
  </si>
  <si>
    <t>110,00</t>
  </si>
  <si>
    <t>Trubka instalační pod omítkou, na povrch  50 mm, pro chodbu před sálem – podlélně rozříznuto</t>
  </si>
  <si>
    <t>Vodič v trubkovodu AY 2,5</t>
  </si>
  <si>
    <t>AY 2,5 B</t>
  </si>
  <si>
    <t>IP kamera v chodbě - demontáž, zpětná montáž, stávající kamery</t>
  </si>
  <si>
    <t>Oživení, instalace, zaškolení, zkušební provoz</t>
  </si>
  <si>
    <t>Drobný montážní materiál</t>
  </si>
  <si>
    <t>Televizor 8K QLED TV</t>
  </si>
  <si>
    <t>Televizor 8K QLED TV • rozlišení 7680×4320 px • DVB T2/C/S2/T H.265/HEVC • Micro Dimming (lokální řízení jasu) • Dolby Digital plus • 4 500 PQI • Quantum Processor 8K (AI) • Quantum HDR • Quantum HDR 2000 • přímé zadní podsvícení Direct LED • zvuk sledující pohyb (OTS) • zrcadlení obrazu • Wi-Fi • HbbTV 2.0 • Smart TV • Bluetooth • LAN • 4× HDMI • 2× USB • CI slot • Smart ovládač , úhlopříčka 207 cm</t>
  </si>
  <si>
    <t>Držák pro televizor, montáž na mobilní stěnu</t>
  </si>
  <si>
    <t>Bezdrátový systém</t>
  </si>
  <si>
    <t>set</t>
  </si>
  <si>
    <t>Bezdrátový systém (skládá se z přijímače a 1 ruční mikrofon, a 1 vysílací jednotka za opasek, s klopovým mikrofonem). Rádiový přenos v pásmu UHF, elektronika přijímače je plně symetrická a zahrnuje nesymetrický i symetrický výstup, a šumovou bránu. Zpětný IR přenos od přijímače, pro automatické spárování.</t>
  </si>
  <si>
    <t>220-004</t>
  </si>
  <si>
    <t>Špičkový univerzální aktivní sloupový reproduktor, s nastavitelným vyzařováním</t>
  </si>
  <si>
    <t>Špičkový univerzální aktivní sloupový reproduktor s nastavitelným vyzařováním. Obsahuje 10-kanálový zesilovač třídy D, digitální signálový procesor (DSP), vstup pro připojení k PA systému. Je osazen 10x 5" širokopásmovými reproduktory. Reproduktor se konfiguruje pomocí dálkového ovladače. Rovnoměrné rozptýlení v celé oblasti poslechu. Tento sloupový reproduktor dokáže z jednoho místa rovnoměrně nazvučit například celý přednáškový sál, nebo kostel bez akustických odrazů, čím se výrazně zlepší srozumitelnost.</t>
  </si>
  <si>
    <t>230-001</t>
  </si>
  <si>
    <t>WIFI AP, pro dvě pásma, PoE, kompatibilní se stávajícím wifi kontrolérem</t>
  </si>
  <si>
    <t>230-002</t>
  </si>
  <si>
    <t>Komplexní zkoušky, kontrola signálu</t>
  </si>
  <si>
    <t>230-003</t>
  </si>
  <si>
    <t>Uvedení do provozu</t>
  </si>
  <si>
    <t>230-004</t>
  </si>
  <si>
    <t>Drobný nespecifikovaný montážní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</si>
</sst>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4"/>
  <sheetViews>
    <sheetView showGridLines="0" tabSelected="1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SUMIF(F63:F100,A16,I63:I100)+SUMIF(F63:F100,"PSU",I63:I100)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SUMIF(F63:F100,A17,I63:I100)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SUMIF(F63:F100,A18,I63:I100)</f>
        <v>0</v>
      </c>
      <c r="J18" s="85"/>
    </row>
    <row r="19" spans="1:10" ht="23.25" customHeight="1" x14ac:dyDescent="0.2">
      <c r="A19" s="194" t="s">
        <v>147</v>
      </c>
      <c r="B19" s="38" t="s">
        <v>27</v>
      </c>
      <c r="C19" s="62"/>
      <c r="D19" s="63"/>
      <c r="E19" s="83"/>
      <c r="F19" s="84"/>
      <c r="G19" s="83"/>
      <c r="H19" s="84"/>
      <c r="I19" s="83">
        <f>SUMIF(F63:F100,A19,I63:I100)</f>
        <v>0</v>
      </c>
      <c r="J19" s="85"/>
    </row>
    <row r="20" spans="1:10" ht="23.25" customHeight="1" x14ac:dyDescent="0.2">
      <c r="A20" s="194" t="s">
        <v>148</v>
      </c>
      <c r="B20" s="38" t="s">
        <v>28</v>
      </c>
      <c r="C20" s="62"/>
      <c r="D20" s="63"/>
      <c r="E20" s="83"/>
      <c r="F20" s="84"/>
      <c r="G20" s="83"/>
      <c r="H20" s="84"/>
      <c r="I20" s="83">
        <f>SUMIF(F63:F100,A20,I63:I100)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'00 00 Naklady'!AE28+'001 D.1 Pol'!AE643+'001 D.3 Pol'!AE138+'001 D.4 Pol'!AE133+'001 D.5 Pol'!AE51</f>
        <v>0</v>
      </c>
      <c r="G39" s="147">
        <f>'00 00 Naklady'!AF28+'001 D.1 Pol'!AF643+'001 D.3 Pol'!AF138+'001 D.4 Pol'!AF133+'001 D.5 Pol'!AF51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>
        <f>'00 00 Naklady'!AE28</f>
        <v>0</v>
      </c>
      <c r="G40" s="153">
        <f>'00 00 Naklady'!AF28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">
      <c r="A41" s="134">
        <v>3</v>
      </c>
      <c r="B41" s="155" t="s">
        <v>47</v>
      </c>
      <c r="C41" s="145" t="s">
        <v>48</v>
      </c>
      <c r="D41" s="145"/>
      <c r="E41" s="145"/>
      <c r="F41" s="156">
        <f>'00 00 Naklady'!AE28</f>
        <v>0</v>
      </c>
      <c r="G41" s="148">
        <f>'00 00 Naklady'!AF28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">
      <c r="A42" s="134">
        <v>2</v>
      </c>
      <c r="B42" s="150"/>
      <c r="C42" s="151" t="s">
        <v>49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50</v>
      </c>
      <c r="C43" s="151" t="s">
        <v>44</v>
      </c>
      <c r="D43" s="151"/>
      <c r="E43" s="151"/>
      <c r="F43" s="152">
        <f>'001 D.1 Pol'!AE643+'001 D.3 Pol'!AE138+'001 D.4 Pol'!AE133+'001 D.5 Pol'!AE51</f>
        <v>0</v>
      </c>
      <c r="G43" s="153">
        <f>'001 D.1 Pol'!AF643+'001 D.3 Pol'!AF138+'001 D.4 Pol'!AF133+'001 D.5 Pol'!AF51</f>
        <v>0</v>
      </c>
      <c r="H43" s="153">
        <f>(F43*SazbaDPH1/100)+(G43*SazbaDPH2/100)</f>
        <v>0</v>
      </c>
      <c r="I43" s="153">
        <f>F43+G43+H43</f>
        <v>0</v>
      </c>
      <c r="J43" s="154" t="str">
        <f>IF(_xlfn.SINGLE(CenaCelkemVypocet)=0,"",I43/_xlfn.SINGLE(CenaCelkemVypocet)*100)</f>
        <v/>
      </c>
    </row>
    <row r="44" spans="1:10" ht="25.5" customHeight="1" x14ac:dyDescent="0.2">
      <c r="A44" s="134">
        <v>3</v>
      </c>
      <c r="B44" s="155" t="s">
        <v>51</v>
      </c>
      <c r="C44" s="145" t="s">
        <v>52</v>
      </c>
      <c r="D44" s="145"/>
      <c r="E44" s="145"/>
      <c r="F44" s="156">
        <f>'001 D.1 Pol'!AE643</f>
        <v>0</v>
      </c>
      <c r="G44" s="148">
        <f>'001 D.1 Pol'!AF643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">
      <c r="A45" s="134">
        <v>3</v>
      </c>
      <c r="B45" s="155" t="s">
        <v>53</v>
      </c>
      <c r="C45" s="145" t="s">
        <v>54</v>
      </c>
      <c r="D45" s="145"/>
      <c r="E45" s="145"/>
      <c r="F45" s="156">
        <f>'001 D.3 Pol'!AE138</f>
        <v>0</v>
      </c>
      <c r="G45" s="148">
        <f>'001 D.3 Pol'!AF138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">
      <c r="A46" s="134">
        <v>3</v>
      </c>
      <c r="B46" s="155" t="s">
        <v>55</v>
      </c>
      <c r="C46" s="145" t="s">
        <v>56</v>
      </c>
      <c r="D46" s="145"/>
      <c r="E46" s="145"/>
      <c r="F46" s="156">
        <f>'001 D.4 Pol'!AE133</f>
        <v>0</v>
      </c>
      <c r="G46" s="148">
        <f>'001 D.4 Pol'!AF133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">
      <c r="A47" s="134">
        <v>3</v>
      </c>
      <c r="B47" s="155" t="s">
        <v>57</v>
      </c>
      <c r="C47" s="145" t="s">
        <v>58</v>
      </c>
      <c r="D47" s="145"/>
      <c r="E47" s="145"/>
      <c r="F47" s="156">
        <f>'001 D.5 Pol'!AE51</f>
        <v>0</v>
      </c>
      <c r="G47" s="148">
        <f>'001 D.5 Pol'!AF51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">
      <c r="A48" s="134"/>
      <c r="B48" s="157" t="s">
        <v>59</v>
      </c>
      <c r="C48" s="158"/>
      <c r="D48" s="158"/>
      <c r="E48" s="159"/>
      <c r="F48" s="160">
        <f>SUMIF(A39:A47,"=1",F39:F47)</f>
        <v>0</v>
      </c>
      <c r="G48" s="161">
        <f>SUMIF(A39:A47,"=1",G39:G47)</f>
        <v>0</v>
      </c>
      <c r="H48" s="161">
        <f>SUMIF(A39:A47,"=1",H39:H47)</f>
        <v>0</v>
      </c>
      <c r="I48" s="161">
        <f>SUMIF(A39:A47,"=1",I39:I47)</f>
        <v>0</v>
      </c>
      <c r="J48" s="162">
        <f>SUMIF(A39:A47,"=1",J39:J47)</f>
        <v>0</v>
      </c>
    </row>
    <row r="50" spans="1:10" x14ac:dyDescent="0.2">
      <c r="A50" t="s">
        <v>61</v>
      </c>
      <c r="B50" t="s">
        <v>62</v>
      </c>
    </row>
    <row r="51" spans="1:10" x14ac:dyDescent="0.2">
      <c r="A51" t="s">
        <v>63</v>
      </c>
      <c r="B51" t="s">
        <v>64</v>
      </c>
    </row>
    <row r="52" spans="1:10" x14ac:dyDescent="0.2">
      <c r="A52" t="s">
        <v>65</v>
      </c>
      <c r="B52" t="s">
        <v>66</v>
      </c>
    </row>
    <row r="53" spans="1:10" x14ac:dyDescent="0.2">
      <c r="A53" t="s">
        <v>63</v>
      </c>
      <c r="B53" t="s">
        <v>67</v>
      </c>
    </row>
    <row r="54" spans="1:10" x14ac:dyDescent="0.2">
      <c r="A54" t="s">
        <v>65</v>
      </c>
      <c r="B54" t="s">
        <v>68</v>
      </c>
    </row>
    <row r="55" spans="1:10" x14ac:dyDescent="0.2">
      <c r="A55" t="s">
        <v>65</v>
      </c>
      <c r="B55" t="s">
        <v>69</v>
      </c>
    </row>
    <row r="56" spans="1:10" x14ac:dyDescent="0.2">
      <c r="A56" t="s">
        <v>65</v>
      </c>
      <c r="B56" t="s">
        <v>70</v>
      </c>
    </row>
    <row r="57" spans="1:10" x14ac:dyDescent="0.2">
      <c r="A57" t="s">
        <v>65</v>
      </c>
      <c r="B57" t="s">
        <v>71</v>
      </c>
    </row>
    <row r="60" spans="1:10" ht="15.75" x14ac:dyDescent="0.25">
      <c r="B60" s="173" t="s">
        <v>72</v>
      </c>
    </row>
    <row r="62" spans="1:10" ht="25.5" customHeight="1" x14ac:dyDescent="0.2">
      <c r="A62" s="175"/>
      <c r="B62" s="178" t="s">
        <v>17</v>
      </c>
      <c r="C62" s="178" t="s">
        <v>5</v>
      </c>
      <c r="D62" s="179"/>
      <c r="E62" s="179"/>
      <c r="F62" s="180" t="s">
        <v>73</v>
      </c>
      <c r="G62" s="180"/>
      <c r="H62" s="180"/>
      <c r="I62" s="180" t="s">
        <v>29</v>
      </c>
      <c r="J62" s="180" t="s">
        <v>0</v>
      </c>
    </row>
    <row r="63" spans="1:10" ht="36.75" customHeight="1" x14ac:dyDescent="0.2">
      <c r="A63" s="176"/>
      <c r="B63" s="181" t="s">
        <v>74</v>
      </c>
      <c r="C63" s="182" t="s">
        <v>75</v>
      </c>
      <c r="D63" s="183"/>
      <c r="E63" s="183"/>
      <c r="F63" s="190" t="s">
        <v>24</v>
      </c>
      <c r="G63" s="191"/>
      <c r="H63" s="191"/>
      <c r="I63" s="191">
        <f>'001 D.1 Pol'!G8</f>
        <v>0</v>
      </c>
      <c r="J63" s="187" t="str">
        <f>IF(I101=0,"",I63/I101*100)</f>
        <v/>
      </c>
    </row>
    <row r="64" spans="1:10" ht="36.75" customHeight="1" x14ac:dyDescent="0.2">
      <c r="A64" s="176"/>
      <c r="B64" s="181" t="s">
        <v>76</v>
      </c>
      <c r="C64" s="182" t="s">
        <v>77</v>
      </c>
      <c r="D64" s="183"/>
      <c r="E64" s="183"/>
      <c r="F64" s="190" t="s">
        <v>24</v>
      </c>
      <c r="G64" s="191"/>
      <c r="H64" s="191"/>
      <c r="I64" s="191">
        <f>'001 D.1 Pol'!G52</f>
        <v>0</v>
      </c>
      <c r="J64" s="187" t="str">
        <f>IF(I101=0,"",I64/I101*100)</f>
        <v/>
      </c>
    </row>
    <row r="65" spans="1:10" ht="36.75" customHeight="1" x14ac:dyDescent="0.2">
      <c r="A65" s="176"/>
      <c r="B65" s="181" t="s">
        <v>78</v>
      </c>
      <c r="C65" s="182" t="s">
        <v>79</v>
      </c>
      <c r="D65" s="183"/>
      <c r="E65" s="183"/>
      <c r="F65" s="190" t="s">
        <v>24</v>
      </c>
      <c r="G65" s="191"/>
      <c r="H65" s="191"/>
      <c r="I65" s="191">
        <f>'001 D.1 Pol'!G59</f>
        <v>0</v>
      </c>
      <c r="J65" s="187" t="str">
        <f>IF(I101=0,"",I65/I101*100)</f>
        <v/>
      </c>
    </row>
    <row r="66" spans="1:10" ht="36.75" customHeight="1" x14ac:dyDescent="0.2">
      <c r="A66" s="176"/>
      <c r="B66" s="181" t="s">
        <v>80</v>
      </c>
      <c r="C66" s="182" t="s">
        <v>81</v>
      </c>
      <c r="D66" s="183"/>
      <c r="E66" s="183"/>
      <c r="F66" s="190" t="s">
        <v>24</v>
      </c>
      <c r="G66" s="191"/>
      <c r="H66" s="191"/>
      <c r="I66" s="191">
        <f>'001 D.1 Pol'!G86</f>
        <v>0</v>
      </c>
      <c r="J66" s="187" t="str">
        <f>IF(I101=0,"",I66/I101*100)</f>
        <v/>
      </c>
    </row>
    <row r="67" spans="1:10" ht="36.75" customHeight="1" x14ac:dyDescent="0.2">
      <c r="A67" s="176"/>
      <c r="B67" s="181" t="s">
        <v>82</v>
      </c>
      <c r="C67" s="182" t="s">
        <v>83</v>
      </c>
      <c r="D67" s="183"/>
      <c r="E67" s="183"/>
      <c r="F67" s="190" t="s">
        <v>24</v>
      </c>
      <c r="G67" s="191"/>
      <c r="H67" s="191"/>
      <c r="I67" s="191">
        <f>'001 D.1 Pol'!G147</f>
        <v>0</v>
      </c>
      <c r="J67" s="187" t="str">
        <f>IF(I101=0,"",I67/I101*100)</f>
        <v/>
      </c>
    </row>
    <row r="68" spans="1:10" ht="36.75" customHeight="1" x14ac:dyDescent="0.2">
      <c r="A68" s="176"/>
      <c r="B68" s="181" t="s">
        <v>84</v>
      </c>
      <c r="C68" s="182" t="s">
        <v>85</v>
      </c>
      <c r="D68" s="183"/>
      <c r="E68" s="183"/>
      <c r="F68" s="190" t="s">
        <v>24</v>
      </c>
      <c r="G68" s="191"/>
      <c r="H68" s="191"/>
      <c r="I68" s="191">
        <f>'001 D.1 Pol'!G244</f>
        <v>0</v>
      </c>
      <c r="J68" s="187" t="str">
        <f>IF(I101=0,"",I68/I101*100)</f>
        <v/>
      </c>
    </row>
    <row r="69" spans="1:10" ht="36.75" customHeight="1" x14ac:dyDescent="0.2">
      <c r="A69" s="176"/>
      <c r="B69" s="181" t="s">
        <v>86</v>
      </c>
      <c r="C69" s="182" t="s">
        <v>87</v>
      </c>
      <c r="D69" s="183"/>
      <c r="E69" s="183"/>
      <c r="F69" s="190" t="s">
        <v>24</v>
      </c>
      <c r="G69" s="191"/>
      <c r="H69" s="191"/>
      <c r="I69" s="191">
        <f>'001 D.1 Pol'!G274</f>
        <v>0</v>
      </c>
      <c r="J69" s="187" t="str">
        <f>IF(I101=0,"",I69/I101*100)</f>
        <v/>
      </c>
    </row>
    <row r="70" spans="1:10" ht="36.75" customHeight="1" x14ac:dyDescent="0.2">
      <c r="A70" s="176"/>
      <c r="B70" s="181" t="s">
        <v>88</v>
      </c>
      <c r="C70" s="182" t="s">
        <v>89</v>
      </c>
      <c r="D70" s="183"/>
      <c r="E70" s="183"/>
      <c r="F70" s="190" t="s">
        <v>24</v>
      </c>
      <c r="G70" s="191"/>
      <c r="H70" s="191"/>
      <c r="I70" s="191">
        <f>'001 D.1 Pol'!G311</f>
        <v>0</v>
      </c>
      <c r="J70" s="187" t="str">
        <f>IF(I101=0,"",I70/I101*100)</f>
        <v/>
      </c>
    </row>
    <row r="71" spans="1:10" ht="36.75" customHeight="1" x14ac:dyDescent="0.2">
      <c r="A71" s="176"/>
      <c r="B71" s="181" t="s">
        <v>90</v>
      </c>
      <c r="C71" s="182" t="s">
        <v>91</v>
      </c>
      <c r="D71" s="183"/>
      <c r="E71" s="183"/>
      <c r="F71" s="190" t="s">
        <v>24</v>
      </c>
      <c r="G71" s="191"/>
      <c r="H71" s="191"/>
      <c r="I71" s="191">
        <f>'001 D.1 Pol'!G318</f>
        <v>0</v>
      </c>
      <c r="J71" s="187" t="str">
        <f>IF(I101=0,"",I71/I101*100)</f>
        <v/>
      </c>
    </row>
    <row r="72" spans="1:10" ht="36.75" customHeight="1" x14ac:dyDescent="0.2">
      <c r="A72" s="176"/>
      <c r="B72" s="181" t="s">
        <v>92</v>
      </c>
      <c r="C72" s="182" t="s">
        <v>93</v>
      </c>
      <c r="D72" s="183"/>
      <c r="E72" s="183"/>
      <c r="F72" s="190" t="s">
        <v>24</v>
      </c>
      <c r="G72" s="191"/>
      <c r="H72" s="191"/>
      <c r="I72" s="191">
        <f>'001 D.1 Pol'!G325</f>
        <v>0</v>
      </c>
      <c r="J72" s="187" t="str">
        <f>IF(I101=0,"",I72/I101*100)</f>
        <v/>
      </c>
    </row>
    <row r="73" spans="1:10" ht="36.75" customHeight="1" x14ac:dyDescent="0.2">
      <c r="A73" s="176"/>
      <c r="B73" s="181" t="s">
        <v>94</v>
      </c>
      <c r="C73" s="182" t="s">
        <v>95</v>
      </c>
      <c r="D73" s="183"/>
      <c r="E73" s="183"/>
      <c r="F73" s="190" t="s">
        <v>24</v>
      </c>
      <c r="G73" s="191"/>
      <c r="H73" s="191"/>
      <c r="I73" s="191">
        <f>'001 D.1 Pol'!G339</f>
        <v>0</v>
      </c>
      <c r="J73" s="187" t="str">
        <f>IF(I101=0,"",I73/I101*100)</f>
        <v/>
      </c>
    </row>
    <row r="74" spans="1:10" ht="36.75" customHeight="1" x14ac:dyDescent="0.2">
      <c r="A74" s="176"/>
      <c r="B74" s="181" t="s">
        <v>96</v>
      </c>
      <c r="C74" s="182" t="s">
        <v>97</v>
      </c>
      <c r="D74" s="183"/>
      <c r="E74" s="183"/>
      <c r="F74" s="190" t="s">
        <v>24</v>
      </c>
      <c r="G74" s="191"/>
      <c r="H74" s="191"/>
      <c r="I74" s="191">
        <f>'001 D.1 Pol'!G359+'001 D.4 Pol'!G8</f>
        <v>0</v>
      </c>
      <c r="J74" s="187" t="str">
        <f>IF(I101=0,"",I74/I101*100)</f>
        <v/>
      </c>
    </row>
    <row r="75" spans="1:10" ht="36.75" customHeight="1" x14ac:dyDescent="0.2">
      <c r="A75" s="176"/>
      <c r="B75" s="181" t="s">
        <v>98</v>
      </c>
      <c r="C75" s="182" t="s">
        <v>99</v>
      </c>
      <c r="D75" s="183"/>
      <c r="E75" s="183"/>
      <c r="F75" s="190" t="s">
        <v>24</v>
      </c>
      <c r="G75" s="191"/>
      <c r="H75" s="191"/>
      <c r="I75" s="191">
        <f>'001 D.1 Pol'!G449</f>
        <v>0</v>
      </c>
      <c r="J75" s="187" t="str">
        <f>IF(I101=0,"",I75/I101*100)</f>
        <v/>
      </c>
    </row>
    <row r="76" spans="1:10" ht="36.75" customHeight="1" x14ac:dyDescent="0.2">
      <c r="A76" s="176"/>
      <c r="B76" s="181" t="s">
        <v>100</v>
      </c>
      <c r="C76" s="182" t="s">
        <v>101</v>
      </c>
      <c r="D76" s="183"/>
      <c r="E76" s="183"/>
      <c r="F76" s="190" t="s">
        <v>25</v>
      </c>
      <c r="G76" s="191"/>
      <c r="H76" s="191"/>
      <c r="I76" s="191">
        <f>'001 D.1 Pol'!G456</f>
        <v>0</v>
      </c>
      <c r="J76" s="187" t="str">
        <f>IF(I101=0,"",I76/I101*100)</f>
        <v/>
      </c>
    </row>
    <row r="77" spans="1:10" ht="36.75" customHeight="1" x14ac:dyDescent="0.2">
      <c r="A77" s="176"/>
      <c r="B77" s="181" t="s">
        <v>102</v>
      </c>
      <c r="C77" s="182" t="s">
        <v>103</v>
      </c>
      <c r="D77" s="183"/>
      <c r="E77" s="183"/>
      <c r="F77" s="190" t="s">
        <v>25</v>
      </c>
      <c r="G77" s="191"/>
      <c r="H77" s="191"/>
      <c r="I77" s="191">
        <f>'001 D.1 Pol'!G462</f>
        <v>0</v>
      </c>
      <c r="J77" s="187" t="str">
        <f>IF(I101=0,"",I77/I101*100)</f>
        <v/>
      </c>
    </row>
    <row r="78" spans="1:10" ht="36.75" customHeight="1" x14ac:dyDescent="0.2">
      <c r="A78" s="176"/>
      <c r="B78" s="181" t="s">
        <v>104</v>
      </c>
      <c r="C78" s="182" t="s">
        <v>105</v>
      </c>
      <c r="D78" s="183"/>
      <c r="E78" s="183"/>
      <c r="F78" s="190" t="s">
        <v>25</v>
      </c>
      <c r="G78" s="191"/>
      <c r="H78" s="191"/>
      <c r="I78" s="191">
        <f>'001 D.1 Pol'!G468</f>
        <v>0</v>
      </c>
      <c r="J78" s="187" t="str">
        <f>IF(I101=0,"",I78/I101*100)</f>
        <v/>
      </c>
    </row>
    <row r="79" spans="1:10" ht="36.75" customHeight="1" x14ac:dyDescent="0.2">
      <c r="A79" s="176"/>
      <c r="B79" s="181" t="s">
        <v>106</v>
      </c>
      <c r="C79" s="182" t="s">
        <v>107</v>
      </c>
      <c r="D79" s="183"/>
      <c r="E79" s="183"/>
      <c r="F79" s="190" t="s">
        <v>25</v>
      </c>
      <c r="G79" s="191"/>
      <c r="H79" s="191"/>
      <c r="I79" s="191">
        <f>'001 D.1 Pol'!G473</f>
        <v>0</v>
      </c>
      <c r="J79" s="187" t="str">
        <f>IF(I101=0,"",I79/I101*100)</f>
        <v/>
      </c>
    </row>
    <row r="80" spans="1:10" ht="36.75" customHeight="1" x14ac:dyDescent="0.2">
      <c r="A80" s="176"/>
      <c r="B80" s="181" t="s">
        <v>108</v>
      </c>
      <c r="C80" s="182" t="s">
        <v>109</v>
      </c>
      <c r="D80" s="183"/>
      <c r="E80" s="183"/>
      <c r="F80" s="190" t="s">
        <v>25</v>
      </c>
      <c r="G80" s="191"/>
      <c r="H80" s="191"/>
      <c r="I80" s="191">
        <f>'001 D.1 Pol'!G488</f>
        <v>0</v>
      </c>
      <c r="J80" s="187" t="str">
        <f>IF(I101=0,"",I80/I101*100)</f>
        <v/>
      </c>
    </row>
    <row r="81" spans="1:10" ht="36.75" customHeight="1" x14ac:dyDescent="0.2">
      <c r="A81" s="176"/>
      <c r="B81" s="181" t="s">
        <v>110</v>
      </c>
      <c r="C81" s="182" t="s">
        <v>111</v>
      </c>
      <c r="D81" s="183"/>
      <c r="E81" s="183"/>
      <c r="F81" s="190" t="s">
        <v>25</v>
      </c>
      <c r="G81" s="191"/>
      <c r="H81" s="191"/>
      <c r="I81" s="191">
        <f>'001 D.1 Pol'!G500</f>
        <v>0</v>
      </c>
      <c r="J81" s="187" t="str">
        <f>IF(I101=0,"",I81/I101*100)</f>
        <v/>
      </c>
    </row>
    <row r="82" spans="1:10" ht="36.75" customHeight="1" x14ac:dyDescent="0.2">
      <c r="A82" s="176"/>
      <c r="B82" s="181" t="s">
        <v>112</v>
      </c>
      <c r="C82" s="182" t="s">
        <v>113</v>
      </c>
      <c r="D82" s="183"/>
      <c r="E82" s="183"/>
      <c r="F82" s="190" t="s">
        <v>25</v>
      </c>
      <c r="G82" s="191"/>
      <c r="H82" s="191"/>
      <c r="I82" s="191">
        <f>'001 D.1 Pol'!G548</f>
        <v>0</v>
      </c>
      <c r="J82" s="187" t="str">
        <f>IF(I101=0,"",I82/I101*100)</f>
        <v/>
      </c>
    </row>
    <row r="83" spans="1:10" ht="36.75" customHeight="1" x14ac:dyDescent="0.2">
      <c r="A83" s="176"/>
      <c r="B83" s="181" t="s">
        <v>114</v>
      </c>
      <c r="C83" s="182" t="s">
        <v>115</v>
      </c>
      <c r="D83" s="183"/>
      <c r="E83" s="183"/>
      <c r="F83" s="190" t="s">
        <v>25</v>
      </c>
      <c r="G83" s="191"/>
      <c r="H83" s="191"/>
      <c r="I83" s="191">
        <f>'001 D.1 Pol'!G582</f>
        <v>0</v>
      </c>
      <c r="J83" s="187" t="str">
        <f>IF(I101=0,"",I83/I101*100)</f>
        <v/>
      </c>
    </row>
    <row r="84" spans="1:10" ht="36.75" customHeight="1" x14ac:dyDescent="0.2">
      <c r="A84" s="176"/>
      <c r="B84" s="181" t="s">
        <v>116</v>
      </c>
      <c r="C84" s="182" t="s">
        <v>117</v>
      </c>
      <c r="D84" s="183"/>
      <c r="E84" s="183"/>
      <c r="F84" s="190" t="s">
        <v>25</v>
      </c>
      <c r="G84" s="191"/>
      <c r="H84" s="191"/>
      <c r="I84" s="191">
        <f>'001 D.1 Pol'!G586</f>
        <v>0</v>
      </c>
      <c r="J84" s="187" t="str">
        <f>IF(I101=0,"",I84/I101*100)</f>
        <v/>
      </c>
    </row>
    <row r="85" spans="1:10" ht="36.75" customHeight="1" x14ac:dyDescent="0.2">
      <c r="A85" s="176"/>
      <c r="B85" s="181" t="s">
        <v>118</v>
      </c>
      <c r="C85" s="182" t="s">
        <v>119</v>
      </c>
      <c r="D85" s="183"/>
      <c r="E85" s="183"/>
      <c r="F85" s="190" t="s">
        <v>25</v>
      </c>
      <c r="G85" s="191"/>
      <c r="H85" s="191"/>
      <c r="I85" s="191">
        <f>'001 D.1 Pol'!G597</f>
        <v>0</v>
      </c>
      <c r="J85" s="187" t="str">
        <f>IF(I101=0,"",I85/I101*100)</f>
        <v/>
      </c>
    </row>
    <row r="86" spans="1:10" ht="36.75" customHeight="1" x14ac:dyDescent="0.2">
      <c r="A86" s="176"/>
      <c r="B86" s="181" t="s">
        <v>120</v>
      </c>
      <c r="C86" s="182" t="s">
        <v>121</v>
      </c>
      <c r="D86" s="183"/>
      <c r="E86" s="183"/>
      <c r="F86" s="190" t="s">
        <v>26</v>
      </c>
      <c r="G86" s="191"/>
      <c r="H86" s="191"/>
      <c r="I86" s="191">
        <f>'001 D.4 Pol'!G15</f>
        <v>0</v>
      </c>
      <c r="J86" s="187" t="str">
        <f>IF(I101=0,"",I86/I101*100)</f>
        <v/>
      </c>
    </row>
    <row r="87" spans="1:10" ht="36.75" customHeight="1" x14ac:dyDescent="0.2">
      <c r="A87" s="176"/>
      <c r="B87" s="181" t="s">
        <v>122</v>
      </c>
      <c r="C87" s="182" t="s">
        <v>123</v>
      </c>
      <c r="D87" s="183"/>
      <c r="E87" s="183"/>
      <c r="F87" s="190" t="s">
        <v>26</v>
      </c>
      <c r="G87" s="191"/>
      <c r="H87" s="191"/>
      <c r="I87" s="191">
        <f>'001 D.4 Pol'!G22</f>
        <v>0</v>
      </c>
      <c r="J87" s="187" t="str">
        <f>IF(I101=0,"",I87/I101*100)</f>
        <v/>
      </c>
    </row>
    <row r="88" spans="1:10" ht="36.75" customHeight="1" x14ac:dyDescent="0.2">
      <c r="A88" s="176"/>
      <c r="B88" s="181" t="s">
        <v>124</v>
      </c>
      <c r="C88" s="182" t="s">
        <v>125</v>
      </c>
      <c r="D88" s="183"/>
      <c r="E88" s="183"/>
      <c r="F88" s="190" t="s">
        <v>26</v>
      </c>
      <c r="G88" s="191"/>
      <c r="H88" s="191"/>
      <c r="I88" s="191">
        <f>'001 D.4 Pol'!G30</f>
        <v>0</v>
      </c>
      <c r="J88" s="187" t="str">
        <f>IF(I101=0,"",I88/I101*100)</f>
        <v/>
      </c>
    </row>
    <row r="89" spans="1:10" ht="36.75" customHeight="1" x14ac:dyDescent="0.2">
      <c r="A89" s="176"/>
      <c r="B89" s="181" t="s">
        <v>126</v>
      </c>
      <c r="C89" s="182" t="s">
        <v>127</v>
      </c>
      <c r="D89" s="183"/>
      <c r="E89" s="183"/>
      <c r="F89" s="190" t="s">
        <v>26</v>
      </c>
      <c r="G89" s="191"/>
      <c r="H89" s="191"/>
      <c r="I89" s="191">
        <f>'001 D.4 Pol'!G34</f>
        <v>0</v>
      </c>
      <c r="J89" s="187" t="str">
        <f>IF(I101=0,"",I89/I101*100)</f>
        <v/>
      </c>
    </row>
    <row r="90" spans="1:10" ht="36.75" customHeight="1" x14ac:dyDescent="0.2">
      <c r="A90" s="176"/>
      <c r="B90" s="181" t="s">
        <v>128</v>
      </c>
      <c r="C90" s="182" t="s">
        <v>129</v>
      </c>
      <c r="D90" s="183"/>
      <c r="E90" s="183"/>
      <c r="F90" s="190" t="s">
        <v>26</v>
      </c>
      <c r="G90" s="191"/>
      <c r="H90" s="191"/>
      <c r="I90" s="191">
        <f>'001 D.4 Pol'!G70</f>
        <v>0</v>
      </c>
      <c r="J90" s="187" t="str">
        <f>IF(I101=0,"",I90/I101*100)</f>
        <v/>
      </c>
    </row>
    <row r="91" spans="1:10" ht="36.75" customHeight="1" x14ac:dyDescent="0.2">
      <c r="A91" s="176"/>
      <c r="B91" s="181" t="s">
        <v>130</v>
      </c>
      <c r="C91" s="182" t="s">
        <v>131</v>
      </c>
      <c r="D91" s="183"/>
      <c r="E91" s="183"/>
      <c r="F91" s="190" t="s">
        <v>26</v>
      </c>
      <c r="G91" s="191"/>
      <c r="H91" s="191"/>
      <c r="I91" s="191">
        <f>'001 D.5 Pol'!G8</f>
        <v>0</v>
      </c>
      <c r="J91" s="187" t="str">
        <f>IF(I101=0,"",I91/I101*100)</f>
        <v/>
      </c>
    </row>
    <row r="92" spans="1:10" ht="36.75" customHeight="1" x14ac:dyDescent="0.2">
      <c r="A92" s="176"/>
      <c r="B92" s="181" t="s">
        <v>132</v>
      </c>
      <c r="C92" s="182" t="s">
        <v>133</v>
      </c>
      <c r="D92" s="183"/>
      <c r="E92" s="183"/>
      <c r="F92" s="190" t="s">
        <v>26</v>
      </c>
      <c r="G92" s="191"/>
      <c r="H92" s="191"/>
      <c r="I92" s="191">
        <f>'001 D.5 Pol'!G37</f>
        <v>0</v>
      </c>
      <c r="J92" s="187" t="str">
        <f>IF(I101=0,"",I92/I101*100)</f>
        <v/>
      </c>
    </row>
    <row r="93" spans="1:10" ht="36.75" customHeight="1" x14ac:dyDescent="0.2">
      <c r="A93" s="176"/>
      <c r="B93" s="181" t="s">
        <v>134</v>
      </c>
      <c r="C93" s="182" t="s">
        <v>135</v>
      </c>
      <c r="D93" s="183"/>
      <c r="E93" s="183"/>
      <c r="F93" s="190" t="s">
        <v>26</v>
      </c>
      <c r="G93" s="191"/>
      <c r="H93" s="191"/>
      <c r="I93" s="191">
        <f>'001 D.5 Pol'!G45</f>
        <v>0</v>
      </c>
      <c r="J93" s="187" t="str">
        <f>IF(I101=0,"",I93/I101*100)</f>
        <v/>
      </c>
    </row>
    <row r="94" spans="1:10" ht="36.75" customHeight="1" x14ac:dyDescent="0.2">
      <c r="A94" s="176"/>
      <c r="B94" s="181" t="s">
        <v>136</v>
      </c>
      <c r="C94" s="182" t="s">
        <v>137</v>
      </c>
      <c r="D94" s="183"/>
      <c r="E94" s="183"/>
      <c r="F94" s="190" t="s">
        <v>26</v>
      </c>
      <c r="G94" s="191"/>
      <c r="H94" s="191"/>
      <c r="I94" s="191">
        <f>'001 D.3 Pol'!G8</f>
        <v>0</v>
      </c>
      <c r="J94" s="187" t="str">
        <f>IF(I101=0,"",I94/I101*100)</f>
        <v/>
      </c>
    </row>
    <row r="95" spans="1:10" ht="36.75" customHeight="1" x14ac:dyDescent="0.2">
      <c r="A95" s="176"/>
      <c r="B95" s="181" t="s">
        <v>138</v>
      </c>
      <c r="C95" s="182" t="s">
        <v>139</v>
      </c>
      <c r="D95" s="183"/>
      <c r="E95" s="183"/>
      <c r="F95" s="190" t="s">
        <v>26</v>
      </c>
      <c r="G95" s="191"/>
      <c r="H95" s="191"/>
      <c r="I95" s="191">
        <f>'001 D.3 Pol'!G62</f>
        <v>0</v>
      </c>
      <c r="J95" s="187" t="str">
        <f>IF(I101=0,"",I95/I101*100)</f>
        <v/>
      </c>
    </row>
    <row r="96" spans="1:10" ht="36.75" customHeight="1" x14ac:dyDescent="0.2">
      <c r="A96" s="176"/>
      <c r="B96" s="181" t="s">
        <v>140</v>
      </c>
      <c r="C96" s="182" t="s">
        <v>141</v>
      </c>
      <c r="D96" s="183"/>
      <c r="E96" s="183"/>
      <c r="F96" s="190" t="s">
        <v>26</v>
      </c>
      <c r="G96" s="191"/>
      <c r="H96" s="191"/>
      <c r="I96" s="191">
        <f>'001 D.3 Pol'!G75</f>
        <v>0</v>
      </c>
      <c r="J96" s="187" t="str">
        <f>IF(I101=0,"",I96/I101*100)</f>
        <v/>
      </c>
    </row>
    <row r="97" spans="1:10" ht="36.75" customHeight="1" x14ac:dyDescent="0.2">
      <c r="A97" s="176"/>
      <c r="B97" s="181" t="s">
        <v>142</v>
      </c>
      <c r="C97" s="182" t="s">
        <v>143</v>
      </c>
      <c r="D97" s="183"/>
      <c r="E97" s="183"/>
      <c r="F97" s="190" t="s">
        <v>26</v>
      </c>
      <c r="G97" s="191"/>
      <c r="H97" s="191"/>
      <c r="I97" s="191">
        <f>'001 D.3 Pol'!G80</f>
        <v>0</v>
      </c>
      <c r="J97" s="187" t="str">
        <f>IF(I101=0,"",I97/I101*100)</f>
        <v/>
      </c>
    </row>
    <row r="98" spans="1:10" ht="36.75" customHeight="1" x14ac:dyDescent="0.2">
      <c r="A98" s="176"/>
      <c r="B98" s="181" t="s">
        <v>144</v>
      </c>
      <c r="C98" s="182" t="s">
        <v>145</v>
      </c>
      <c r="D98" s="183"/>
      <c r="E98" s="183"/>
      <c r="F98" s="190" t="s">
        <v>146</v>
      </c>
      <c r="G98" s="191"/>
      <c r="H98" s="191"/>
      <c r="I98" s="191">
        <f>'001 D.1 Pol'!G610+'001 D.4 Pol'!G104</f>
        <v>0</v>
      </c>
      <c r="J98" s="187" t="str">
        <f>IF(I101=0,"",I98/I101*100)</f>
        <v/>
      </c>
    </row>
    <row r="99" spans="1:10" ht="36.75" customHeight="1" x14ac:dyDescent="0.2">
      <c r="A99" s="176"/>
      <c r="B99" s="181" t="s">
        <v>147</v>
      </c>
      <c r="C99" s="182" t="s">
        <v>27</v>
      </c>
      <c r="D99" s="183"/>
      <c r="E99" s="183"/>
      <c r="F99" s="190" t="s">
        <v>147</v>
      </c>
      <c r="G99" s="191"/>
      <c r="H99" s="191"/>
      <c r="I99" s="191">
        <f>'00 00 Naklady'!G8</f>
        <v>0</v>
      </c>
      <c r="J99" s="187" t="str">
        <f>IF(I101=0,"",I99/I101*100)</f>
        <v/>
      </c>
    </row>
    <row r="100" spans="1:10" ht="36.75" customHeight="1" x14ac:dyDescent="0.2">
      <c r="A100" s="176"/>
      <c r="B100" s="181" t="s">
        <v>148</v>
      </c>
      <c r="C100" s="182" t="s">
        <v>28</v>
      </c>
      <c r="D100" s="183"/>
      <c r="E100" s="183"/>
      <c r="F100" s="190" t="s">
        <v>148</v>
      </c>
      <c r="G100" s="191"/>
      <c r="H100" s="191"/>
      <c r="I100" s="191">
        <f>'00 00 Naklady'!G21</f>
        <v>0</v>
      </c>
      <c r="J100" s="187" t="str">
        <f>IF(I101=0,"",I100/I101*100)</f>
        <v/>
      </c>
    </row>
    <row r="101" spans="1:10" ht="25.5" customHeight="1" x14ac:dyDescent="0.2">
      <c r="A101" s="177"/>
      <c r="B101" s="184" t="s">
        <v>1</v>
      </c>
      <c r="C101" s="185"/>
      <c r="D101" s="186"/>
      <c r="E101" s="186"/>
      <c r="F101" s="192"/>
      <c r="G101" s="193"/>
      <c r="H101" s="193"/>
      <c r="I101" s="193">
        <f>SUM(I63:I100)</f>
        <v>0</v>
      </c>
      <c r="J101" s="188">
        <f>SUM(J63:J100)</f>
        <v>0</v>
      </c>
    </row>
    <row r="102" spans="1:10" x14ac:dyDescent="0.2">
      <c r="F102" s="133"/>
      <c r="G102" s="133"/>
      <c r="H102" s="133"/>
      <c r="I102" s="133"/>
      <c r="J102" s="189"/>
    </row>
    <row r="103" spans="1:10" x14ac:dyDescent="0.2">
      <c r="F103" s="133"/>
      <c r="G103" s="133"/>
      <c r="H103" s="133"/>
      <c r="I103" s="133"/>
      <c r="J103" s="189"/>
    </row>
    <row r="104" spans="1:10" x14ac:dyDescent="0.2">
      <c r="F104" s="133"/>
      <c r="G104" s="133"/>
      <c r="H104" s="133"/>
      <c r="I104" s="133"/>
      <c r="J104" s="189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C98:E98"/>
    <mergeCell ref="C99:E99"/>
    <mergeCell ref="C100:E100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B23A-4F25-42B9-B2B4-A7E0AE5BA0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149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152</v>
      </c>
      <c r="AG3" t="s">
        <v>153</v>
      </c>
    </row>
    <row r="4" spans="1:60" ht="24.95" customHeight="1" x14ac:dyDescent="0.2">
      <c r="A4" s="200" t="s">
        <v>9</v>
      </c>
      <c r="B4" s="201" t="s">
        <v>47</v>
      </c>
      <c r="C4" s="202" t="s">
        <v>48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29</v>
      </c>
      <c r="H6" s="209" t="s">
        <v>30</v>
      </c>
      <c r="I6" s="209" t="s">
        <v>161</v>
      </c>
      <c r="J6" s="209" t="s">
        <v>31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  <c r="Y6" s="209" t="s">
        <v>176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177</v>
      </c>
      <c r="B8" s="225" t="s">
        <v>147</v>
      </c>
      <c r="C8" s="245" t="s">
        <v>27</v>
      </c>
      <c r="D8" s="226"/>
      <c r="E8" s="227"/>
      <c r="F8" s="228"/>
      <c r="G8" s="228">
        <f>SUMIF(AG9:AG20,"&lt;&gt;NOR",G9:G20)</f>
        <v>0</v>
      </c>
      <c r="H8" s="228"/>
      <c r="I8" s="228">
        <f>SUM(I9:I20)</f>
        <v>0</v>
      </c>
      <c r="J8" s="228"/>
      <c r="K8" s="228">
        <f>SUM(K9:K20)</f>
        <v>0</v>
      </c>
      <c r="L8" s="228"/>
      <c r="M8" s="228">
        <f>SUM(M9:M20)</f>
        <v>0</v>
      </c>
      <c r="N8" s="227"/>
      <c r="O8" s="227">
        <f>SUM(O9:O20)</f>
        <v>0</v>
      </c>
      <c r="P8" s="227"/>
      <c r="Q8" s="227">
        <f>SUM(Q9:Q20)</f>
        <v>0</v>
      </c>
      <c r="R8" s="228"/>
      <c r="S8" s="228"/>
      <c r="T8" s="229"/>
      <c r="U8" s="223"/>
      <c r="V8" s="223">
        <f>SUM(V9:V20)</f>
        <v>0</v>
      </c>
      <c r="W8" s="223"/>
      <c r="X8" s="223"/>
      <c r="Y8" s="223"/>
      <c r="AG8" t="s">
        <v>178</v>
      </c>
    </row>
    <row r="9" spans="1:60" outlineLevel="1" x14ac:dyDescent="0.2">
      <c r="A9" s="238">
        <v>1</v>
      </c>
      <c r="B9" s="239" t="s">
        <v>179</v>
      </c>
      <c r="C9" s="246" t="s">
        <v>180</v>
      </c>
      <c r="D9" s="240" t="s">
        <v>181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182</v>
      </c>
      <c r="T9" s="244" t="s">
        <v>183</v>
      </c>
      <c r="U9" s="220">
        <v>0</v>
      </c>
      <c r="V9" s="220">
        <f>ROUND(E9*U9,2)</f>
        <v>0</v>
      </c>
      <c r="W9" s="220"/>
      <c r="X9" s="220" t="s">
        <v>184</v>
      </c>
      <c r="Y9" s="220" t="s">
        <v>185</v>
      </c>
      <c r="Z9" s="210"/>
      <c r="AA9" s="210"/>
      <c r="AB9" s="210"/>
      <c r="AC9" s="210"/>
      <c r="AD9" s="210"/>
      <c r="AE9" s="210"/>
      <c r="AF9" s="210"/>
      <c r="AG9" s="210" t="s">
        <v>186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8">
        <v>2</v>
      </c>
      <c r="B10" s="239" t="s">
        <v>187</v>
      </c>
      <c r="C10" s="246" t="s">
        <v>188</v>
      </c>
      <c r="D10" s="240" t="s">
        <v>181</v>
      </c>
      <c r="E10" s="241">
        <v>1</v>
      </c>
      <c r="F10" s="242"/>
      <c r="G10" s="243">
        <f>ROUND(E10*F10,2)</f>
        <v>0</v>
      </c>
      <c r="H10" s="242"/>
      <c r="I10" s="243">
        <f>ROUND(E10*H10,2)</f>
        <v>0</v>
      </c>
      <c r="J10" s="242"/>
      <c r="K10" s="243">
        <f>ROUND(E10*J10,2)</f>
        <v>0</v>
      </c>
      <c r="L10" s="243">
        <v>21</v>
      </c>
      <c r="M10" s="243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3"/>
      <c r="S10" s="243" t="s">
        <v>182</v>
      </c>
      <c r="T10" s="244" t="s">
        <v>183</v>
      </c>
      <c r="U10" s="220">
        <v>0</v>
      </c>
      <c r="V10" s="220">
        <f>ROUND(E10*U10,2)</f>
        <v>0</v>
      </c>
      <c r="W10" s="220"/>
      <c r="X10" s="220" t="s">
        <v>184</v>
      </c>
      <c r="Y10" s="220" t="s">
        <v>185</v>
      </c>
      <c r="Z10" s="210"/>
      <c r="AA10" s="210"/>
      <c r="AB10" s="210"/>
      <c r="AC10" s="210"/>
      <c r="AD10" s="210"/>
      <c r="AE10" s="210"/>
      <c r="AF10" s="210"/>
      <c r="AG10" s="210" t="s">
        <v>186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8">
        <v>3</v>
      </c>
      <c r="B11" s="239" t="s">
        <v>189</v>
      </c>
      <c r="C11" s="246" t="s">
        <v>190</v>
      </c>
      <c r="D11" s="240" t="s">
        <v>181</v>
      </c>
      <c r="E11" s="241">
        <v>1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182</v>
      </c>
      <c r="T11" s="244" t="s">
        <v>183</v>
      </c>
      <c r="U11" s="220">
        <v>0</v>
      </c>
      <c r="V11" s="220">
        <f>ROUND(E11*U11,2)</f>
        <v>0</v>
      </c>
      <c r="W11" s="220"/>
      <c r="X11" s="220" t="s">
        <v>184</v>
      </c>
      <c r="Y11" s="220" t="s">
        <v>185</v>
      </c>
      <c r="Z11" s="210"/>
      <c r="AA11" s="210"/>
      <c r="AB11" s="210"/>
      <c r="AC11" s="210"/>
      <c r="AD11" s="210"/>
      <c r="AE11" s="210"/>
      <c r="AF11" s="210"/>
      <c r="AG11" s="210" t="s">
        <v>186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8">
        <v>4</v>
      </c>
      <c r="B12" s="239" t="s">
        <v>191</v>
      </c>
      <c r="C12" s="246" t="s">
        <v>192</v>
      </c>
      <c r="D12" s="240" t="s">
        <v>181</v>
      </c>
      <c r="E12" s="241">
        <v>1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182</v>
      </c>
      <c r="T12" s="244" t="s">
        <v>183</v>
      </c>
      <c r="U12" s="220">
        <v>0</v>
      </c>
      <c r="V12" s="220">
        <f>ROUND(E12*U12,2)</f>
        <v>0</v>
      </c>
      <c r="W12" s="220"/>
      <c r="X12" s="220" t="s">
        <v>184</v>
      </c>
      <c r="Y12" s="220" t="s">
        <v>185</v>
      </c>
      <c r="Z12" s="210"/>
      <c r="AA12" s="210"/>
      <c r="AB12" s="210"/>
      <c r="AC12" s="210"/>
      <c r="AD12" s="210"/>
      <c r="AE12" s="210"/>
      <c r="AF12" s="210"/>
      <c r="AG12" s="210" t="s">
        <v>186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8">
        <v>5</v>
      </c>
      <c r="B13" s="239" t="s">
        <v>193</v>
      </c>
      <c r="C13" s="246" t="s">
        <v>194</v>
      </c>
      <c r="D13" s="240" t="s">
        <v>181</v>
      </c>
      <c r="E13" s="241">
        <v>1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195</v>
      </c>
      <c r="T13" s="244" t="s">
        <v>183</v>
      </c>
      <c r="U13" s="220">
        <v>0</v>
      </c>
      <c r="V13" s="220">
        <f>ROUND(E13*U13,2)</f>
        <v>0</v>
      </c>
      <c r="W13" s="220"/>
      <c r="X13" s="220" t="s">
        <v>184</v>
      </c>
      <c r="Y13" s="220" t="s">
        <v>185</v>
      </c>
      <c r="Z13" s="210"/>
      <c r="AA13" s="210"/>
      <c r="AB13" s="210"/>
      <c r="AC13" s="210"/>
      <c r="AD13" s="210"/>
      <c r="AE13" s="210"/>
      <c r="AF13" s="210"/>
      <c r="AG13" s="210" t="s">
        <v>186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8">
        <v>6</v>
      </c>
      <c r="B14" s="239" t="s">
        <v>196</v>
      </c>
      <c r="C14" s="246" t="s">
        <v>197</v>
      </c>
      <c r="D14" s="240" t="s">
        <v>181</v>
      </c>
      <c r="E14" s="241">
        <v>1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195</v>
      </c>
      <c r="T14" s="244" t="s">
        <v>183</v>
      </c>
      <c r="U14" s="220">
        <v>0</v>
      </c>
      <c r="V14" s="220">
        <f>ROUND(E14*U14,2)</f>
        <v>0</v>
      </c>
      <c r="W14" s="220"/>
      <c r="X14" s="220" t="s">
        <v>184</v>
      </c>
      <c r="Y14" s="220" t="s">
        <v>185</v>
      </c>
      <c r="Z14" s="210"/>
      <c r="AA14" s="210"/>
      <c r="AB14" s="210"/>
      <c r="AC14" s="210"/>
      <c r="AD14" s="210"/>
      <c r="AE14" s="210"/>
      <c r="AF14" s="210"/>
      <c r="AG14" s="210" t="s">
        <v>186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8">
        <v>7</v>
      </c>
      <c r="B15" s="239" t="s">
        <v>198</v>
      </c>
      <c r="C15" s="246" t="s">
        <v>199</v>
      </c>
      <c r="D15" s="240" t="s">
        <v>181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195</v>
      </c>
      <c r="T15" s="244" t="s">
        <v>183</v>
      </c>
      <c r="U15" s="220">
        <v>0</v>
      </c>
      <c r="V15" s="220">
        <f>ROUND(E15*U15,2)</f>
        <v>0</v>
      </c>
      <c r="W15" s="220"/>
      <c r="X15" s="220" t="s">
        <v>184</v>
      </c>
      <c r="Y15" s="220" t="s">
        <v>185</v>
      </c>
      <c r="Z15" s="210"/>
      <c r="AA15" s="210"/>
      <c r="AB15" s="210"/>
      <c r="AC15" s="210"/>
      <c r="AD15" s="210"/>
      <c r="AE15" s="210"/>
      <c r="AF15" s="210"/>
      <c r="AG15" s="210" t="s">
        <v>186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1">
        <v>8</v>
      </c>
      <c r="B16" s="232" t="s">
        <v>200</v>
      </c>
      <c r="C16" s="247" t="s">
        <v>201</v>
      </c>
      <c r="D16" s="233" t="s">
        <v>181</v>
      </c>
      <c r="E16" s="234">
        <v>1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6"/>
      <c r="S16" s="236" t="s">
        <v>182</v>
      </c>
      <c r="T16" s="237" t="s">
        <v>183</v>
      </c>
      <c r="U16" s="220">
        <v>0</v>
      </c>
      <c r="V16" s="220">
        <f>ROUND(E16*U16,2)</f>
        <v>0</v>
      </c>
      <c r="W16" s="220"/>
      <c r="X16" s="220" t="s">
        <v>184</v>
      </c>
      <c r="Y16" s="220" t="s">
        <v>185</v>
      </c>
      <c r="Z16" s="210"/>
      <c r="AA16" s="210"/>
      <c r="AB16" s="210"/>
      <c r="AC16" s="210"/>
      <c r="AD16" s="210"/>
      <c r="AE16" s="210"/>
      <c r="AF16" s="210"/>
      <c r="AG16" s="210" t="s">
        <v>186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48" t="s">
        <v>202</v>
      </c>
      <c r="D17" s="221"/>
      <c r="E17" s="222"/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203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48" t="s">
        <v>204</v>
      </c>
      <c r="D18" s="221"/>
      <c r="E18" s="222"/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48" t="s">
        <v>205</v>
      </c>
      <c r="D19" s="221"/>
      <c r="E19" s="222"/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203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48" t="s">
        <v>206</v>
      </c>
      <c r="D20" s="221"/>
      <c r="E20" s="222">
        <v>1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24" t="s">
        <v>177</v>
      </c>
      <c r="B21" s="225" t="s">
        <v>148</v>
      </c>
      <c r="C21" s="245" t="s">
        <v>28</v>
      </c>
      <c r="D21" s="226"/>
      <c r="E21" s="227"/>
      <c r="F21" s="228"/>
      <c r="G21" s="228">
        <f>SUMIF(AG22:AG26,"&lt;&gt;NOR",G22:G26)</f>
        <v>0</v>
      </c>
      <c r="H21" s="228"/>
      <c r="I21" s="228">
        <f>SUM(I22:I26)</f>
        <v>0</v>
      </c>
      <c r="J21" s="228"/>
      <c r="K21" s="228">
        <f>SUM(K22:K26)</f>
        <v>0</v>
      </c>
      <c r="L21" s="228"/>
      <c r="M21" s="228">
        <f>SUM(M22:M26)</f>
        <v>0</v>
      </c>
      <c r="N21" s="227"/>
      <c r="O21" s="227">
        <f>SUM(O22:O26)</f>
        <v>0</v>
      </c>
      <c r="P21" s="227"/>
      <c r="Q21" s="227">
        <f>SUM(Q22:Q26)</f>
        <v>0</v>
      </c>
      <c r="R21" s="228"/>
      <c r="S21" s="228"/>
      <c r="T21" s="229"/>
      <c r="U21" s="223"/>
      <c r="V21" s="223">
        <f>SUM(V22:V26)</f>
        <v>0</v>
      </c>
      <c r="W21" s="223"/>
      <c r="X21" s="223"/>
      <c r="Y21" s="223"/>
      <c r="AG21" t="s">
        <v>178</v>
      </c>
    </row>
    <row r="22" spans="1:60" outlineLevel="1" x14ac:dyDescent="0.2">
      <c r="A22" s="238">
        <v>9</v>
      </c>
      <c r="B22" s="239" t="s">
        <v>207</v>
      </c>
      <c r="C22" s="246" t="s">
        <v>208</v>
      </c>
      <c r="D22" s="240" t="s">
        <v>181</v>
      </c>
      <c r="E22" s="241">
        <v>1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/>
      <c r="S22" s="243" t="s">
        <v>182</v>
      </c>
      <c r="T22" s="244" t="s">
        <v>183</v>
      </c>
      <c r="U22" s="220">
        <v>0</v>
      </c>
      <c r="V22" s="220">
        <f>ROUND(E22*U22,2)</f>
        <v>0</v>
      </c>
      <c r="W22" s="220"/>
      <c r="X22" s="220" t="s">
        <v>184</v>
      </c>
      <c r="Y22" s="220" t="s">
        <v>185</v>
      </c>
      <c r="Z22" s="210"/>
      <c r="AA22" s="210"/>
      <c r="AB22" s="210"/>
      <c r="AC22" s="210"/>
      <c r="AD22" s="210"/>
      <c r="AE22" s="210"/>
      <c r="AF22" s="210"/>
      <c r="AG22" s="210" t="s">
        <v>186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8">
        <v>10</v>
      </c>
      <c r="B23" s="239" t="s">
        <v>209</v>
      </c>
      <c r="C23" s="246" t="s">
        <v>210</v>
      </c>
      <c r="D23" s="240" t="s">
        <v>181</v>
      </c>
      <c r="E23" s="241">
        <v>1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182</v>
      </c>
      <c r="T23" s="244" t="s">
        <v>183</v>
      </c>
      <c r="U23" s="220">
        <v>0</v>
      </c>
      <c r="V23" s="220">
        <f>ROUND(E23*U23,2)</f>
        <v>0</v>
      </c>
      <c r="W23" s="220"/>
      <c r="X23" s="220" t="s">
        <v>184</v>
      </c>
      <c r="Y23" s="220" t="s">
        <v>185</v>
      </c>
      <c r="Z23" s="210"/>
      <c r="AA23" s="210"/>
      <c r="AB23" s="210"/>
      <c r="AC23" s="210"/>
      <c r="AD23" s="210"/>
      <c r="AE23" s="210"/>
      <c r="AF23" s="210"/>
      <c r="AG23" s="210" t="s">
        <v>186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8">
        <v>11</v>
      </c>
      <c r="B24" s="239" t="s">
        <v>211</v>
      </c>
      <c r="C24" s="246" t="s">
        <v>212</v>
      </c>
      <c r="D24" s="240" t="s">
        <v>181</v>
      </c>
      <c r="E24" s="241">
        <v>1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21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/>
      <c r="S24" s="243" t="s">
        <v>195</v>
      </c>
      <c r="T24" s="244" t="s">
        <v>183</v>
      </c>
      <c r="U24" s="220">
        <v>0</v>
      </c>
      <c r="V24" s="220">
        <f>ROUND(E24*U24,2)</f>
        <v>0</v>
      </c>
      <c r="W24" s="220"/>
      <c r="X24" s="220" t="s">
        <v>184</v>
      </c>
      <c r="Y24" s="220" t="s">
        <v>185</v>
      </c>
      <c r="Z24" s="210"/>
      <c r="AA24" s="210"/>
      <c r="AB24" s="210"/>
      <c r="AC24" s="210"/>
      <c r="AD24" s="210"/>
      <c r="AE24" s="210"/>
      <c r="AF24" s="210"/>
      <c r="AG24" s="210" t="s">
        <v>186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8">
        <v>12</v>
      </c>
      <c r="B25" s="239" t="s">
        <v>213</v>
      </c>
      <c r="C25" s="246" t="s">
        <v>214</v>
      </c>
      <c r="D25" s="240" t="s">
        <v>181</v>
      </c>
      <c r="E25" s="241">
        <v>1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21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195</v>
      </c>
      <c r="T25" s="244" t="s">
        <v>183</v>
      </c>
      <c r="U25" s="220">
        <v>0</v>
      </c>
      <c r="V25" s="220">
        <f>ROUND(E25*U25,2)</f>
        <v>0</v>
      </c>
      <c r="W25" s="220"/>
      <c r="X25" s="220" t="s">
        <v>184</v>
      </c>
      <c r="Y25" s="220" t="s">
        <v>185</v>
      </c>
      <c r="Z25" s="210"/>
      <c r="AA25" s="210"/>
      <c r="AB25" s="210"/>
      <c r="AC25" s="210"/>
      <c r="AD25" s="210"/>
      <c r="AE25" s="210"/>
      <c r="AF25" s="210"/>
      <c r="AG25" s="210" t="s">
        <v>186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1">
        <v>13</v>
      </c>
      <c r="B26" s="232" t="s">
        <v>215</v>
      </c>
      <c r="C26" s="247" t="s">
        <v>216</v>
      </c>
      <c r="D26" s="233" t="s">
        <v>181</v>
      </c>
      <c r="E26" s="234">
        <v>1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6"/>
      <c r="S26" s="236" t="s">
        <v>195</v>
      </c>
      <c r="T26" s="237" t="s">
        <v>183</v>
      </c>
      <c r="U26" s="220">
        <v>0</v>
      </c>
      <c r="V26" s="220">
        <f>ROUND(E26*U26,2)</f>
        <v>0</v>
      </c>
      <c r="W26" s="220"/>
      <c r="X26" s="220" t="s">
        <v>184</v>
      </c>
      <c r="Y26" s="220" t="s">
        <v>185</v>
      </c>
      <c r="Z26" s="210"/>
      <c r="AA26" s="210"/>
      <c r="AB26" s="210"/>
      <c r="AC26" s="210"/>
      <c r="AD26" s="210"/>
      <c r="AE26" s="210"/>
      <c r="AF26" s="210"/>
      <c r="AG26" s="210" t="s">
        <v>186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3"/>
      <c r="B27" s="4"/>
      <c r="C27" s="249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163</v>
      </c>
    </row>
    <row r="28" spans="1:60" x14ac:dyDescent="0.2">
      <c r="A28" s="213"/>
      <c r="B28" s="214" t="s">
        <v>29</v>
      </c>
      <c r="C28" s="250"/>
      <c r="D28" s="215"/>
      <c r="E28" s="216"/>
      <c r="F28" s="216"/>
      <c r="G28" s="230">
        <f>G8+G21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217</v>
      </c>
    </row>
    <row r="29" spans="1:60" x14ac:dyDescent="0.2">
      <c r="C29" s="251"/>
      <c r="D29" s="10"/>
      <c r="AG29" t="s">
        <v>218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EC3AA-47AC-441A-93F6-FCDECE01A90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219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8</v>
      </c>
      <c r="B3" s="49" t="s">
        <v>50</v>
      </c>
      <c r="C3" s="199" t="s">
        <v>44</v>
      </c>
      <c r="D3" s="197"/>
      <c r="E3" s="197"/>
      <c r="F3" s="197"/>
      <c r="G3" s="198"/>
      <c r="AC3" s="174" t="s">
        <v>151</v>
      </c>
      <c r="AG3" t="s">
        <v>153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29</v>
      </c>
      <c r="H6" s="209" t="s">
        <v>30</v>
      </c>
      <c r="I6" s="209" t="s">
        <v>161</v>
      </c>
      <c r="J6" s="209" t="s">
        <v>31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  <c r="Y6" s="209" t="s">
        <v>176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177</v>
      </c>
      <c r="B8" s="225" t="s">
        <v>74</v>
      </c>
      <c r="C8" s="245" t="s">
        <v>75</v>
      </c>
      <c r="D8" s="226"/>
      <c r="E8" s="227"/>
      <c r="F8" s="228"/>
      <c r="G8" s="228">
        <f>SUMIF(AG9:AG51,"&lt;&gt;NOR",G9:G51)</f>
        <v>0</v>
      </c>
      <c r="H8" s="228"/>
      <c r="I8" s="228">
        <f>SUM(I9:I51)</f>
        <v>0</v>
      </c>
      <c r="J8" s="228"/>
      <c r="K8" s="228">
        <f>SUM(K9:K51)</f>
        <v>0</v>
      </c>
      <c r="L8" s="228"/>
      <c r="M8" s="228">
        <f>SUM(M9:M51)</f>
        <v>0</v>
      </c>
      <c r="N8" s="227"/>
      <c r="O8" s="227">
        <f>SUM(O9:O51)</f>
        <v>0</v>
      </c>
      <c r="P8" s="227"/>
      <c r="Q8" s="227">
        <f>SUM(Q9:Q51)</f>
        <v>0</v>
      </c>
      <c r="R8" s="228"/>
      <c r="S8" s="228"/>
      <c r="T8" s="229"/>
      <c r="U8" s="223"/>
      <c r="V8" s="223">
        <f>SUM(V9:V51)</f>
        <v>10.61</v>
      </c>
      <c r="W8" s="223"/>
      <c r="X8" s="223"/>
      <c r="Y8" s="223"/>
      <c r="AG8" t="s">
        <v>178</v>
      </c>
    </row>
    <row r="9" spans="1:60" outlineLevel="1" x14ac:dyDescent="0.2">
      <c r="A9" s="231">
        <v>1</v>
      </c>
      <c r="B9" s="232" t="s">
        <v>220</v>
      </c>
      <c r="C9" s="247" t="s">
        <v>221</v>
      </c>
      <c r="D9" s="233" t="s">
        <v>222</v>
      </c>
      <c r="E9" s="234">
        <v>0.75600000000000001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223</v>
      </c>
      <c r="S9" s="236" t="s">
        <v>195</v>
      </c>
      <c r="T9" s="237" t="s">
        <v>183</v>
      </c>
      <c r="U9" s="220">
        <v>4.7279999999999998</v>
      </c>
      <c r="V9" s="220">
        <f>ROUND(E9*U9,2)</f>
        <v>3.57</v>
      </c>
      <c r="W9" s="220"/>
      <c r="X9" s="220" t="s">
        <v>224</v>
      </c>
      <c r="Y9" s="220" t="s">
        <v>185</v>
      </c>
      <c r="Z9" s="210"/>
      <c r="AA9" s="210"/>
      <c r="AB9" s="210"/>
      <c r="AC9" s="210"/>
      <c r="AD9" s="210"/>
      <c r="AE9" s="210"/>
      <c r="AF9" s="210"/>
      <c r="AG9" s="210" t="s">
        <v>225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0" t="s">
        <v>226</v>
      </c>
      <c r="D10" s="257"/>
      <c r="E10" s="257"/>
      <c r="F10" s="257"/>
      <c r="G10" s="25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227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2" x14ac:dyDescent="0.2">
      <c r="A11" s="217"/>
      <c r="B11" s="218"/>
      <c r="C11" s="248" t="s">
        <v>228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48" t="s">
        <v>229</v>
      </c>
      <c r="D12" s="221"/>
      <c r="E12" s="222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48" t="s">
        <v>230</v>
      </c>
      <c r="D13" s="221"/>
      <c r="E13" s="222">
        <v>0.76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1">
        <v>2</v>
      </c>
      <c r="B14" s="232" t="s">
        <v>231</v>
      </c>
      <c r="C14" s="247" t="s">
        <v>232</v>
      </c>
      <c r="D14" s="233" t="s">
        <v>222</v>
      </c>
      <c r="E14" s="234">
        <v>0.75600000000000001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6" t="s">
        <v>223</v>
      </c>
      <c r="S14" s="236" t="s">
        <v>195</v>
      </c>
      <c r="T14" s="237" t="s">
        <v>183</v>
      </c>
      <c r="U14" s="220">
        <v>3.81</v>
      </c>
      <c r="V14" s="220">
        <f>ROUND(E14*U14,2)</f>
        <v>2.88</v>
      </c>
      <c r="W14" s="220"/>
      <c r="X14" s="220" t="s">
        <v>224</v>
      </c>
      <c r="Y14" s="220" t="s">
        <v>185</v>
      </c>
      <c r="Z14" s="210"/>
      <c r="AA14" s="210"/>
      <c r="AB14" s="210"/>
      <c r="AC14" s="210"/>
      <c r="AD14" s="210"/>
      <c r="AE14" s="210"/>
      <c r="AF14" s="210"/>
      <c r="AG14" s="210" t="s">
        <v>225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60" t="s">
        <v>233</v>
      </c>
      <c r="D15" s="257"/>
      <c r="E15" s="257"/>
      <c r="F15" s="257"/>
      <c r="G15" s="257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227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58" t="str">
        <f>C15</f>
        <v xml:space="preserve"> bez naložení, avšak s vyprázdněním nádoby na hromady nebo do dopravního prostředku, na každých třeba i započatých 3 m výšky,</v>
      </c>
      <c r="BB15" s="210"/>
      <c r="BC15" s="210"/>
      <c r="BD15" s="210"/>
      <c r="BE15" s="210"/>
      <c r="BF15" s="210"/>
      <c r="BG15" s="210"/>
      <c r="BH15" s="210"/>
    </row>
    <row r="16" spans="1:60" ht="22.5" outlineLevel="2" x14ac:dyDescent="0.2">
      <c r="A16" s="217"/>
      <c r="B16" s="218"/>
      <c r="C16" s="248" t="s">
        <v>228</v>
      </c>
      <c r="D16" s="221"/>
      <c r="E16" s="222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48" t="s">
        <v>229</v>
      </c>
      <c r="D17" s="221"/>
      <c r="E17" s="222"/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203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48" t="s">
        <v>230</v>
      </c>
      <c r="D18" s="221"/>
      <c r="E18" s="222">
        <v>0.76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1">
        <v>3</v>
      </c>
      <c r="B19" s="232" t="s">
        <v>234</v>
      </c>
      <c r="C19" s="247" t="s">
        <v>235</v>
      </c>
      <c r="D19" s="233" t="s">
        <v>222</v>
      </c>
      <c r="E19" s="234">
        <v>0.75600000000000001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6" t="s">
        <v>223</v>
      </c>
      <c r="S19" s="236" t="s">
        <v>195</v>
      </c>
      <c r="T19" s="237" t="s">
        <v>183</v>
      </c>
      <c r="U19" s="220">
        <v>1.0999999999999999E-2</v>
      </c>
      <c r="V19" s="220">
        <f>ROUND(E19*U19,2)</f>
        <v>0.01</v>
      </c>
      <c r="W19" s="220"/>
      <c r="X19" s="220" t="s">
        <v>224</v>
      </c>
      <c r="Y19" s="220" t="s">
        <v>185</v>
      </c>
      <c r="Z19" s="210"/>
      <c r="AA19" s="210"/>
      <c r="AB19" s="210"/>
      <c r="AC19" s="210"/>
      <c r="AD19" s="210"/>
      <c r="AE19" s="210"/>
      <c r="AF19" s="210"/>
      <c r="AG19" s="210" t="s">
        <v>225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60" t="s">
        <v>236</v>
      </c>
      <c r="D20" s="257"/>
      <c r="E20" s="257"/>
      <c r="F20" s="257"/>
      <c r="G20" s="257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227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2" x14ac:dyDescent="0.2">
      <c r="A21" s="217"/>
      <c r="B21" s="218"/>
      <c r="C21" s="248" t="s">
        <v>228</v>
      </c>
      <c r="D21" s="221"/>
      <c r="E21" s="222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48" t="s">
        <v>229</v>
      </c>
      <c r="D22" s="221"/>
      <c r="E22" s="222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48" t="s">
        <v>230</v>
      </c>
      <c r="D23" s="221"/>
      <c r="E23" s="222">
        <v>0.76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203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1">
        <v>4</v>
      </c>
      <c r="B24" s="232" t="s">
        <v>237</v>
      </c>
      <c r="C24" s="247" t="s">
        <v>238</v>
      </c>
      <c r="D24" s="233" t="s">
        <v>222</v>
      </c>
      <c r="E24" s="234">
        <v>0.75600000000000001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 t="s">
        <v>223</v>
      </c>
      <c r="S24" s="236" t="s">
        <v>195</v>
      </c>
      <c r="T24" s="237" t="s">
        <v>183</v>
      </c>
      <c r="U24" s="220">
        <v>0.86799999999999999</v>
      </c>
      <c r="V24" s="220">
        <f>ROUND(E24*U24,2)</f>
        <v>0.66</v>
      </c>
      <c r="W24" s="220"/>
      <c r="X24" s="220" t="s">
        <v>224</v>
      </c>
      <c r="Y24" s="220" t="s">
        <v>185</v>
      </c>
      <c r="Z24" s="210"/>
      <c r="AA24" s="210"/>
      <c r="AB24" s="210"/>
      <c r="AC24" s="210"/>
      <c r="AD24" s="210"/>
      <c r="AE24" s="210"/>
      <c r="AF24" s="210"/>
      <c r="AG24" s="210" t="s">
        <v>225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60" t="s">
        <v>239</v>
      </c>
      <c r="D25" s="257"/>
      <c r="E25" s="257"/>
      <c r="F25" s="257"/>
      <c r="G25" s="257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227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2" x14ac:dyDescent="0.2">
      <c r="A26" s="217"/>
      <c r="B26" s="218"/>
      <c r="C26" s="248" t="s">
        <v>228</v>
      </c>
      <c r="D26" s="221"/>
      <c r="E26" s="222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48" t="s">
        <v>229</v>
      </c>
      <c r="D27" s="221"/>
      <c r="E27" s="222"/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48" t="s">
        <v>230</v>
      </c>
      <c r="D28" s="221"/>
      <c r="E28" s="222">
        <v>0.76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1">
        <v>5</v>
      </c>
      <c r="B29" s="232" t="s">
        <v>240</v>
      </c>
      <c r="C29" s="247" t="s">
        <v>241</v>
      </c>
      <c r="D29" s="233" t="s">
        <v>222</v>
      </c>
      <c r="E29" s="234">
        <v>3.78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 t="s">
        <v>223</v>
      </c>
      <c r="S29" s="236" t="s">
        <v>195</v>
      </c>
      <c r="T29" s="237" t="s">
        <v>183</v>
      </c>
      <c r="U29" s="220">
        <v>0.79100000000000004</v>
      </c>
      <c r="V29" s="220">
        <f>ROUND(E29*U29,2)</f>
        <v>2.99</v>
      </c>
      <c r="W29" s="220"/>
      <c r="X29" s="220" t="s">
        <v>224</v>
      </c>
      <c r="Y29" s="220" t="s">
        <v>185</v>
      </c>
      <c r="Z29" s="210"/>
      <c r="AA29" s="210"/>
      <c r="AB29" s="210"/>
      <c r="AC29" s="210"/>
      <c r="AD29" s="210"/>
      <c r="AE29" s="210"/>
      <c r="AF29" s="210"/>
      <c r="AG29" s="210" t="s">
        <v>225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60" t="s">
        <v>239</v>
      </c>
      <c r="D30" s="257"/>
      <c r="E30" s="257"/>
      <c r="F30" s="257"/>
      <c r="G30" s="257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227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2" x14ac:dyDescent="0.2">
      <c r="A31" s="217"/>
      <c r="B31" s="218"/>
      <c r="C31" s="248" t="s">
        <v>228</v>
      </c>
      <c r="D31" s="221"/>
      <c r="E31" s="222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48" t="s">
        <v>229</v>
      </c>
      <c r="D32" s="221"/>
      <c r="E32" s="222"/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1" t="s">
        <v>242</v>
      </c>
      <c r="D33" s="252"/>
      <c r="E33" s="253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203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62" t="s">
        <v>243</v>
      </c>
      <c r="D34" s="252"/>
      <c r="E34" s="253">
        <v>0.76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203</v>
      </c>
      <c r="AH34" s="210">
        <v>2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61" t="s">
        <v>244</v>
      </c>
      <c r="D35" s="252"/>
      <c r="E35" s="253"/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48" t="s">
        <v>245</v>
      </c>
      <c r="D36" s="221"/>
      <c r="E36" s="222">
        <v>3.78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203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1">
        <v>6</v>
      </c>
      <c r="B37" s="232" t="s">
        <v>246</v>
      </c>
      <c r="C37" s="247" t="s">
        <v>247</v>
      </c>
      <c r="D37" s="233" t="s">
        <v>222</v>
      </c>
      <c r="E37" s="234">
        <v>0.75600000000000001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 t="s">
        <v>223</v>
      </c>
      <c r="S37" s="236" t="s">
        <v>195</v>
      </c>
      <c r="T37" s="237" t="s">
        <v>183</v>
      </c>
      <c r="U37" s="220">
        <v>0.65200000000000002</v>
      </c>
      <c r="V37" s="220">
        <f>ROUND(E37*U37,2)</f>
        <v>0.49</v>
      </c>
      <c r="W37" s="220"/>
      <c r="X37" s="220" t="s">
        <v>224</v>
      </c>
      <c r="Y37" s="220" t="s">
        <v>185</v>
      </c>
      <c r="Z37" s="210"/>
      <c r="AA37" s="210"/>
      <c r="AB37" s="210"/>
      <c r="AC37" s="210"/>
      <c r="AD37" s="210"/>
      <c r="AE37" s="210"/>
      <c r="AF37" s="210"/>
      <c r="AG37" s="210" t="s">
        <v>225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2" x14ac:dyDescent="0.2">
      <c r="A38" s="217"/>
      <c r="B38" s="218"/>
      <c r="C38" s="248" t="s">
        <v>228</v>
      </c>
      <c r="D38" s="221"/>
      <c r="E38" s="222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203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48" t="s">
        <v>229</v>
      </c>
      <c r="D39" s="221"/>
      <c r="E39" s="222"/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48" t="s">
        <v>230</v>
      </c>
      <c r="D40" s="221"/>
      <c r="E40" s="222">
        <v>0.76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1">
        <v>7</v>
      </c>
      <c r="B41" s="232" t="s">
        <v>248</v>
      </c>
      <c r="C41" s="247" t="s">
        <v>249</v>
      </c>
      <c r="D41" s="233" t="s">
        <v>222</v>
      </c>
      <c r="E41" s="234">
        <v>0.75600000000000001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6" t="s">
        <v>223</v>
      </c>
      <c r="S41" s="236" t="s">
        <v>195</v>
      </c>
      <c r="T41" s="237" t="s">
        <v>183</v>
      </c>
      <c r="U41" s="220">
        <v>8.9999999999999993E-3</v>
      </c>
      <c r="V41" s="220">
        <f>ROUND(E41*U41,2)</f>
        <v>0.01</v>
      </c>
      <c r="W41" s="220"/>
      <c r="X41" s="220" t="s">
        <v>224</v>
      </c>
      <c r="Y41" s="220" t="s">
        <v>185</v>
      </c>
      <c r="Z41" s="210"/>
      <c r="AA41" s="210"/>
      <c r="AB41" s="210"/>
      <c r="AC41" s="210"/>
      <c r="AD41" s="210"/>
      <c r="AE41" s="210"/>
      <c r="AF41" s="210"/>
      <c r="AG41" s="210" t="s">
        <v>225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2" x14ac:dyDescent="0.2">
      <c r="A42" s="217"/>
      <c r="B42" s="218"/>
      <c r="C42" s="248" t="s">
        <v>228</v>
      </c>
      <c r="D42" s="221"/>
      <c r="E42" s="222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203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48" t="s">
        <v>229</v>
      </c>
      <c r="D43" s="221"/>
      <c r="E43" s="222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203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48" t="s">
        <v>230</v>
      </c>
      <c r="D44" s="221"/>
      <c r="E44" s="222">
        <v>0.76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203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8</v>
      </c>
      <c r="B45" s="232" t="s">
        <v>250</v>
      </c>
      <c r="C45" s="247" t="s">
        <v>251</v>
      </c>
      <c r="D45" s="233" t="s">
        <v>252</v>
      </c>
      <c r="E45" s="234">
        <v>1.4363999999999999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6" t="s">
        <v>223</v>
      </c>
      <c r="S45" s="236" t="s">
        <v>195</v>
      </c>
      <c r="T45" s="237" t="s">
        <v>183</v>
      </c>
      <c r="U45" s="220">
        <v>0</v>
      </c>
      <c r="V45" s="220">
        <f>ROUND(E45*U45,2)</f>
        <v>0</v>
      </c>
      <c r="W45" s="220"/>
      <c r="X45" s="220" t="s">
        <v>224</v>
      </c>
      <c r="Y45" s="220" t="s">
        <v>185</v>
      </c>
      <c r="Z45" s="210"/>
      <c r="AA45" s="210"/>
      <c r="AB45" s="210"/>
      <c r="AC45" s="210"/>
      <c r="AD45" s="210"/>
      <c r="AE45" s="210"/>
      <c r="AF45" s="210"/>
      <c r="AG45" s="210" t="s">
        <v>225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2" x14ac:dyDescent="0.2">
      <c r="A46" s="217"/>
      <c r="B46" s="218"/>
      <c r="C46" s="248" t="s">
        <v>228</v>
      </c>
      <c r="D46" s="221"/>
      <c r="E46" s="222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203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48" t="s">
        <v>229</v>
      </c>
      <c r="D47" s="221"/>
      <c r="E47" s="222"/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203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61" t="s">
        <v>242</v>
      </c>
      <c r="D48" s="252"/>
      <c r="E48" s="253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203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62" t="s">
        <v>243</v>
      </c>
      <c r="D49" s="252"/>
      <c r="E49" s="253">
        <v>0.76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203</v>
      </c>
      <c r="AH49" s="210">
        <v>2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61" t="s">
        <v>244</v>
      </c>
      <c r="D50" s="252"/>
      <c r="E50" s="253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203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48" t="s">
        <v>253</v>
      </c>
      <c r="D51" s="221"/>
      <c r="E51" s="222">
        <v>1.44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203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4" t="s">
        <v>177</v>
      </c>
      <c r="B52" s="225" t="s">
        <v>76</v>
      </c>
      <c r="C52" s="245" t="s">
        <v>77</v>
      </c>
      <c r="D52" s="226"/>
      <c r="E52" s="227"/>
      <c r="F52" s="228"/>
      <c r="G52" s="228">
        <f>SUMIF(AG53:AG58,"&lt;&gt;NOR",G53:G58)</f>
        <v>0</v>
      </c>
      <c r="H52" s="228"/>
      <c r="I52" s="228">
        <f>SUM(I53:I58)</f>
        <v>0</v>
      </c>
      <c r="J52" s="228"/>
      <c r="K52" s="228">
        <f>SUM(K53:K58)</f>
        <v>0</v>
      </c>
      <c r="L52" s="228"/>
      <c r="M52" s="228">
        <f>SUM(M53:M58)</f>
        <v>0</v>
      </c>
      <c r="N52" s="227"/>
      <c r="O52" s="227">
        <f>SUM(O53:O58)</f>
        <v>0.67</v>
      </c>
      <c r="P52" s="227"/>
      <c r="Q52" s="227">
        <f>SUM(Q53:Q58)</f>
        <v>0</v>
      </c>
      <c r="R52" s="228"/>
      <c r="S52" s="228"/>
      <c r="T52" s="229"/>
      <c r="U52" s="223"/>
      <c r="V52" s="223">
        <f>SUM(V53:V58)</f>
        <v>0.41</v>
      </c>
      <c r="W52" s="223"/>
      <c r="X52" s="223"/>
      <c r="Y52" s="223"/>
      <c r="AG52" t="s">
        <v>178</v>
      </c>
    </row>
    <row r="53" spans="1:60" outlineLevel="1" x14ac:dyDescent="0.2">
      <c r="A53" s="231">
        <v>9</v>
      </c>
      <c r="B53" s="232" t="s">
        <v>254</v>
      </c>
      <c r="C53" s="247" t="s">
        <v>255</v>
      </c>
      <c r="D53" s="233" t="s">
        <v>222</v>
      </c>
      <c r="E53" s="234">
        <v>0.378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4">
        <v>1.7816399999999999</v>
      </c>
      <c r="O53" s="234">
        <f>ROUND(E53*N53,2)</f>
        <v>0.67</v>
      </c>
      <c r="P53" s="234">
        <v>0</v>
      </c>
      <c r="Q53" s="234">
        <f>ROUND(E53*P53,2)</f>
        <v>0</v>
      </c>
      <c r="R53" s="236" t="s">
        <v>256</v>
      </c>
      <c r="S53" s="236" t="s">
        <v>195</v>
      </c>
      <c r="T53" s="237" t="s">
        <v>183</v>
      </c>
      <c r="U53" s="220">
        <v>1.085</v>
      </c>
      <c r="V53" s="220">
        <f>ROUND(E53*U53,2)</f>
        <v>0.41</v>
      </c>
      <c r="W53" s="220"/>
      <c r="X53" s="220" t="s">
        <v>224</v>
      </c>
      <c r="Y53" s="220" t="s">
        <v>185</v>
      </c>
      <c r="Z53" s="210"/>
      <c r="AA53" s="210"/>
      <c r="AB53" s="210"/>
      <c r="AC53" s="210"/>
      <c r="AD53" s="210"/>
      <c r="AE53" s="210"/>
      <c r="AF53" s="210"/>
      <c r="AG53" s="210" t="s">
        <v>225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48" t="s">
        <v>229</v>
      </c>
      <c r="D54" s="221"/>
      <c r="E54" s="222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203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48" t="s">
        <v>257</v>
      </c>
      <c r="D55" s="221"/>
      <c r="E55" s="222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203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48" t="s">
        <v>258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48" t="s">
        <v>259</v>
      </c>
      <c r="D57" s="221"/>
      <c r="E57" s="222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203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48" t="s">
        <v>260</v>
      </c>
      <c r="D58" s="221"/>
      <c r="E58" s="222">
        <v>0.38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203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24" t="s">
        <v>177</v>
      </c>
      <c r="B59" s="225" t="s">
        <v>78</v>
      </c>
      <c r="C59" s="245" t="s">
        <v>79</v>
      </c>
      <c r="D59" s="226"/>
      <c r="E59" s="227"/>
      <c r="F59" s="228"/>
      <c r="G59" s="228">
        <f>SUMIF(AG60:AG85,"&lt;&gt;NOR",G60:G85)</f>
        <v>0</v>
      </c>
      <c r="H59" s="228"/>
      <c r="I59" s="228">
        <f>SUM(I60:I85)</f>
        <v>0</v>
      </c>
      <c r="J59" s="228"/>
      <c r="K59" s="228">
        <f>SUM(K60:K85)</f>
        <v>0</v>
      </c>
      <c r="L59" s="228"/>
      <c r="M59" s="228">
        <f>SUM(M60:M85)</f>
        <v>0</v>
      </c>
      <c r="N59" s="227"/>
      <c r="O59" s="227">
        <f>SUM(O60:O85)</f>
        <v>1.58</v>
      </c>
      <c r="P59" s="227"/>
      <c r="Q59" s="227">
        <f>SUM(Q60:Q85)</f>
        <v>0</v>
      </c>
      <c r="R59" s="228"/>
      <c r="S59" s="228"/>
      <c r="T59" s="229"/>
      <c r="U59" s="223"/>
      <c r="V59" s="223">
        <f>SUM(V60:V85)</f>
        <v>10.88</v>
      </c>
      <c r="W59" s="223"/>
      <c r="X59" s="223"/>
      <c r="Y59" s="223"/>
      <c r="AG59" t="s">
        <v>178</v>
      </c>
    </row>
    <row r="60" spans="1:60" outlineLevel="1" x14ac:dyDescent="0.2">
      <c r="A60" s="231">
        <v>10</v>
      </c>
      <c r="B60" s="232" t="s">
        <v>261</v>
      </c>
      <c r="C60" s="247" t="s">
        <v>262</v>
      </c>
      <c r="D60" s="233" t="s">
        <v>222</v>
      </c>
      <c r="E60" s="234">
        <v>0.36399999999999999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4">
        <v>1.796</v>
      </c>
      <c r="O60" s="234">
        <f>ROUND(E60*N60,2)</f>
        <v>0.65</v>
      </c>
      <c r="P60" s="234">
        <v>0</v>
      </c>
      <c r="Q60" s="234">
        <f>ROUND(E60*P60,2)</f>
        <v>0</v>
      </c>
      <c r="R60" s="236" t="s">
        <v>263</v>
      </c>
      <c r="S60" s="236" t="s">
        <v>195</v>
      </c>
      <c r="T60" s="237" t="s">
        <v>183</v>
      </c>
      <c r="U60" s="220">
        <v>6.8680000000000003</v>
      </c>
      <c r="V60" s="220">
        <f>ROUND(E60*U60,2)</f>
        <v>2.5</v>
      </c>
      <c r="W60" s="220"/>
      <c r="X60" s="220" t="s">
        <v>224</v>
      </c>
      <c r="Y60" s="220" t="s">
        <v>185</v>
      </c>
      <c r="Z60" s="210"/>
      <c r="AA60" s="210"/>
      <c r="AB60" s="210"/>
      <c r="AC60" s="210"/>
      <c r="AD60" s="210"/>
      <c r="AE60" s="210"/>
      <c r="AF60" s="210"/>
      <c r="AG60" s="210" t="s">
        <v>225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60" t="s">
        <v>264</v>
      </c>
      <c r="D61" s="257"/>
      <c r="E61" s="257"/>
      <c r="F61" s="257"/>
      <c r="G61" s="257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227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48" t="s">
        <v>265</v>
      </c>
      <c r="D62" s="221"/>
      <c r="E62" s="222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203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48" t="s">
        <v>266</v>
      </c>
      <c r="D63" s="221"/>
      <c r="E63" s="222">
        <v>0.36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203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11</v>
      </c>
      <c r="B64" s="232" t="s">
        <v>267</v>
      </c>
      <c r="C64" s="247" t="s">
        <v>268</v>
      </c>
      <c r="D64" s="233" t="s">
        <v>252</v>
      </c>
      <c r="E64" s="234">
        <v>0.17100000000000001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1.0900000000000001</v>
      </c>
      <c r="O64" s="234">
        <f>ROUND(E64*N64,2)</f>
        <v>0.19</v>
      </c>
      <c r="P64" s="234">
        <v>0</v>
      </c>
      <c r="Q64" s="234">
        <f>ROUND(E64*P64,2)</f>
        <v>0</v>
      </c>
      <c r="R64" s="236" t="s">
        <v>263</v>
      </c>
      <c r="S64" s="236" t="s">
        <v>195</v>
      </c>
      <c r="T64" s="237" t="s">
        <v>183</v>
      </c>
      <c r="U64" s="220">
        <v>18.8</v>
      </c>
      <c r="V64" s="220">
        <f>ROUND(E64*U64,2)</f>
        <v>3.21</v>
      </c>
      <c r="W64" s="220"/>
      <c r="X64" s="220" t="s">
        <v>224</v>
      </c>
      <c r="Y64" s="220" t="s">
        <v>185</v>
      </c>
      <c r="Z64" s="210"/>
      <c r="AA64" s="210"/>
      <c r="AB64" s="210"/>
      <c r="AC64" s="210"/>
      <c r="AD64" s="210"/>
      <c r="AE64" s="210"/>
      <c r="AF64" s="210"/>
      <c r="AG64" s="210" t="s">
        <v>225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60" t="s">
        <v>269</v>
      </c>
      <c r="D65" s="257"/>
      <c r="E65" s="257"/>
      <c r="F65" s="257"/>
      <c r="G65" s="257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227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48" t="s">
        <v>265</v>
      </c>
      <c r="D66" s="221"/>
      <c r="E66" s="222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203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48" t="s">
        <v>270</v>
      </c>
      <c r="D67" s="221"/>
      <c r="E67" s="222">
        <v>0.15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203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48" t="s">
        <v>271</v>
      </c>
      <c r="D68" s="221"/>
      <c r="E68" s="222"/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48" t="s">
        <v>272</v>
      </c>
      <c r="D69" s="221"/>
      <c r="E69" s="222">
        <v>0.02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31">
        <v>12</v>
      </c>
      <c r="B70" s="232" t="s">
        <v>273</v>
      </c>
      <c r="C70" s="247" t="s">
        <v>274</v>
      </c>
      <c r="D70" s="233" t="s">
        <v>275</v>
      </c>
      <c r="E70" s="234">
        <v>8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4">
        <v>1.9630000000000002E-2</v>
      </c>
      <c r="O70" s="234">
        <f>ROUND(E70*N70,2)</f>
        <v>0.16</v>
      </c>
      <c r="P70" s="234">
        <v>0</v>
      </c>
      <c r="Q70" s="234">
        <f>ROUND(E70*P70,2)</f>
        <v>0</v>
      </c>
      <c r="R70" s="236" t="s">
        <v>263</v>
      </c>
      <c r="S70" s="236" t="s">
        <v>195</v>
      </c>
      <c r="T70" s="237" t="s">
        <v>183</v>
      </c>
      <c r="U70" s="220">
        <v>0.35510999999999998</v>
      </c>
      <c r="V70" s="220">
        <f>ROUND(E70*U70,2)</f>
        <v>2.84</v>
      </c>
      <c r="W70" s="220"/>
      <c r="X70" s="220" t="s">
        <v>224</v>
      </c>
      <c r="Y70" s="220" t="s">
        <v>185</v>
      </c>
      <c r="Z70" s="210"/>
      <c r="AA70" s="210"/>
      <c r="AB70" s="210"/>
      <c r="AC70" s="210"/>
      <c r="AD70" s="210"/>
      <c r="AE70" s="210"/>
      <c r="AF70" s="210"/>
      <c r="AG70" s="210" t="s">
        <v>225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60" t="s">
        <v>276</v>
      </c>
      <c r="D71" s="257"/>
      <c r="E71" s="257"/>
      <c r="F71" s="257"/>
      <c r="G71" s="257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227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48" t="s">
        <v>277</v>
      </c>
      <c r="D72" s="221"/>
      <c r="E72" s="222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203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48" t="s">
        <v>278</v>
      </c>
      <c r="D73" s="221"/>
      <c r="E73" s="222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48" t="s">
        <v>279</v>
      </c>
      <c r="D74" s="221"/>
      <c r="E74" s="222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48" t="s">
        <v>280</v>
      </c>
      <c r="D75" s="221"/>
      <c r="E75" s="222"/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48" t="s">
        <v>281</v>
      </c>
      <c r="D76" s="221"/>
      <c r="E76" s="222">
        <v>8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203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31">
        <v>13</v>
      </c>
      <c r="B77" s="232" t="s">
        <v>282</v>
      </c>
      <c r="C77" s="247" t="s">
        <v>283</v>
      </c>
      <c r="D77" s="233" t="s">
        <v>222</v>
      </c>
      <c r="E77" s="234">
        <v>0.48399999999999999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0.94142999999999999</v>
      </c>
      <c r="O77" s="234">
        <f>ROUND(E77*N77,2)</f>
        <v>0.46</v>
      </c>
      <c r="P77" s="234">
        <v>0</v>
      </c>
      <c r="Q77" s="234">
        <f>ROUND(E77*P77,2)</f>
        <v>0</v>
      </c>
      <c r="R77" s="236" t="s">
        <v>263</v>
      </c>
      <c r="S77" s="236" t="s">
        <v>195</v>
      </c>
      <c r="T77" s="237" t="s">
        <v>183</v>
      </c>
      <c r="U77" s="220">
        <v>2.9721899999999999</v>
      </c>
      <c r="V77" s="220">
        <f>ROUND(E77*U77,2)</f>
        <v>1.44</v>
      </c>
      <c r="W77" s="220"/>
      <c r="X77" s="220" t="s">
        <v>224</v>
      </c>
      <c r="Y77" s="220" t="s">
        <v>185</v>
      </c>
      <c r="Z77" s="210"/>
      <c r="AA77" s="210"/>
      <c r="AB77" s="210"/>
      <c r="AC77" s="210"/>
      <c r="AD77" s="210"/>
      <c r="AE77" s="210"/>
      <c r="AF77" s="210"/>
      <c r="AG77" s="210" t="s">
        <v>225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60" t="s">
        <v>276</v>
      </c>
      <c r="D78" s="257"/>
      <c r="E78" s="257"/>
      <c r="F78" s="257"/>
      <c r="G78" s="257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227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48" t="s">
        <v>284</v>
      </c>
      <c r="D79" s="221"/>
      <c r="E79" s="222"/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203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48" t="s">
        <v>285</v>
      </c>
      <c r="D80" s="221"/>
      <c r="E80" s="222">
        <v>0.24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48" t="s">
        <v>285</v>
      </c>
      <c r="D81" s="221"/>
      <c r="E81" s="222">
        <v>0.24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203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1">
        <v>14</v>
      </c>
      <c r="B82" s="232" t="s">
        <v>286</v>
      </c>
      <c r="C82" s="247" t="s">
        <v>287</v>
      </c>
      <c r="D82" s="233" t="s">
        <v>288</v>
      </c>
      <c r="E82" s="234">
        <v>0.72799999999999998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0.1656</v>
      </c>
      <c r="O82" s="234">
        <f>ROUND(E82*N82,2)</f>
        <v>0.12</v>
      </c>
      <c r="P82" s="234">
        <v>0</v>
      </c>
      <c r="Q82" s="234">
        <f>ROUND(E82*P82,2)</f>
        <v>0</v>
      </c>
      <c r="R82" s="236" t="s">
        <v>289</v>
      </c>
      <c r="S82" s="236" t="s">
        <v>195</v>
      </c>
      <c r="T82" s="237" t="s">
        <v>183</v>
      </c>
      <c r="U82" s="220">
        <v>1.2225999999999999</v>
      </c>
      <c r="V82" s="220">
        <f>ROUND(E82*U82,2)</f>
        <v>0.89</v>
      </c>
      <c r="W82" s="220"/>
      <c r="X82" s="220" t="s">
        <v>224</v>
      </c>
      <c r="Y82" s="220" t="s">
        <v>185</v>
      </c>
      <c r="Z82" s="210"/>
      <c r="AA82" s="210"/>
      <c r="AB82" s="210"/>
      <c r="AC82" s="210"/>
      <c r="AD82" s="210"/>
      <c r="AE82" s="210"/>
      <c r="AF82" s="210"/>
      <c r="AG82" s="210" t="s">
        <v>225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60" t="s">
        <v>290</v>
      </c>
      <c r="D83" s="257"/>
      <c r="E83" s="257"/>
      <c r="F83" s="257"/>
      <c r="G83" s="257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227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48" t="s">
        <v>265</v>
      </c>
      <c r="D84" s="221"/>
      <c r="E84" s="222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48" t="s">
        <v>291</v>
      </c>
      <c r="D85" s="221"/>
      <c r="E85" s="222">
        <v>0.73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">
      <c r="A86" s="224" t="s">
        <v>177</v>
      </c>
      <c r="B86" s="225" t="s">
        <v>80</v>
      </c>
      <c r="C86" s="245" t="s">
        <v>81</v>
      </c>
      <c r="D86" s="226"/>
      <c r="E86" s="227"/>
      <c r="F86" s="228"/>
      <c r="G86" s="228">
        <f>SUMIF(AG87:AG146,"&lt;&gt;NOR",G87:G146)</f>
        <v>0</v>
      </c>
      <c r="H86" s="228"/>
      <c r="I86" s="228">
        <f>SUM(I87:I146)</f>
        <v>0</v>
      </c>
      <c r="J86" s="228"/>
      <c r="K86" s="228">
        <f>SUM(K87:K146)</f>
        <v>0</v>
      </c>
      <c r="L86" s="228"/>
      <c r="M86" s="228">
        <f>SUM(M87:M146)</f>
        <v>0</v>
      </c>
      <c r="N86" s="227"/>
      <c r="O86" s="227">
        <f>SUM(O87:O146)</f>
        <v>5.54</v>
      </c>
      <c r="P86" s="227"/>
      <c r="Q86" s="227">
        <f>SUM(Q87:Q146)</f>
        <v>0</v>
      </c>
      <c r="R86" s="228"/>
      <c r="S86" s="228"/>
      <c r="T86" s="229"/>
      <c r="U86" s="223"/>
      <c r="V86" s="223">
        <f>SUM(V87:V146)</f>
        <v>133.06000000000003</v>
      </c>
      <c r="W86" s="223"/>
      <c r="X86" s="223"/>
      <c r="Y86" s="223"/>
      <c r="AG86" t="s">
        <v>178</v>
      </c>
    </row>
    <row r="87" spans="1:60" outlineLevel="1" x14ac:dyDescent="0.2">
      <c r="A87" s="231">
        <v>15</v>
      </c>
      <c r="B87" s="232" t="s">
        <v>292</v>
      </c>
      <c r="C87" s="247" t="s">
        <v>293</v>
      </c>
      <c r="D87" s="233" t="s">
        <v>288</v>
      </c>
      <c r="E87" s="234">
        <v>156.375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4">
        <v>2.205E-2</v>
      </c>
      <c r="O87" s="234">
        <f>ROUND(E87*N87,2)</f>
        <v>3.45</v>
      </c>
      <c r="P87" s="234">
        <v>0</v>
      </c>
      <c r="Q87" s="234">
        <f>ROUND(E87*P87,2)</f>
        <v>0</v>
      </c>
      <c r="R87" s="236" t="s">
        <v>289</v>
      </c>
      <c r="S87" s="236" t="s">
        <v>195</v>
      </c>
      <c r="T87" s="237" t="s">
        <v>183</v>
      </c>
      <c r="U87" s="220">
        <v>0.42</v>
      </c>
      <c r="V87" s="220">
        <f>ROUND(E87*U87,2)</f>
        <v>65.680000000000007</v>
      </c>
      <c r="W87" s="220"/>
      <c r="X87" s="220" t="s">
        <v>224</v>
      </c>
      <c r="Y87" s="220" t="s">
        <v>185</v>
      </c>
      <c r="Z87" s="210"/>
      <c r="AA87" s="210"/>
      <c r="AB87" s="210"/>
      <c r="AC87" s="210"/>
      <c r="AD87" s="210"/>
      <c r="AE87" s="210"/>
      <c r="AF87" s="210"/>
      <c r="AG87" s="210" t="s">
        <v>225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60" t="s">
        <v>294</v>
      </c>
      <c r="D88" s="257"/>
      <c r="E88" s="257"/>
      <c r="F88" s="257"/>
      <c r="G88" s="257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227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48" t="s">
        <v>295</v>
      </c>
      <c r="D89" s="221"/>
      <c r="E89" s="222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203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3" x14ac:dyDescent="0.2">
      <c r="A90" s="217"/>
      <c r="B90" s="218"/>
      <c r="C90" s="248" t="s">
        <v>296</v>
      </c>
      <c r="D90" s="221"/>
      <c r="E90" s="222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203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48" t="s">
        <v>297</v>
      </c>
      <c r="D91" s="221"/>
      <c r="E91" s="222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203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48" t="s">
        <v>298</v>
      </c>
      <c r="D92" s="221"/>
      <c r="E92" s="222"/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48" t="s">
        <v>299</v>
      </c>
      <c r="D93" s="221"/>
      <c r="E93" s="222"/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203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48" t="s">
        <v>300</v>
      </c>
      <c r="D94" s="221"/>
      <c r="E94" s="222">
        <v>124.5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203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48" t="s">
        <v>301</v>
      </c>
      <c r="D95" s="221"/>
      <c r="E95" s="222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203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48" t="s">
        <v>302</v>
      </c>
      <c r="D96" s="221"/>
      <c r="E96" s="222">
        <v>31.88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203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1">
        <v>16</v>
      </c>
      <c r="B97" s="232" t="s">
        <v>303</v>
      </c>
      <c r="C97" s="247" t="s">
        <v>304</v>
      </c>
      <c r="D97" s="233" t="s">
        <v>288</v>
      </c>
      <c r="E97" s="234">
        <v>10.58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4">
        <v>4.8999999999999998E-3</v>
      </c>
      <c r="O97" s="234">
        <f>ROUND(E97*N97,2)</f>
        <v>0.05</v>
      </c>
      <c r="P97" s="234">
        <v>0</v>
      </c>
      <c r="Q97" s="234">
        <f>ROUND(E97*P97,2)</f>
        <v>0</v>
      </c>
      <c r="R97" s="236" t="s">
        <v>289</v>
      </c>
      <c r="S97" s="236" t="s">
        <v>195</v>
      </c>
      <c r="T97" s="237" t="s">
        <v>183</v>
      </c>
      <c r="U97" s="220">
        <v>0.25</v>
      </c>
      <c r="V97" s="220">
        <f>ROUND(E97*U97,2)</f>
        <v>2.65</v>
      </c>
      <c r="W97" s="220"/>
      <c r="X97" s="220" t="s">
        <v>224</v>
      </c>
      <c r="Y97" s="220" t="s">
        <v>185</v>
      </c>
      <c r="Z97" s="210"/>
      <c r="AA97" s="210"/>
      <c r="AB97" s="210"/>
      <c r="AC97" s="210"/>
      <c r="AD97" s="210"/>
      <c r="AE97" s="210"/>
      <c r="AF97" s="210"/>
      <c r="AG97" s="210" t="s">
        <v>225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60" t="s">
        <v>294</v>
      </c>
      <c r="D98" s="257"/>
      <c r="E98" s="257"/>
      <c r="F98" s="257"/>
      <c r="G98" s="257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227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48" t="s">
        <v>305</v>
      </c>
      <c r="D99" s="221"/>
      <c r="E99" s="222"/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203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48" t="s">
        <v>306</v>
      </c>
      <c r="D100" s="221"/>
      <c r="E100" s="222">
        <v>5.29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203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48" t="s">
        <v>306</v>
      </c>
      <c r="D101" s="221"/>
      <c r="E101" s="222">
        <v>5.29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203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1">
        <v>17</v>
      </c>
      <c r="B102" s="232" t="s">
        <v>307</v>
      </c>
      <c r="C102" s="247" t="s">
        <v>308</v>
      </c>
      <c r="D102" s="233" t="s">
        <v>288</v>
      </c>
      <c r="E102" s="234">
        <v>156.375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4">
        <v>5.4599999999999996E-3</v>
      </c>
      <c r="O102" s="234">
        <f>ROUND(E102*N102,2)</f>
        <v>0.85</v>
      </c>
      <c r="P102" s="234">
        <v>0</v>
      </c>
      <c r="Q102" s="234">
        <f>ROUND(E102*P102,2)</f>
        <v>0</v>
      </c>
      <c r="R102" s="236" t="s">
        <v>289</v>
      </c>
      <c r="S102" s="236" t="s">
        <v>195</v>
      </c>
      <c r="T102" s="237" t="s">
        <v>183</v>
      </c>
      <c r="U102" s="220">
        <v>0.25</v>
      </c>
      <c r="V102" s="220">
        <f>ROUND(E102*U102,2)</f>
        <v>39.090000000000003</v>
      </c>
      <c r="W102" s="220"/>
      <c r="X102" s="220" t="s">
        <v>224</v>
      </c>
      <c r="Y102" s="220" t="s">
        <v>185</v>
      </c>
      <c r="Z102" s="210"/>
      <c r="AA102" s="210"/>
      <c r="AB102" s="210"/>
      <c r="AC102" s="210"/>
      <c r="AD102" s="210"/>
      <c r="AE102" s="210"/>
      <c r="AF102" s="210"/>
      <c r="AG102" s="210" t="s">
        <v>225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60" t="s">
        <v>294</v>
      </c>
      <c r="D103" s="257"/>
      <c r="E103" s="257"/>
      <c r="F103" s="257"/>
      <c r="G103" s="257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227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48" t="s">
        <v>295</v>
      </c>
      <c r="D104" s="221"/>
      <c r="E104" s="222"/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203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3" x14ac:dyDescent="0.2">
      <c r="A105" s="217"/>
      <c r="B105" s="218"/>
      <c r="C105" s="248" t="s">
        <v>296</v>
      </c>
      <c r="D105" s="221"/>
      <c r="E105" s="222"/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203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48" t="s">
        <v>297</v>
      </c>
      <c r="D106" s="221"/>
      <c r="E106" s="222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203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48" t="s">
        <v>298</v>
      </c>
      <c r="D107" s="221"/>
      <c r="E107" s="222"/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203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48" t="s">
        <v>299</v>
      </c>
      <c r="D108" s="221"/>
      <c r="E108" s="222"/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203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48" t="s">
        <v>300</v>
      </c>
      <c r="D109" s="221"/>
      <c r="E109" s="222">
        <v>124.5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203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48" t="s">
        <v>301</v>
      </c>
      <c r="D110" s="221"/>
      <c r="E110" s="222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203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48" t="s">
        <v>302</v>
      </c>
      <c r="D111" s="221"/>
      <c r="E111" s="222">
        <v>31.88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203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31">
        <v>18</v>
      </c>
      <c r="B112" s="232" t="s">
        <v>309</v>
      </c>
      <c r="C112" s="247" t="s">
        <v>310</v>
      </c>
      <c r="D112" s="233" t="s">
        <v>288</v>
      </c>
      <c r="E112" s="234">
        <v>166.95500000000001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4">
        <v>1.6000000000000001E-4</v>
      </c>
      <c r="O112" s="234">
        <f>ROUND(E112*N112,2)</f>
        <v>0.03</v>
      </c>
      <c r="P112" s="234">
        <v>0</v>
      </c>
      <c r="Q112" s="234">
        <f>ROUND(E112*P112,2)</f>
        <v>0</v>
      </c>
      <c r="R112" s="236" t="s">
        <v>289</v>
      </c>
      <c r="S112" s="236" t="s">
        <v>195</v>
      </c>
      <c r="T112" s="237" t="s">
        <v>183</v>
      </c>
      <c r="U112" s="220">
        <v>7.0000000000000007E-2</v>
      </c>
      <c r="V112" s="220">
        <f>ROUND(E112*U112,2)</f>
        <v>11.69</v>
      </c>
      <c r="W112" s="220"/>
      <c r="X112" s="220" t="s">
        <v>224</v>
      </c>
      <c r="Y112" s="220" t="s">
        <v>185</v>
      </c>
      <c r="Z112" s="210"/>
      <c r="AA112" s="210"/>
      <c r="AB112" s="210"/>
      <c r="AC112" s="210"/>
      <c r="AD112" s="210"/>
      <c r="AE112" s="210"/>
      <c r="AF112" s="210"/>
      <c r="AG112" s="210" t="s">
        <v>225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60" t="s">
        <v>294</v>
      </c>
      <c r="D113" s="257"/>
      <c r="E113" s="257"/>
      <c r="F113" s="257"/>
      <c r="G113" s="257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227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48" t="s">
        <v>311</v>
      </c>
      <c r="D114" s="221"/>
      <c r="E114" s="222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203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48" t="s">
        <v>306</v>
      </c>
      <c r="D115" s="221"/>
      <c r="E115" s="222">
        <v>5.29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203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48" t="s">
        <v>306</v>
      </c>
      <c r="D116" s="221"/>
      <c r="E116" s="222">
        <v>5.29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203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48" t="s">
        <v>295</v>
      </c>
      <c r="D117" s="221"/>
      <c r="E117" s="222"/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203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3" x14ac:dyDescent="0.2">
      <c r="A118" s="217"/>
      <c r="B118" s="218"/>
      <c r="C118" s="248" t="s">
        <v>296</v>
      </c>
      <c r="D118" s="221"/>
      <c r="E118" s="222"/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203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48" t="s">
        <v>297</v>
      </c>
      <c r="D119" s="221"/>
      <c r="E119" s="222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203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48" t="s">
        <v>298</v>
      </c>
      <c r="D120" s="221"/>
      <c r="E120" s="222"/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203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48" t="s">
        <v>299</v>
      </c>
      <c r="D121" s="221"/>
      <c r="E121" s="222"/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203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48" t="s">
        <v>300</v>
      </c>
      <c r="D122" s="221"/>
      <c r="E122" s="222">
        <v>124.5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203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48" t="s">
        <v>301</v>
      </c>
      <c r="D123" s="221"/>
      <c r="E123" s="222"/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203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48" t="s">
        <v>302</v>
      </c>
      <c r="D124" s="221"/>
      <c r="E124" s="222">
        <v>31.88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203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31">
        <v>19</v>
      </c>
      <c r="B125" s="232" t="s">
        <v>312</v>
      </c>
      <c r="C125" s="247" t="s">
        <v>313</v>
      </c>
      <c r="D125" s="233" t="s">
        <v>288</v>
      </c>
      <c r="E125" s="234">
        <v>19.399999999999999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4">
        <v>4.0000000000000003E-5</v>
      </c>
      <c r="O125" s="234">
        <f>ROUND(E125*N125,2)</f>
        <v>0</v>
      </c>
      <c r="P125" s="234">
        <v>0</v>
      </c>
      <c r="Q125" s="234">
        <f>ROUND(E125*P125,2)</f>
        <v>0</v>
      </c>
      <c r="R125" s="236" t="s">
        <v>289</v>
      </c>
      <c r="S125" s="236" t="s">
        <v>195</v>
      </c>
      <c r="T125" s="237" t="s">
        <v>183</v>
      </c>
      <c r="U125" s="220">
        <v>7.8E-2</v>
      </c>
      <c r="V125" s="220">
        <f>ROUND(E125*U125,2)</f>
        <v>1.51</v>
      </c>
      <c r="W125" s="220"/>
      <c r="X125" s="220" t="s">
        <v>224</v>
      </c>
      <c r="Y125" s="220" t="s">
        <v>185</v>
      </c>
      <c r="Z125" s="210"/>
      <c r="AA125" s="210"/>
      <c r="AB125" s="210"/>
      <c r="AC125" s="210"/>
      <c r="AD125" s="210"/>
      <c r="AE125" s="210"/>
      <c r="AF125" s="210"/>
      <c r="AG125" s="210" t="s">
        <v>225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2" x14ac:dyDescent="0.2">
      <c r="A126" s="217"/>
      <c r="B126" s="218"/>
      <c r="C126" s="260" t="s">
        <v>314</v>
      </c>
      <c r="D126" s="257"/>
      <c r="E126" s="257"/>
      <c r="F126" s="257"/>
      <c r="G126" s="257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227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58" t="str">
        <f>C126</f>
        <v>které se zřizují před úpravami povrchu, a obalení osazených dveřních zárubní před znečištěním při úpravách povrchu nástřikem plastických maltovin včetně pozdějšího odkrytí,</v>
      </c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48" t="s">
        <v>315</v>
      </c>
      <c r="D127" s="221"/>
      <c r="E127" s="222"/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203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48" t="s">
        <v>316</v>
      </c>
      <c r="D128" s="221"/>
      <c r="E128" s="222">
        <v>13.8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203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48" t="s">
        <v>317</v>
      </c>
      <c r="D129" s="221"/>
      <c r="E129" s="222"/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203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48" t="s">
        <v>318</v>
      </c>
      <c r="D130" s="221"/>
      <c r="E130" s="222">
        <v>5.6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203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1">
        <v>20</v>
      </c>
      <c r="B131" s="232" t="s">
        <v>319</v>
      </c>
      <c r="C131" s="247" t="s">
        <v>320</v>
      </c>
      <c r="D131" s="233" t="s">
        <v>288</v>
      </c>
      <c r="E131" s="234">
        <v>6.6</v>
      </c>
      <c r="F131" s="235"/>
      <c r="G131" s="236">
        <f>ROUND(E131*F131,2)</f>
        <v>0</v>
      </c>
      <c r="H131" s="235"/>
      <c r="I131" s="236">
        <f>ROUND(E131*H131,2)</f>
        <v>0</v>
      </c>
      <c r="J131" s="235"/>
      <c r="K131" s="236">
        <f>ROUND(E131*J131,2)</f>
        <v>0</v>
      </c>
      <c r="L131" s="236">
        <v>21</v>
      </c>
      <c r="M131" s="236">
        <f>G131*(1+L131/100)</f>
        <v>0</v>
      </c>
      <c r="N131" s="234">
        <v>3.3709999999999997E-2</v>
      </c>
      <c r="O131" s="234">
        <f>ROUND(E131*N131,2)</f>
        <v>0.22</v>
      </c>
      <c r="P131" s="234">
        <v>0</v>
      </c>
      <c r="Q131" s="234">
        <f>ROUND(E131*P131,2)</f>
        <v>0</v>
      </c>
      <c r="R131" s="236" t="s">
        <v>263</v>
      </c>
      <c r="S131" s="236" t="s">
        <v>195</v>
      </c>
      <c r="T131" s="237" t="s">
        <v>183</v>
      </c>
      <c r="U131" s="220">
        <v>1.1841699999999999</v>
      </c>
      <c r="V131" s="220">
        <f>ROUND(E131*U131,2)</f>
        <v>7.82</v>
      </c>
      <c r="W131" s="220"/>
      <c r="X131" s="220" t="s">
        <v>224</v>
      </c>
      <c r="Y131" s="220" t="s">
        <v>185</v>
      </c>
      <c r="Z131" s="210"/>
      <c r="AA131" s="210"/>
      <c r="AB131" s="210"/>
      <c r="AC131" s="210"/>
      <c r="AD131" s="210"/>
      <c r="AE131" s="210"/>
      <c r="AF131" s="210"/>
      <c r="AG131" s="210" t="s">
        <v>225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60" t="s">
        <v>321</v>
      </c>
      <c r="D132" s="257"/>
      <c r="E132" s="257"/>
      <c r="F132" s="257"/>
      <c r="G132" s="257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227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58" t="str">
        <f>C132</f>
        <v>okenního nebo dveřního, z pomocného pracovního lešení o výšce podlahy do 1900 mm a pro zatížení do 1,5 kPa,</v>
      </c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48" t="s">
        <v>322</v>
      </c>
      <c r="D133" s="221"/>
      <c r="E133" s="222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203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48" t="s">
        <v>323</v>
      </c>
      <c r="D134" s="221"/>
      <c r="E134" s="222">
        <v>6.6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203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31">
        <v>21</v>
      </c>
      <c r="B135" s="232" t="s">
        <v>324</v>
      </c>
      <c r="C135" s="247" t="s">
        <v>325</v>
      </c>
      <c r="D135" s="233" t="s">
        <v>288</v>
      </c>
      <c r="E135" s="234">
        <v>10.58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4">
        <v>3.6099999999999999E-3</v>
      </c>
      <c r="O135" s="234">
        <f>ROUND(E135*N135,2)</f>
        <v>0.04</v>
      </c>
      <c r="P135" s="234">
        <v>0</v>
      </c>
      <c r="Q135" s="234">
        <f>ROUND(E135*P135,2)</f>
        <v>0</v>
      </c>
      <c r="R135" s="236" t="s">
        <v>289</v>
      </c>
      <c r="S135" s="236" t="s">
        <v>195</v>
      </c>
      <c r="T135" s="237" t="s">
        <v>183</v>
      </c>
      <c r="U135" s="220">
        <v>0.36199999999999999</v>
      </c>
      <c r="V135" s="220">
        <f>ROUND(E135*U135,2)</f>
        <v>3.83</v>
      </c>
      <c r="W135" s="220"/>
      <c r="X135" s="220" t="s">
        <v>224</v>
      </c>
      <c r="Y135" s="220" t="s">
        <v>185</v>
      </c>
      <c r="Z135" s="210"/>
      <c r="AA135" s="210"/>
      <c r="AB135" s="210"/>
      <c r="AC135" s="210"/>
      <c r="AD135" s="210"/>
      <c r="AE135" s="210"/>
      <c r="AF135" s="210"/>
      <c r="AG135" s="210" t="s">
        <v>225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48" t="s">
        <v>326</v>
      </c>
      <c r="D136" s="221"/>
      <c r="E136" s="222"/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203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48" t="s">
        <v>306</v>
      </c>
      <c r="D137" s="221"/>
      <c r="E137" s="222">
        <v>5.29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203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48" t="s">
        <v>306</v>
      </c>
      <c r="D138" s="221"/>
      <c r="E138" s="222">
        <v>5.29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203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1">
        <v>22</v>
      </c>
      <c r="B139" s="232" t="s">
        <v>327</v>
      </c>
      <c r="C139" s="247" t="s">
        <v>328</v>
      </c>
      <c r="D139" s="233" t="s">
        <v>329</v>
      </c>
      <c r="E139" s="234">
        <v>6.6</v>
      </c>
      <c r="F139" s="235"/>
      <c r="G139" s="236">
        <f>ROUND(E139*F139,2)</f>
        <v>0</v>
      </c>
      <c r="H139" s="235"/>
      <c r="I139" s="236">
        <f>ROUND(E139*H139,2)</f>
        <v>0</v>
      </c>
      <c r="J139" s="235"/>
      <c r="K139" s="236">
        <f>ROUND(E139*J139,2)</f>
        <v>0</v>
      </c>
      <c r="L139" s="236">
        <v>21</v>
      </c>
      <c r="M139" s="236">
        <f>G139*(1+L139/100)</f>
        <v>0</v>
      </c>
      <c r="N139" s="234">
        <v>4.6000000000000001E-4</v>
      </c>
      <c r="O139" s="234">
        <f>ROUND(E139*N139,2)</f>
        <v>0</v>
      </c>
      <c r="P139" s="234">
        <v>0</v>
      </c>
      <c r="Q139" s="234">
        <f>ROUND(E139*P139,2)</f>
        <v>0</v>
      </c>
      <c r="R139" s="236" t="s">
        <v>289</v>
      </c>
      <c r="S139" s="236" t="s">
        <v>195</v>
      </c>
      <c r="T139" s="237" t="s">
        <v>183</v>
      </c>
      <c r="U139" s="220">
        <v>0.12</v>
      </c>
      <c r="V139" s="220">
        <f>ROUND(E139*U139,2)</f>
        <v>0.79</v>
      </c>
      <c r="W139" s="220"/>
      <c r="X139" s="220" t="s">
        <v>224</v>
      </c>
      <c r="Y139" s="220" t="s">
        <v>185</v>
      </c>
      <c r="Z139" s="210"/>
      <c r="AA139" s="210"/>
      <c r="AB139" s="210"/>
      <c r="AC139" s="210"/>
      <c r="AD139" s="210"/>
      <c r="AE139" s="210"/>
      <c r="AF139" s="210"/>
      <c r="AG139" s="210" t="s">
        <v>225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60" t="s">
        <v>330</v>
      </c>
      <c r="D140" s="257"/>
      <c r="E140" s="257"/>
      <c r="F140" s="257"/>
      <c r="G140" s="257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227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48" t="s">
        <v>331</v>
      </c>
      <c r="D141" s="221"/>
      <c r="E141" s="222"/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203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48" t="s">
        <v>332</v>
      </c>
      <c r="D142" s="221"/>
      <c r="E142" s="222">
        <v>6.6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203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1">
        <v>23</v>
      </c>
      <c r="B143" s="232" t="s">
        <v>333</v>
      </c>
      <c r="C143" s="247" t="s">
        <v>334</v>
      </c>
      <c r="D143" s="233" t="s">
        <v>329</v>
      </c>
      <c r="E143" s="234">
        <v>18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4">
        <v>0.05</v>
      </c>
      <c r="O143" s="234">
        <f>ROUND(E143*N143,2)</f>
        <v>0.9</v>
      </c>
      <c r="P143" s="234">
        <v>0</v>
      </c>
      <c r="Q143" s="234">
        <f>ROUND(E143*P143,2)</f>
        <v>0</v>
      </c>
      <c r="R143" s="236"/>
      <c r="S143" s="236" t="s">
        <v>182</v>
      </c>
      <c r="T143" s="237" t="s">
        <v>183</v>
      </c>
      <c r="U143" s="220">
        <v>0</v>
      </c>
      <c r="V143" s="220">
        <f>ROUND(E143*U143,2)</f>
        <v>0</v>
      </c>
      <c r="W143" s="220"/>
      <c r="X143" s="220" t="s">
        <v>224</v>
      </c>
      <c r="Y143" s="220" t="s">
        <v>185</v>
      </c>
      <c r="Z143" s="210"/>
      <c r="AA143" s="210"/>
      <c r="AB143" s="210"/>
      <c r="AC143" s="210"/>
      <c r="AD143" s="210"/>
      <c r="AE143" s="210"/>
      <c r="AF143" s="210"/>
      <c r="AG143" s="210" t="s">
        <v>225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48" t="s">
        <v>277</v>
      </c>
      <c r="D144" s="221"/>
      <c r="E144" s="222"/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203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48" t="s">
        <v>335</v>
      </c>
      <c r="D145" s="221"/>
      <c r="E145" s="222"/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203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48" t="s">
        <v>336</v>
      </c>
      <c r="D146" s="221"/>
      <c r="E146" s="222">
        <v>18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203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">
      <c r="A147" s="224" t="s">
        <v>177</v>
      </c>
      <c r="B147" s="225" t="s">
        <v>82</v>
      </c>
      <c r="C147" s="245" t="s">
        <v>83</v>
      </c>
      <c r="D147" s="226"/>
      <c r="E147" s="227"/>
      <c r="F147" s="228"/>
      <c r="G147" s="228">
        <f>SUMIF(AG148:AG243,"&lt;&gt;NOR",G148:G243)</f>
        <v>0</v>
      </c>
      <c r="H147" s="228"/>
      <c r="I147" s="228">
        <f>SUM(I148:I243)</f>
        <v>0</v>
      </c>
      <c r="J147" s="228"/>
      <c r="K147" s="228">
        <f>SUM(K148:K243)</f>
        <v>0</v>
      </c>
      <c r="L147" s="228"/>
      <c r="M147" s="228">
        <f>SUM(M148:M243)</f>
        <v>0</v>
      </c>
      <c r="N147" s="227"/>
      <c r="O147" s="227">
        <f>SUM(O148:O243)</f>
        <v>123.19</v>
      </c>
      <c r="P147" s="227"/>
      <c r="Q147" s="227">
        <f>SUM(Q148:Q243)</f>
        <v>0</v>
      </c>
      <c r="R147" s="228"/>
      <c r="S147" s="228"/>
      <c r="T147" s="229"/>
      <c r="U147" s="223"/>
      <c r="V147" s="223">
        <f>SUM(V148:V243)</f>
        <v>334.31</v>
      </c>
      <c r="W147" s="223"/>
      <c r="X147" s="223"/>
      <c r="Y147" s="223"/>
      <c r="AG147" t="s">
        <v>178</v>
      </c>
    </row>
    <row r="148" spans="1:60" outlineLevel="1" x14ac:dyDescent="0.2">
      <c r="A148" s="231">
        <v>24</v>
      </c>
      <c r="B148" s="232" t="s">
        <v>337</v>
      </c>
      <c r="C148" s="247" t="s">
        <v>338</v>
      </c>
      <c r="D148" s="233" t="s">
        <v>222</v>
      </c>
      <c r="E148" s="234">
        <v>10.087</v>
      </c>
      <c r="F148" s="235"/>
      <c r="G148" s="236">
        <f>ROUND(E148*F148,2)</f>
        <v>0</v>
      </c>
      <c r="H148" s="235"/>
      <c r="I148" s="236">
        <f>ROUND(E148*H148,2)</f>
        <v>0</v>
      </c>
      <c r="J148" s="235"/>
      <c r="K148" s="236">
        <f>ROUND(E148*J148,2)</f>
        <v>0</v>
      </c>
      <c r="L148" s="236">
        <v>21</v>
      </c>
      <c r="M148" s="236">
        <f>G148*(1+L148/100)</f>
        <v>0</v>
      </c>
      <c r="N148" s="234">
        <v>2.5249999999999999</v>
      </c>
      <c r="O148" s="234">
        <f>ROUND(E148*N148,2)</f>
        <v>25.47</v>
      </c>
      <c r="P148" s="234">
        <v>0</v>
      </c>
      <c r="Q148" s="234">
        <f>ROUND(E148*P148,2)</f>
        <v>0</v>
      </c>
      <c r="R148" s="236" t="s">
        <v>289</v>
      </c>
      <c r="S148" s="236" t="s">
        <v>195</v>
      </c>
      <c r="T148" s="237" t="s">
        <v>183</v>
      </c>
      <c r="U148" s="220">
        <v>3.2130000000000001</v>
      </c>
      <c r="V148" s="220">
        <f>ROUND(E148*U148,2)</f>
        <v>32.409999999999997</v>
      </c>
      <c r="W148" s="220"/>
      <c r="X148" s="220" t="s">
        <v>224</v>
      </c>
      <c r="Y148" s="220" t="s">
        <v>185</v>
      </c>
      <c r="Z148" s="210"/>
      <c r="AA148" s="210"/>
      <c r="AB148" s="210"/>
      <c r="AC148" s="210"/>
      <c r="AD148" s="210"/>
      <c r="AE148" s="210"/>
      <c r="AF148" s="210"/>
      <c r="AG148" s="210" t="s">
        <v>225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60" t="s">
        <v>339</v>
      </c>
      <c r="D149" s="257"/>
      <c r="E149" s="257"/>
      <c r="F149" s="257"/>
      <c r="G149" s="257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227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48" t="s">
        <v>340</v>
      </c>
      <c r="D150" s="221"/>
      <c r="E150" s="222"/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203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48" t="s">
        <v>341</v>
      </c>
      <c r="D151" s="221"/>
      <c r="E151" s="222"/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203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1" t="s">
        <v>242</v>
      </c>
      <c r="D152" s="252"/>
      <c r="E152" s="253"/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203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62" t="s">
        <v>342</v>
      </c>
      <c r="D153" s="252"/>
      <c r="E153" s="253">
        <v>122.24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203</v>
      </c>
      <c r="AH153" s="210">
        <v>2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62" t="s">
        <v>343</v>
      </c>
      <c r="D154" s="252"/>
      <c r="E154" s="253">
        <v>3.85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203</v>
      </c>
      <c r="AH154" s="210">
        <v>2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61" t="s">
        <v>244</v>
      </c>
      <c r="D155" s="252"/>
      <c r="E155" s="253"/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203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48" t="s">
        <v>344</v>
      </c>
      <c r="D156" s="221"/>
      <c r="E156" s="222">
        <v>10.09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203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31">
        <v>25</v>
      </c>
      <c r="B157" s="232" t="s">
        <v>345</v>
      </c>
      <c r="C157" s="247" t="s">
        <v>346</v>
      </c>
      <c r="D157" s="233" t="s">
        <v>222</v>
      </c>
      <c r="E157" s="234">
        <v>0.69799999999999995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4">
        <v>2.5249999999999999</v>
      </c>
      <c r="O157" s="234">
        <f>ROUND(E157*N157,2)</f>
        <v>1.76</v>
      </c>
      <c r="P157" s="234">
        <v>0</v>
      </c>
      <c r="Q157" s="234">
        <f>ROUND(E157*P157,2)</f>
        <v>0</v>
      </c>
      <c r="R157" s="236" t="s">
        <v>289</v>
      </c>
      <c r="S157" s="236" t="s">
        <v>195</v>
      </c>
      <c r="T157" s="237" t="s">
        <v>183</v>
      </c>
      <c r="U157" s="220">
        <v>2.58</v>
      </c>
      <c r="V157" s="220">
        <f>ROUND(E157*U157,2)</f>
        <v>1.8</v>
      </c>
      <c r="W157" s="220"/>
      <c r="X157" s="220" t="s">
        <v>224</v>
      </c>
      <c r="Y157" s="220" t="s">
        <v>185</v>
      </c>
      <c r="Z157" s="210"/>
      <c r="AA157" s="210"/>
      <c r="AB157" s="210"/>
      <c r="AC157" s="210"/>
      <c r="AD157" s="210"/>
      <c r="AE157" s="210"/>
      <c r="AF157" s="210"/>
      <c r="AG157" s="210" t="s">
        <v>225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60" t="s">
        <v>339</v>
      </c>
      <c r="D158" s="257"/>
      <c r="E158" s="257"/>
      <c r="F158" s="257"/>
      <c r="G158" s="257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227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48" t="s">
        <v>229</v>
      </c>
      <c r="D159" s="221"/>
      <c r="E159" s="222"/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203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48" t="s">
        <v>257</v>
      </c>
      <c r="D160" s="221"/>
      <c r="E160" s="222"/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203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48" t="s">
        <v>258</v>
      </c>
      <c r="D161" s="221"/>
      <c r="E161" s="222"/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203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48" t="s">
        <v>260</v>
      </c>
      <c r="D162" s="221"/>
      <c r="E162" s="222">
        <v>0.38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203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48" t="s">
        <v>347</v>
      </c>
      <c r="D163" s="221"/>
      <c r="E163" s="222"/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203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48" t="s">
        <v>257</v>
      </c>
      <c r="D164" s="221"/>
      <c r="E164" s="222"/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203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48" t="s">
        <v>348</v>
      </c>
      <c r="D165" s="221"/>
      <c r="E165" s="222"/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203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48" t="s">
        <v>349</v>
      </c>
      <c r="D166" s="221"/>
      <c r="E166" s="222">
        <v>0.32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203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1">
        <v>26</v>
      </c>
      <c r="B167" s="232" t="s">
        <v>350</v>
      </c>
      <c r="C167" s="247" t="s">
        <v>351</v>
      </c>
      <c r="D167" s="233" t="s">
        <v>222</v>
      </c>
      <c r="E167" s="234">
        <v>10.087</v>
      </c>
      <c r="F167" s="235"/>
      <c r="G167" s="236">
        <f>ROUND(E167*F167,2)</f>
        <v>0</v>
      </c>
      <c r="H167" s="235"/>
      <c r="I167" s="236">
        <f>ROUND(E167*H167,2)</f>
        <v>0</v>
      </c>
      <c r="J167" s="235"/>
      <c r="K167" s="236">
        <f>ROUND(E167*J167,2)</f>
        <v>0</v>
      </c>
      <c r="L167" s="236">
        <v>21</v>
      </c>
      <c r="M167" s="236">
        <f>G167*(1+L167/100)</f>
        <v>0</v>
      </c>
      <c r="N167" s="234">
        <v>0</v>
      </c>
      <c r="O167" s="234">
        <f>ROUND(E167*N167,2)</f>
        <v>0</v>
      </c>
      <c r="P167" s="234">
        <v>0</v>
      </c>
      <c r="Q167" s="234">
        <f>ROUND(E167*P167,2)</f>
        <v>0</v>
      </c>
      <c r="R167" s="236" t="s">
        <v>289</v>
      </c>
      <c r="S167" s="236" t="s">
        <v>195</v>
      </c>
      <c r="T167" s="237" t="s">
        <v>183</v>
      </c>
      <c r="U167" s="220">
        <v>0.82</v>
      </c>
      <c r="V167" s="220">
        <f>ROUND(E167*U167,2)</f>
        <v>8.27</v>
      </c>
      <c r="W167" s="220"/>
      <c r="X167" s="220" t="s">
        <v>224</v>
      </c>
      <c r="Y167" s="220" t="s">
        <v>185</v>
      </c>
      <c r="Z167" s="210"/>
      <c r="AA167" s="210"/>
      <c r="AB167" s="210"/>
      <c r="AC167" s="210"/>
      <c r="AD167" s="210"/>
      <c r="AE167" s="210"/>
      <c r="AF167" s="210"/>
      <c r="AG167" s="210" t="s">
        <v>225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60" t="s">
        <v>352</v>
      </c>
      <c r="D168" s="257"/>
      <c r="E168" s="257"/>
      <c r="F168" s="257"/>
      <c r="G168" s="257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227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48" t="s">
        <v>340</v>
      </c>
      <c r="D169" s="221"/>
      <c r="E169" s="222"/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203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48" t="s">
        <v>341</v>
      </c>
      <c r="D170" s="221"/>
      <c r="E170" s="222"/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203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61" t="s">
        <v>242</v>
      </c>
      <c r="D171" s="252"/>
      <c r="E171" s="253"/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203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62" t="s">
        <v>342</v>
      </c>
      <c r="D172" s="252"/>
      <c r="E172" s="253">
        <v>122.24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203</v>
      </c>
      <c r="AH172" s="210">
        <v>2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62" t="s">
        <v>343</v>
      </c>
      <c r="D173" s="252"/>
      <c r="E173" s="253">
        <v>3.85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203</v>
      </c>
      <c r="AH173" s="210">
        <v>2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61" t="s">
        <v>244</v>
      </c>
      <c r="D174" s="252"/>
      <c r="E174" s="253"/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203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48" t="s">
        <v>344</v>
      </c>
      <c r="D175" s="221"/>
      <c r="E175" s="222">
        <v>10.09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203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1">
        <v>27</v>
      </c>
      <c r="B176" s="232" t="s">
        <v>353</v>
      </c>
      <c r="C176" s="247" t="s">
        <v>354</v>
      </c>
      <c r="D176" s="233" t="s">
        <v>222</v>
      </c>
      <c r="E176" s="234">
        <v>0.69799999999999995</v>
      </c>
      <c r="F176" s="235"/>
      <c r="G176" s="236">
        <f>ROUND(E176*F176,2)</f>
        <v>0</v>
      </c>
      <c r="H176" s="235"/>
      <c r="I176" s="236">
        <f>ROUND(E176*H176,2)</f>
        <v>0</v>
      </c>
      <c r="J176" s="235"/>
      <c r="K176" s="236">
        <f>ROUND(E176*J176,2)</f>
        <v>0</v>
      </c>
      <c r="L176" s="236">
        <v>21</v>
      </c>
      <c r="M176" s="236">
        <f>G176*(1+L176/100)</f>
        <v>0</v>
      </c>
      <c r="N176" s="234">
        <v>0</v>
      </c>
      <c r="O176" s="234">
        <f>ROUND(E176*N176,2)</f>
        <v>0</v>
      </c>
      <c r="P176" s="234">
        <v>0</v>
      </c>
      <c r="Q176" s="234">
        <f>ROUND(E176*P176,2)</f>
        <v>0</v>
      </c>
      <c r="R176" s="236" t="s">
        <v>289</v>
      </c>
      <c r="S176" s="236" t="s">
        <v>195</v>
      </c>
      <c r="T176" s="237" t="s">
        <v>183</v>
      </c>
      <c r="U176" s="220">
        <v>0.41</v>
      </c>
      <c r="V176" s="220">
        <f>ROUND(E176*U176,2)</f>
        <v>0.28999999999999998</v>
      </c>
      <c r="W176" s="220"/>
      <c r="X176" s="220" t="s">
        <v>224</v>
      </c>
      <c r="Y176" s="220" t="s">
        <v>185</v>
      </c>
      <c r="Z176" s="210"/>
      <c r="AA176" s="210"/>
      <c r="AB176" s="210"/>
      <c r="AC176" s="210"/>
      <c r="AD176" s="210"/>
      <c r="AE176" s="210"/>
      <c r="AF176" s="210"/>
      <c r="AG176" s="210" t="s">
        <v>225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60" t="s">
        <v>352</v>
      </c>
      <c r="D177" s="257"/>
      <c r="E177" s="257"/>
      <c r="F177" s="257"/>
      <c r="G177" s="257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227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48" t="s">
        <v>229</v>
      </c>
      <c r="D178" s="221"/>
      <c r="E178" s="222"/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203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48" t="s">
        <v>257</v>
      </c>
      <c r="D179" s="221"/>
      <c r="E179" s="222"/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203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48" t="s">
        <v>258</v>
      </c>
      <c r="D180" s="221"/>
      <c r="E180" s="222"/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203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48" t="s">
        <v>260</v>
      </c>
      <c r="D181" s="221"/>
      <c r="E181" s="222">
        <v>0.38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203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48" t="s">
        <v>347</v>
      </c>
      <c r="D182" s="221"/>
      <c r="E182" s="222"/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203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48" t="s">
        <v>257</v>
      </c>
      <c r="D183" s="221"/>
      <c r="E183" s="222"/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203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48" t="s">
        <v>348</v>
      </c>
      <c r="D184" s="221"/>
      <c r="E184" s="222"/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203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48" t="s">
        <v>349</v>
      </c>
      <c r="D185" s="221"/>
      <c r="E185" s="222">
        <v>0.32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203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31">
        <v>28</v>
      </c>
      <c r="B186" s="232" t="s">
        <v>355</v>
      </c>
      <c r="C186" s="247" t="s">
        <v>356</v>
      </c>
      <c r="D186" s="233" t="s">
        <v>288</v>
      </c>
      <c r="E186" s="234">
        <v>2.2599999999999998</v>
      </c>
      <c r="F186" s="235"/>
      <c r="G186" s="236">
        <f>ROUND(E186*F186,2)</f>
        <v>0</v>
      </c>
      <c r="H186" s="235"/>
      <c r="I186" s="236">
        <f>ROUND(E186*H186,2)</f>
        <v>0</v>
      </c>
      <c r="J186" s="235"/>
      <c r="K186" s="236">
        <f>ROUND(E186*J186,2)</f>
        <v>0</v>
      </c>
      <c r="L186" s="236">
        <v>21</v>
      </c>
      <c r="M186" s="236">
        <f>G186*(1+L186/100)</f>
        <v>0</v>
      </c>
      <c r="N186" s="234">
        <v>1.4109999999999999E-2</v>
      </c>
      <c r="O186" s="234">
        <f>ROUND(E186*N186,2)</f>
        <v>0.03</v>
      </c>
      <c r="P186" s="234">
        <v>0</v>
      </c>
      <c r="Q186" s="234">
        <f>ROUND(E186*P186,2)</f>
        <v>0</v>
      </c>
      <c r="R186" s="236" t="s">
        <v>289</v>
      </c>
      <c r="S186" s="236" t="s">
        <v>195</v>
      </c>
      <c r="T186" s="237" t="s">
        <v>183</v>
      </c>
      <c r="U186" s="220">
        <v>0.39600000000000002</v>
      </c>
      <c r="V186" s="220">
        <f>ROUND(E186*U186,2)</f>
        <v>0.89</v>
      </c>
      <c r="W186" s="220"/>
      <c r="X186" s="220" t="s">
        <v>224</v>
      </c>
      <c r="Y186" s="220" t="s">
        <v>185</v>
      </c>
      <c r="Z186" s="210"/>
      <c r="AA186" s="210"/>
      <c r="AB186" s="210"/>
      <c r="AC186" s="210"/>
      <c r="AD186" s="210"/>
      <c r="AE186" s="210"/>
      <c r="AF186" s="210"/>
      <c r="AG186" s="210" t="s">
        <v>225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48" t="s">
        <v>229</v>
      </c>
      <c r="D187" s="221"/>
      <c r="E187" s="222"/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203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48" t="s">
        <v>257</v>
      </c>
      <c r="D188" s="221"/>
      <c r="E188" s="222"/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203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48" t="s">
        <v>258</v>
      </c>
      <c r="D189" s="221"/>
      <c r="E189" s="222"/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203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48" t="s">
        <v>357</v>
      </c>
      <c r="D190" s="221"/>
      <c r="E190" s="222">
        <v>0.82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203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48" t="s">
        <v>347</v>
      </c>
      <c r="D191" s="221"/>
      <c r="E191" s="222"/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203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48" t="s">
        <v>257</v>
      </c>
      <c r="D192" s="221"/>
      <c r="E192" s="222"/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203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48" t="s">
        <v>348</v>
      </c>
      <c r="D193" s="221"/>
      <c r="E193" s="222"/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203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48" t="s">
        <v>358</v>
      </c>
      <c r="D194" s="221"/>
      <c r="E194" s="222">
        <v>1.44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203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1">
        <v>29</v>
      </c>
      <c r="B195" s="232" t="s">
        <v>359</v>
      </c>
      <c r="C195" s="247" t="s">
        <v>360</v>
      </c>
      <c r="D195" s="233" t="s">
        <v>288</v>
      </c>
      <c r="E195" s="234">
        <v>2.2599999999999998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21</v>
      </c>
      <c r="M195" s="236">
        <f>G195*(1+L195/100)</f>
        <v>0</v>
      </c>
      <c r="N195" s="234">
        <v>0</v>
      </c>
      <c r="O195" s="234">
        <f>ROUND(E195*N195,2)</f>
        <v>0</v>
      </c>
      <c r="P195" s="234">
        <v>0</v>
      </c>
      <c r="Q195" s="234">
        <f>ROUND(E195*P195,2)</f>
        <v>0</v>
      </c>
      <c r="R195" s="236" t="s">
        <v>289</v>
      </c>
      <c r="S195" s="236" t="s">
        <v>195</v>
      </c>
      <c r="T195" s="237" t="s">
        <v>183</v>
      </c>
      <c r="U195" s="220">
        <v>0.24</v>
      </c>
      <c r="V195" s="220">
        <f>ROUND(E195*U195,2)</f>
        <v>0.54</v>
      </c>
      <c r="W195" s="220"/>
      <c r="X195" s="220" t="s">
        <v>224</v>
      </c>
      <c r="Y195" s="220" t="s">
        <v>185</v>
      </c>
      <c r="Z195" s="210"/>
      <c r="AA195" s="210"/>
      <c r="AB195" s="210"/>
      <c r="AC195" s="210"/>
      <c r="AD195" s="210"/>
      <c r="AE195" s="210"/>
      <c r="AF195" s="210"/>
      <c r="AG195" s="210" t="s">
        <v>225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48" t="s">
        <v>229</v>
      </c>
      <c r="D196" s="221"/>
      <c r="E196" s="222"/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203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48" t="s">
        <v>257</v>
      </c>
      <c r="D197" s="221"/>
      <c r="E197" s="222"/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203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48" t="s">
        <v>258</v>
      </c>
      <c r="D198" s="221"/>
      <c r="E198" s="222"/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203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48" t="s">
        <v>357</v>
      </c>
      <c r="D199" s="221"/>
      <c r="E199" s="222">
        <v>0.82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203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48" t="s">
        <v>347</v>
      </c>
      <c r="D200" s="221"/>
      <c r="E200" s="222"/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203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48" t="s">
        <v>257</v>
      </c>
      <c r="D201" s="221"/>
      <c r="E201" s="222"/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203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48" t="s">
        <v>348</v>
      </c>
      <c r="D202" s="221"/>
      <c r="E202" s="222"/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203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48" t="s">
        <v>358</v>
      </c>
      <c r="D203" s="221"/>
      <c r="E203" s="222">
        <v>1.44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203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1" x14ac:dyDescent="0.2">
      <c r="A204" s="231">
        <v>30</v>
      </c>
      <c r="B204" s="232" t="s">
        <v>361</v>
      </c>
      <c r="C204" s="247" t="s">
        <v>362</v>
      </c>
      <c r="D204" s="233" t="s">
        <v>252</v>
      </c>
      <c r="E204" s="234">
        <v>0.80840000000000001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21</v>
      </c>
      <c r="M204" s="236">
        <f>G204*(1+L204/100)</f>
        <v>0</v>
      </c>
      <c r="N204" s="234">
        <v>1.0662499999999999</v>
      </c>
      <c r="O204" s="234">
        <f>ROUND(E204*N204,2)</f>
        <v>0.86</v>
      </c>
      <c r="P204" s="234">
        <v>0</v>
      </c>
      <c r="Q204" s="234">
        <f>ROUND(E204*P204,2)</f>
        <v>0</v>
      </c>
      <c r="R204" s="236" t="s">
        <v>289</v>
      </c>
      <c r="S204" s="236" t="s">
        <v>195</v>
      </c>
      <c r="T204" s="237" t="s">
        <v>183</v>
      </c>
      <c r="U204" s="220">
        <v>15.231</v>
      </c>
      <c r="V204" s="220">
        <f>ROUND(E204*U204,2)</f>
        <v>12.31</v>
      </c>
      <c r="W204" s="220"/>
      <c r="X204" s="220" t="s">
        <v>224</v>
      </c>
      <c r="Y204" s="220" t="s">
        <v>185</v>
      </c>
      <c r="Z204" s="210"/>
      <c r="AA204" s="210"/>
      <c r="AB204" s="210"/>
      <c r="AC204" s="210"/>
      <c r="AD204" s="210"/>
      <c r="AE204" s="210"/>
      <c r="AF204" s="210"/>
      <c r="AG204" s="210" t="s">
        <v>225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60" t="s">
        <v>363</v>
      </c>
      <c r="D205" s="257"/>
      <c r="E205" s="257"/>
      <c r="F205" s="257"/>
      <c r="G205" s="257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227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48" t="s">
        <v>229</v>
      </c>
      <c r="D206" s="221"/>
      <c r="E206" s="222"/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203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48" t="s">
        <v>257</v>
      </c>
      <c r="D207" s="221"/>
      <c r="E207" s="222"/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203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48" t="s">
        <v>258</v>
      </c>
      <c r="D208" s="221"/>
      <c r="E208" s="222"/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203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61" t="s">
        <v>242</v>
      </c>
      <c r="D209" s="252"/>
      <c r="E209" s="253"/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203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62" t="s">
        <v>364</v>
      </c>
      <c r="D210" s="252"/>
      <c r="E210" s="253">
        <v>7.56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203</v>
      </c>
      <c r="AH210" s="210">
        <v>2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61" t="s">
        <v>244</v>
      </c>
      <c r="D211" s="252"/>
      <c r="E211" s="253"/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203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48" t="s">
        <v>365</v>
      </c>
      <c r="D212" s="221"/>
      <c r="E212" s="222">
        <v>0.04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203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48" t="s">
        <v>347</v>
      </c>
      <c r="D213" s="221"/>
      <c r="E213" s="222"/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203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48" t="s">
        <v>257</v>
      </c>
      <c r="D214" s="221"/>
      <c r="E214" s="222"/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203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48" t="s">
        <v>348</v>
      </c>
      <c r="D215" s="221"/>
      <c r="E215" s="222"/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203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61" t="s">
        <v>242</v>
      </c>
      <c r="D216" s="252"/>
      <c r="E216" s="253"/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203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62" t="s">
        <v>366</v>
      </c>
      <c r="D217" s="252"/>
      <c r="E217" s="253">
        <v>6.4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203</v>
      </c>
      <c r="AH217" s="210">
        <v>2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61" t="s">
        <v>244</v>
      </c>
      <c r="D218" s="252"/>
      <c r="E218" s="253"/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203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48" t="s">
        <v>367</v>
      </c>
      <c r="D219" s="221"/>
      <c r="E219" s="222">
        <v>0.04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203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48" t="s">
        <v>340</v>
      </c>
      <c r="D220" s="221"/>
      <c r="E220" s="222"/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203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48" t="s">
        <v>341</v>
      </c>
      <c r="D221" s="221"/>
      <c r="E221" s="222"/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203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61" t="s">
        <v>242</v>
      </c>
      <c r="D222" s="252"/>
      <c r="E222" s="253"/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203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62" t="s">
        <v>342</v>
      </c>
      <c r="D223" s="252"/>
      <c r="E223" s="253">
        <v>122.24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203</v>
      </c>
      <c r="AH223" s="210">
        <v>2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62" t="s">
        <v>343</v>
      </c>
      <c r="D224" s="252"/>
      <c r="E224" s="253">
        <v>3.85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203</v>
      </c>
      <c r="AH224" s="210">
        <v>2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61" t="s">
        <v>244</v>
      </c>
      <c r="D225" s="252"/>
      <c r="E225" s="253"/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203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48" t="s">
        <v>368</v>
      </c>
      <c r="D226" s="221"/>
      <c r="E226" s="222">
        <v>0.73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203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31">
        <v>31</v>
      </c>
      <c r="B227" s="232" t="s">
        <v>369</v>
      </c>
      <c r="C227" s="247" t="s">
        <v>370</v>
      </c>
      <c r="D227" s="233" t="s">
        <v>222</v>
      </c>
      <c r="E227" s="234">
        <v>151.30500000000001</v>
      </c>
      <c r="F227" s="235"/>
      <c r="G227" s="236">
        <f>ROUND(E227*F227,2)</f>
        <v>0</v>
      </c>
      <c r="H227" s="235"/>
      <c r="I227" s="236">
        <f>ROUND(E227*H227,2)</f>
        <v>0</v>
      </c>
      <c r="J227" s="235"/>
      <c r="K227" s="236">
        <f>ROUND(E227*J227,2)</f>
        <v>0</v>
      </c>
      <c r="L227" s="236">
        <v>21</v>
      </c>
      <c r="M227" s="236">
        <f>G227*(1+L227/100)</f>
        <v>0</v>
      </c>
      <c r="N227" s="234">
        <v>0.42</v>
      </c>
      <c r="O227" s="234">
        <f>ROUND(E227*N227,2)</f>
        <v>63.55</v>
      </c>
      <c r="P227" s="234">
        <v>0</v>
      </c>
      <c r="Q227" s="234">
        <f>ROUND(E227*P227,2)</f>
        <v>0</v>
      </c>
      <c r="R227" s="236" t="s">
        <v>289</v>
      </c>
      <c r="S227" s="236" t="s">
        <v>195</v>
      </c>
      <c r="T227" s="237" t="s">
        <v>183</v>
      </c>
      <c r="U227" s="220">
        <v>1.8360000000000001</v>
      </c>
      <c r="V227" s="220">
        <f>ROUND(E227*U227,2)</f>
        <v>277.8</v>
      </c>
      <c r="W227" s="220"/>
      <c r="X227" s="220" t="s">
        <v>224</v>
      </c>
      <c r="Y227" s="220" t="s">
        <v>185</v>
      </c>
      <c r="Z227" s="210"/>
      <c r="AA227" s="210"/>
      <c r="AB227" s="210"/>
      <c r="AC227" s="210"/>
      <c r="AD227" s="210"/>
      <c r="AE227" s="210"/>
      <c r="AF227" s="210"/>
      <c r="AG227" s="210" t="s">
        <v>225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60" t="s">
        <v>371</v>
      </c>
      <c r="D228" s="257"/>
      <c r="E228" s="257"/>
      <c r="F228" s="257"/>
      <c r="G228" s="257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227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58" t="str">
        <f>C228</f>
        <v>pod  mazaniny a dlažby, popř. na plochých střechách vodorovný nebo ve spádu s udusáním a urovnáním povrchu</v>
      </c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48" t="s">
        <v>340</v>
      </c>
      <c r="D229" s="221"/>
      <c r="E229" s="222"/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203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48" t="s">
        <v>372</v>
      </c>
      <c r="D230" s="221"/>
      <c r="E230" s="222"/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203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61" t="s">
        <v>242</v>
      </c>
      <c r="D231" s="252"/>
      <c r="E231" s="253"/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203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62" t="s">
        <v>342</v>
      </c>
      <c r="D232" s="252"/>
      <c r="E232" s="253">
        <v>122.24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203</v>
      </c>
      <c r="AH232" s="210">
        <v>2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62" t="s">
        <v>343</v>
      </c>
      <c r="D233" s="252"/>
      <c r="E233" s="253">
        <v>3.85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203</v>
      </c>
      <c r="AH233" s="210">
        <v>2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61" t="s">
        <v>244</v>
      </c>
      <c r="D234" s="252"/>
      <c r="E234" s="253"/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203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48" t="s">
        <v>373</v>
      </c>
      <c r="D235" s="221"/>
      <c r="E235" s="222">
        <v>151.31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203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2.5" outlineLevel="1" x14ac:dyDescent="0.2">
      <c r="A236" s="231">
        <v>32</v>
      </c>
      <c r="B236" s="232" t="s">
        <v>374</v>
      </c>
      <c r="C236" s="247" t="s">
        <v>375</v>
      </c>
      <c r="D236" s="233" t="s">
        <v>222</v>
      </c>
      <c r="E236" s="234">
        <v>12.6088</v>
      </c>
      <c r="F236" s="235"/>
      <c r="G236" s="236">
        <f>ROUND(E236*F236,2)</f>
        <v>0</v>
      </c>
      <c r="H236" s="235"/>
      <c r="I236" s="236">
        <f>ROUND(E236*H236,2)</f>
        <v>0</v>
      </c>
      <c r="J236" s="235"/>
      <c r="K236" s="236">
        <f>ROUND(E236*J236,2)</f>
        <v>0</v>
      </c>
      <c r="L236" s="236">
        <v>21</v>
      </c>
      <c r="M236" s="236">
        <f>G236*(1+L236/100)</f>
        <v>0</v>
      </c>
      <c r="N236" s="234">
        <v>2.5</v>
      </c>
      <c r="O236" s="234">
        <f>ROUND(E236*N236,2)</f>
        <v>31.52</v>
      </c>
      <c r="P236" s="234">
        <v>0</v>
      </c>
      <c r="Q236" s="234">
        <f>ROUND(E236*P236,2)</f>
        <v>0</v>
      </c>
      <c r="R236" s="236"/>
      <c r="S236" s="236" t="s">
        <v>182</v>
      </c>
      <c r="T236" s="237" t="s">
        <v>183</v>
      </c>
      <c r="U236" s="220">
        <v>0</v>
      </c>
      <c r="V236" s="220">
        <f>ROUND(E236*U236,2)</f>
        <v>0</v>
      </c>
      <c r="W236" s="220"/>
      <c r="X236" s="220" t="s">
        <v>224</v>
      </c>
      <c r="Y236" s="220" t="s">
        <v>185</v>
      </c>
      <c r="Z236" s="210"/>
      <c r="AA236" s="210"/>
      <c r="AB236" s="210"/>
      <c r="AC236" s="210"/>
      <c r="AD236" s="210"/>
      <c r="AE236" s="210"/>
      <c r="AF236" s="210"/>
      <c r="AG236" s="210" t="s">
        <v>225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48" t="s">
        <v>340</v>
      </c>
      <c r="D237" s="221"/>
      <c r="E237" s="222"/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203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48" t="s">
        <v>376</v>
      </c>
      <c r="D238" s="221"/>
      <c r="E238" s="222"/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203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61" t="s">
        <v>242</v>
      </c>
      <c r="D239" s="252"/>
      <c r="E239" s="253"/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203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62" t="s">
        <v>342</v>
      </c>
      <c r="D240" s="252"/>
      <c r="E240" s="253">
        <v>122.24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203</v>
      </c>
      <c r="AH240" s="210">
        <v>2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62" t="s">
        <v>343</v>
      </c>
      <c r="D241" s="252"/>
      <c r="E241" s="253">
        <v>3.85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203</v>
      </c>
      <c r="AH241" s="210">
        <v>2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61" t="s">
        <v>244</v>
      </c>
      <c r="D242" s="252"/>
      <c r="E242" s="253"/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203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48" t="s">
        <v>377</v>
      </c>
      <c r="D243" s="221"/>
      <c r="E243" s="222">
        <v>12.61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203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x14ac:dyDescent="0.2">
      <c r="A244" s="224" t="s">
        <v>177</v>
      </c>
      <c r="B244" s="225" t="s">
        <v>84</v>
      </c>
      <c r="C244" s="245" t="s">
        <v>85</v>
      </c>
      <c r="D244" s="226"/>
      <c r="E244" s="227"/>
      <c r="F244" s="228"/>
      <c r="G244" s="228">
        <f>SUMIF(AG245:AG273,"&lt;&gt;NOR",G245:G273)</f>
        <v>0</v>
      </c>
      <c r="H244" s="228"/>
      <c r="I244" s="228">
        <f>SUM(I245:I273)</f>
        <v>0</v>
      </c>
      <c r="J244" s="228"/>
      <c r="K244" s="228">
        <f>SUM(K245:K273)</f>
        <v>0</v>
      </c>
      <c r="L244" s="228"/>
      <c r="M244" s="228">
        <f>SUM(M245:M273)</f>
        <v>0</v>
      </c>
      <c r="N244" s="227"/>
      <c r="O244" s="227">
        <f>SUM(O245:O273)</f>
        <v>0.01</v>
      </c>
      <c r="P244" s="227"/>
      <c r="Q244" s="227">
        <f>SUM(Q245:Q273)</f>
        <v>0</v>
      </c>
      <c r="R244" s="228"/>
      <c r="S244" s="228"/>
      <c r="T244" s="229"/>
      <c r="U244" s="223"/>
      <c r="V244" s="223">
        <f>SUM(V245:V273)</f>
        <v>1.23</v>
      </c>
      <c r="W244" s="223"/>
      <c r="X244" s="223"/>
      <c r="Y244" s="223"/>
      <c r="AG244" t="s">
        <v>178</v>
      </c>
    </row>
    <row r="245" spans="1:60" ht="22.5" outlineLevel="1" x14ac:dyDescent="0.2">
      <c r="A245" s="231">
        <v>33</v>
      </c>
      <c r="B245" s="232" t="s">
        <v>378</v>
      </c>
      <c r="C245" s="247" t="s">
        <v>379</v>
      </c>
      <c r="D245" s="233" t="s">
        <v>329</v>
      </c>
      <c r="E245" s="234">
        <v>12.5</v>
      </c>
      <c r="F245" s="235"/>
      <c r="G245" s="236">
        <f>ROUND(E245*F245,2)</f>
        <v>0</v>
      </c>
      <c r="H245" s="235"/>
      <c r="I245" s="236">
        <f>ROUND(E245*H245,2)</f>
        <v>0</v>
      </c>
      <c r="J245" s="235"/>
      <c r="K245" s="236">
        <f>ROUND(E245*J245,2)</f>
        <v>0</v>
      </c>
      <c r="L245" s="236">
        <v>21</v>
      </c>
      <c r="M245" s="236">
        <f>G245*(1+L245/100)</f>
        <v>0</v>
      </c>
      <c r="N245" s="234">
        <v>1.0000000000000001E-5</v>
      </c>
      <c r="O245" s="234">
        <f>ROUND(E245*N245,2)</f>
        <v>0</v>
      </c>
      <c r="P245" s="234">
        <v>0</v>
      </c>
      <c r="Q245" s="234">
        <f>ROUND(E245*P245,2)</f>
        <v>0</v>
      </c>
      <c r="R245" s="236" t="s">
        <v>380</v>
      </c>
      <c r="S245" s="236" t="s">
        <v>195</v>
      </c>
      <c r="T245" s="237" t="s">
        <v>183</v>
      </c>
      <c r="U245" s="220">
        <v>9.8000000000000004E-2</v>
      </c>
      <c r="V245" s="220">
        <f>ROUND(E245*U245,2)</f>
        <v>1.23</v>
      </c>
      <c r="W245" s="220"/>
      <c r="X245" s="220" t="s">
        <v>224</v>
      </c>
      <c r="Y245" s="220" t="s">
        <v>185</v>
      </c>
      <c r="Z245" s="210"/>
      <c r="AA245" s="210"/>
      <c r="AB245" s="210"/>
      <c r="AC245" s="210"/>
      <c r="AD245" s="210"/>
      <c r="AE245" s="210"/>
      <c r="AF245" s="210"/>
      <c r="AG245" s="210" t="s">
        <v>225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60" t="s">
        <v>381</v>
      </c>
      <c r="D246" s="257"/>
      <c r="E246" s="257"/>
      <c r="F246" s="257"/>
      <c r="G246" s="257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227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17"/>
      <c r="B247" s="218"/>
      <c r="C247" s="248" t="s">
        <v>229</v>
      </c>
      <c r="D247" s="221"/>
      <c r="E247" s="222"/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203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48" t="s">
        <v>382</v>
      </c>
      <c r="D248" s="221"/>
      <c r="E248" s="222"/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203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48" t="s">
        <v>383</v>
      </c>
      <c r="D249" s="221"/>
      <c r="E249" s="222"/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203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48" t="s">
        <v>384</v>
      </c>
      <c r="D250" s="221"/>
      <c r="E250" s="222">
        <v>12.5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203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31">
        <v>34</v>
      </c>
      <c r="B251" s="232" t="s">
        <v>385</v>
      </c>
      <c r="C251" s="247" t="s">
        <v>386</v>
      </c>
      <c r="D251" s="233" t="s">
        <v>329</v>
      </c>
      <c r="E251" s="234">
        <v>12.5</v>
      </c>
      <c r="F251" s="235"/>
      <c r="G251" s="236">
        <f>ROUND(E251*F251,2)</f>
        <v>0</v>
      </c>
      <c r="H251" s="235"/>
      <c r="I251" s="236">
        <f>ROUND(E251*H251,2)</f>
        <v>0</v>
      </c>
      <c r="J251" s="235"/>
      <c r="K251" s="236">
        <f>ROUND(E251*J251,2)</f>
        <v>0</v>
      </c>
      <c r="L251" s="236">
        <v>21</v>
      </c>
      <c r="M251" s="236">
        <f>G251*(1+L251/100)</f>
        <v>0</v>
      </c>
      <c r="N251" s="234">
        <v>0</v>
      </c>
      <c r="O251" s="234">
        <f>ROUND(E251*N251,2)</f>
        <v>0</v>
      </c>
      <c r="P251" s="234">
        <v>0</v>
      </c>
      <c r="Q251" s="234">
        <f>ROUND(E251*P251,2)</f>
        <v>0</v>
      </c>
      <c r="R251" s="236"/>
      <c r="S251" s="236" t="s">
        <v>182</v>
      </c>
      <c r="T251" s="237" t="s">
        <v>183</v>
      </c>
      <c r="U251" s="220">
        <v>0</v>
      </c>
      <c r="V251" s="220">
        <f>ROUND(E251*U251,2)</f>
        <v>0</v>
      </c>
      <c r="W251" s="220"/>
      <c r="X251" s="220" t="s">
        <v>224</v>
      </c>
      <c r="Y251" s="220" t="s">
        <v>185</v>
      </c>
      <c r="Z251" s="210"/>
      <c r="AA251" s="210"/>
      <c r="AB251" s="210"/>
      <c r="AC251" s="210"/>
      <c r="AD251" s="210"/>
      <c r="AE251" s="210"/>
      <c r="AF251" s="210"/>
      <c r="AG251" s="210" t="s">
        <v>225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">
      <c r="A252" s="217"/>
      <c r="B252" s="218"/>
      <c r="C252" s="248" t="s">
        <v>229</v>
      </c>
      <c r="D252" s="221"/>
      <c r="E252" s="222"/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203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48" t="s">
        <v>382</v>
      </c>
      <c r="D253" s="221"/>
      <c r="E253" s="222"/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203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48" t="s">
        <v>383</v>
      </c>
      <c r="D254" s="221"/>
      <c r="E254" s="222"/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203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48" t="s">
        <v>384</v>
      </c>
      <c r="D255" s="221"/>
      <c r="E255" s="222">
        <v>12.5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203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1" x14ac:dyDescent="0.2">
      <c r="A256" s="231">
        <v>35</v>
      </c>
      <c r="B256" s="232" t="s">
        <v>387</v>
      </c>
      <c r="C256" s="247" t="s">
        <v>388</v>
      </c>
      <c r="D256" s="233" t="s">
        <v>329</v>
      </c>
      <c r="E256" s="234">
        <v>13.125</v>
      </c>
      <c r="F256" s="235"/>
      <c r="G256" s="236">
        <f>ROUND(E256*F256,2)</f>
        <v>0</v>
      </c>
      <c r="H256" s="235"/>
      <c r="I256" s="236">
        <f>ROUND(E256*H256,2)</f>
        <v>0</v>
      </c>
      <c r="J256" s="235"/>
      <c r="K256" s="236">
        <f>ROUND(E256*J256,2)</f>
        <v>0</v>
      </c>
      <c r="L256" s="236">
        <v>21</v>
      </c>
      <c r="M256" s="236">
        <f>G256*(1+L256/100)</f>
        <v>0</v>
      </c>
      <c r="N256" s="234">
        <v>6.4000000000000005E-4</v>
      </c>
      <c r="O256" s="234">
        <f>ROUND(E256*N256,2)</f>
        <v>0.01</v>
      </c>
      <c r="P256" s="234">
        <v>0</v>
      </c>
      <c r="Q256" s="234">
        <f>ROUND(E256*P256,2)</f>
        <v>0</v>
      </c>
      <c r="R256" s="236" t="s">
        <v>389</v>
      </c>
      <c r="S256" s="236" t="s">
        <v>195</v>
      </c>
      <c r="T256" s="237" t="s">
        <v>183</v>
      </c>
      <c r="U256" s="220">
        <v>0</v>
      </c>
      <c r="V256" s="220">
        <f>ROUND(E256*U256,2)</f>
        <v>0</v>
      </c>
      <c r="W256" s="220"/>
      <c r="X256" s="220" t="s">
        <v>390</v>
      </c>
      <c r="Y256" s="220" t="s">
        <v>185</v>
      </c>
      <c r="Z256" s="210"/>
      <c r="AA256" s="210"/>
      <c r="AB256" s="210"/>
      <c r="AC256" s="210"/>
      <c r="AD256" s="210"/>
      <c r="AE256" s="210"/>
      <c r="AF256" s="210"/>
      <c r="AG256" s="210" t="s">
        <v>391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17"/>
      <c r="B257" s="218"/>
      <c r="C257" s="248" t="s">
        <v>229</v>
      </c>
      <c r="D257" s="221"/>
      <c r="E257" s="222"/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203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48" t="s">
        <v>382</v>
      </c>
      <c r="D258" s="221"/>
      <c r="E258" s="222"/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203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17"/>
      <c r="B259" s="218"/>
      <c r="C259" s="248" t="s">
        <v>383</v>
      </c>
      <c r="D259" s="221"/>
      <c r="E259" s="222"/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203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61" t="s">
        <v>242</v>
      </c>
      <c r="D260" s="252"/>
      <c r="E260" s="253"/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203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62" t="s">
        <v>392</v>
      </c>
      <c r="D261" s="252"/>
      <c r="E261" s="253">
        <v>12.5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203</v>
      </c>
      <c r="AH261" s="210">
        <v>2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61" t="s">
        <v>244</v>
      </c>
      <c r="D262" s="252"/>
      <c r="E262" s="253"/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203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48" t="s">
        <v>393</v>
      </c>
      <c r="D263" s="221"/>
      <c r="E263" s="222">
        <v>13.13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203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31">
        <v>36</v>
      </c>
      <c r="B264" s="232" t="s">
        <v>394</v>
      </c>
      <c r="C264" s="247" t="s">
        <v>395</v>
      </c>
      <c r="D264" s="233" t="s">
        <v>275</v>
      </c>
      <c r="E264" s="234">
        <v>1</v>
      </c>
      <c r="F264" s="235"/>
      <c r="G264" s="236">
        <f>ROUND(E264*F264,2)</f>
        <v>0</v>
      </c>
      <c r="H264" s="235"/>
      <c r="I264" s="236">
        <f>ROUND(E264*H264,2)</f>
        <v>0</v>
      </c>
      <c r="J264" s="235"/>
      <c r="K264" s="236">
        <f>ROUND(E264*J264,2)</f>
        <v>0</v>
      </c>
      <c r="L264" s="236">
        <v>21</v>
      </c>
      <c r="M264" s="236">
        <f>G264*(1+L264/100)</f>
        <v>0</v>
      </c>
      <c r="N264" s="234">
        <v>0</v>
      </c>
      <c r="O264" s="234">
        <f>ROUND(E264*N264,2)</f>
        <v>0</v>
      </c>
      <c r="P264" s="234">
        <v>0</v>
      </c>
      <c r="Q264" s="234">
        <f>ROUND(E264*P264,2)</f>
        <v>0</v>
      </c>
      <c r="R264" s="236" t="s">
        <v>389</v>
      </c>
      <c r="S264" s="236" t="s">
        <v>396</v>
      </c>
      <c r="T264" s="237" t="s">
        <v>183</v>
      </c>
      <c r="U264" s="220">
        <v>0</v>
      </c>
      <c r="V264" s="220">
        <f>ROUND(E264*U264,2)</f>
        <v>0</v>
      </c>
      <c r="W264" s="220"/>
      <c r="X264" s="220" t="s">
        <v>390</v>
      </c>
      <c r="Y264" s="220" t="s">
        <v>185</v>
      </c>
      <c r="Z264" s="210"/>
      <c r="AA264" s="210"/>
      <c r="AB264" s="210"/>
      <c r="AC264" s="210"/>
      <c r="AD264" s="210"/>
      <c r="AE264" s="210"/>
      <c r="AF264" s="210"/>
      <c r="AG264" s="210" t="s">
        <v>391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48" t="s">
        <v>229</v>
      </c>
      <c r="D265" s="221"/>
      <c r="E265" s="222"/>
      <c r="F265" s="220"/>
      <c r="G265" s="220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203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48" t="s">
        <v>382</v>
      </c>
      <c r="D266" s="221"/>
      <c r="E266" s="222"/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203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48" t="s">
        <v>383</v>
      </c>
      <c r="D267" s="221"/>
      <c r="E267" s="222"/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203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48" t="s">
        <v>206</v>
      </c>
      <c r="D268" s="221"/>
      <c r="E268" s="222">
        <v>1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203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31">
        <v>37</v>
      </c>
      <c r="B269" s="232" t="s">
        <v>397</v>
      </c>
      <c r="C269" s="247" t="s">
        <v>398</v>
      </c>
      <c r="D269" s="233" t="s">
        <v>275</v>
      </c>
      <c r="E269" s="234">
        <v>1</v>
      </c>
      <c r="F269" s="235"/>
      <c r="G269" s="236">
        <f>ROUND(E269*F269,2)</f>
        <v>0</v>
      </c>
      <c r="H269" s="235"/>
      <c r="I269" s="236">
        <f>ROUND(E269*H269,2)</f>
        <v>0</v>
      </c>
      <c r="J269" s="235"/>
      <c r="K269" s="236">
        <f>ROUND(E269*J269,2)</f>
        <v>0</v>
      </c>
      <c r="L269" s="236">
        <v>21</v>
      </c>
      <c r="M269" s="236">
        <f>G269*(1+L269/100)</f>
        <v>0</v>
      </c>
      <c r="N269" s="234">
        <v>0</v>
      </c>
      <c r="O269" s="234">
        <f>ROUND(E269*N269,2)</f>
        <v>0</v>
      </c>
      <c r="P269" s="234">
        <v>0</v>
      </c>
      <c r="Q269" s="234">
        <f>ROUND(E269*P269,2)</f>
        <v>0</v>
      </c>
      <c r="R269" s="236" t="s">
        <v>389</v>
      </c>
      <c r="S269" s="236" t="s">
        <v>396</v>
      </c>
      <c r="T269" s="237" t="s">
        <v>183</v>
      </c>
      <c r="U269" s="220">
        <v>0</v>
      </c>
      <c r="V269" s="220">
        <f>ROUND(E269*U269,2)</f>
        <v>0</v>
      </c>
      <c r="W269" s="220"/>
      <c r="X269" s="220" t="s">
        <v>390</v>
      </c>
      <c r="Y269" s="220" t="s">
        <v>185</v>
      </c>
      <c r="Z269" s="210"/>
      <c r="AA269" s="210"/>
      <c r="AB269" s="210"/>
      <c r="AC269" s="210"/>
      <c r="AD269" s="210"/>
      <c r="AE269" s="210"/>
      <c r="AF269" s="210"/>
      <c r="AG269" s="210" t="s">
        <v>391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48" t="s">
        <v>229</v>
      </c>
      <c r="D270" s="221"/>
      <c r="E270" s="222"/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203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48" t="s">
        <v>382</v>
      </c>
      <c r="D271" s="221"/>
      <c r="E271" s="222"/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203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17"/>
      <c r="B272" s="218"/>
      <c r="C272" s="248" t="s">
        <v>383</v>
      </c>
      <c r="D272" s="221"/>
      <c r="E272" s="222"/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203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17"/>
      <c r="B273" s="218"/>
      <c r="C273" s="248" t="s">
        <v>206</v>
      </c>
      <c r="D273" s="221"/>
      <c r="E273" s="222">
        <v>1</v>
      </c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203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x14ac:dyDescent="0.2">
      <c r="A274" s="224" t="s">
        <v>177</v>
      </c>
      <c r="B274" s="225" t="s">
        <v>86</v>
      </c>
      <c r="C274" s="245" t="s">
        <v>87</v>
      </c>
      <c r="D274" s="226"/>
      <c r="E274" s="227"/>
      <c r="F274" s="228"/>
      <c r="G274" s="228">
        <f>SUMIF(AG275:AG310,"&lt;&gt;NOR",G275:G310)</f>
        <v>0</v>
      </c>
      <c r="H274" s="228"/>
      <c r="I274" s="228">
        <f>SUM(I275:I310)</f>
        <v>0</v>
      </c>
      <c r="J274" s="228"/>
      <c r="K274" s="228">
        <f>SUM(K275:K310)</f>
        <v>0</v>
      </c>
      <c r="L274" s="228"/>
      <c r="M274" s="228">
        <f>SUM(M275:M310)</f>
        <v>0</v>
      </c>
      <c r="N274" s="227"/>
      <c r="O274" s="227">
        <f>SUM(O275:O310)</f>
        <v>2.13</v>
      </c>
      <c r="P274" s="227"/>
      <c r="Q274" s="227">
        <f>SUM(Q275:Q310)</f>
        <v>1.9000000000000001</v>
      </c>
      <c r="R274" s="228"/>
      <c r="S274" s="228"/>
      <c r="T274" s="229"/>
      <c r="U274" s="223"/>
      <c r="V274" s="223">
        <f>SUM(V275:V310)</f>
        <v>0</v>
      </c>
      <c r="W274" s="223"/>
      <c r="X274" s="223"/>
      <c r="Y274" s="223"/>
      <c r="AG274" t="s">
        <v>178</v>
      </c>
    </row>
    <row r="275" spans="1:60" outlineLevel="1" x14ac:dyDescent="0.2">
      <c r="A275" s="231">
        <v>38</v>
      </c>
      <c r="B275" s="232" t="s">
        <v>399</v>
      </c>
      <c r="C275" s="247" t="s">
        <v>400</v>
      </c>
      <c r="D275" s="233" t="s">
        <v>275</v>
      </c>
      <c r="E275" s="234">
        <v>4</v>
      </c>
      <c r="F275" s="235"/>
      <c r="G275" s="236">
        <f>ROUND(E275*F275,2)</f>
        <v>0</v>
      </c>
      <c r="H275" s="235"/>
      <c r="I275" s="236">
        <f>ROUND(E275*H275,2)</f>
        <v>0</v>
      </c>
      <c r="J275" s="235"/>
      <c r="K275" s="236">
        <f>ROUND(E275*J275,2)</f>
        <v>0</v>
      </c>
      <c r="L275" s="236">
        <v>21</v>
      </c>
      <c r="M275" s="236">
        <f>G275*(1+L275/100)</f>
        <v>0</v>
      </c>
      <c r="N275" s="234">
        <v>0</v>
      </c>
      <c r="O275" s="234">
        <f>ROUND(E275*N275,2)</f>
        <v>0</v>
      </c>
      <c r="P275" s="234">
        <v>0</v>
      </c>
      <c r="Q275" s="234">
        <f>ROUND(E275*P275,2)</f>
        <v>0</v>
      </c>
      <c r="R275" s="236"/>
      <c r="S275" s="236" t="s">
        <v>182</v>
      </c>
      <c r="T275" s="237" t="s">
        <v>183</v>
      </c>
      <c r="U275" s="220">
        <v>0</v>
      </c>
      <c r="V275" s="220">
        <f>ROUND(E275*U275,2)</f>
        <v>0</v>
      </c>
      <c r="W275" s="220"/>
      <c r="X275" s="220" t="s">
        <v>224</v>
      </c>
      <c r="Y275" s="220" t="s">
        <v>185</v>
      </c>
      <c r="Z275" s="210"/>
      <c r="AA275" s="210"/>
      <c r="AB275" s="210"/>
      <c r="AC275" s="210"/>
      <c r="AD275" s="210"/>
      <c r="AE275" s="210"/>
      <c r="AF275" s="210"/>
      <c r="AG275" s="210" t="s">
        <v>225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17"/>
      <c r="B276" s="218"/>
      <c r="C276" s="248" t="s">
        <v>401</v>
      </c>
      <c r="D276" s="221"/>
      <c r="E276" s="222"/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203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48" t="s">
        <v>402</v>
      </c>
      <c r="D277" s="221"/>
      <c r="E277" s="222"/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203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48" t="s">
        <v>403</v>
      </c>
      <c r="D278" s="221"/>
      <c r="E278" s="222">
        <v>4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203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1" x14ac:dyDescent="0.2">
      <c r="A279" s="231">
        <v>39</v>
      </c>
      <c r="B279" s="232" t="s">
        <v>404</v>
      </c>
      <c r="C279" s="247" t="s">
        <v>405</v>
      </c>
      <c r="D279" s="233" t="s">
        <v>288</v>
      </c>
      <c r="E279" s="234">
        <v>15.625</v>
      </c>
      <c r="F279" s="235"/>
      <c r="G279" s="236">
        <f>ROUND(E279*F279,2)</f>
        <v>0</v>
      </c>
      <c r="H279" s="235"/>
      <c r="I279" s="236">
        <f>ROUND(E279*H279,2)</f>
        <v>0</v>
      </c>
      <c r="J279" s="235"/>
      <c r="K279" s="236">
        <f>ROUND(E279*J279,2)</f>
        <v>0</v>
      </c>
      <c r="L279" s="236">
        <v>21</v>
      </c>
      <c r="M279" s="236">
        <f>G279*(1+L279/100)</f>
        <v>0</v>
      </c>
      <c r="N279" s="234">
        <v>0.05</v>
      </c>
      <c r="O279" s="234">
        <f>ROUND(E279*N279,2)</f>
        <v>0.78</v>
      </c>
      <c r="P279" s="234">
        <v>0.05</v>
      </c>
      <c r="Q279" s="234">
        <f>ROUND(E279*P279,2)</f>
        <v>0.78</v>
      </c>
      <c r="R279" s="236"/>
      <c r="S279" s="236" t="s">
        <v>182</v>
      </c>
      <c r="T279" s="237" t="s">
        <v>183</v>
      </c>
      <c r="U279" s="220">
        <v>0</v>
      </c>
      <c r="V279" s="220">
        <f>ROUND(E279*U279,2)</f>
        <v>0</v>
      </c>
      <c r="W279" s="220"/>
      <c r="X279" s="220" t="s">
        <v>224</v>
      </c>
      <c r="Y279" s="220" t="s">
        <v>185</v>
      </c>
      <c r="Z279" s="210"/>
      <c r="AA279" s="210"/>
      <c r="AB279" s="210"/>
      <c r="AC279" s="210"/>
      <c r="AD279" s="210"/>
      <c r="AE279" s="210"/>
      <c r="AF279" s="210"/>
      <c r="AG279" s="210" t="s">
        <v>225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48" t="s">
        <v>277</v>
      </c>
      <c r="D280" s="221"/>
      <c r="E280" s="222"/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203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48" t="s">
        <v>382</v>
      </c>
      <c r="D281" s="221"/>
      <c r="E281" s="222"/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203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48" t="s">
        <v>406</v>
      </c>
      <c r="D282" s="221"/>
      <c r="E282" s="222">
        <v>15.63</v>
      </c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203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31">
        <v>40</v>
      </c>
      <c r="B283" s="232" t="s">
        <v>407</v>
      </c>
      <c r="C283" s="247" t="s">
        <v>408</v>
      </c>
      <c r="D283" s="233" t="s">
        <v>329</v>
      </c>
      <c r="E283" s="234">
        <v>66</v>
      </c>
      <c r="F283" s="235"/>
      <c r="G283" s="236">
        <f>ROUND(E283*F283,2)</f>
        <v>0</v>
      </c>
      <c r="H283" s="235"/>
      <c r="I283" s="236">
        <f>ROUND(E283*H283,2)</f>
        <v>0</v>
      </c>
      <c r="J283" s="235"/>
      <c r="K283" s="236">
        <f>ROUND(E283*J283,2)</f>
        <v>0</v>
      </c>
      <c r="L283" s="236">
        <v>21</v>
      </c>
      <c r="M283" s="236">
        <f>G283*(1+L283/100)</f>
        <v>0</v>
      </c>
      <c r="N283" s="234">
        <v>0</v>
      </c>
      <c r="O283" s="234">
        <f>ROUND(E283*N283,2)</f>
        <v>0</v>
      </c>
      <c r="P283" s="234">
        <v>1E-3</v>
      </c>
      <c r="Q283" s="234">
        <f>ROUND(E283*P283,2)</f>
        <v>7.0000000000000007E-2</v>
      </c>
      <c r="R283" s="236"/>
      <c r="S283" s="236" t="s">
        <v>182</v>
      </c>
      <c r="T283" s="237" t="s">
        <v>183</v>
      </c>
      <c r="U283" s="220">
        <v>0</v>
      </c>
      <c r="V283" s="220">
        <f>ROUND(E283*U283,2)</f>
        <v>0</v>
      </c>
      <c r="W283" s="220"/>
      <c r="X283" s="220" t="s">
        <v>224</v>
      </c>
      <c r="Y283" s="220" t="s">
        <v>185</v>
      </c>
      <c r="Z283" s="210"/>
      <c r="AA283" s="210"/>
      <c r="AB283" s="210"/>
      <c r="AC283" s="210"/>
      <c r="AD283" s="210"/>
      <c r="AE283" s="210"/>
      <c r="AF283" s="210"/>
      <c r="AG283" s="210" t="s">
        <v>225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17"/>
      <c r="B284" s="218"/>
      <c r="C284" s="248" t="s">
        <v>277</v>
      </c>
      <c r="D284" s="221"/>
      <c r="E284" s="222"/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203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48" t="s">
        <v>409</v>
      </c>
      <c r="D285" s="221"/>
      <c r="E285" s="222"/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203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48" t="s">
        <v>410</v>
      </c>
      <c r="D286" s="221"/>
      <c r="E286" s="222">
        <v>41</v>
      </c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203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48" t="s">
        <v>411</v>
      </c>
      <c r="D287" s="221"/>
      <c r="E287" s="222">
        <v>25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203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31">
        <v>41</v>
      </c>
      <c r="B288" s="232" t="s">
        <v>412</v>
      </c>
      <c r="C288" s="247" t="s">
        <v>413</v>
      </c>
      <c r="D288" s="233" t="s">
        <v>329</v>
      </c>
      <c r="E288" s="234">
        <v>18</v>
      </c>
      <c r="F288" s="235"/>
      <c r="G288" s="236">
        <f>ROUND(E288*F288,2)</f>
        <v>0</v>
      </c>
      <c r="H288" s="235"/>
      <c r="I288" s="236">
        <f>ROUND(E288*H288,2)</f>
        <v>0</v>
      </c>
      <c r="J288" s="235"/>
      <c r="K288" s="236">
        <f>ROUND(E288*J288,2)</f>
        <v>0</v>
      </c>
      <c r="L288" s="236">
        <v>21</v>
      </c>
      <c r="M288" s="236">
        <f>G288*(1+L288/100)</f>
        <v>0</v>
      </c>
      <c r="N288" s="234">
        <v>0</v>
      </c>
      <c r="O288" s="234">
        <f>ROUND(E288*N288,2)</f>
        <v>0</v>
      </c>
      <c r="P288" s="234">
        <v>0</v>
      </c>
      <c r="Q288" s="234">
        <f>ROUND(E288*P288,2)</f>
        <v>0</v>
      </c>
      <c r="R288" s="236"/>
      <c r="S288" s="236" t="s">
        <v>182</v>
      </c>
      <c r="T288" s="237" t="s">
        <v>183</v>
      </c>
      <c r="U288" s="220">
        <v>0</v>
      </c>
      <c r="V288" s="220">
        <f>ROUND(E288*U288,2)</f>
        <v>0</v>
      </c>
      <c r="W288" s="220"/>
      <c r="X288" s="220" t="s">
        <v>224</v>
      </c>
      <c r="Y288" s="220" t="s">
        <v>185</v>
      </c>
      <c r="Z288" s="210"/>
      <c r="AA288" s="210"/>
      <c r="AB288" s="210"/>
      <c r="AC288" s="210"/>
      <c r="AD288" s="210"/>
      <c r="AE288" s="210"/>
      <c r="AF288" s="210"/>
      <c r="AG288" s="210" t="s">
        <v>225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48" t="s">
        <v>277</v>
      </c>
      <c r="D289" s="221"/>
      <c r="E289" s="222"/>
      <c r="F289" s="220"/>
      <c r="G289" s="220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203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17"/>
      <c r="B290" s="218"/>
      <c r="C290" s="248" t="s">
        <v>335</v>
      </c>
      <c r="D290" s="221"/>
      <c r="E290" s="222"/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203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48" t="s">
        <v>336</v>
      </c>
      <c r="D291" s="221"/>
      <c r="E291" s="222">
        <v>18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203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31">
        <v>42</v>
      </c>
      <c r="B292" s="232" t="s">
        <v>414</v>
      </c>
      <c r="C292" s="247" t="s">
        <v>415</v>
      </c>
      <c r="D292" s="233" t="s">
        <v>275</v>
      </c>
      <c r="E292" s="234">
        <v>13</v>
      </c>
      <c r="F292" s="235"/>
      <c r="G292" s="236">
        <f>ROUND(E292*F292,2)</f>
        <v>0</v>
      </c>
      <c r="H292" s="235"/>
      <c r="I292" s="236">
        <f>ROUND(E292*H292,2)</f>
        <v>0</v>
      </c>
      <c r="J292" s="235"/>
      <c r="K292" s="236">
        <f>ROUND(E292*J292,2)</f>
        <v>0</v>
      </c>
      <c r="L292" s="236">
        <v>21</v>
      </c>
      <c r="M292" s="236">
        <f>G292*(1+L292/100)</f>
        <v>0</v>
      </c>
      <c r="N292" s="234">
        <v>0</v>
      </c>
      <c r="O292" s="234">
        <f>ROUND(E292*N292,2)</f>
        <v>0</v>
      </c>
      <c r="P292" s="234">
        <v>0</v>
      </c>
      <c r="Q292" s="234">
        <f>ROUND(E292*P292,2)</f>
        <v>0</v>
      </c>
      <c r="R292" s="236"/>
      <c r="S292" s="236" t="s">
        <v>182</v>
      </c>
      <c r="T292" s="237" t="s">
        <v>183</v>
      </c>
      <c r="U292" s="220">
        <v>0</v>
      </c>
      <c r="V292" s="220">
        <f>ROUND(E292*U292,2)</f>
        <v>0</v>
      </c>
      <c r="W292" s="220"/>
      <c r="X292" s="220" t="s">
        <v>224</v>
      </c>
      <c r="Y292" s="220" t="s">
        <v>185</v>
      </c>
      <c r="Z292" s="210"/>
      <c r="AA292" s="210"/>
      <c r="AB292" s="210"/>
      <c r="AC292" s="210"/>
      <c r="AD292" s="210"/>
      <c r="AE292" s="210"/>
      <c r="AF292" s="210"/>
      <c r="AG292" s="210" t="s">
        <v>225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48" t="s">
        <v>277</v>
      </c>
      <c r="D293" s="221"/>
      <c r="E293" s="222"/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203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48" t="s">
        <v>278</v>
      </c>
      <c r="D294" s="221"/>
      <c r="E294" s="222"/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203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48" t="s">
        <v>416</v>
      </c>
      <c r="D295" s="221"/>
      <c r="E295" s="222"/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203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17"/>
      <c r="B296" s="218"/>
      <c r="C296" s="248" t="s">
        <v>281</v>
      </c>
      <c r="D296" s="221"/>
      <c r="E296" s="222">
        <v>8</v>
      </c>
      <c r="F296" s="220"/>
      <c r="G296" s="220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203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17"/>
      <c r="B297" s="218"/>
      <c r="C297" s="248" t="s">
        <v>417</v>
      </c>
      <c r="D297" s="221"/>
      <c r="E297" s="222"/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203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48" t="s">
        <v>403</v>
      </c>
      <c r="D298" s="221"/>
      <c r="E298" s="222">
        <v>4</v>
      </c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203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17"/>
      <c r="B299" s="218"/>
      <c r="C299" s="248" t="s">
        <v>277</v>
      </c>
      <c r="D299" s="221"/>
      <c r="E299" s="222"/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203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">
      <c r="A300" s="217"/>
      <c r="B300" s="218"/>
      <c r="C300" s="248" t="s">
        <v>418</v>
      </c>
      <c r="D300" s="221"/>
      <c r="E300" s="222"/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203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17"/>
      <c r="B301" s="218"/>
      <c r="C301" s="248" t="s">
        <v>206</v>
      </c>
      <c r="D301" s="221"/>
      <c r="E301" s="222">
        <v>1</v>
      </c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203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2.5" outlineLevel="1" x14ac:dyDescent="0.2">
      <c r="A302" s="231">
        <v>43</v>
      </c>
      <c r="B302" s="232" t="s">
        <v>419</v>
      </c>
      <c r="C302" s="247" t="s">
        <v>420</v>
      </c>
      <c r="D302" s="233" t="s">
        <v>288</v>
      </c>
      <c r="E302" s="234">
        <v>21</v>
      </c>
      <c r="F302" s="235"/>
      <c r="G302" s="236">
        <f>ROUND(E302*F302,2)</f>
        <v>0</v>
      </c>
      <c r="H302" s="235"/>
      <c r="I302" s="236">
        <f>ROUND(E302*H302,2)</f>
        <v>0</v>
      </c>
      <c r="J302" s="235"/>
      <c r="K302" s="236">
        <f>ROUND(E302*J302,2)</f>
        <v>0</v>
      </c>
      <c r="L302" s="236">
        <v>21</v>
      </c>
      <c r="M302" s="236">
        <f>G302*(1+L302/100)</f>
        <v>0</v>
      </c>
      <c r="N302" s="234">
        <v>0.05</v>
      </c>
      <c r="O302" s="234">
        <f>ROUND(E302*N302,2)</f>
        <v>1.05</v>
      </c>
      <c r="P302" s="234">
        <v>0.05</v>
      </c>
      <c r="Q302" s="234">
        <f>ROUND(E302*P302,2)</f>
        <v>1.05</v>
      </c>
      <c r="R302" s="236"/>
      <c r="S302" s="236" t="s">
        <v>182</v>
      </c>
      <c r="T302" s="237" t="s">
        <v>183</v>
      </c>
      <c r="U302" s="220">
        <v>0</v>
      </c>
      <c r="V302" s="220">
        <f>ROUND(E302*U302,2)</f>
        <v>0</v>
      </c>
      <c r="W302" s="220"/>
      <c r="X302" s="220" t="s">
        <v>224</v>
      </c>
      <c r="Y302" s="220" t="s">
        <v>185</v>
      </c>
      <c r="Z302" s="210"/>
      <c r="AA302" s="210"/>
      <c r="AB302" s="210"/>
      <c r="AC302" s="210"/>
      <c r="AD302" s="210"/>
      <c r="AE302" s="210"/>
      <c r="AF302" s="210"/>
      <c r="AG302" s="210" t="s">
        <v>225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17"/>
      <c r="B303" s="218"/>
      <c r="C303" s="248" t="s">
        <v>277</v>
      </c>
      <c r="D303" s="221"/>
      <c r="E303" s="222"/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203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48" t="s">
        <v>421</v>
      </c>
      <c r="D304" s="221"/>
      <c r="E304" s="222"/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203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48" t="s">
        <v>422</v>
      </c>
      <c r="D305" s="221"/>
      <c r="E305" s="222">
        <v>15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203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17"/>
      <c r="B306" s="218"/>
      <c r="C306" s="248" t="s">
        <v>423</v>
      </c>
      <c r="D306" s="221"/>
      <c r="E306" s="222">
        <v>6</v>
      </c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203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31">
        <v>44</v>
      </c>
      <c r="B307" s="232" t="s">
        <v>424</v>
      </c>
      <c r="C307" s="247" t="s">
        <v>425</v>
      </c>
      <c r="D307" s="233" t="s">
        <v>275</v>
      </c>
      <c r="E307" s="234">
        <v>1</v>
      </c>
      <c r="F307" s="235"/>
      <c r="G307" s="236">
        <f>ROUND(E307*F307,2)</f>
        <v>0</v>
      </c>
      <c r="H307" s="235"/>
      <c r="I307" s="236">
        <f>ROUND(E307*H307,2)</f>
        <v>0</v>
      </c>
      <c r="J307" s="235"/>
      <c r="K307" s="236">
        <f>ROUND(E307*J307,2)</f>
        <v>0</v>
      </c>
      <c r="L307" s="236">
        <v>21</v>
      </c>
      <c r="M307" s="236">
        <f>G307*(1+L307/100)</f>
        <v>0</v>
      </c>
      <c r="N307" s="234">
        <v>0.3</v>
      </c>
      <c r="O307" s="234">
        <f>ROUND(E307*N307,2)</f>
        <v>0.3</v>
      </c>
      <c r="P307" s="234">
        <v>0</v>
      </c>
      <c r="Q307" s="234">
        <f>ROUND(E307*P307,2)</f>
        <v>0</v>
      </c>
      <c r="R307" s="236"/>
      <c r="S307" s="236" t="s">
        <v>182</v>
      </c>
      <c r="T307" s="237" t="s">
        <v>183</v>
      </c>
      <c r="U307" s="220">
        <v>0</v>
      </c>
      <c r="V307" s="220">
        <f>ROUND(E307*U307,2)</f>
        <v>0</v>
      </c>
      <c r="W307" s="220"/>
      <c r="X307" s="220" t="s">
        <v>224</v>
      </c>
      <c r="Y307" s="220" t="s">
        <v>185</v>
      </c>
      <c r="Z307" s="210"/>
      <c r="AA307" s="210"/>
      <c r="AB307" s="210"/>
      <c r="AC307" s="210"/>
      <c r="AD307" s="210"/>
      <c r="AE307" s="210"/>
      <c r="AF307" s="210"/>
      <c r="AG307" s="210" t="s">
        <v>225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48" t="s">
        <v>426</v>
      </c>
      <c r="D308" s="221"/>
      <c r="E308" s="222"/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203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">
      <c r="A309" s="217"/>
      <c r="B309" s="218"/>
      <c r="C309" s="248" t="s">
        <v>402</v>
      </c>
      <c r="D309" s="221"/>
      <c r="E309" s="222"/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203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48" t="s">
        <v>206</v>
      </c>
      <c r="D310" s="221"/>
      <c r="E310" s="222">
        <v>1</v>
      </c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203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x14ac:dyDescent="0.2">
      <c r="A311" s="224" t="s">
        <v>177</v>
      </c>
      <c r="B311" s="225" t="s">
        <v>88</v>
      </c>
      <c r="C311" s="245" t="s">
        <v>89</v>
      </c>
      <c r="D311" s="226"/>
      <c r="E311" s="227"/>
      <c r="F311" s="228"/>
      <c r="G311" s="228">
        <f>SUMIF(AG312:AG317,"&lt;&gt;NOR",G312:G317)</f>
        <v>0</v>
      </c>
      <c r="H311" s="228"/>
      <c r="I311" s="228">
        <f>SUM(I312:I317)</f>
        <v>0</v>
      </c>
      <c r="J311" s="228"/>
      <c r="K311" s="228">
        <f>SUM(K312:K317)</f>
        <v>0</v>
      </c>
      <c r="L311" s="228"/>
      <c r="M311" s="228">
        <f>SUM(M312:M317)</f>
        <v>0</v>
      </c>
      <c r="N311" s="227"/>
      <c r="O311" s="227">
        <f>SUM(O312:O317)</f>
        <v>1.1200000000000001</v>
      </c>
      <c r="P311" s="227"/>
      <c r="Q311" s="227">
        <f>SUM(Q312:Q317)</f>
        <v>0</v>
      </c>
      <c r="R311" s="228"/>
      <c r="S311" s="228"/>
      <c r="T311" s="229"/>
      <c r="U311" s="223"/>
      <c r="V311" s="223">
        <f>SUM(V312:V317)</f>
        <v>60.13</v>
      </c>
      <c r="W311" s="223"/>
      <c r="X311" s="223"/>
      <c r="Y311" s="223"/>
      <c r="AG311" t="s">
        <v>178</v>
      </c>
    </row>
    <row r="312" spans="1:60" outlineLevel="1" x14ac:dyDescent="0.2">
      <c r="A312" s="231">
        <v>45</v>
      </c>
      <c r="B312" s="232" t="s">
        <v>427</v>
      </c>
      <c r="C312" s="247" t="s">
        <v>428</v>
      </c>
      <c r="D312" s="233" t="s">
        <v>288</v>
      </c>
      <c r="E312" s="234">
        <v>90</v>
      </c>
      <c r="F312" s="235"/>
      <c r="G312" s="236">
        <f>ROUND(E312*F312,2)</f>
        <v>0</v>
      </c>
      <c r="H312" s="235"/>
      <c r="I312" s="236">
        <f>ROUND(E312*H312,2)</f>
        <v>0</v>
      </c>
      <c r="J312" s="235"/>
      <c r="K312" s="236">
        <f>ROUND(E312*J312,2)</f>
        <v>0</v>
      </c>
      <c r="L312" s="236">
        <v>21</v>
      </c>
      <c r="M312" s="236">
        <f>G312*(1+L312/100)</f>
        <v>0</v>
      </c>
      <c r="N312" s="234">
        <v>1.2099999999999999E-3</v>
      </c>
      <c r="O312" s="234">
        <f>ROUND(E312*N312,2)</f>
        <v>0.11</v>
      </c>
      <c r="P312" s="234">
        <v>0</v>
      </c>
      <c r="Q312" s="234">
        <f>ROUND(E312*P312,2)</f>
        <v>0</v>
      </c>
      <c r="R312" s="236" t="s">
        <v>429</v>
      </c>
      <c r="S312" s="236" t="s">
        <v>195</v>
      </c>
      <c r="T312" s="237" t="s">
        <v>183</v>
      </c>
      <c r="U312" s="220">
        <v>0.17699999999999999</v>
      </c>
      <c r="V312" s="220">
        <f>ROUND(E312*U312,2)</f>
        <v>15.93</v>
      </c>
      <c r="W312" s="220"/>
      <c r="X312" s="220" t="s">
        <v>224</v>
      </c>
      <c r="Y312" s="220" t="s">
        <v>185</v>
      </c>
      <c r="Z312" s="210"/>
      <c r="AA312" s="210"/>
      <c r="AB312" s="210"/>
      <c r="AC312" s="210"/>
      <c r="AD312" s="210"/>
      <c r="AE312" s="210"/>
      <c r="AF312" s="210"/>
      <c r="AG312" s="210" t="s">
        <v>225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">
      <c r="A313" s="217"/>
      <c r="B313" s="218"/>
      <c r="C313" s="248" t="s">
        <v>430</v>
      </c>
      <c r="D313" s="221"/>
      <c r="E313" s="222"/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203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48" t="s">
        <v>431</v>
      </c>
      <c r="D314" s="221"/>
      <c r="E314" s="222">
        <v>90</v>
      </c>
      <c r="F314" s="220"/>
      <c r="G314" s="220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203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31">
        <v>46</v>
      </c>
      <c r="B315" s="232" t="s">
        <v>432</v>
      </c>
      <c r="C315" s="247" t="s">
        <v>433</v>
      </c>
      <c r="D315" s="233" t="s">
        <v>288</v>
      </c>
      <c r="E315" s="234">
        <v>170</v>
      </c>
      <c r="F315" s="235"/>
      <c r="G315" s="236">
        <f>ROUND(E315*F315,2)</f>
        <v>0</v>
      </c>
      <c r="H315" s="235"/>
      <c r="I315" s="236">
        <f>ROUND(E315*H315,2)</f>
        <v>0</v>
      </c>
      <c r="J315" s="235"/>
      <c r="K315" s="236">
        <f>ROUND(E315*J315,2)</f>
        <v>0</v>
      </c>
      <c r="L315" s="236">
        <v>21</v>
      </c>
      <c r="M315" s="236">
        <f>G315*(1+L315/100)</f>
        <v>0</v>
      </c>
      <c r="N315" s="234">
        <v>5.9199999999999999E-3</v>
      </c>
      <c r="O315" s="234">
        <f>ROUND(E315*N315,2)</f>
        <v>1.01</v>
      </c>
      <c r="P315" s="234">
        <v>0</v>
      </c>
      <c r="Q315" s="234">
        <f>ROUND(E315*P315,2)</f>
        <v>0</v>
      </c>
      <c r="R315" s="236" t="s">
        <v>429</v>
      </c>
      <c r="S315" s="236" t="s">
        <v>195</v>
      </c>
      <c r="T315" s="237" t="s">
        <v>183</v>
      </c>
      <c r="U315" s="220">
        <v>0.26</v>
      </c>
      <c r="V315" s="220">
        <f>ROUND(E315*U315,2)</f>
        <v>44.2</v>
      </c>
      <c r="W315" s="220"/>
      <c r="X315" s="220" t="s">
        <v>224</v>
      </c>
      <c r="Y315" s="220" t="s">
        <v>185</v>
      </c>
      <c r="Z315" s="210"/>
      <c r="AA315" s="210"/>
      <c r="AB315" s="210"/>
      <c r="AC315" s="210"/>
      <c r="AD315" s="210"/>
      <c r="AE315" s="210"/>
      <c r="AF315" s="210"/>
      <c r="AG315" s="210" t="s">
        <v>225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">
      <c r="A316" s="217"/>
      <c r="B316" s="218"/>
      <c r="C316" s="248" t="s">
        <v>434</v>
      </c>
      <c r="D316" s="221"/>
      <c r="E316" s="222"/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203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17"/>
      <c r="B317" s="218"/>
      <c r="C317" s="248" t="s">
        <v>435</v>
      </c>
      <c r="D317" s="221"/>
      <c r="E317" s="222">
        <v>170</v>
      </c>
      <c r="F317" s="220"/>
      <c r="G317" s="220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203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x14ac:dyDescent="0.2">
      <c r="A318" s="224" t="s">
        <v>177</v>
      </c>
      <c r="B318" s="225" t="s">
        <v>90</v>
      </c>
      <c r="C318" s="245" t="s">
        <v>91</v>
      </c>
      <c r="D318" s="226"/>
      <c r="E318" s="227"/>
      <c r="F318" s="228"/>
      <c r="G318" s="228">
        <f>SUMIF(AG319:AG324,"&lt;&gt;NOR",G319:G324)</f>
        <v>0</v>
      </c>
      <c r="H318" s="228"/>
      <c r="I318" s="228">
        <f>SUM(I319:I324)</f>
        <v>0</v>
      </c>
      <c r="J318" s="228"/>
      <c r="K318" s="228">
        <f>SUM(K319:K324)</f>
        <v>0</v>
      </c>
      <c r="L318" s="228"/>
      <c r="M318" s="228">
        <f>SUM(M319:M324)</f>
        <v>0</v>
      </c>
      <c r="N318" s="227"/>
      <c r="O318" s="227">
        <f>SUM(O319:O324)</f>
        <v>0.01</v>
      </c>
      <c r="P318" s="227"/>
      <c r="Q318" s="227">
        <f>SUM(Q319:Q324)</f>
        <v>0</v>
      </c>
      <c r="R318" s="228"/>
      <c r="S318" s="228"/>
      <c r="T318" s="229"/>
      <c r="U318" s="223"/>
      <c r="V318" s="223">
        <f>SUM(V319:V324)</f>
        <v>82.76</v>
      </c>
      <c r="W318" s="223"/>
      <c r="X318" s="223"/>
      <c r="Y318" s="223"/>
      <c r="AG318" t="s">
        <v>178</v>
      </c>
    </row>
    <row r="319" spans="1:60" ht="56.25" outlineLevel="1" x14ac:dyDescent="0.2">
      <c r="A319" s="231">
        <v>47</v>
      </c>
      <c r="B319" s="232" t="s">
        <v>436</v>
      </c>
      <c r="C319" s="247" t="s">
        <v>437</v>
      </c>
      <c r="D319" s="233" t="s">
        <v>288</v>
      </c>
      <c r="E319" s="234">
        <v>268.7</v>
      </c>
      <c r="F319" s="235"/>
      <c r="G319" s="236">
        <f>ROUND(E319*F319,2)</f>
        <v>0</v>
      </c>
      <c r="H319" s="235"/>
      <c r="I319" s="236">
        <f>ROUND(E319*H319,2)</f>
        <v>0</v>
      </c>
      <c r="J319" s="235"/>
      <c r="K319" s="236">
        <f>ROUND(E319*J319,2)</f>
        <v>0</v>
      </c>
      <c r="L319" s="236">
        <v>21</v>
      </c>
      <c r="M319" s="236">
        <f>G319*(1+L319/100)</f>
        <v>0</v>
      </c>
      <c r="N319" s="234">
        <v>4.0000000000000003E-5</v>
      </c>
      <c r="O319" s="234">
        <f>ROUND(E319*N319,2)</f>
        <v>0.01</v>
      </c>
      <c r="P319" s="234">
        <v>0</v>
      </c>
      <c r="Q319" s="234">
        <f>ROUND(E319*P319,2)</f>
        <v>0</v>
      </c>
      <c r="R319" s="236" t="s">
        <v>289</v>
      </c>
      <c r="S319" s="236" t="s">
        <v>195</v>
      </c>
      <c r="T319" s="237" t="s">
        <v>183</v>
      </c>
      <c r="U319" s="220">
        <v>0.308</v>
      </c>
      <c r="V319" s="220">
        <f>ROUND(E319*U319,2)</f>
        <v>82.76</v>
      </c>
      <c r="W319" s="220"/>
      <c r="X319" s="220" t="s">
        <v>224</v>
      </c>
      <c r="Y319" s="220" t="s">
        <v>185</v>
      </c>
      <c r="Z319" s="210"/>
      <c r="AA319" s="210"/>
      <c r="AB319" s="210"/>
      <c r="AC319" s="210"/>
      <c r="AD319" s="210"/>
      <c r="AE319" s="210"/>
      <c r="AF319" s="210"/>
      <c r="AG319" s="210" t="s">
        <v>225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2.5" outlineLevel="2" x14ac:dyDescent="0.2">
      <c r="A320" s="217"/>
      <c r="B320" s="218"/>
      <c r="C320" s="263" t="s">
        <v>438</v>
      </c>
      <c r="D320" s="259"/>
      <c r="E320" s="259"/>
      <c r="F320" s="259"/>
      <c r="G320" s="259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439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58" t="str">
        <f>C320</f>
        <v>zárubněmi, umytí a vyčištění jiných zasklených a natíraných ploch a zařizovacích předmětů před předáním do užívání světlá výška podlaží do 4 m</v>
      </c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48" t="s">
        <v>440</v>
      </c>
      <c r="D321" s="221"/>
      <c r="E321" s="222"/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203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48" t="s">
        <v>441</v>
      </c>
      <c r="D322" s="221"/>
      <c r="E322" s="222">
        <v>98.7</v>
      </c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203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48" t="s">
        <v>442</v>
      </c>
      <c r="D323" s="221"/>
      <c r="E323" s="222"/>
      <c r="F323" s="220"/>
      <c r="G323" s="220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203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48" t="s">
        <v>435</v>
      </c>
      <c r="D324" s="221"/>
      <c r="E324" s="222">
        <v>170</v>
      </c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203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x14ac:dyDescent="0.2">
      <c r="A325" s="224" t="s">
        <v>177</v>
      </c>
      <c r="B325" s="225" t="s">
        <v>92</v>
      </c>
      <c r="C325" s="245" t="s">
        <v>93</v>
      </c>
      <c r="D325" s="226"/>
      <c r="E325" s="227"/>
      <c r="F325" s="228"/>
      <c r="G325" s="228">
        <f>SUMIF(AG326:AG338,"&lt;&gt;NOR",G326:G338)</f>
        <v>0</v>
      </c>
      <c r="H325" s="228"/>
      <c r="I325" s="228">
        <f>SUM(I326:I338)</f>
        <v>0</v>
      </c>
      <c r="J325" s="228"/>
      <c r="K325" s="228">
        <f>SUM(K326:K338)</f>
        <v>0</v>
      </c>
      <c r="L325" s="228"/>
      <c r="M325" s="228">
        <f>SUM(M326:M338)</f>
        <v>0</v>
      </c>
      <c r="N325" s="227"/>
      <c r="O325" s="227">
        <f>SUM(O326:O338)</f>
        <v>1.42</v>
      </c>
      <c r="P325" s="227"/>
      <c r="Q325" s="227">
        <f>SUM(Q326:Q338)</f>
        <v>0</v>
      </c>
      <c r="R325" s="228"/>
      <c r="S325" s="228"/>
      <c r="T325" s="229"/>
      <c r="U325" s="223"/>
      <c r="V325" s="223">
        <f>SUM(V326:V338)</f>
        <v>0</v>
      </c>
      <c r="W325" s="223"/>
      <c r="X325" s="223"/>
      <c r="Y325" s="223"/>
      <c r="AG325" t="s">
        <v>178</v>
      </c>
    </row>
    <row r="326" spans="1:60" outlineLevel="1" x14ac:dyDescent="0.2">
      <c r="A326" s="231">
        <v>48</v>
      </c>
      <c r="B326" s="232" t="s">
        <v>443</v>
      </c>
      <c r="C326" s="247" t="s">
        <v>444</v>
      </c>
      <c r="D326" s="233" t="s">
        <v>288</v>
      </c>
      <c r="E326" s="234">
        <v>356</v>
      </c>
      <c r="F326" s="235"/>
      <c r="G326" s="236">
        <f>ROUND(E326*F326,2)</f>
        <v>0</v>
      </c>
      <c r="H326" s="235"/>
      <c r="I326" s="236">
        <f>ROUND(E326*H326,2)</f>
        <v>0</v>
      </c>
      <c r="J326" s="235"/>
      <c r="K326" s="236">
        <f>ROUND(E326*J326,2)</f>
        <v>0</v>
      </c>
      <c r="L326" s="236">
        <v>21</v>
      </c>
      <c r="M326" s="236">
        <f>G326*(1+L326/100)</f>
        <v>0</v>
      </c>
      <c r="N326" s="234">
        <v>4.0000000000000001E-3</v>
      </c>
      <c r="O326" s="234">
        <f>ROUND(E326*N326,2)</f>
        <v>1.42</v>
      </c>
      <c r="P326" s="234">
        <v>0</v>
      </c>
      <c r="Q326" s="234">
        <f>ROUND(E326*P326,2)</f>
        <v>0</v>
      </c>
      <c r="R326" s="236"/>
      <c r="S326" s="236" t="s">
        <v>182</v>
      </c>
      <c r="T326" s="237" t="s">
        <v>183</v>
      </c>
      <c r="U326" s="220">
        <v>0</v>
      </c>
      <c r="V326" s="220">
        <f>ROUND(E326*U326,2)</f>
        <v>0</v>
      </c>
      <c r="W326" s="220"/>
      <c r="X326" s="220" t="s">
        <v>224</v>
      </c>
      <c r="Y326" s="220" t="s">
        <v>185</v>
      </c>
      <c r="Z326" s="210"/>
      <c r="AA326" s="210"/>
      <c r="AB326" s="210"/>
      <c r="AC326" s="210"/>
      <c r="AD326" s="210"/>
      <c r="AE326" s="210"/>
      <c r="AF326" s="210"/>
      <c r="AG326" s="210" t="s">
        <v>225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ht="22.5" outlineLevel="2" x14ac:dyDescent="0.2">
      <c r="A327" s="217"/>
      <c r="B327" s="218"/>
      <c r="C327" s="248" t="s">
        <v>445</v>
      </c>
      <c r="D327" s="221"/>
      <c r="E327" s="222"/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203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48" t="s">
        <v>446</v>
      </c>
      <c r="D328" s="221"/>
      <c r="E328" s="222"/>
      <c r="F328" s="220"/>
      <c r="G328" s="220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10"/>
      <c r="AA328" s="210"/>
      <c r="AB328" s="210"/>
      <c r="AC328" s="210"/>
      <c r="AD328" s="210"/>
      <c r="AE328" s="210"/>
      <c r="AF328" s="210"/>
      <c r="AG328" s="210" t="s">
        <v>203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">
      <c r="A329" s="217"/>
      <c r="B329" s="218"/>
      <c r="C329" s="248" t="s">
        <v>447</v>
      </c>
      <c r="D329" s="221"/>
      <c r="E329" s="222"/>
      <c r="F329" s="220"/>
      <c r="G329" s="220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203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ht="22.5" outlineLevel="3" x14ac:dyDescent="0.2">
      <c r="A330" s="217"/>
      <c r="B330" s="218"/>
      <c r="C330" s="248" t="s">
        <v>448</v>
      </c>
      <c r="D330" s="221"/>
      <c r="E330" s="222"/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203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">
      <c r="A331" s="217"/>
      <c r="B331" s="218"/>
      <c r="C331" s="248" t="s">
        <v>449</v>
      </c>
      <c r="D331" s="221"/>
      <c r="E331" s="222"/>
      <c r="F331" s="220"/>
      <c r="G331" s="220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20"/>
      <c r="Z331" s="210"/>
      <c r="AA331" s="210"/>
      <c r="AB331" s="210"/>
      <c r="AC331" s="210"/>
      <c r="AD331" s="210"/>
      <c r="AE331" s="210"/>
      <c r="AF331" s="210"/>
      <c r="AG331" s="210" t="s">
        <v>203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ht="22.5" outlineLevel="3" x14ac:dyDescent="0.2">
      <c r="A332" s="217"/>
      <c r="B332" s="218"/>
      <c r="C332" s="248" t="s">
        <v>450</v>
      </c>
      <c r="D332" s="221"/>
      <c r="E332" s="222"/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203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2.5" outlineLevel="3" x14ac:dyDescent="0.2">
      <c r="A333" s="217"/>
      <c r="B333" s="218"/>
      <c r="C333" s="248" t="s">
        <v>451</v>
      </c>
      <c r="D333" s="221"/>
      <c r="E333" s="222"/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10"/>
      <c r="AA333" s="210"/>
      <c r="AB333" s="210"/>
      <c r="AC333" s="210"/>
      <c r="AD333" s="210"/>
      <c r="AE333" s="210"/>
      <c r="AF333" s="210"/>
      <c r="AG333" s="210" t="s">
        <v>203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48" t="s">
        <v>452</v>
      </c>
      <c r="D334" s="221"/>
      <c r="E334" s="222"/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203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ht="22.5" outlineLevel="3" x14ac:dyDescent="0.2">
      <c r="A335" s="217"/>
      <c r="B335" s="218"/>
      <c r="C335" s="248" t="s">
        <v>453</v>
      </c>
      <c r="D335" s="221"/>
      <c r="E335" s="222"/>
      <c r="F335" s="220"/>
      <c r="G335" s="220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10"/>
      <c r="AA335" s="210"/>
      <c r="AB335" s="210"/>
      <c r="AC335" s="210"/>
      <c r="AD335" s="210"/>
      <c r="AE335" s="210"/>
      <c r="AF335" s="210"/>
      <c r="AG335" s="210" t="s">
        <v>203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48" t="s">
        <v>452</v>
      </c>
      <c r="D336" s="221"/>
      <c r="E336" s="222"/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203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48" t="s">
        <v>454</v>
      </c>
      <c r="D337" s="221"/>
      <c r="E337" s="222"/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10"/>
      <c r="AA337" s="210"/>
      <c r="AB337" s="210"/>
      <c r="AC337" s="210"/>
      <c r="AD337" s="210"/>
      <c r="AE337" s="210"/>
      <c r="AF337" s="210"/>
      <c r="AG337" s="210" t="s">
        <v>203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48" t="s">
        <v>455</v>
      </c>
      <c r="D338" s="221"/>
      <c r="E338" s="222">
        <v>356</v>
      </c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203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x14ac:dyDescent="0.2">
      <c r="A339" s="224" t="s">
        <v>177</v>
      </c>
      <c r="B339" s="225" t="s">
        <v>94</v>
      </c>
      <c r="C339" s="245" t="s">
        <v>95</v>
      </c>
      <c r="D339" s="226"/>
      <c r="E339" s="227"/>
      <c r="F339" s="228"/>
      <c r="G339" s="228">
        <f>SUMIF(AG340:AG358,"&lt;&gt;NOR",G340:G358)</f>
        <v>0</v>
      </c>
      <c r="H339" s="228"/>
      <c r="I339" s="228">
        <f>SUM(I340:I358)</f>
        <v>0</v>
      </c>
      <c r="J339" s="228"/>
      <c r="K339" s="228">
        <f>SUM(K340:K358)</f>
        <v>0</v>
      </c>
      <c r="L339" s="228"/>
      <c r="M339" s="228">
        <f>SUM(M340:M358)</f>
        <v>0</v>
      </c>
      <c r="N339" s="227"/>
      <c r="O339" s="227">
        <f>SUM(O340:O358)</f>
        <v>0</v>
      </c>
      <c r="P339" s="227"/>
      <c r="Q339" s="227">
        <f>SUM(Q340:Q358)</f>
        <v>211.99</v>
      </c>
      <c r="R339" s="228"/>
      <c r="S339" s="228"/>
      <c r="T339" s="229"/>
      <c r="U339" s="223"/>
      <c r="V339" s="223">
        <f>SUM(V340:V358)</f>
        <v>134.44</v>
      </c>
      <c r="W339" s="223"/>
      <c r="X339" s="223"/>
      <c r="Y339" s="223"/>
      <c r="AG339" t="s">
        <v>178</v>
      </c>
    </row>
    <row r="340" spans="1:60" ht="22.5" outlineLevel="1" x14ac:dyDescent="0.2">
      <c r="A340" s="231">
        <v>49</v>
      </c>
      <c r="B340" s="232" t="s">
        <v>456</v>
      </c>
      <c r="C340" s="247" t="s">
        <v>457</v>
      </c>
      <c r="D340" s="233" t="s">
        <v>222</v>
      </c>
      <c r="E340" s="234">
        <v>151.30500000000001</v>
      </c>
      <c r="F340" s="235"/>
      <c r="G340" s="236">
        <f>ROUND(E340*F340,2)</f>
        <v>0</v>
      </c>
      <c r="H340" s="235"/>
      <c r="I340" s="236">
        <f>ROUND(E340*H340,2)</f>
        <v>0</v>
      </c>
      <c r="J340" s="235"/>
      <c r="K340" s="236">
        <f>ROUND(E340*J340,2)</f>
        <v>0</v>
      </c>
      <c r="L340" s="236">
        <v>21</v>
      </c>
      <c r="M340" s="236">
        <f>G340*(1+L340/100)</f>
        <v>0</v>
      </c>
      <c r="N340" s="234">
        <v>0</v>
      </c>
      <c r="O340" s="234">
        <f>ROUND(E340*N340,2)</f>
        <v>0</v>
      </c>
      <c r="P340" s="234">
        <v>1.4</v>
      </c>
      <c r="Q340" s="234">
        <f>ROUND(E340*P340,2)</f>
        <v>211.83</v>
      </c>
      <c r="R340" s="236" t="s">
        <v>458</v>
      </c>
      <c r="S340" s="236" t="s">
        <v>195</v>
      </c>
      <c r="T340" s="237" t="s">
        <v>183</v>
      </c>
      <c r="U340" s="220">
        <v>0.875</v>
      </c>
      <c r="V340" s="220">
        <f>ROUND(E340*U340,2)</f>
        <v>132.38999999999999</v>
      </c>
      <c r="W340" s="220"/>
      <c r="X340" s="220" t="s">
        <v>224</v>
      </c>
      <c r="Y340" s="220" t="s">
        <v>185</v>
      </c>
      <c r="Z340" s="210"/>
      <c r="AA340" s="210"/>
      <c r="AB340" s="210"/>
      <c r="AC340" s="210"/>
      <c r="AD340" s="210"/>
      <c r="AE340" s="210"/>
      <c r="AF340" s="210"/>
      <c r="AG340" s="210" t="s">
        <v>225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2" x14ac:dyDescent="0.2">
      <c r="A341" s="217"/>
      <c r="B341" s="218"/>
      <c r="C341" s="248" t="s">
        <v>459</v>
      </c>
      <c r="D341" s="221"/>
      <c r="E341" s="222"/>
      <c r="F341" s="220"/>
      <c r="G341" s="22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203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17"/>
      <c r="B342" s="218"/>
      <c r="C342" s="248" t="s">
        <v>460</v>
      </c>
      <c r="D342" s="221"/>
      <c r="E342" s="222"/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203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48" t="s">
        <v>277</v>
      </c>
      <c r="D343" s="221"/>
      <c r="E343" s="222"/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203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48" t="s">
        <v>461</v>
      </c>
      <c r="D344" s="221"/>
      <c r="E344" s="222"/>
      <c r="F344" s="220"/>
      <c r="G344" s="22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10"/>
      <c r="AA344" s="210"/>
      <c r="AB344" s="210"/>
      <c r="AC344" s="210"/>
      <c r="AD344" s="210"/>
      <c r="AE344" s="210"/>
      <c r="AF344" s="210"/>
      <c r="AG344" s="210" t="s">
        <v>203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17"/>
      <c r="B345" s="218"/>
      <c r="C345" s="261" t="s">
        <v>242</v>
      </c>
      <c r="D345" s="252"/>
      <c r="E345" s="253"/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203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17"/>
      <c r="B346" s="218"/>
      <c r="C346" s="262" t="s">
        <v>462</v>
      </c>
      <c r="D346" s="252"/>
      <c r="E346" s="253">
        <v>122.24</v>
      </c>
      <c r="F346" s="220"/>
      <c r="G346" s="220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10"/>
      <c r="AA346" s="210"/>
      <c r="AB346" s="210"/>
      <c r="AC346" s="210"/>
      <c r="AD346" s="210"/>
      <c r="AE346" s="210"/>
      <c r="AF346" s="210"/>
      <c r="AG346" s="210" t="s">
        <v>203</v>
      </c>
      <c r="AH346" s="210">
        <v>2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17"/>
      <c r="B347" s="218"/>
      <c r="C347" s="262" t="s">
        <v>343</v>
      </c>
      <c r="D347" s="252"/>
      <c r="E347" s="253">
        <v>3.85</v>
      </c>
      <c r="F347" s="220"/>
      <c r="G347" s="22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10"/>
      <c r="AA347" s="210"/>
      <c r="AB347" s="210"/>
      <c r="AC347" s="210"/>
      <c r="AD347" s="210"/>
      <c r="AE347" s="210"/>
      <c r="AF347" s="210"/>
      <c r="AG347" s="210" t="s">
        <v>203</v>
      </c>
      <c r="AH347" s="210">
        <v>2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61" t="s">
        <v>244</v>
      </c>
      <c r="D348" s="252"/>
      <c r="E348" s="253"/>
      <c r="F348" s="220"/>
      <c r="G348" s="220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203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17"/>
      <c r="B349" s="218"/>
      <c r="C349" s="248" t="s">
        <v>373</v>
      </c>
      <c r="D349" s="221"/>
      <c r="E349" s="222">
        <v>151.31</v>
      </c>
      <c r="F349" s="220"/>
      <c r="G349" s="220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10"/>
      <c r="AA349" s="210"/>
      <c r="AB349" s="210"/>
      <c r="AC349" s="210"/>
      <c r="AD349" s="210"/>
      <c r="AE349" s="210"/>
      <c r="AF349" s="210"/>
      <c r="AG349" s="210" t="s">
        <v>203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31">
        <v>50</v>
      </c>
      <c r="B350" s="232" t="s">
        <v>463</v>
      </c>
      <c r="C350" s="247" t="s">
        <v>464</v>
      </c>
      <c r="D350" s="233" t="s">
        <v>275</v>
      </c>
      <c r="E350" s="234">
        <v>2</v>
      </c>
      <c r="F350" s="235"/>
      <c r="G350" s="236">
        <f>ROUND(E350*F350,2)</f>
        <v>0</v>
      </c>
      <c r="H350" s="235"/>
      <c r="I350" s="236">
        <f>ROUND(E350*H350,2)</f>
        <v>0</v>
      </c>
      <c r="J350" s="235"/>
      <c r="K350" s="236">
        <f>ROUND(E350*J350,2)</f>
        <v>0</v>
      </c>
      <c r="L350" s="236">
        <v>21</v>
      </c>
      <c r="M350" s="236">
        <f>G350*(1+L350/100)</f>
        <v>0</v>
      </c>
      <c r="N350" s="234">
        <v>0</v>
      </c>
      <c r="O350" s="234">
        <f>ROUND(E350*N350,2)</f>
        <v>0</v>
      </c>
      <c r="P350" s="234">
        <v>0</v>
      </c>
      <c r="Q350" s="234">
        <f>ROUND(E350*P350,2)</f>
        <v>0</v>
      </c>
      <c r="R350" s="236" t="s">
        <v>458</v>
      </c>
      <c r="S350" s="236" t="s">
        <v>195</v>
      </c>
      <c r="T350" s="237" t="s">
        <v>183</v>
      </c>
      <c r="U350" s="220">
        <v>0.09</v>
      </c>
      <c r="V350" s="220">
        <f>ROUND(E350*U350,2)</f>
        <v>0.18</v>
      </c>
      <c r="W350" s="220"/>
      <c r="X350" s="220" t="s">
        <v>224</v>
      </c>
      <c r="Y350" s="220" t="s">
        <v>185</v>
      </c>
      <c r="Z350" s="210"/>
      <c r="AA350" s="210"/>
      <c r="AB350" s="210"/>
      <c r="AC350" s="210"/>
      <c r="AD350" s="210"/>
      <c r="AE350" s="210"/>
      <c r="AF350" s="210"/>
      <c r="AG350" s="210" t="s">
        <v>225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17"/>
      <c r="B351" s="218"/>
      <c r="C351" s="260" t="s">
        <v>465</v>
      </c>
      <c r="D351" s="257"/>
      <c r="E351" s="257"/>
      <c r="F351" s="257"/>
      <c r="G351" s="257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10"/>
      <c r="AA351" s="210"/>
      <c r="AB351" s="210"/>
      <c r="AC351" s="210"/>
      <c r="AD351" s="210"/>
      <c r="AE351" s="210"/>
      <c r="AF351" s="210"/>
      <c r="AG351" s="210" t="s">
        <v>227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17"/>
      <c r="B352" s="218"/>
      <c r="C352" s="248" t="s">
        <v>401</v>
      </c>
      <c r="D352" s="221"/>
      <c r="E352" s="222"/>
      <c r="F352" s="220"/>
      <c r="G352" s="220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20"/>
      <c r="Z352" s="210"/>
      <c r="AA352" s="210"/>
      <c r="AB352" s="210"/>
      <c r="AC352" s="210"/>
      <c r="AD352" s="210"/>
      <c r="AE352" s="210"/>
      <c r="AF352" s="210"/>
      <c r="AG352" s="210" t="s">
        <v>203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17"/>
      <c r="B353" s="218"/>
      <c r="C353" s="248" t="s">
        <v>466</v>
      </c>
      <c r="D353" s="221"/>
      <c r="E353" s="222"/>
      <c r="F353" s="220"/>
      <c r="G353" s="22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10"/>
      <c r="AA353" s="210"/>
      <c r="AB353" s="210"/>
      <c r="AC353" s="210"/>
      <c r="AD353" s="210"/>
      <c r="AE353" s="210"/>
      <c r="AF353" s="210"/>
      <c r="AG353" s="210" t="s">
        <v>203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17"/>
      <c r="B354" s="218"/>
      <c r="C354" s="248" t="s">
        <v>467</v>
      </c>
      <c r="D354" s="221"/>
      <c r="E354" s="222">
        <v>2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203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ht="33.75" outlineLevel="1" x14ac:dyDescent="0.2">
      <c r="A355" s="231">
        <v>51</v>
      </c>
      <c r="B355" s="232" t="s">
        <v>468</v>
      </c>
      <c r="C355" s="247" t="s">
        <v>469</v>
      </c>
      <c r="D355" s="233" t="s">
        <v>288</v>
      </c>
      <c r="E355" s="234">
        <v>2.6</v>
      </c>
      <c r="F355" s="235"/>
      <c r="G355" s="236">
        <f>ROUND(E355*F355,2)</f>
        <v>0</v>
      </c>
      <c r="H355" s="235"/>
      <c r="I355" s="236">
        <f>ROUND(E355*H355,2)</f>
        <v>0</v>
      </c>
      <c r="J355" s="235"/>
      <c r="K355" s="236">
        <f>ROUND(E355*J355,2)</f>
        <v>0</v>
      </c>
      <c r="L355" s="236">
        <v>21</v>
      </c>
      <c r="M355" s="236">
        <f>G355*(1+L355/100)</f>
        <v>0</v>
      </c>
      <c r="N355" s="234">
        <v>1E-3</v>
      </c>
      <c r="O355" s="234">
        <f>ROUND(E355*N355,2)</f>
        <v>0</v>
      </c>
      <c r="P355" s="234">
        <v>6.3E-2</v>
      </c>
      <c r="Q355" s="234">
        <f>ROUND(E355*P355,2)</f>
        <v>0.16</v>
      </c>
      <c r="R355" s="236" t="s">
        <v>458</v>
      </c>
      <c r="S355" s="236" t="s">
        <v>195</v>
      </c>
      <c r="T355" s="237" t="s">
        <v>183</v>
      </c>
      <c r="U355" s="220">
        <v>0.71799999999999997</v>
      </c>
      <c r="V355" s="220">
        <f>ROUND(E355*U355,2)</f>
        <v>1.87</v>
      </c>
      <c r="W355" s="220"/>
      <c r="X355" s="220" t="s">
        <v>224</v>
      </c>
      <c r="Y355" s="220" t="s">
        <v>185</v>
      </c>
      <c r="Z355" s="210"/>
      <c r="AA355" s="210"/>
      <c r="AB355" s="210"/>
      <c r="AC355" s="210"/>
      <c r="AD355" s="210"/>
      <c r="AE355" s="210"/>
      <c r="AF355" s="210"/>
      <c r="AG355" s="210" t="s">
        <v>225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17"/>
      <c r="B356" s="218"/>
      <c r="C356" s="248" t="s">
        <v>401</v>
      </c>
      <c r="D356" s="221"/>
      <c r="E356" s="222"/>
      <c r="F356" s="220"/>
      <c r="G356" s="220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20"/>
      <c r="Z356" s="210"/>
      <c r="AA356" s="210"/>
      <c r="AB356" s="210"/>
      <c r="AC356" s="210"/>
      <c r="AD356" s="210"/>
      <c r="AE356" s="210"/>
      <c r="AF356" s="210"/>
      <c r="AG356" s="210" t="s">
        <v>203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">
      <c r="A357" s="217"/>
      <c r="B357" s="218"/>
      <c r="C357" s="248" t="s">
        <v>466</v>
      </c>
      <c r="D357" s="221"/>
      <c r="E357" s="222"/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10"/>
      <c r="AA357" s="210"/>
      <c r="AB357" s="210"/>
      <c r="AC357" s="210"/>
      <c r="AD357" s="210"/>
      <c r="AE357" s="210"/>
      <c r="AF357" s="210"/>
      <c r="AG357" s="210" t="s">
        <v>203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17"/>
      <c r="B358" s="218"/>
      <c r="C358" s="248" t="s">
        <v>470</v>
      </c>
      <c r="D358" s="221"/>
      <c r="E358" s="222">
        <v>2.6</v>
      </c>
      <c r="F358" s="220"/>
      <c r="G358" s="220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203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x14ac:dyDescent="0.2">
      <c r="A359" s="224" t="s">
        <v>177</v>
      </c>
      <c r="B359" s="225" t="s">
        <v>96</v>
      </c>
      <c r="C359" s="245" t="s">
        <v>97</v>
      </c>
      <c r="D359" s="226"/>
      <c r="E359" s="227"/>
      <c r="F359" s="228"/>
      <c r="G359" s="228">
        <f>SUMIF(AG360:AG448,"&lt;&gt;NOR",G360:G448)</f>
        <v>0</v>
      </c>
      <c r="H359" s="228"/>
      <c r="I359" s="228">
        <f>SUM(I360:I448)</f>
        <v>0</v>
      </c>
      <c r="J359" s="228"/>
      <c r="K359" s="228">
        <f>SUM(K360:K448)</f>
        <v>0</v>
      </c>
      <c r="L359" s="228"/>
      <c r="M359" s="228">
        <f>SUM(M360:M448)</f>
        <v>0</v>
      </c>
      <c r="N359" s="227"/>
      <c r="O359" s="227">
        <f>SUM(O360:O448)</f>
        <v>0.44</v>
      </c>
      <c r="P359" s="227"/>
      <c r="Q359" s="227">
        <f>SUM(Q360:Q448)</f>
        <v>20.84</v>
      </c>
      <c r="R359" s="228"/>
      <c r="S359" s="228"/>
      <c r="T359" s="229"/>
      <c r="U359" s="223"/>
      <c r="V359" s="223">
        <f>SUM(V360:V448)</f>
        <v>243.74000000000004</v>
      </c>
      <c r="W359" s="223"/>
      <c r="X359" s="223"/>
      <c r="Y359" s="223"/>
      <c r="AG359" t="s">
        <v>178</v>
      </c>
    </row>
    <row r="360" spans="1:60" outlineLevel="1" x14ac:dyDescent="0.2">
      <c r="A360" s="231">
        <v>52</v>
      </c>
      <c r="B360" s="232" t="s">
        <v>471</v>
      </c>
      <c r="C360" s="247" t="s">
        <v>472</v>
      </c>
      <c r="D360" s="233" t="s">
        <v>329</v>
      </c>
      <c r="E360" s="234">
        <v>0.6</v>
      </c>
      <c r="F360" s="235"/>
      <c r="G360" s="236">
        <f>ROUND(E360*F360,2)</f>
        <v>0</v>
      </c>
      <c r="H360" s="235"/>
      <c r="I360" s="236">
        <f>ROUND(E360*H360,2)</f>
        <v>0</v>
      </c>
      <c r="J360" s="235"/>
      <c r="K360" s="236">
        <f>ROUND(E360*J360,2)</f>
        <v>0</v>
      </c>
      <c r="L360" s="236">
        <v>21</v>
      </c>
      <c r="M360" s="236">
        <f>G360*(1+L360/100)</f>
        <v>0</v>
      </c>
      <c r="N360" s="234">
        <v>0</v>
      </c>
      <c r="O360" s="234">
        <f>ROUND(E360*N360,2)</f>
        <v>0</v>
      </c>
      <c r="P360" s="234">
        <v>2.14E-3</v>
      </c>
      <c r="Q360" s="234">
        <f>ROUND(E360*P360,2)</f>
        <v>0</v>
      </c>
      <c r="R360" s="236" t="s">
        <v>458</v>
      </c>
      <c r="S360" s="236" t="s">
        <v>195</v>
      </c>
      <c r="T360" s="237" t="s">
        <v>183</v>
      </c>
      <c r="U360" s="220">
        <v>2.4500000000000002</v>
      </c>
      <c r="V360" s="220">
        <f>ROUND(E360*U360,2)</f>
        <v>1.47</v>
      </c>
      <c r="W360" s="220"/>
      <c r="X360" s="220" t="s">
        <v>224</v>
      </c>
      <c r="Y360" s="220" t="s">
        <v>185</v>
      </c>
      <c r="Z360" s="210"/>
      <c r="AA360" s="210"/>
      <c r="AB360" s="210"/>
      <c r="AC360" s="210"/>
      <c r="AD360" s="210"/>
      <c r="AE360" s="210"/>
      <c r="AF360" s="210"/>
      <c r="AG360" s="210" t="s">
        <v>225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48" t="s">
        <v>229</v>
      </c>
      <c r="D361" s="221"/>
      <c r="E361" s="222"/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10"/>
      <c r="AA361" s="210"/>
      <c r="AB361" s="210"/>
      <c r="AC361" s="210"/>
      <c r="AD361" s="210"/>
      <c r="AE361" s="210"/>
      <c r="AF361" s="210"/>
      <c r="AG361" s="210" t="s">
        <v>203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17"/>
      <c r="B362" s="218"/>
      <c r="C362" s="248" t="s">
        <v>473</v>
      </c>
      <c r="D362" s="221"/>
      <c r="E362" s="222"/>
      <c r="F362" s="220"/>
      <c r="G362" s="220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10"/>
      <c r="AA362" s="210"/>
      <c r="AB362" s="210"/>
      <c r="AC362" s="210"/>
      <c r="AD362" s="210"/>
      <c r="AE362" s="210"/>
      <c r="AF362" s="210"/>
      <c r="AG362" s="210" t="s">
        <v>203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48" t="s">
        <v>474</v>
      </c>
      <c r="D363" s="221"/>
      <c r="E363" s="222"/>
      <c r="F363" s="220"/>
      <c r="G363" s="220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203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48" t="s">
        <v>475</v>
      </c>
      <c r="D364" s="221"/>
      <c r="E364" s="222">
        <v>0.6</v>
      </c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203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31">
        <v>53</v>
      </c>
      <c r="B365" s="232" t="s">
        <v>476</v>
      </c>
      <c r="C365" s="247" t="s">
        <v>477</v>
      </c>
      <c r="D365" s="233" t="s">
        <v>329</v>
      </c>
      <c r="E365" s="234">
        <v>0.2</v>
      </c>
      <c r="F365" s="235"/>
      <c r="G365" s="236">
        <f>ROUND(E365*F365,2)</f>
        <v>0</v>
      </c>
      <c r="H365" s="235"/>
      <c r="I365" s="236">
        <f>ROUND(E365*H365,2)</f>
        <v>0</v>
      </c>
      <c r="J365" s="235"/>
      <c r="K365" s="236">
        <f>ROUND(E365*J365,2)</f>
        <v>0</v>
      </c>
      <c r="L365" s="236">
        <v>21</v>
      </c>
      <c r="M365" s="236">
        <f>G365*(1+L365/100)</f>
        <v>0</v>
      </c>
      <c r="N365" s="234">
        <v>0</v>
      </c>
      <c r="O365" s="234">
        <f>ROUND(E365*N365,2)</f>
        <v>0</v>
      </c>
      <c r="P365" s="234">
        <v>0</v>
      </c>
      <c r="Q365" s="234">
        <f>ROUND(E365*P365,2)</f>
        <v>0</v>
      </c>
      <c r="R365" s="236" t="s">
        <v>458</v>
      </c>
      <c r="S365" s="236" t="s">
        <v>195</v>
      </c>
      <c r="T365" s="237" t="s">
        <v>183</v>
      </c>
      <c r="U365" s="220">
        <v>2.5499999999999998</v>
      </c>
      <c r="V365" s="220">
        <f>ROUND(E365*U365,2)</f>
        <v>0.51</v>
      </c>
      <c r="W365" s="220"/>
      <c r="X365" s="220" t="s">
        <v>224</v>
      </c>
      <c r="Y365" s="220" t="s">
        <v>185</v>
      </c>
      <c r="Z365" s="210"/>
      <c r="AA365" s="210"/>
      <c r="AB365" s="210"/>
      <c r="AC365" s="210"/>
      <c r="AD365" s="210"/>
      <c r="AE365" s="210"/>
      <c r="AF365" s="210"/>
      <c r="AG365" s="210" t="s">
        <v>225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17"/>
      <c r="B366" s="218"/>
      <c r="C366" s="248" t="s">
        <v>229</v>
      </c>
      <c r="D366" s="221"/>
      <c r="E366" s="222"/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203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48" t="s">
        <v>382</v>
      </c>
      <c r="D367" s="221"/>
      <c r="E367" s="222"/>
      <c r="F367" s="220"/>
      <c r="G367" s="220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20"/>
      <c r="Z367" s="210"/>
      <c r="AA367" s="210"/>
      <c r="AB367" s="210"/>
      <c r="AC367" s="210"/>
      <c r="AD367" s="210"/>
      <c r="AE367" s="210"/>
      <c r="AF367" s="210"/>
      <c r="AG367" s="210" t="s">
        <v>203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">
      <c r="A368" s="217"/>
      <c r="B368" s="218"/>
      <c r="C368" s="248" t="s">
        <v>478</v>
      </c>
      <c r="D368" s="221"/>
      <c r="E368" s="222"/>
      <c r="F368" s="220"/>
      <c r="G368" s="220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20"/>
      <c r="Z368" s="210"/>
      <c r="AA368" s="210"/>
      <c r="AB368" s="210"/>
      <c r="AC368" s="210"/>
      <c r="AD368" s="210"/>
      <c r="AE368" s="210"/>
      <c r="AF368" s="210"/>
      <c r="AG368" s="210" t="s">
        <v>203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">
      <c r="A369" s="217"/>
      <c r="B369" s="218"/>
      <c r="C369" s="248" t="s">
        <v>479</v>
      </c>
      <c r="D369" s="221"/>
      <c r="E369" s="222">
        <v>0.2</v>
      </c>
      <c r="F369" s="220"/>
      <c r="G369" s="220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10"/>
      <c r="AA369" s="210"/>
      <c r="AB369" s="210"/>
      <c r="AC369" s="210"/>
      <c r="AD369" s="210"/>
      <c r="AE369" s="210"/>
      <c r="AF369" s="210"/>
      <c r="AG369" s="210" t="s">
        <v>203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31">
        <v>54</v>
      </c>
      <c r="B370" s="232" t="s">
        <v>480</v>
      </c>
      <c r="C370" s="247" t="s">
        <v>481</v>
      </c>
      <c r="D370" s="233" t="s">
        <v>329</v>
      </c>
      <c r="E370" s="234">
        <v>13.4</v>
      </c>
      <c r="F370" s="235"/>
      <c r="G370" s="236">
        <f>ROUND(E370*F370,2)</f>
        <v>0</v>
      </c>
      <c r="H370" s="235"/>
      <c r="I370" s="236">
        <f>ROUND(E370*H370,2)</f>
        <v>0</v>
      </c>
      <c r="J370" s="235"/>
      <c r="K370" s="236">
        <f>ROUND(E370*J370,2)</f>
        <v>0</v>
      </c>
      <c r="L370" s="236">
        <v>21</v>
      </c>
      <c r="M370" s="236">
        <f>G370*(1+L370/100)</f>
        <v>0</v>
      </c>
      <c r="N370" s="234">
        <v>0</v>
      </c>
      <c r="O370" s="234">
        <f>ROUND(E370*N370,2)</f>
        <v>0</v>
      </c>
      <c r="P370" s="234">
        <v>4.6000000000000001E-4</v>
      </c>
      <c r="Q370" s="234">
        <f>ROUND(E370*P370,2)</f>
        <v>0.01</v>
      </c>
      <c r="R370" s="236" t="s">
        <v>458</v>
      </c>
      <c r="S370" s="236" t="s">
        <v>195</v>
      </c>
      <c r="T370" s="237" t="s">
        <v>183</v>
      </c>
      <c r="U370" s="220">
        <v>0.81</v>
      </c>
      <c r="V370" s="220">
        <f>ROUND(E370*U370,2)</f>
        <v>10.85</v>
      </c>
      <c r="W370" s="220"/>
      <c r="X370" s="220" t="s">
        <v>224</v>
      </c>
      <c r="Y370" s="220" t="s">
        <v>185</v>
      </c>
      <c r="Z370" s="210"/>
      <c r="AA370" s="210"/>
      <c r="AB370" s="210"/>
      <c r="AC370" s="210"/>
      <c r="AD370" s="210"/>
      <c r="AE370" s="210"/>
      <c r="AF370" s="210"/>
      <c r="AG370" s="210" t="s">
        <v>225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">
      <c r="A371" s="217"/>
      <c r="B371" s="218"/>
      <c r="C371" s="248" t="s">
        <v>277</v>
      </c>
      <c r="D371" s="221"/>
      <c r="E371" s="222"/>
      <c r="F371" s="220"/>
      <c r="G371" s="220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10"/>
      <c r="AA371" s="210"/>
      <c r="AB371" s="210"/>
      <c r="AC371" s="210"/>
      <c r="AD371" s="210"/>
      <c r="AE371" s="210"/>
      <c r="AF371" s="210"/>
      <c r="AG371" s="210" t="s">
        <v>203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17"/>
      <c r="B372" s="218"/>
      <c r="C372" s="248" t="s">
        <v>278</v>
      </c>
      <c r="D372" s="221"/>
      <c r="E372" s="222"/>
      <c r="F372" s="220"/>
      <c r="G372" s="22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20"/>
      <c r="Z372" s="210"/>
      <c r="AA372" s="210"/>
      <c r="AB372" s="210"/>
      <c r="AC372" s="210"/>
      <c r="AD372" s="210"/>
      <c r="AE372" s="210"/>
      <c r="AF372" s="210"/>
      <c r="AG372" s="210" t="s">
        <v>203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17"/>
      <c r="B373" s="218"/>
      <c r="C373" s="248" t="s">
        <v>482</v>
      </c>
      <c r="D373" s="221"/>
      <c r="E373" s="222"/>
      <c r="F373" s="220"/>
      <c r="G373" s="22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10"/>
      <c r="AA373" s="210"/>
      <c r="AB373" s="210"/>
      <c r="AC373" s="210"/>
      <c r="AD373" s="210"/>
      <c r="AE373" s="210"/>
      <c r="AF373" s="210"/>
      <c r="AG373" s="210" t="s">
        <v>203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17"/>
      <c r="B374" s="218"/>
      <c r="C374" s="248" t="s">
        <v>483</v>
      </c>
      <c r="D374" s="221"/>
      <c r="E374" s="222">
        <v>7.2</v>
      </c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203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17"/>
      <c r="B375" s="218"/>
      <c r="C375" s="248" t="s">
        <v>277</v>
      </c>
      <c r="D375" s="221"/>
      <c r="E375" s="222"/>
      <c r="F375" s="220"/>
      <c r="G375" s="220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10"/>
      <c r="AA375" s="210"/>
      <c r="AB375" s="210"/>
      <c r="AC375" s="210"/>
      <c r="AD375" s="210"/>
      <c r="AE375" s="210"/>
      <c r="AF375" s="210"/>
      <c r="AG375" s="210" t="s">
        <v>203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17"/>
      <c r="B376" s="218"/>
      <c r="C376" s="248" t="s">
        <v>418</v>
      </c>
      <c r="D376" s="221"/>
      <c r="E376" s="222"/>
      <c r="F376" s="220"/>
      <c r="G376" s="220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20"/>
      <c r="Z376" s="210"/>
      <c r="AA376" s="210"/>
      <c r="AB376" s="210"/>
      <c r="AC376" s="210"/>
      <c r="AD376" s="210"/>
      <c r="AE376" s="210"/>
      <c r="AF376" s="210"/>
      <c r="AG376" s="210" t="s">
        <v>203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">
      <c r="A377" s="217"/>
      <c r="B377" s="218"/>
      <c r="C377" s="248" t="s">
        <v>482</v>
      </c>
      <c r="D377" s="221"/>
      <c r="E377" s="222"/>
      <c r="F377" s="220"/>
      <c r="G377" s="220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20"/>
      <c r="Z377" s="210"/>
      <c r="AA377" s="210"/>
      <c r="AB377" s="210"/>
      <c r="AC377" s="210"/>
      <c r="AD377" s="210"/>
      <c r="AE377" s="210"/>
      <c r="AF377" s="210"/>
      <c r="AG377" s="210" t="s">
        <v>203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">
      <c r="A378" s="217"/>
      <c r="B378" s="218"/>
      <c r="C378" s="248" t="s">
        <v>484</v>
      </c>
      <c r="D378" s="221"/>
      <c r="E378" s="222">
        <v>0.9</v>
      </c>
      <c r="F378" s="220"/>
      <c r="G378" s="22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20"/>
      <c r="Z378" s="210"/>
      <c r="AA378" s="210"/>
      <c r="AB378" s="210"/>
      <c r="AC378" s="210"/>
      <c r="AD378" s="210"/>
      <c r="AE378" s="210"/>
      <c r="AF378" s="210"/>
      <c r="AG378" s="210" t="s">
        <v>203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">
      <c r="A379" s="217"/>
      <c r="B379" s="218"/>
      <c r="C379" s="248" t="s">
        <v>401</v>
      </c>
      <c r="D379" s="221"/>
      <c r="E379" s="222"/>
      <c r="F379" s="220"/>
      <c r="G379" s="220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10"/>
      <c r="AA379" s="210"/>
      <c r="AB379" s="210"/>
      <c r="AC379" s="210"/>
      <c r="AD379" s="210"/>
      <c r="AE379" s="210"/>
      <c r="AF379" s="210"/>
      <c r="AG379" s="210" t="s">
        <v>203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17"/>
      <c r="B380" s="218"/>
      <c r="C380" s="248" t="s">
        <v>485</v>
      </c>
      <c r="D380" s="221"/>
      <c r="E380" s="222"/>
      <c r="F380" s="220"/>
      <c r="G380" s="220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20"/>
      <c r="Z380" s="210"/>
      <c r="AA380" s="210"/>
      <c r="AB380" s="210"/>
      <c r="AC380" s="210"/>
      <c r="AD380" s="210"/>
      <c r="AE380" s="210"/>
      <c r="AF380" s="210"/>
      <c r="AG380" s="210" t="s">
        <v>203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">
      <c r="A381" s="217"/>
      <c r="B381" s="218"/>
      <c r="C381" s="248" t="s">
        <v>486</v>
      </c>
      <c r="D381" s="221"/>
      <c r="E381" s="222">
        <v>5.3</v>
      </c>
      <c r="F381" s="220"/>
      <c r="G381" s="220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20"/>
      <c r="Z381" s="210"/>
      <c r="AA381" s="210"/>
      <c r="AB381" s="210"/>
      <c r="AC381" s="210"/>
      <c r="AD381" s="210"/>
      <c r="AE381" s="210"/>
      <c r="AF381" s="210"/>
      <c r="AG381" s="210" t="s">
        <v>203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31">
        <v>55</v>
      </c>
      <c r="B382" s="232" t="s">
        <v>487</v>
      </c>
      <c r="C382" s="247" t="s">
        <v>488</v>
      </c>
      <c r="D382" s="233" t="s">
        <v>329</v>
      </c>
      <c r="E382" s="234">
        <v>19</v>
      </c>
      <c r="F382" s="235"/>
      <c r="G382" s="236">
        <f>ROUND(E382*F382,2)</f>
        <v>0</v>
      </c>
      <c r="H382" s="235"/>
      <c r="I382" s="236">
        <f>ROUND(E382*H382,2)</f>
        <v>0</v>
      </c>
      <c r="J382" s="235"/>
      <c r="K382" s="236">
        <f>ROUND(E382*J382,2)</f>
        <v>0</v>
      </c>
      <c r="L382" s="236">
        <v>21</v>
      </c>
      <c r="M382" s="236">
        <f>G382*(1+L382/100)</f>
        <v>0</v>
      </c>
      <c r="N382" s="234">
        <v>0</v>
      </c>
      <c r="O382" s="234">
        <f>ROUND(E382*N382,2)</f>
        <v>0</v>
      </c>
      <c r="P382" s="234">
        <v>4.6000000000000001E-4</v>
      </c>
      <c r="Q382" s="234">
        <f>ROUND(E382*P382,2)</f>
        <v>0.01</v>
      </c>
      <c r="R382" s="236" t="s">
        <v>458</v>
      </c>
      <c r="S382" s="236" t="s">
        <v>195</v>
      </c>
      <c r="T382" s="237" t="s">
        <v>183</v>
      </c>
      <c r="U382" s="220">
        <v>2.4300000000000002</v>
      </c>
      <c r="V382" s="220">
        <f>ROUND(E382*U382,2)</f>
        <v>46.17</v>
      </c>
      <c r="W382" s="220"/>
      <c r="X382" s="220" t="s">
        <v>224</v>
      </c>
      <c r="Y382" s="220" t="s">
        <v>185</v>
      </c>
      <c r="Z382" s="210"/>
      <c r="AA382" s="210"/>
      <c r="AB382" s="210"/>
      <c r="AC382" s="210"/>
      <c r="AD382" s="210"/>
      <c r="AE382" s="210"/>
      <c r="AF382" s="210"/>
      <c r="AG382" s="210" t="s">
        <v>225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48" t="s">
        <v>277</v>
      </c>
      <c r="D383" s="221"/>
      <c r="E383" s="222"/>
      <c r="F383" s="220"/>
      <c r="G383" s="220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10"/>
      <c r="AA383" s="210"/>
      <c r="AB383" s="210"/>
      <c r="AC383" s="210"/>
      <c r="AD383" s="210"/>
      <c r="AE383" s="210"/>
      <c r="AF383" s="210"/>
      <c r="AG383" s="210" t="s">
        <v>203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">
      <c r="A384" s="217"/>
      <c r="B384" s="218"/>
      <c r="C384" s="248" t="s">
        <v>278</v>
      </c>
      <c r="D384" s="221"/>
      <c r="E384" s="222"/>
      <c r="F384" s="220"/>
      <c r="G384" s="220"/>
      <c r="H384" s="220"/>
      <c r="I384" s="220"/>
      <c r="J384" s="220"/>
      <c r="K384" s="220"/>
      <c r="L384" s="220"/>
      <c r="M384" s="220"/>
      <c r="N384" s="219"/>
      <c r="O384" s="219"/>
      <c r="P384" s="219"/>
      <c r="Q384" s="219"/>
      <c r="R384" s="220"/>
      <c r="S384" s="220"/>
      <c r="T384" s="220"/>
      <c r="U384" s="220"/>
      <c r="V384" s="220"/>
      <c r="W384" s="220"/>
      <c r="X384" s="220"/>
      <c r="Y384" s="220"/>
      <c r="Z384" s="210"/>
      <c r="AA384" s="210"/>
      <c r="AB384" s="210"/>
      <c r="AC384" s="210"/>
      <c r="AD384" s="210"/>
      <c r="AE384" s="210"/>
      <c r="AF384" s="210"/>
      <c r="AG384" s="210" t="s">
        <v>203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">
      <c r="A385" s="217"/>
      <c r="B385" s="218"/>
      <c r="C385" s="248" t="s">
        <v>489</v>
      </c>
      <c r="D385" s="221"/>
      <c r="E385" s="222"/>
      <c r="F385" s="220"/>
      <c r="G385" s="220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10"/>
      <c r="AA385" s="210"/>
      <c r="AB385" s="210"/>
      <c r="AC385" s="210"/>
      <c r="AD385" s="210"/>
      <c r="AE385" s="210"/>
      <c r="AF385" s="210"/>
      <c r="AG385" s="210" t="s">
        <v>203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">
      <c r="A386" s="217"/>
      <c r="B386" s="218"/>
      <c r="C386" s="248" t="s">
        <v>490</v>
      </c>
      <c r="D386" s="221"/>
      <c r="E386" s="222"/>
      <c r="F386" s="220"/>
      <c r="G386" s="220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10"/>
      <c r="AA386" s="210"/>
      <c r="AB386" s="210"/>
      <c r="AC386" s="210"/>
      <c r="AD386" s="210"/>
      <c r="AE386" s="210"/>
      <c r="AF386" s="210"/>
      <c r="AG386" s="210" t="s">
        <v>203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17"/>
      <c r="B387" s="218"/>
      <c r="C387" s="248" t="s">
        <v>491</v>
      </c>
      <c r="D387" s="221"/>
      <c r="E387" s="222">
        <v>16</v>
      </c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203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17"/>
      <c r="B388" s="218"/>
      <c r="C388" s="248" t="s">
        <v>277</v>
      </c>
      <c r="D388" s="221"/>
      <c r="E388" s="222"/>
      <c r="F388" s="220"/>
      <c r="G388" s="220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20"/>
      <c r="Z388" s="210"/>
      <c r="AA388" s="210"/>
      <c r="AB388" s="210"/>
      <c r="AC388" s="210"/>
      <c r="AD388" s="210"/>
      <c r="AE388" s="210"/>
      <c r="AF388" s="210"/>
      <c r="AG388" s="210" t="s">
        <v>203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17"/>
      <c r="B389" s="218"/>
      <c r="C389" s="248" t="s">
        <v>418</v>
      </c>
      <c r="D389" s="221"/>
      <c r="E389" s="222"/>
      <c r="F389" s="220"/>
      <c r="G389" s="220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10"/>
      <c r="AA389" s="210"/>
      <c r="AB389" s="210"/>
      <c r="AC389" s="210"/>
      <c r="AD389" s="210"/>
      <c r="AE389" s="210"/>
      <c r="AF389" s="210"/>
      <c r="AG389" s="210" t="s">
        <v>203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17"/>
      <c r="B390" s="218"/>
      <c r="C390" s="248" t="s">
        <v>492</v>
      </c>
      <c r="D390" s="221"/>
      <c r="E390" s="222"/>
      <c r="F390" s="220"/>
      <c r="G390" s="220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20"/>
      <c r="Z390" s="210"/>
      <c r="AA390" s="210"/>
      <c r="AB390" s="210"/>
      <c r="AC390" s="210"/>
      <c r="AD390" s="210"/>
      <c r="AE390" s="210"/>
      <c r="AF390" s="210"/>
      <c r="AG390" s="210" t="s">
        <v>203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17"/>
      <c r="B391" s="218"/>
      <c r="C391" s="248" t="s">
        <v>493</v>
      </c>
      <c r="D391" s="221"/>
      <c r="E391" s="222">
        <v>3</v>
      </c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10"/>
      <c r="AA391" s="210"/>
      <c r="AB391" s="210"/>
      <c r="AC391" s="210"/>
      <c r="AD391" s="210"/>
      <c r="AE391" s="210"/>
      <c r="AF391" s="210"/>
      <c r="AG391" s="210" t="s">
        <v>203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31">
        <v>56</v>
      </c>
      <c r="B392" s="232" t="s">
        <v>494</v>
      </c>
      <c r="C392" s="247" t="s">
        <v>495</v>
      </c>
      <c r="D392" s="233" t="s">
        <v>329</v>
      </c>
      <c r="E392" s="234">
        <v>15.2</v>
      </c>
      <c r="F392" s="235"/>
      <c r="G392" s="236">
        <f>ROUND(E392*F392,2)</f>
        <v>0</v>
      </c>
      <c r="H392" s="235"/>
      <c r="I392" s="236">
        <f>ROUND(E392*H392,2)</f>
        <v>0</v>
      </c>
      <c r="J392" s="235"/>
      <c r="K392" s="236">
        <f>ROUND(E392*J392,2)</f>
        <v>0</v>
      </c>
      <c r="L392" s="236">
        <v>21</v>
      </c>
      <c r="M392" s="236">
        <f>G392*(1+L392/100)</f>
        <v>0</v>
      </c>
      <c r="N392" s="234">
        <v>0</v>
      </c>
      <c r="O392" s="234">
        <f>ROUND(E392*N392,2)</f>
        <v>0</v>
      </c>
      <c r="P392" s="234">
        <v>4.6000000000000001E-4</v>
      </c>
      <c r="Q392" s="234">
        <f>ROUND(E392*P392,2)</f>
        <v>0.01</v>
      </c>
      <c r="R392" s="236" t="s">
        <v>458</v>
      </c>
      <c r="S392" s="236" t="s">
        <v>195</v>
      </c>
      <c r="T392" s="237" t="s">
        <v>183</v>
      </c>
      <c r="U392" s="220">
        <v>3.24</v>
      </c>
      <c r="V392" s="220">
        <f>ROUND(E392*U392,2)</f>
        <v>49.25</v>
      </c>
      <c r="W392" s="220"/>
      <c r="X392" s="220" t="s">
        <v>224</v>
      </c>
      <c r="Y392" s="220" t="s">
        <v>185</v>
      </c>
      <c r="Z392" s="210"/>
      <c r="AA392" s="210"/>
      <c r="AB392" s="210"/>
      <c r="AC392" s="210"/>
      <c r="AD392" s="210"/>
      <c r="AE392" s="210"/>
      <c r="AF392" s="210"/>
      <c r="AG392" s="210" t="s">
        <v>225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">
      <c r="A393" s="217"/>
      <c r="B393" s="218"/>
      <c r="C393" s="248" t="s">
        <v>277</v>
      </c>
      <c r="D393" s="221"/>
      <c r="E393" s="222"/>
      <c r="F393" s="220"/>
      <c r="G393" s="220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10"/>
      <c r="AA393" s="210"/>
      <c r="AB393" s="210"/>
      <c r="AC393" s="210"/>
      <c r="AD393" s="210"/>
      <c r="AE393" s="210"/>
      <c r="AF393" s="210"/>
      <c r="AG393" s="210" t="s">
        <v>203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17"/>
      <c r="B394" s="218"/>
      <c r="C394" s="248" t="s">
        <v>278</v>
      </c>
      <c r="D394" s="221"/>
      <c r="E394" s="222"/>
      <c r="F394" s="220"/>
      <c r="G394" s="220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20"/>
      <c r="Z394" s="210"/>
      <c r="AA394" s="210"/>
      <c r="AB394" s="210"/>
      <c r="AC394" s="210"/>
      <c r="AD394" s="210"/>
      <c r="AE394" s="210"/>
      <c r="AF394" s="210"/>
      <c r="AG394" s="210" t="s">
        <v>203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">
      <c r="A395" s="217"/>
      <c r="B395" s="218"/>
      <c r="C395" s="248" t="s">
        <v>489</v>
      </c>
      <c r="D395" s="221"/>
      <c r="E395" s="222"/>
      <c r="F395" s="220"/>
      <c r="G395" s="220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10"/>
      <c r="AA395" s="210"/>
      <c r="AB395" s="210"/>
      <c r="AC395" s="210"/>
      <c r="AD395" s="210"/>
      <c r="AE395" s="210"/>
      <c r="AF395" s="210"/>
      <c r="AG395" s="210" t="s">
        <v>203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17"/>
      <c r="B396" s="218"/>
      <c r="C396" s="248" t="s">
        <v>496</v>
      </c>
      <c r="D396" s="221"/>
      <c r="E396" s="222"/>
      <c r="F396" s="220"/>
      <c r="G396" s="220"/>
      <c r="H396" s="220"/>
      <c r="I396" s="220"/>
      <c r="J396" s="220"/>
      <c r="K396" s="220"/>
      <c r="L396" s="220"/>
      <c r="M396" s="220"/>
      <c r="N396" s="219"/>
      <c r="O396" s="219"/>
      <c r="P396" s="219"/>
      <c r="Q396" s="219"/>
      <c r="R396" s="220"/>
      <c r="S396" s="220"/>
      <c r="T396" s="220"/>
      <c r="U396" s="220"/>
      <c r="V396" s="220"/>
      <c r="W396" s="220"/>
      <c r="X396" s="220"/>
      <c r="Y396" s="220"/>
      <c r="Z396" s="210"/>
      <c r="AA396" s="210"/>
      <c r="AB396" s="210"/>
      <c r="AC396" s="210"/>
      <c r="AD396" s="210"/>
      <c r="AE396" s="210"/>
      <c r="AF396" s="210"/>
      <c r="AG396" s="210" t="s">
        <v>203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">
      <c r="A397" s="217"/>
      <c r="B397" s="218"/>
      <c r="C397" s="248" t="s">
        <v>497</v>
      </c>
      <c r="D397" s="221"/>
      <c r="E397" s="222">
        <v>15.2</v>
      </c>
      <c r="F397" s="220"/>
      <c r="G397" s="220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10"/>
      <c r="AA397" s="210"/>
      <c r="AB397" s="210"/>
      <c r="AC397" s="210"/>
      <c r="AD397" s="210"/>
      <c r="AE397" s="210"/>
      <c r="AF397" s="210"/>
      <c r="AG397" s="210" t="s">
        <v>203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ht="22.5" outlineLevel="1" x14ac:dyDescent="0.2">
      <c r="A398" s="231">
        <v>57</v>
      </c>
      <c r="B398" s="232" t="s">
        <v>498</v>
      </c>
      <c r="C398" s="247" t="s">
        <v>499</v>
      </c>
      <c r="D398" s="233" t="s">
        <v>275</v>
      </c>
      <c r="E398" s="234">
        <v>16</v>
      </c>
      <c r="F398" s="235"/>
      <c r="G398" s="236">
        <f>ROUND(E398*F398,2)</f>
        <v>0</v>
      </c>
      <c r="H398" s="235"/>
      <c r="I398" s="236">
        <f>ROUND(E398*H398,2)</f>
        <v>0</v>
      </c>
      <c r="J398" s="235"/>
      <c r="K398" s="236">
        <f>ROUND(E398*J398,2)</f>
        <v>0</v>
      </c>
      <c r="L398" s="236">
        <v>21</v>
      </c>
      <c r="M398" s="236">
        <f>G398*(1+L398/100)</f>
        <v>0</v>
      </c>
      <c r="N398" s="234">
        <v>1.33E-3</v>
      </c>
      <c r="O398" s="234">
        <f>ROUND(E398*N398,2)</f>
        <v>0.02</v>
      </c>
      <c r="P398" s="234">
        <v>0.20699999999999999</v>
      </c>
      <c r="Q398" s="234">
        <f>ROUND(E398*P398,2)</f>
        <v>3.31</v>
      </c>
      <c r="R398" s="236" t="s">
        <v>458</v>
      </c>
      <c r="S398" s="236" t="s">
        <v>195</v>
      </c>
      <c r="T398" s="237" t="s">
        <v>183</v>
      </c>
      <c r="U398" s="220">
        <v>1.538</v>
      </c>
      <c r="V398" s="220">
        <f>ROUND(E398*U398,2)</f>
        <v>24.61</v>
      </c>
      <c r="W398" s="220"/>
      <c r="X398" s="220" t="s">
        <v>224</v>
      </c>
      <c r="Y398" s="220" t="s">
        <v>185</v>
      </c>
      <c r="Z398" s="210"/>
      <c r="AA398" s="210"/>
      <c r="AB398" s="210"/>
      <c r="AC398" s="210"/>
      <c r="AD398" s="210"/>
      <c r="AE398" s="210"/>
      <c r="AF398" s="210"/>
      <c r="AG398" s="210" t="s">
        <v>225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2" x14ac:dyDescent="0.2">
      <c r="A399" s="217"/>
      <c r="B399" s="218"/>
      <c r="C399" s="260" t="s">
        <v>500</v>
      </c>
      <c r="D399" s="257"/>
      <c r="E399" s="257"/>
      <c r="F399" s="257"/>
      <c r="G399" s="257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10"/>
      <c r="AA399" s="210"/>
      <c r="AB399" s="210"/>
      <c r="AC399" s="210"/>
      <c r="AD399" s="210"/>
      <c r="AE399" s="210"/>
      <c r="AF399" s="210"/>
      <c r="AG399" s="210" t="s">
        <v>227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2" x14ac:dyDescent="0.2">
      <c r="A400" s="217"/>
      <c r="B400" s="218"/>
      <c r="C400" s="248" t="s">
        <v>277</v>
      </c>
      <c r="D400" s="221"/>
      <c r="E400" s="222"/>
      <c r="F400" s="220"/>
      <c r="G400" s="220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20"/>
      <c r="Z400" s="210"/>
      <c r="AA400" s="210"/>
      <c r="AB400" s="210"/>
      <c r="AC400" s="210"/>
      <c r="AD400" s="210"/>
      <c r="AE400" s="210"/>
      <c r="AF400" s="210"/>
      <c r="AG400" s="210" t="s">
        <v>203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17"/>
      <c r="B401" s="218"/>
      <c r="C401" s="248" t="s">
        <v>278</v>
      </c>
      <c r="D401" s="221"/>
      <c r="E401" s="222"/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203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17"/>
      <c r="B402" s="218"/>
      <c r="C402" s="248" t="s">
        <v>489</v>
      </c>
      <c r="D402" s="221"/>
      <c r="E402" s="222"/>
      <c r="F402" s="220"/>
      <c r="G402" s="220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10"/>
      <c r="AA402" s="210"/>
      <c r="AB402" s="210"/>
      <c r="AC402" s="210"/>
      <c r="AD402" s="210"/>
      <c r="AE402" s="210"/>
      <c r="AF402" s="210"/>
      <c r="AG402" s="210" t="s">
        <v>203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17"/>
      <c r="B403" s="218"/>
      <c r="C403" s="248" t="s">
        <v>496</v>
      </c>
      <c r="D403" s="221"/>
      <c r="E403" s="222"/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203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17"/>
      <c r="B404" s="218"/>
      <c r="C404" s="248" t="s">
        <v>501</v>
      </c>
      <c r="D404" s="221"/>
      <c r="E404" s="222">
        <v>16</v>
      </c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10"/>
      <c r="AA404" s="210"/>
      <c r="AB404" s="210"/>
      <c r="AC404" s="210"/>
      <c r="AD404" s="210"/>
      <c r="AE404" s="210"/>
      <c r="AF404" s="210"/>
      <c r="AG404" s="210" t="s">
        <v>203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ht="22.5" outlineLevel="1" x14ac:dyDescent="0.2">
      <c r="A405" s="231">
        <v>58</v>
      </c>
      <c r="B405" s="232" t="s">
        <v>502</v>
      </c>
      <c r="C405" s="247" t="s">
        <v>503</v>
      </c>
      <c r="D405" s="233" t="s">
        <v>222</v>
      </c>
      <c r="E405" s="234">
        <v>0.16200000000000001</v>
      </c>
      <c r="F405" s="235"/>
      <c r="G405" s="236">
        <f>ROUND(E405*F405,2)</f>
        <v>0</v>
      </c>
      <c r="H405" s="235"/>
      <c r="I405" s="236">
        <f>ROUND(E405*H405,2)</f>
        <v>0</v>
      </c>
      <c r="J405" s="235"/>
      <c r="K405" s="236">
        <f>ROUND(E405*J405,2)</f>
        <v>0</v>
      </c>
      <c r="L405" s="236">
        <v>21</v>
      </c>
      <c r="M405" s="236">
        <f>G405*(1+L405/100)</f>
        <v>0</v>
      </c>
      <c r="N405" s="234">
        <v>1.82E-3</v>
      </c>
      <c r="O405" s="234">
        <f>ROUND(E405*N405,2)</f>
        <v>0</v>
      </c>
      <c r="P405" s="234">
        <v>1.8</v>
      </c>
      <c r="Q405" s="234">
        <f>ROUND(E405*P405,2)</f>
        <v>0.28999999999999998</v>
      </c>
      <c r="R405" s="236" t="s">
        <v>458</v>
      </c>
      <c r="S405" s="236" t="s">
        <v>195</v>
      </c>
      <c r="T405" s="237" t="s">
        <v>183</v>
      </c>
      <c r="U405" s="220">
        <v>5.016</v>
      </c>
      <c r="V405" s="220">
        <f>ROUND(E405*U405,2)</f>
        <v>0.81</v>
      </c>
      <c r="W405" s="220"/>
      <c r="X405" s="220" t="s">
        <v>224</v>
      </c>
      <c r="Y405" s="220" t="s">
        <v>185</v>
      </c>
      <c r="Z405" s="210"/>
      <c r="AA405" s="210"/>
      <c r="AB405" s="210"/>
      <c r="AC405" s="210"/>
      <c r="AD405" s="210"/>
      <c r="AE405" s="210"/>
      <c r="AF405" s="210"/>
      <c r="AG405" s="210" t="s">
        <v>225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2" x14ac:dyDescent="0.2">
      <c r="A406" s="217"/>
      <c r="B406" s="218"/>
      <c r="C406" s="260" t="s">
        <v>500</v>
      </c>
      <c r="D406" s="257"/>
      <c r="E406" s="257"/>
      <c r="F406" s="257"/>
      <c r="G406" s="257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227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2" x14ac:dyDescent="0.2">
      <c r="A407" s="217"/>
      <c r="B407" s="218"/>
      <c r="C407" s="248" t="s">
        <v>277</v>
      </c>
      <c r="D407" s="221"/>
      <c r="E407" s="222"/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10"/>
      <c r="AA407" s="210"/>
      <c r="AB407" s="210"/>
      <c r="AC407" s="210"/>
      <c r="AD407" s="210"/>
      <c r="AE407" s="210"/>
      <c r="AF407" s="210"/>
      <c r="AG407" s="210" t="s">
        <v>203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48" t="s">
        <v>418</v>
      </c>
      <c r="D408" s="221"/>
      <c r="E408" s="222"/>
      <c r="F408" s="220"/>
      <c r="G408" s="220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20"/>
      <c r="Z408" s="210"/>
      <c r="AA408" s="210"/>
      <c r="AB408" s="210"/>
      <c r="AC408" s="210"/>
      <c r="AD408" s="210"/>
      <c r="AE408" s="210"/>
      <c r="AF408" s="210"/>
      <c r="AG408" s="210" t="s">
        <v>203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17"/>
      <c r="B409" s="218"/>
      <c r="C409" s="248" t="s">
        <v>492</v>
      </c>
      <c r="D409" s="221"/>
      <c r="E409" s="222"/>
      <c r="F409" s="220"/>
      <c r="G409" s="220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10"/>
      <c r="AA409" s="210"/>
      <c r="AB409" s="210"/>
      <c r="AC409" s="210"/>
      <c r="AD409" s="210"/>
      <c r="AE409" s="210"/>
      <c r="AF409" s="210"/>
      <c r="AG409" s="210" t="s">
        <v>203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48" t="s">
        <v>504</v>
      </c>
      <c r="D410" s="221"/>
      <c r="E410" s="222">
        <v>0.16</v>
      </c>
      <c r="F410" s="220"/>
      <c r="G410" s="220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20"/>
      <c r="Z410" s="210"/>
      <c r="AA410" s="210"/>
      <c r="AB410" s="210"/>
      <c r="AC410" s="210"/>
      <c r="AD410" s="210"/>
      <c r="AE410" s="210"/>
      <c r="AF410" s="210"/>
      <c r="AG410" s="210" t="s">
        <v>203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22.5" outlineLevel="1" x14ac:dyDescent="0.2">
      <c r="A411" s="231">
        <v>59</v>
      </c>
      <c r="B411" s="232" t="s">
        <v>505</v>
      </c>
      <c r="C411" s="247" t="s">
        <v>506</v>
      </c>
      <c r="D411" s="233" t="s">
        <v>222</v>
      </c>
      <c r="E411" s="234">
        <v>4.84</v>
      </c>
      <c r="F411" s="235"/>
      <c r="G411" s="236">
        <f>ROUND(E411*F411,2)</f>
        <v>0</v>
      </c>
      <c r="H411" s="235"/>
      <c r="I411" s="236">
        <f>ROUND(E411*H411,2)</f>
        <v>0</v>
      </c>
      <c r="J411" s="235"/>
      <c r="K411" s="236">
        <f>ROUND(E411*J411,2)</f>
        <v>0</v>
      </c>
      <c r="L411" s="236">
        <v>21</v>
      </c>
      <c r="M411" s="236">
        <f>G411*(1+L411/100)</f>
        <v>0</v>
      </c>
      <c r="N411" s="234">
        <v>1.33E-3</v>
      </c>
      <c r="O411" s="234">
        <f>ROUND(E411*N411,2)</f>
        <v>0.01</v>
      </c>
      <c r="P411" s="234">
        <v>1.8</v>
      </c>
      <c r="Q411" s="234">
        <f>ROUND(E411*P411,2)</f>
        <v>8.7100000000000009</v>
      </c>
      <c r="R411" s="236" t="s">
        <v>458</v>
      </c>
      <c r="S411" s="236" t="s">
        <v>195</v>
      </c>
      <c r="T411" s="237" t="s">
        <v>183</v>
      </c>
      <c r="U411" s="220">
        <v>5.48</v>
      </c>
      <c r="V411" s="220">
        <f>ROUND(E411*U411,2)</f>
        <v>26.52</v>
      </c>
      <c r="W411" s="220"/>
      <c r="X411" s="220" t="s">
        <v>224</v>
      </c>
      <c r="Y411" s="220" t="s">
        <v>185</v>
      </c>
      <c r="Z411" s="210"/>
      <c r="AA411" s="210"/>
      <c r="AB411" s="210"/>
      <c r="AC411" s="210"/>
      <c r="AD411" s="210"/>
      <c r="AE411" s="210"/>
      <c r="AF411" s="210"/>
      <c r="AG411" s="210" t="s">
        <v>225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2" x14ac:dyDescent="0.2">
      <c r="A412" s="217"/>
      <c r="B412" s="218"/>
      <c r="C412" s="260" t="s">
        <v>500</v>
      </c>
      <c r="D412" s="257"/>
      <c r="E412" s="257"/>
      <c r="F412" s="257"/>
      <c r="G412" s="257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10"/>
      <c r="AA412" s="210"/>
      <c r="AB412" s="210"/>
      <c r="AC412" s="210"/>
      <c r="AD412" s="210"/>
      <c r="AE412" s="210"/>
      <c r="AF412" s="210"/>
      <c r="AG412" s="210" t="s">
        <v>227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2" x14ac:dyDescent="0.2">
      <c r="A413" s="217"/>
      <c r="B413" s="218"/>
      <c r="C413" s="248" t="s">
        <v>507</v>
      </c>
      <c r="D413" s="221"/>
      <c r="E413" s="222"/>
      <c r="F413" s="220"/>
      <c r="G413" s="220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20"/>
      <c r="Z413" s="210"/>
      <c r="AA413" s="210"/>
      <c r="AB413" s="210"/>
      <c r="AC413" s="210"/>
      <c r="AD413" s="210"/>
      <c r="AE413" s="210"/>
      <c r="AF413" s="210"/>
      <c r="AG413" s="210" t="s">
        <v>203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17"/>
      <c r="B414" s="218"/>
      <c r="C414" s="248" t="s">
        <v>508</v>
      </c>
      <c r="D414" s="221"/>
      <c r="E414" s="222">
        <v>4.84</v>
      </c>
      <c r="F414" s="220"/>
      <c r="G414" s="220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10"/>
      <c r="AA414" s="210"/>
      <c r="AB414" s="210"/>
      <c r="AC414" s="210"/>
      <c r="AD414" s="210"/>
      <c r="AE414" s="210"/>
      <c r="AF414" s="210"/>
      <c r="AG414" s="210" t="s">
        <v>203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31">
        <v>60</v>
      </c>
      <c r="B415" s="232" t="s">
        <v>509</v>
      </c>
      <c r="C415" s="247" t="s">
        <v>510</v>
      </c>
      <c r="D415" s="233" t="s">
        <v>329</v>
      </c>
      <c r="E415" s="234">
        <v>18.2</v>
      </c>
      <c r="F415" s="235"/>
      <c r="G415" s="236">
        <f>ROUND(E415*F415,2)</f>
        <v>0</v>
      </c>
      <c r="H415" s="235"/>
      <c r="I415" s="236">
        <f>ROUND(E415*H415,2)</f>
        <v>0</v>
      </c>
      <c r="J415" s="235"/>
      <c r="K415" s="236">
        <f>ROUND(E415*J415,2)</f>
        <v>0</v>
      </c>
      <c r="L415" s="236">
        <v>21</v>
      </c>
      <c r="M415" s="236">
        <f>G415*(1+L415/100)</f>
        <v>0</v>
      </c>
      <c r="N415" s="234">
        <v>4.8999999999999998E-4</v>
      </c>
      <c r="O415" s="234">
        <f>ROUND(E415*N415,2)</f>
        <v>0.01</v>
      </c>
      <c r="P415" s="234">
        <v>0.04</v>
      </c>
      <c r="Q415" s="234">
        <f>ROUND(E415*P415,2)</f>
        <v>0.73</v>
      </c>
      <c r="R415" s="236" t="s">
        <v>458</v>
      </c>
      <c r="S415" s="236" t="s">
        <v>195</v>
      </c>
      <c r="T415" s="237" t="s">
        <v>183</v>
      </c>
      <c r="U415" s="220">
        <v>0.66800000000000004</v>
      </c>
      <c r="V415" s="220">
        <f>ROUND(E415*U415,2)</f>
        <v>12.16</v>
      </c>
      <c r="W415" s="220"/>
      <c r="X415" s="220" t="s">
        <v>224</v>
      </c>
      <c r="Y415" s="220" t="s">
        <v>185</v>
      </c>
      <c r="Z415" s="210"/>
      <c r="AA415" s="210"/>
      <c r="AB415" s="210"/>
      <c r="AC415" s="210"/>
      <c r="AD415" s="210"/>
      <c r="AE415" s="210"/>
      <c r="AF415" s="210"/>
      <c r="AG415" s="210" t="s">
        <v>225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2" x14ac:dyDescent="0.2">
      <c r="A416" s="217"/>
      <c r="B416" s="218"/>
      <c r="C416" s="248" t="s">
        <v>511</v>
      </c>
      <c r="D416" s="221"/>
      <c r="E416" s="222"/>
      <c r="F416" s="220"/>
      <c r="G416" s="220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20"/>
      <c r="Z416" s="210"/>
      <c r="AA416" s="210"/>
      <c r="AB416" s="210"/>
      <c r="AC416" s="210"/>
      <c r="AD416" s="210"/>
      <c r="AE416" s="210"/>
      <c r="AF416" s="210"/>
      <c r="AG416" s="210" t="s">
        <v>203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17"/>
      <c r="B417" s="218"/>
      <c r="C417" s="248" t="s">
        <v>512</v>
      </c>
      <c r="D417" s="221"/>
      <c r="E417" s="222">
        <v>18.2</v>
      </c>
      <c r="F417" s="220"/>
      <c r="G417" s="220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10"/>
      <c r="AA417" s="210"/>
      <c r="AB417" s="210"/>
      <c r="AC417" s="210"/>
      <c r="AD417" s="210"/>
      <c r="AE417" s="210"/>
      <c r="AF417" s="210"/>
      <c r="AG417" s="210" t="s">
        <v>203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17"/>
      <c r="B418" s="218"/>
      <c r="C418" s="248" t="s">
        <v>277</v>
      </c>
      <c r="D418" s="221"/>
      <c r="E418" s="222"/>
      <c r="F418" s="220"/>
      <c r="G418" s="220"/>
      <c r="H418" s="220"/>
      <c r="I418" s="220"/>
      <c r="J418" s="220"/>
      <c r="K418" s="220"/>
      <c r="L418" s="220"/>
      <c r="M418" s="220"/>
      <c r="N418" s="219"/>
      <c r="O418" s="219"/>
      <c r="P418" s="219"/>
      <c r="Q418" s="219"/>
      <c r="R418" s="220"/>
      <c r="S418" s="220"/>
      <c r="T418" s="220"/>
      <c r="U418" s="220"/>
      <c r="V418" s="220"/>
      <c r="W418" s="220"/>
      <c r="X418" s="220"/>
      <c r="Y418" s="220"/>
      <c r="Z418" s="210"/>
      <c r="AA418" s="210"/>
      <c r="AB418" s="210"/>
      <c r="AC418" s="210"/>
      <c r="AD418" s="210"/>
      <c r="AE418" s="210"/>
      <c r="AF418" s="210"/>
      <c r="AG418" s="210" t="s">
        <v>203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48" t="s">
        <v>473</v>
      </c>
      <c r="D419" s="221"/>
      <c r="E419" s="222"/>
      <c r="F419" s="220"/>
      <c r="G419" s="220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10"/>
      <c r="AA419" s="210"/>
      <c r="AB419" s="210"/>
      <c r="AC419" s="210"/>
      <c r="AD419" s="210"/>
      <c r="AE419" s="210"/>
      <c r="AF419" s="210"/>
      <c r="AG419" s="210" t="s">
        <v>203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17"/>
      <c r="B420" s="218"/>
      <c r="C420" s="248" t="s">
        <v>513</v>
      </c>
      <c r="D420" s="221"/>
      <c r="E420" s="222"/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203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48" t="s">
        <v>514</v>
      </c>
      <c r="D421" s="221"/>
      <c r="E421" s="222"/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10"/>
      <c r="AA421" s="210"/>
      <c r="AB421" s="210"/>
      <c r="AC421" s="210"/>
      <c r="AD421" s="210"/>
      <c r="AE421" s="210"/>
      <c r="AF421" s="210"/>
      <c r="AG421" s="210" t="s">
        <v>203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31">
        <v>61</v>
      </c>
      <c r="B422" s="232" t="s">
        <v>515</v>
      </c>
      <c r="C422" s="247" t="s">
        <v>516</v>
      </c>
      <c r="D422" s="233" t="s">
        <v>329</v>
      </c>
      <c r="E422" s="234">
        <v>8</v>
      </c>
      <c r="F422" s="235"/>
      <c r="G422" s="236">
        <f>ROUND(E422*F422,2)</f>
        <v>0</v>
      </c>
      <c r="H422" s="235"/>
      <c r="I422" s="236">
        <f>ROUND(E422*H422,2)</f>
        <v>0</v>
      </c>
      <c r="J422" s="235"/>
      <c r="K422" s="236">
        <f>ROUND(E422*J422,2)</f>
        <v>0</v>
      </c>
      <c r="L422" s="236">
        <v>21</v>
      </c>
      <c r="M422" s="236">
        <f>G422*(1+L422/100)</f>
        <v>0</v>
      </c>
      <c r="N422" s="234">
        <v>4.9570000000000003E-2</v>
      </c>
      <c r="O422" s="234">
        <f>ROUND(E422*N422,2)</f>
        <v>0.4</v>
      </c>
      <c r="P422" s="234">
        <v>0</v>
      </c>
      <c r="Q422" s="234">
        <f>ROUND(E422*P422,2)</f>
        <v>0</v>
      </c>
      <c r="R422" s="236" t="s">
        <v>458</v>
      </c>
      <c r="S422" s="236" t="s">
        <v>195</v>
      </c>
      <c r="T422" s="237" t="s">
        <v>183</v>
      </c>
      <c r="U422" s="220">
        <v>3.468</v>
      </c>
      <c r="V422" s="220">
        <f>ROUND(E422*U422,2)</f>
        <v>27.74</v>
      </c>
      <c r="W422" s="220"/>
      <c r="X422" s="220" t="s">
        <v>224</v>
      </c>
      <c r="Y422" s="220" t="s">
        <v>185</v>
      </c>
      <c r="Z422" s="210"/>
      <c r="AA422" s="210"/>
      <c r="AB422" s="210"/>
      <c r="AC422" s="210"/>
      <c r="AD422" s="210"/>
      <c r="AE422" s="210"/>
      <c r="AF422" s="210"/>
      <c r="AG422" s="210" t="s">
        <v>225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ht="22.5" outlineLevel="2" x14ac:dyDescent="0.2">
      <c r="A423" s="217"/>
      <c r="B423" s="218"/>
      <c r="C423" s="260" t="s">
        <v>517</v>
      </c>
      <c r="D423" s="257"/>
      <c r="E423" s="257"/>
      <c r="F423" s="257"/>
      <c r="G423" s="257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10"/>
      <c r="AA423" s="210"/>
      <c r="AB423" s="210"/>
      <c r="AC423" s="210"/>
      <c r="AD423" s="210"/>
      <c r="AE423" s="210"/>
      <c r="AF423" s="210"/>
      <c r="AG423" s="210" t="s">
        <v>227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58" t="str">
        <f>C423</f>
        <v>nad vybouraným otvorem pro jakoukoliv délku podchycení s vybouráním otvorů pro provléknutí vynášecích trámů pro podchycení zdi, oboustranného vynesení podchycené konstrukce,</v>
      </c>
      <c r="BB423" s="210"/>
      <c r="BC423" s="210"/>
      <c r="BD423" s="210"/>
      <c r="BE423" s="210"/>
      <c r="BF423" s="210"/>
      <c r="BG423" s="210"/>
      <c r="BH423" s="210"/>
    </row>
    <row r="424" spans="1:60" outlineLevel="2" x14ac:dyDescent="0.2">
      <c r="A424" s="217"/>
      <c r="B424" s="218"/>
      <c r="C424" s="248" t="s">
        <v>518</v>
      </c>
      <c r="D424" s="221"/>
      <c r="E424" s="222"/>
      <c r="F424" s="220"/>
      <c r="G424" s="220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20"/>
      <c r="Z424" s="210"/>
      <c r="AA424" s="210"/>
      <c r="AB424" s="210"/>
      <c r="AC424" s="210"/>
      <c r="AD424" s="210"/>
      <c r="AE424" s="210"/>
      <c r="AF424" s="210"/>
      <c r="AG424" s="210" t="s">
        <v>203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">
      <c r="A425" s="217"/>
      <c r="B425" s="218"/>
      <c r="C425" s="248" t="s">
        <v>519</v>
      </c>
      <c r="D425" s="221"/>
      <c r="E425" s="222">
        <v>8</v>
      </c>
      <c r="F425" s="220"/>
      <c r="G425" s="220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20"/>
      <c r="Z425" s="210"/>
      <c r="AA425" s="210"/>
      <c r="AB425" s="210"/>
      <c r="AC425" s="210"/>
      <c r="AD425" s="210"/>
      <c r="AE425" s="210"/>
      <c r="AF425" s="210"/>
      <c r="AG425" s="210" t="s">
        <v>203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ht="22.5" outlineLevel="1" x14ac:dyDescent="0.2">
      <c r="A426" s="231">
        <v>62</v>
      </c>
      <c r="B426" s="232" t="s">
        <v>520</v>
      </c>
      <c r="C426" s="247" t="s">
        <v>521</v>
      </c>
      <c r="D426" s="233" t="s">
        <v>288</v>
      </c>
      <c r="E426" s="234">
        <v>166.07499999999999</v>
      </c>
      <c r="F426" s="235"/>
      <c r="G426" s="236">
        <f>ROUND(E426*F426,2)</f>
        <v>0</v>
      </c>
      <c r="H426" s="235"/>
      <c r="I426" s="236">
        <f>ROUND(E426*H426,2)</f>
        <v>0</v>
      </c>
      <c r="J426" s="235"/>
      <c r="K426" s="236">
        <f>ROUND(E426*J426,2)</f>
        <v>0</v>
      </c>
      <c r="L426" s="236">
        <v>21</v>
      </c>
      <c r="M426" s="236">
        <f>G426*(1+L426/100)</f>
        <v>0</v>
      </c>
      <c r="N426" s="234">
        <v>0</v>
      </c>
      <c r="O426" s="234">
        <f>ROUND(E426*N426,2)</f>
        <v>0</v>
      </c>
      <c r="P426" s="234">
        <v>4.5999999999999999E-2</v>
      </c>
      <c r="Q426" s="234">
        <f>ROUND(E426*P426,2)</f>
        <v>7.64</v>
      </c>
      <c r="R426" s="236" t="s">
        <v>458</v>
      </c>
      <c r="S426" s="236" t="s">
        <v>195</v>
      </c>
      <c r="T426" s="237" t="s">
        <v>183</v>
      </c>
      <c r="U426" s="220">
        <v>0.26</v>
      </c>
      <c r="V426" s="220">
        <f>ROUND(E426*U426,2)</f>
        <v>43.18</v>
      </c>
      <c r="W426" s="220"/>
      <c r="X426" s="220" t="s">
        <v>224</v>
      </c>
      <c r="Y426" s="220" t="s">
        <v>185</v>
      </c>
      <c r="Z426" s="210"/>
      <c r="AA426" s="210"/>
      <c r="AB426" s="210"/>
      <c r="AC426" s="210"/>
      <c r="AD426" s="210"/>
      <c r="AE426" s="210"/>
      <c r="AF426" s="210"/>
      <c r="AG426" s="210" t="s">
        <v>225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2" x14ac:dyDescent="0.2">
      <c r="A427" s="217"/>
      <c r="B427" s="218"/>
      <c r="C427" s="248" t="s">
        <v>522</v>
      </c>
      <c r="D427" s="221"/>
      <c r="E427" s="222"/>
      <c r="F427" s="220"/>
      <c r="G427" s="220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20"/>
      <c r="Z427" s="210"/>
      <c r="AA427" s="210"/>
      <c r="AB427" s="210"/>
      <c r="AC427" s="210"/>
      <c r="AD427" s="210"/>
      <c r="AE427" s="210"/>
      <c r="AF427" s="210"/>
      <c r="AG427" s="210" t="s">
        <v>203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17"/>
      <c r="B428" s="218"/>
      <c r="C428" s="248" t="s">
        <v>523</v>
      </c>
      <c r="D428" s="221"/>
      <c r="E428" s="222"/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10"/>
      <c r="AA428" s="210"/>
      <c r="AB428" s="210"/>
      <c r="AC428" s="210"/>
      <c r="AD428" s="210"/>
      <c r="AE428" s="210"/>
      <c r="AF428" s="210"/>
      <c r="AG428" s="210" t="s">
        <v>203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17"/>
      <c r="B429" s="218"/>
      <c r="C429" s="248" t="s">
        <v>524</v>
      </c>
      <c r="D429" s="221"/>
      <c r="E429" s="222"/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10"/>
      <c r="AA429" s="210"/>
      <c r="AB429" s="210"/>
      <c r="AC429" s="210"/>
      <c r="AD429" s="210"/>
      <c r="AE429" s="210"/>
      <c r="AF429" s="210"/>
      <c r="AG429" s="210" t="s">
        <v>203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17"/>
      <c r="B430" s="218"/>
      <c r="C430" s="248" t="s">
        <v>300</v>
      </c>
      <c r="D430" s="221"/>
      <c r="E430" s="222">
        <v>124.5</v>
      </c>
      <c r="F430" s="220"/>
      <c r="G430" s="220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20"/>
      <c r="Z430" s="210"/>
      <c r="AA430" s="210"/>
      <c r="AB430" s="210"/>
      <c r="AC430" s="210"/>
      <c r="AD430" s="210"/>
      <c r="AE430" s="210"/>
      <c r="AF430" s="210"/>
      <c r="AG430" s="210" t="s">
        <v>203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">
      <c r="A431" s="217"/>
      <c r="B431" s="218"/>
      <c r="C431" s="248" t="s">
        <v>277</v>
      </c>
      <c r="D431" s="221"/>
      <c r="E431" s="222"/>
      <c r="F431" s="220"/>
      <c r="G431" s="220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20"/>
      <c r="Z431" s="210"/>
      <c r="AA431" s="210"/>
      <c r="AB431" s="210"/>
      <c r="AC431" s="210"/>
      <c r="AD431" s="210"/>
      <c r="AE431" s="210"/>
      <c r="AF431" s="210"/>
      <c r="AG431" s="210" t="s">
        <v>203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">
      <c r="A432" s="217"/>
      <c r="B432" s="218"/>
      <c r="C432" s="248" t="s">
        <v>525</v>
      </c>
      <c r="D432" s="221"/>
      <c r="E432" s="222"/>
      <c r="F432" s="220"/>
      <c r="G432" s="220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20"/>
      <c r="Z432" s="210"/>
      <c r="AA432" s="210"/>
      <c r="AB432" s="210"/>
      <c r="AC432" s="210"/>
      <c r="AD432" s="210"/>
      <c r="AE432" s="210"/>
      <c r="AF432" s="210"/>
      <c r="AG432" s="210" t="s">
        <v>203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">
      <c r="A433" s="217"/>
      <c r="B433" s="218"/>
      <c r="C433" s="248" t="s">
        <v>526</v>
      </c>
      <c r="D433" s="221"/>
      <c r="E433" s="222"/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10"/>
      <c r="AA433" s="210"/>
      <c r="AB433" s="210"/>
      <c r="AC433" s="210"/>
      <c r="AD433" s="210"/>
      <c r="AE433" s="210"/>
      <c r="AF433" s="210"/>
      <c r="AG433" s="210" t="s">
        <v>203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17"/>
      <c r="B434" s="218"/>
      <c r="C434" s="248" t="s">
        <v>302</v>
      </c>
      <c r="D434" s="221"/>
      <c r="E434" s="222">
        <v>31.88</v>
      </c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10"/>
      <c r="AA434" s="210"/>
      <c r="AB434" s="210"/>
      <c r="AC434" s="210"/>
      <c r="AD434" s="210"/>
      <c r="AE434" s="210"/>
      <c r="AF434" s="210"/>
      <c r="AG434" s="210" t="s">
        <v>203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17"/>
      <c r="B435" s="218"/>
      <c r="C435" s="248" t="s">
        <v>277</v>
      </c>
      <c r="D435" s="221"/>
      <c r="E435" s="222"/>
      <c r="F435" s="220"/>
      <c r="G435" s="220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20"/>
      <c r="Z435" s="210"/>
      <c r="AA435" s="210"/>
      <c r="AB435" s="210"/>
      <c r="AC435" s="210"/>
      <c r="AD435" s="210"/>
      <c r="AE435" s="210"/>
      <c r="AF435" s="210"/>
      <c r="AG435" s="210" t="s">
        <v>203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">
      <c r="A436" s="217"/>
      <c r="B436" s="218"/>
      <c r="C436" s="248" t="s">
        <v>527</v>
      </c>
      <c r="D436" s="221"/>
      <c r="E436" s="222"/>
      <c r="F436" s="220"/>
      <c r="G436" s="220"/>
      <c r="H436" s="220"/>
      <c r="I436" s="220"/>
      <c r="J436" s="220"/>
      <c r="K436" s="220"/>
      <c r="L436" s="220"/>
      <c r="M436" s="220"/>
      <c r="N436" s="219"/>
      <c r="O436" s="219"/>
      <c r="P436" s="219"/>
      <c r="Q436" s="219"/>
      <c r="R436" s="220"/>
      <c r="S436" s="220"/>
      <c r="T436" s="220"/>
      <c r="U436" s="220"/>
      <c r="V436" s="220"/>
      <c r="W436" s="220"/>
      <c r="X436" s="220"/>
      <c r="Y436" s="220"/>
      <c r="Z436" s="210"/>
      <c r="AA436" s="210"/>
      <c r="AB436" s="210"/>
      <c r="AC436" s="210"/>
      <c r="AD436" s="210"/>
      <c r="AE436" s="210"/>
      <c r="AF436" s="210"/>
      <c r="AG436" s="210" t="s">
        <v>203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">
      <c r="A437" s="217"/>
      <c r="B437" s="218"/>
      <c r="C437" s="248" t="s">
        <v>528</v>
      </c>
      <c r="D437" s="221"/>
      <c r="E437" s="222"/>
      <c r="F437" s="220"/>
      <c r="G437" s="220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10"/>
      <c r="AA437" s="210"/>
      <c r="AB437" s="210"/>
      <c r="AC437" s="210"/>
      <c r="AD437" s="210"/>
      <c r="AE437" s="210"/>
      <c r="AF437" s="210"/>
      <c r="AG437" s="210" t="s">
        <v>203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">
      <c r="A438" s="217"/>
      <c r="B438" s="218"/>
      <c r="C438" s="248" t="s">
        <v>529</v>
      </c>
      <c r="D438" s="221"/>
      <c r="E438" s="222">
        <v>4.5</v>
      </c>
      <c r="F438" s="220"/>
      <c r="G438" s="220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20"/>
      <c r="Z438" s="210"/>
      <c r="AA438" s="210"/>
      <c r="AB438" s="210"/>
      <c r="AC438" s="210"/>
      <c r="AD438" s="210"/>
      <c r="AE438" s="210"/>
      <c r="AF438" s="210"/>
      <c r="AG438" s="210" t="s">
        <v>203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">
      <c r="A439" s="217"/>
      <c r="B439" s="218"/>
      <c r="C439" s="248" t="s">
        <v>277</v>
      </c>
      <c r="D439" s="221"/>
      <c r="E439" s="222"/>
      <c r="F439" s="220"/>
      <c r="G439" s="220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20"/>
      <c r="Z439" s="210"/>
      <c r="AA439" s="210"/>
      <c r="AB439" s="210"/>
      <c r="AC439" s="210"/>
      <c r="AD439" s="210"/>
      <c r="AE439" s="210"/>
      <c r="AF439" s="210"/>
      <c r="AG439" s="210" t="s">
        <v>203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">
      <c r="A440" s="217"/>
      <c r="B440" s="218"/>
      <c r="C440" s="248" t="s">
        <v>335</v>
      </c>
      <c r="D440" s="221"/>
      <c r="E440" s="222"/>
      <c r="F440" s="220"/>
      <c r="G440" s="220"/>
      <c r="H440" s="220"/>
      <c r="I440" s="220"/>
      <c r="J440" s="220"/>
      <c r="K440" s="220"/>
      <c r="L440" s="220"/>
      <c r="M440" s="220"/>
      <c r="N440" s="219"/>
      <c r="O440" s="219"/>
      <c r="P440" s="219"/>
      <c r="Q440" s="219"/>
      <c r="R440" s="220"/>
      <c r="S440" s="220"/>
      <c r="T440" s="220"/>
      <c r="U440" s="220"/>
      <c r="V440" s="220"/>
      <c r="W440" s="220"/>
      <c r="X440" s="220"/>
      <c r="Y440" s="220"/>
      <c r="Z440" s="210"/>
      <c r="AA440" s="210"/>
      <c r="AB440" s="210"/>
      <c r="AC440" s="210"/>
      <c r="AD440" s="210"/>
      <c r="AE440" s="210"/>
      <c r="AF440" s="210"/>
      <c r="AG440" s="210" t="s">
        <v>203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17"/>
      <c r="B441" s="218"/>
      <c r="C441" s="248" t="s">
        <v>528</v>
      </c>
      <c r="D441" s="221"/>
      <c r="E441" s="222"/>
      <c r="F441" s="220"/>
      <c r="G441" s="220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10"/>
      <c r="AA441" s="210"/>
      <c r="AB441" s="210"/>
      <c r="AC441" s="210"/>
      <c r="AD441" s="210"/>
      <c r="AE441" s="210"/>
      <c r="AF441" s="210"/>
      <c r="AG441" s="210" t="s">
        <v>203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17"/>
      <c r="B442" s="218"/>
      <c r="C442" s="248" t="s">
        <v>530</v>
      </c>
      <c r="D442" s="221"/>
      <c r="E442" s="222">
        <v>5.2</v>
      </c>
      <c r="F442" s="220"/>
      <c r="G442" s="220"/>
      <c r="H442" s="220"/>
      <c r="I442" s="220"/>
      <c r="J442" s="220"/>
      <c r="K442" s="220"/>
      <c r="L442" s="220"/>
      <c r="M442" s="220"/>
      <c r="N442" s="219"/>
      <c r="O442" s="219"/>
      <c r="P442" s="219"/>
      <c r="Q442" s="219"/>
      <c r="R442" s="220"/>
      <c r="S442" s="220"/>
      <c r="T442" s="220"/>
      <c r="U442" s="220"/>
      <c r="V442" s="220"/>
      <c r="W442" s="220"/>
      <c r="X442" s="220"/>
      <c r="Y442" s="220"/>
      <c r="Z442" s="210"/>
      <c r="AA442" s="210"/>
      <c r="AB442" s="210"/>
      <c r="AC442" s="210"/>
      <c r="AD442" s="210"/>
      <c r="AE442" s="210"/>
      <c r="AF442" s="210"/>
      <c r="AG442" s="210" t="s">
        <v>203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31">
        <v>63</v>
      </c>
      <c r="B443" s="232" t="s">
        <v>531</v>
      </c>
      <c r="C443" s="247" t="s">
        <v>532</v>
      </c>
      <c r="D443" s="233" t="s">
        <v>288</v>
      </c>
      <c r="E443" s="234">
        <v>4.5</v>
      </c>
      <c r="F443" s="235"/>
      <c r="G443" s="236">
        <f>ROUND(E443*F443,2)</f>
        <v>0</v>
      </c>
      <c r="H443" s="235"/>
      <c r="I443" s="236">
        <f>ROUND(E443*H443,2)</f>
        <v>0</v>
      </c>
      <c r="J443" s="235"/>
      <c r="K443" s="236">
        <f>ROUND(E443*J443,2)</f>
        <v>0</v>
      </c>
      <c r="L443" s="236">
        <v>21</v>
      </c>
      <c r="M443" s="236">
        <f>G443*(1+L443/100)</f>
        <v>0</v>
      </c>
      <c r="N443" s="234">
        <v>0</v>
      </c>
      <c r="O443" s="234">
        <f>ROUND(E443*N443,2)</f>
        <v>0</v>
      </c>
      <c r="P443" s="234">
        <v>2.7980000000000001E-2</v>
      </c>
      <c r="Q443" s="234">
        <f>ROUND(E443*P443,2)</f>
        <v>0.13</v>
      </c>
      <c r="R443" s="236" t="s">
        <v>458</v>
      </c>
      <c r="S443" s="236" t="s">
        <v>195</v>
      </c>
      <c r="T443" s="237" t="s">
        <v>183</v>
      </c>
      <c r="U443" s="220">
        <v>0.105</v>
      </c>
      <c r="V443" s="220">
        <f>ROUND(E443*U443,2)</f>
        <v>0.47</v>
      </c>
      <c r="W443" s="220"/>
      <c r="X443" s="220" t="s">
        <v>224</v>
      </c>
      <c r="Y443" s="220" t="s">
        <v>185</v>
      </c>
      <c r="Z443" s="210"/>
      <c r="AA443" s="210"/>
      <c r="AB443" s="210"/>
      <c r="AC443" s="210"/>
      <c r="AD443" s="210"/>
      <c r="AE443" s="210"/>
      <c r="AF443" s="210"/>
      <c r="AG443" s="210" t="s">
        <v>533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2" x14ac:dyDescent="0.2">
      <c r="A444" s="217"/>
      <c r="B444" s="218"/>
      <c r="C444" s="248" t="s">
        <v>277</v>
      </c>
      <c r="D444" s="221"/>
      <c r="E444" s="222"/>
      <c r="F444" s="220"/>
      <c r="G444" s="220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20"/>
      <c r="Z444" s="210"/>
      <c r="AA444" s="210"/>
      <c r="AB444" s="210"/>
      <c r="AC444" s="210"/>
      <c r="AD444" s="210"/>
      <c r="AE444" s="210"/>
      <c r="AF444" s="210"/>
      <c r="AG444" s="210" t="s">
        <v>203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">
      <c r="A445" s="217"/>
      <c r="B445" s="218"/>
      <c r="C445" s="248" t="s">
        <v>527</v>
      </c>
      <c r="D445" s="221"/>
      <c r="E445" s="222"/>
      <c r="F445" s="220"/>
      <c r="G445" s="220"/>
      <c r="H445" s="220"/>
      <c r="I445" s="220"/>
      <c r="J445" s="220"/>
      <c r="K445" s="220"/>
      <c r="L445" s="220"/>
      <c r="M445" s="220"/>
      <c r="N445" s="219"/>
      <c r="O445" s="219"/>
      <c r="P445" s="219"/>
      <c r="Q445" s="219"/>
      <c r="R445" s="220"/>
      <c r="S445" s="220"/>
      <c r="T445" s="220"/>
      <c r="U445" s="220"/>
      <c r="V445" s="220"/>
      <c r="W445" s="220"/>
      <c r="X445" s="220"/>
      <c r="Y445" s="220"/>
      <c r="Z445" s="210"/>
      <c r="AA445" s="210"/>
      <c r="AB445" s="210"/>
      <c r="AC445" s="210"/>
      <c r="AD445" s="210"/>
      <c r="AE445" s="210"/>
      <c r="AF445" s="210"/>
      <c r="AG445" s="210" t="s">
        <v>203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">
      <c r="A446" s="217"/>
      <c r="B446" s="218"/>
      <c r="C446" s="248" t="s">
        <v>534</v>
      </c>
      <c r="D446" s="221"/>
      <c r="E446" s="222"/>
      <c r="F446" s="220"/>
      <c r="G446" s="220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20"/>
      <c r="Z446" s="210"/>
      <c r="AA446" s="210"/>
      <c r="AB446" s="210"/>
      <c r="AC446" s="210"/>
      <c r="AD446" s="210"/>
      <c r="AE446" s="210"/>
      <c r="AF446" s="210"/>
      <c r="AG446" s="210" t="s">
        <v>203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3" x14ac:dyDescent="0.2">
      <c r="A447" s="217"/>
      <c r="B447" s="218"/>
      <c r="C447" s="248" t="s">
        <v>535</v>
      </c>
      <c r="D447" s="221"/>
      <c r="E447" s="222"/>
      <c r="F447" s="220"/>
      <c r="G447" s="220"/>
      <c r="H447" s="220"/>
      <c r="I447" s="220"/>
      <c r="J447" s="220"/>
      <c r="K447" s="220"/>
      <c r="L447" s="220"/>
      <c r="M447" s="220"/>
      <c r="N447" s="219"/>
      <c r="O447" s="219"/>
      <c r="P447" s="219"/>
      <c r="Q447" s="219"/>
      <c r="R447" s="220"/>
      <c r="S447" s="220"/>
      <c r="T447" s="220"/>
      <c r="U447" s="220"/>
      <c r="V447" s="220"/>
      <c r="W447" s="220"/>
      <c r="X447" s="220"/>
      <c r="Y447" s="220"/>
      <c r="Z447" s="210"/>
      <c r="AA447" s="210"/>
      <c r="AB447" s="210"/>
      <c r="AC447" s="210"/>
      <c r="AD447" s="210"/>
      <c r="AE447" s="210"/>
      <c r="AF447" s="210"/>
      <c r="AG447" s="210" t="s">
        <v>203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17"/>
      <c r="B448" s="218"/>
      <c r="C448" s="248" t="s">
        <v>529</v>
      </c>
      <c r="D448" s="221"/>
      <c r="E448" s="222">
        <v>4.5</v>
      </c>
      <c r="F448" s="220"/>
      <c r="G448" s="220"/>
      <c r="H448" s="220"/>
      <c r="I448" s="220"/>
      <c r="J448" s="220"/>
      <c r="K448" s="220"/>
      <c r="L448" s="220"/>
      <c r="M448" s="220"/>
      <c r="N448" s="219"/>
      <c r="O448" s="219"/>
      <c r="P448" s="219"/>
      <c r="Q448" s="219"/>
      <c r="R448" s="220"/>
      <c r="S448" s="220"/>
      <c r="T448" s="220"/>
      <c r="U448" s="220"/>
      <c r="V448" s="220"/>
      <c r="W448" s="220"/>
      <c r="X448" s="220"/>
      <c r="Y448" s="220"/>
      <c r="Z448" s="210"/>
      <c r="AA448" s="210"/>
      <c r="AB448" s="210"/>
      <c r="AC448" s="210"/>
      <c r="AD448" s="210"/>
      <c r="AE448" s="210"/>
      <c r="AF448" s="210"/>
      <c r="AG448" s="210" t="s">
        <v>203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x14ac:dyDescent="0.2">
      <c r="A449" s="224" t="s">
        <v>177</v>
      </c>
      <c r="B449" s="225" t="s">
        <v>98</v>
      </c>
      <c r="C449" s="245" t="s">
        <v>99</v>
      </c>
      <c r="D449" s="226"/>
      <c r="E449" s="227"/>
      <c r="F449" s="228"/>
      <c r="G449" s="228">
        <f>SUMIF(AG450:AG455,"&lt;&gt;NOR",G450:G455)</f>
        <v>0</v>
      </c>
      <c r="H449" s="228"/>
      <c r="I449" s="228">
        <f>SUM(I450:I455)</f>
        <v>0</v>
      </c>
      <c r="J449" s="228"/>
      <c r="K449" s="228">
        <f>SUM(K450:K455)</f>
        <v>0</v>
      </c>
      <c r="L449" s="228"/>
      <c r="M449" s="228">
        <f>SUM(M450:M455)</f>
        <v>0</v>
      </c>
      <c r="N449" s="227"/>
      <c r="O449" s="227">
        <f>SUM(O450:O455)</f>
        <v>0</v>
      </c>
      <c r="P449" s="227"/>
      <c r="Q449" s="227">
        <f>SUM(Q450:Q455)</f>
        <v>0</v>
      </c>
      <c r="R449" s="228"/>
      <c r="S449" s="228"/>
      <c r="T449" s="229"/>
      <c r="U449" s="223"/>
      <c r="V449" s="223">
        <f>SUM(V450:V455)</f>
        <v>127.79</v>
      </c>
      <c r="W449" s="223"/>
      <c r="X449" s="223"/>
      <c r="Y449" s="223"/>
      <c r="AG449" t="s">
        <v>178</v>
      </c>
    </row>
    <row r="450" spans="1:60" ht="22.5" outlineLevel="1" x14ac:dyDescent="0.2">
      <c r="A450" s="231">
        <v>64</v>
      </c>
      <c r="B450" s="232" t="s">
        <v>536</v>
      </c>
      <c r="C450" s="247" t="s">
        <v>537</v>
      </c>
      <c r="D450" s="233" t="s">
        <v>252</v>
      </c>
      <c r="E450" s="234">
        <v>136.16656</v>
      </c>
      <c r="F450" s="235"/>
      <c r="G450" s="236">
        <f>ROUND(E450*F450,2)</f>
        <v>0</v>
      </c>
      <c r="H450" s="235"/>
      <c r="I450" s="236">
        <f>ROUND(E450*H450,2)</f>
        <v>0</v>
      </c>
      <c r="J450" s="235"/>
      <c r="K450" s="236">
        <f>ROUND(E450*J450,2)</f>
        <v>0</v>
      </c>
      <c r="L450" s="236">
        <v>21</v>
      </c>
      <c r="M450" s="236">
        <f>G450*(1+L450/100)</f>
        <v>0</v>
      </c>
      <c r="N450" s="234">
        <v>0</v>
      </c>
      <c r="O450" s="234">
        <f>ROUND(E450*N450,2)</f>
        <v>0</v>
      </c>
      <c r="P450" s="234">
        <v>0</v>
      </c>
      <c r="Q450" s="234">
        <f>ROUND(E450*P450,2)</f>
        <v>0</v>
      </c>
      <c r="R450" s="236" t="s">
        <v>263</v>
      </c>
      <c r="S450" s="236" t="s">
        <v>195</v>
      </c>
      <c r="T450" s="237" t="s">
        <v>183</v>
      </c>
      <c r="U450" s="220">
        <v>0.9385</v>
      </c>
      <c r="V450" s="220">
        <f>ROUND(E450*U450,2)</f>
        <v>127.79</v>
      </c>
      <c r="W450" s="220"/>
      <c r="X450" s="220" t="s">
        <v>224</v>
      </c>
      <c r="Y450" s="220" t="s">
        <v>185</v>
      </c>
      <c r="Z450" s="210"/>
      <c r="AA450" s="210"/>
      <c r="AB450" s="210"/>
      <c r="AC450" s="210"/>
      <c r="AD450" s="210"/>
      <c r="AE450" s="210"/>
      <c r="AF450" s="210"/>
      <c r="AG450" s="210" t="s">
        <v>225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2" x14ac:dyDescent="0.2">
      <c r="A451" s="217"/>
      <c r="B451" s="218"/>
      <c r="C451" s="260" t="s">
        <v>538</v>
      </c>
      <c r="D451" s="257"/>
      <c r="E451" s="257"/>
      <c r="F451" s="257"/>
      <c r="G451" s="257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20"/>
      <c r="Z451" s="210"/>
      <c r="AA451" s="210"/>
      <c r="AB451" s="210"/>
      <c r="AC451" s="210"/>
      <c r="AD451" s="210"/>
      <c r="AE451" s="210"/>
      <c r="AF451" s="210"/>
      <c r="AG451" s="210" t="s">
        <v>227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2" x14ac:dyDescent="0.2">
      <c r="A452" s="217"/>
      <c r="B452" s="218"/>
      <c r="C452" s="248" t="s">
        <v>539</v>
      </c>
      <c r="D452" s="221"/>
      <c r="E452" s="222"/>
      <c r="F452" s="220"/>
      <c r="G452" s="220"/>
      <c r="H452" s="220"/>
      <c r="I452" s="220"/>
      <c r="J452" s="220"/>
      <c r="K452" s="220"/>
      <c r="L452" s="220"/>
      <c r="M452" s="220"/>
      <c r="N452" s="219"/>
      <c r="O452" s="219"/>
      <c r="P452" s="219"/>
      <c r="Q452" s="219"/>
      <c r="R452" s="220"/>
      <c r="S452" s="220"/>
      <c r="T452" s="220"/>
      <c r="U452" s="220"/>
      <c r="V452" s="220"/>
      <c r="W452" s="220"/>
      <c r="X452" s="220"/>
      <c r="Y452" s="220"/>
      <c r="Z452" s="210"/>
      <c r="AA452" s="210"/>
      <c r="AB452" s="210"/>
      <c r="AC452" s="210"/>
      <c r="AD452" s="210"/>
      <c r="AE452" s="210"/>
      <c r="AF452" s="210"/>
      <c r="AG452" s="210" t="s">
        <v>203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ht="22.5" outlineLevel="3" x14ac:dyDescent="0.2">
      <c r="A453" s="217"/>
      <c r="B453" s="218"/>
      <c r="C453" s="248" t="s">
        <v>540</v>
      </c>
      <c r="D453" s="221"/>
      <c r="E453" s="222"/>
      <c r="F453" s="220"/>
      <c r="G453" s="220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20"/>
      <c r="Z453" s="210"/>
      <c r="AA453" s="210"/>
      <c r="AB453" s="210"/>
      <c r="AC453" s="210"/>
      <c r="AD453" s="210"/>
      <c r="AE453" s="210"/>
      <c r="AF453" s="210"/>
      <c r="AG453" s="210" t="s">
        <v>203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">
      <c r="A454" s="217"/>
      <c r="B454" s="218"/>
      <c r="C454" s="248" t="s">
        <v>541</v>
      </c>
      <c r="D454" s="221"/>
      <c r="E454" s="222"/>
      <c r="F454" s="220"/>
      <c r="G454" s="220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20"/>
      <c r="Z454" s="210"/>
      <c r="AA454" s="210"/>
      <c r="AB454" s="210"/>
      <c r="AC454" s="210"/>
      <c r="AD454" s="210"/>
      <c r="AE454" s="210"/>
      <c r="AF454" s="210"/>
      <c r="AG454" s="210" t="s">
        <v>203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">
      <c r="A455" s="217"/>
      <c r="B455" s="218"/>
      <c r="C455" s="248" t="s">
        <v>542</v>
      </c>
      <c r="D455" s="221"/>
      <c r="E455" s="222">
        <v>136.16656</v>
      </c>
      <c r="F455" s="220"/>
      <c r="G455" s="220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10"/>
      <c r="AA455" s="210"/>
      <c r="AB455" s="210"/>
      <c r="AC455" s="210"/>
      <c r="AD455" s="210"/>
      <c r="AE455" s="210"/>
      <c r="AF455" s="210"/>
      <c r="AG455" s="210" t="s">
        <v>203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x14ac:dyDescent="0.2">
      <c r="A456" s="224" t="s">
        <v>177</v>
      </c>
      <c r="B456" s="225" t="s">
        <v>100</v>
      </c>
      <c r="C456" s="245" t="s">
        <v>101</v>
      </c>
      <c r="D456" s="226"/>
      <c r="E456" s="227"/>
      <c r="F456" s="228"/>
      <c r="G456" s="228">
        <f>SUMIF(AG457:AG461,"&lt;&gt;NOR",G457:G461)</f>
        <v>0</v>
      </c>
      <c r="H456" s="228"/>
      <c r="I456" s="228">
        <f>SUM(I457:I461)</f>
        <v>0</v>
      </c>
      <c r="J456" s="228"/>
      <c r="K456" s="228">
        <f>SUM(K457:K461)</f>
        <v>0</v>
      </c>
      <c r="L456" s="228"/>
      <c r="M456" s="228">
        <f>SUM(M457:M461)</f>
        <v>0</v>
      </c>
      <c r="N456" s="227"/>
      <c r="O456" s="227">
        <f>SUM(O457:O461)</f>
        <v>0</v>
      </c>
      <c r="P456" s="227"/>
      <c r="Q456" s="227">
        <f>SUM(Q457:Q461)</f>
        <v>1.23</v>
      </c>
      <c r="R456" s="228"/>
      <c r="S456" s="228"/>
      <c r="T456" s="229"/>
      <c r="U456" s="223"/>
      <c r="V456" s="223">
        <f>SUM(V457:V461)</f>
        <v>5.55</v>
      </c>
      <c r="W456" s="223"/>
      <c r="X456" s="223"/>
      <c r="Y456" s="223"/>
      <c r="AG456" t="s">
        <v>178</v>
      </c>
    </row>
    <row r="457" spans="1:60" outlineLevel="1" x14ac:dyDescent="0.2">
      <c r="A457" s="231">
        <v>65</v>
      </c>
      <c r="B457" s="232" t="s">
        <v>543</v>
      </c>
      <c r="C457" s="247" t="s">
        <v>544</v>
      </c>
      <c r="D457" s="233" t="s">
        <v>288</v>
      </c>
      <c r="E457" s="234">
        <v>126.08750000000001</v>
      </c>
      <c r="F457" s="235"/>
      <c r="G457" s="236">
        <f>ROUND(E457*F457,2)</f>
        <v>0</v>
      </c>
      <c r="H457" s="235"/>
      <c r="I457" s="236">
        <f>ROUND(E457*H457,2)</f>
        <v>0</v>
      </c>
      <c r="J457" s="235"/>
      <c r="K457" s="236">
        <f>ROUND(E457*J457,2)</f>
        <v>0</v>
      </c>
      <c r="L457" s="236">
        <v>21</v>
      </c>
      <c r="M457" s="236">
        <f>G457*(1+L457/100)</f>
        <v>0</v>
      </c>
      <c r="N457" s="234">
        <v>0</v>
      </c>
      <c r="O457" s="234">
        <f>ROUND(E457*N457,2)</f>
        <v>0</v>
      </c>
      <c r="P457" s="234">
        <v>9.7400000000000004E-3</v>
      </c>
      <c r="Q457" s="234">
        <f>ROUND(E457*P457,2)</f>
        <v>1.23</v>
      </c>
      <c r="R457" s="236" t="s">
        <v>545</v>
      </c>
      <c r="S457" s="236" t="s">
        <v>195</v>
      </c>
      <c r="T457" s="237" t="s">
        <v>183</v>
      </c>
      <c r="U457" s="220">
        <v>4.3999999999999997E-2</v>
      </c>
      <c r="V457" s="220">
        <f>ROUND(E457*U457,2)</f>
        <v>5.55</v>
      </c>
      <c r="W457" s="220"/>
      <c r="X457" s="220" t="s">
        <v>224</v>
      </c>
      <c r="Y457" s="220" t="s">
        <v>185</v>
      </c>
      <c r="Z457" s="210"/>
      <c r="AA457" s="210"/>
      <c r="AB457" s="210"/>
      <c r="AC457" s="210"/>
      <c r="AD457" s="210"/>
      <c r="AE457" s="210"/>
      <c r="AF457" s="210"/>
      <c r="AG457" s="210" t="s">
        <v>546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2" x14ac:dyDescent="0.2">
      <c r="A458" s="217"/>
      <c r="B458" s="218"/>
      <c r="C458" s="248" t="s">
        <v>459</v>
      </c>
      <c r="D458" s="221"/>
      <c r="E458" s="222"/>
      <c r="F458" s="220"/>
      <c r="G458" s="220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20"/>
      <c r="Z458" s="210"/>
      <c r="AA458" s="210"/>
      <c r="AB458" s="210"/>
      <c r="AC458" s="210"/>
      <c r="AD458" s="210"/>
      <c r="AE458" s="210"/>
      <c r="AF458" s="210"/>
      <c r="AG458" s="210" t="s">
        <v>203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17"/>
      <c r="B459" s="218"/>
      <c r="C459" s="248" t="s">
        <v>547</v>
      </c>
      <c r="D459" s="221"/>
      <c r="E459" s="222"/>
      <c r="F459" s="220"/>
      <c r="G459" s="220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20"/>
      <c r="Z459" s="210"/>
      <c r="AA459" s="210"/>
      <c r="AB459" s="210"/>
      <c r="AC459" s="210"/>
      <c r="AD459" s="210"/>
      <c r="AE459" s="210"/>
      <c r="AF459" s="210"/>
      <c r="AG459" s="210" t="s">
        <v>203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">
      <c r="A460" s="217"/>
      <c r="B460" s="218"/>
      <c r="C460" s="248" t="s">
        <v>548</v>
      </c>
      <c r="D460" s="221"/>
      <c r="E460" s="222">
        <v>122.24</v>
      </c>
      <c r="F460" s="220"/>
      <c r="G460" s="220"/>
      <c r="H460" s="220"/>
      <c r="I460" s="220"/>
      <c r="J460" s="220"/>
      <c r="K460" s="220"/>
      <c r="L460" s="220"/>
      <c r="M460" s="220"/>
      <c r="N460" s="219"/>
      <c r="O460" s="219"/>
      <c r="P460" s="219"/>
      <c r="Q460" s="219"/>
      <c r="R460" s="220"/>
      <c r="S460" s="220"/>
      <c r="T460" s="220"/>
      <c r="U460" s="220"/>
      <c r="V460" s="220"/>
      <c r="W460" s="220"/>
      <c r="X460" s="220"/>
      <c r="Y460" s="220"/>
      <c r="Z460" s="210"/>
      <c r="AA460" s="210"/>
      <c r="AB460" s="210"/>
      <c r="AC460" s="210"/>
      <c r="AD460" s="210"/>
      <c r="AE460" s="210"/>
      <c r="AF460" s="210"/>
      <c r="AG460" s="210" t="s">
        <v>203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">
      <c r="A461" s="217"/>
      <c r="B461" s="218"/>
      <c r="C461" s="248" t="s">
        <v>549</v>
      </c>
      <c r="D461" s="221"/>
      <c r="E461" s="222">
        <v>3.85</v>
      </c>
      <c r="F461" s="220"/>
      <c r="G461" s="220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20"/>
      <c r="Z461" s="210"/>
      <c r="AA461" s="210"/>
      <c r="AB461" s="210"/>
      <c r="AC461" s="210"/>
      <c r="AD461" s="210"/>
      <c r="AE461" s="210"/>
      <c r="AF461" s="210"/>
      <c r="AG461" s="210" t="s">
        <v>203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x14ac:dyDescent="0.2">
      <c r="A462" s="224" t="s">
        <v>177</v>
      </c>
      <c r="B462" s="225" t="s">
        <v>102</v>
      </c>
      <c r="C462" s="245" t="s">
        <v>103</v>
      </c>
      <c r="D462" s="226"/>
      <c r="E462" s="227"/>
      <c r="F462" s="228"/>
      <c r="G462" s="228">
        <f>SUMIF(AG463:AG467,"&lt;&gt;NOR",G463:G467)</f>
        <v>0</v>
      </c>
      <c r="H462" s="228"/>
      <c r="I462" s="228">
        <f>SUM(I463:I467)</f>
        <v>0</v>
      </c>
      <c r="J462" s="228"/>
      <c r="K462" s="228">
        <f>SUM(K463:K467)</f>
        <v>0</v>
      </c>
      <c r="L462" s="228"/>
      <c r="M462" s="228">
        <f>SUM(M463:M467)</f>
        <v>0</v>
      </c>
      <c r="N462" s="227"/>
      <c r="O462" s="227">
        <f>SUM(O463:O467)</f>
        <v>0</v>
      </c>
      <c r="P462" s="227"/>
      <c r="Q462" s="227">
        <f>SUM(Q463:Q467)</f>
        <v>0</v>
      </c>
      <c r="R462" s="228"/>
      <c r="S462" s="228"/>
      <c r="T462" s="229"/>
      <c r="U462" s="223"/>
      <c r="V462" s="223">
        <f>SUM(V463:V467)</f>
        <v>2.93</v>
      </c>
      <c r="W462" s="223"/>
      <c r="X462" s="223"/>
      <c r="Y462" s="223"/>
      <c r="AG462" t="s">
        <v>178</v>
      </c>
    </row>
    <row r="463" spans="1:60" ht="22.5" outlineLevel="1" x14ac:dyDescent="0.2">
      <c r="A463" s="231">
        <v>66</v>
      </c>
      <c r="B463" s="232" t="s">
        <v>550</v>
      </c>
      <c r="C463" s="247" t="s">
        <v>551</v>
      </c>
      <c r="D463" s="233" t="s">
        <v>329</v>
      </c>
      <c r="E463" s="234">
        <v>58.66</v>
      </c>
      <c r="F463" s="235"/>
      <c r="G463" s="236">
        <f>ROUND(E463*F463,2)</f>
        <v>0</v>
      </c>
      <c r="H463" s="235"/>
      <c r="I463" s="236">
        <f>ROUND(E463*H463,2)</f>
        <v>0</v>
      </c>
      <c r="J463" s="235"/>
      <c r="K463" s="236">
        <f>ROUND(E463*J463,2)</f>
        <v>0</v>
      </c>
      <c r="L463" s="236">
        <v>21</v>
      </c>
      <c r="M463" s="236">
        <f>G463*(1+L463/100)</f>
        <v>0</v>
      </c>
      <c r="N463" s="234">
        <v>4.0000000000000003E-5</v>
      </c>
      <c r="O463" s="234">
        <f>ROUND(E463*N463,2)</f>
        <v>0</v>
      </c>
      <c r="P463" s="234">
        <v>0</v>
      </c>
      <c r="Q463" s="234">
        <f>ROUND(E463*P463,2)</f>
        <v>0</v>
      </c>
      <c r="R463" s="236" t="s">
        <v>552</v>
      </c>
      <c r="S463" s="236" t="s">
        <v>195</v>
      </c>
      <c r="T463" s="237" t="s">
        <v>183</v>
      </c>
      <c r="U463" s="220">
        <v>0.05</v>
      </c>
      <c r="V463" s="220">
        <f>ROUND(E463*U463,2)</f>
        <v>2.93</v>
      </c>
      <c r="W463" s="220"/>
      <c r="X463" s="220" t="s">
        <v>224</v>
      </c>
      <c r="Y463" s="220" t="s">
        <v>185</v>
      </c>
      <c r="Z463" s="210"/>
      <c r="AA463" s="210"/>
      <c r="AB463" s="210"/>
      <c r="AC463" s="210"/>
      <c r="AD463" s="210"/>
      <c r="AE463" s="210"/>
      <c r="AF463" s="210"/>
      <c r="AG463" s="210" t="s">
        <v>546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2" x14ac:dyDescent="0.2">
      <c r="A464" s="217"/>
      <c r="B464" s="218"/>
      <c r="C464" s="248" t="s">
        <v>553</v>
      </c>
      <c r="D464" s="221"/>
      <c r="E464" s="222"/>
      <c r="F464" s="220"/>
      <c r="G464" s="220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20"/>
      <c r="Z464" s="210"/>
      <c r="AA464" s="210"/>
      <c r="AB464" s="210"/>
      <c r="AC464" s="210"/>
      <c r="AD464" s="210"/>
      <c r="AE464" s="210"/>
      <c r="AF464" s="210"/>
      <c r="AG464" s="210" t="s">
        <v>203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">
      <c r="A465" s="217"/>
      <c r="B465" s="218"/>
      <c r="C465" s="248" t="s">
        <v>554</v>
      </c>
      <c r="D465" s="221"/>
      <c r="E465" s="222">
        <v>58.66</v>
      </c>
      <c r="F465" s="220"/>
      <c r="G465" s="220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20"/>
      <c r="Z465" s="210"/>
      <c r="AA465" s="210"/>
      <c r="AB465" s="210"/>
      <c r="AC465" s="210"/>
      <c r="AD465" s="210"/>
      <c r="AE465" s="210"/>
      <c r="AF465" s="210"/>
      <c r="AG465" s="210" t="s">
        <v>203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">
      <c r="A466" s="231">
        <v>67</v>
      </c>
      <c r="B466" s="232" t="s">
        <v>555</v>
      </c>
      <c r="C466" s="247" t="s">
        <v>556</v>
      </c>
      <c r="D466" s="233" t="s">
        <v>252</v>
      </c>
      <c r="E466" s="234">
        <v>2.3500000000000001E-3</v>
      </c>
      <c r="F466" s="235"/>
      <c r="G466" s="236">
        <f>ROUND(E466*F466,2)</f>
        <v>0</v>
      </c>
      <c r="H466" s="235"/>
      <c r="I466" s="236">
        <f>ROUND(E466*H466,2)</f>
        <v>0</v>
      </c>
      <c r="J466" s="235"/>
      <c r="K466" s="236">
        <f>ROUND(E466*J466,2)</f>
        <v>0</v>
      </c>
      <c r="L466" s="236">
        <v>21</v>
      </c>
      <c r="M466" s="236">
        <f>G466*(1+L466/100)</f>
        <v>0</v>
      </c>
      <c r="N466" s="234">
        <v>0</v>
      </c>
      <c r="O466" s="234">
        <f>ROUND(E466*N466,2)</f>
        <v>0</v>
      </c>
      <c r="P466" s="234">
        <v>0</v>
      </c>
      <c r="Q466" s="234">
        <f>ROUND(E466*P466,2)</f>
        <v>0</v>
      </c>
      <c r="R466" s="236" t="s">
        <v>552</v>
      </c>
      <c r="S466" s="236" t="s">
        <v>195</v>
      </c>
      <c r="T466" s="237" t="s">
        <v>183</v>
      </c>
      <c r="U466" s="220">
        <v>1.74</v>
      </c>
      <c r="V466" s="220">
        <f>ROUND(E466*U466,2)</f>
        <v>0</v>
      </c>
      <c r="W466" s="220"/>
      <c r="X466" s="220" t="s">
        <v>224</v>
      </c>
      <c r="Y466" s="220" t="s">
        <v>185</v>
      </c>
      <c r="Z466" s="210"/>
      <c r="AA466" s="210"/>
      <c r="AB466" s="210"/>
      <c r="AC466" s="210"/>
      <c r="AD466" s="210"/>
      <c r="AE466" s="210"/>
      <c r="AF466" s="210"/>
      <c r="AG466" s="210" t="s">
        <v>557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2" x14ac:dyDescent="0.2">
      <c r="A467" s="217"/>
      <c r="B467" s="218"/>
      <c r="C467" s="260" t="s">
        <v>558</v>
      </c>
      <c r="D467" s="257"/>
      <c r="E467" s="257"/>
      <c r="F467" s="257"/>
      <c r="G467" s="257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10"/>
      <c r="AA467" s="210"/>
      <c r="AB467" s="210"/>
      <c r="AC467" s="210"/>
      <c r="AD467" s="210"/>
      <c r="AE467" s="210"/>
      <c r="AF467" s="210"/>
      <c r="AG467" s="210" t="s">
        <v>227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x14ac:dyDescent="0.2">
      <c r="A468" s="224" t="s">
        <v>177</v>
      </c>
      <c r="B468" s="225" t="s">
        <v>104</v>
      </c>
      <c r="C468" s="245" t="s">
        <v>105</v>
      </c>
      <c r="D468" s="226"/>
      <c r="E468" s="227"/>
      <c r="F468" s="228"/>
      <c r="G468" s="228">
        <f>SUMIF(AG469:AG472,"&lt;&gt;NOR",G469:G472)</f>
        <v>0</v>
      </c>
      <c r="H468" s="228"/>
      <c r="I468" s="228">
        <f>SUM(I469:I472)</f>
        <v>0</v>
      </c>
      <c r="J468" s="228"/>
      <c r="K468" s="228">
        <f>SUM(K469:K472)</f>
        <v>0</v>
      </c>
      <c r="L468" s="228"/>
      <c r="M468" s="228">
        <f>SUM(M469:M472)</f>
        <v>0</v>
      </c>
      <c r="N468" s="227"/>
      <c r="O468" s="227">
        <f>SUM(O469:O472)</f>
        <v>0</v>
      </c>
      <c r="P468" s="227"/>
      <c r="Q468" s="227">
        <f>SUM(Q469:Q472)</f>
        <v>0.22</v>
      </c>
      <c r="R468" s="228"/>
      <c r="S468" s="228"/>
      <c r="T468" s="229"/>
      <c r="U468" s="223"/>
      <c r="V468" s="223">
        <f>SUM(V469:V472)</f>
        <v>3.57</v>
      </c>
      <c r="W468" s="223"/>
      <c r="X468" s="223"/>
      <c r="Y468" s="223"/>
      <c r="AG468" t="s">
        <v>178</v>
      </c>
    </row>
    <row r="469" spans="1:60" outlineLevel="1" x14ac:dyDescent="0.2">
      <c r="A469" s="231">
        <v>68</v>
      </c>
      <c r="B469" s="232" t="s">
        <v>559</v>
      </c>
      <c r="C469" s="247" t="s">
        <v>560</v>
      </c>
      <c r="D469" s="233" t="s">
        <v>561</v>
      </c>
      <c r="E469" s="234">
        <v>5</v>
      </c>
      <c r="F469" s="235"/>
      <c r="G469" s="236">
        <f>ROUND(E469*F469,2)</f>
        <v>0</v>
      </c>
      <c r="H469" s="235"/>
      <c r="I469" s="236">
        <f>ROUND(E469*H469,2)</f>
        <v>0</v>
      </c>
      <c r="J469" s="235"/>
      <c r="K469" s="236">
        <f>ROUND(E469*J469,2)</f>
        <v>0</v>
      </c>
      <c r="L469" s="236">
        <v>21</v>
      </c>
      <c r="M469" s="236">
        <f>G469*(1+L469/100)</f>
        <v>0</v>
      </c>
      <c r="N469" s="234">
        <v>0</v>
      </c>
      <c r="O469" s="234">
        <f>ROUND(E469*N469,2)</f>
        <v>0</v>
      </c>
      <c r="P469" s="234">
        <v>4.3499999999999997E-2</v>
      </c>
      <c r="Q469" s="234">
        <f>ROUND(E469*P469,2)</f>
        <v>0.22</v>
      </c>
      <c r="R469" s="236" t="s">
        <v>562</v>
      </c>
      <c r="S469" s="236" t="s">
        <v>195</v>
      </c>
      <c r="T469" s="237" t="s">
        <v>183</v>
      </c>
      <c r="U469" s="220">
        <v>0.71299999999999997</v>
      </c>
      <c r="V469" s="220">
        <f>ROUND(E469*U469,2)</f>
        <v>3.57</v>
      </c>
      <c r="W469" s="220"/>
      <c r="X469" s="220" t="s">
        <v>224</v>
      </c>
      <c r="Y469" s="220" t="s">
        <v>185</v>
      </c>
      <c r="Z469" s="210"/>
      <c r="AA469" s="210"/>
      <c r="AB469" s="210"/>
      <c r="AC469" s="210"/>
      <c r="AD469" s="210"/>
      <c r="AE469" s="210"/>
      <c r="AF469" s="210"/>
      <c r="AG469" s="210" t="s">
        <v>546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2" x14ac:dyDescent="0.2">
      <c r="A470" s="217"/>
      <c r="B470" s="218"/>
      <c r="C470" s="248" t="s">
        <v>277</v>
      </c>
      <c r="D470" s="221"/>
      <c r="E470" s="222"/>
      <c r="F470" s="220"/>
      <c r="G470" s="220"/>
      <c r="H470" s="220"/>
      <c r="I470" s="220"/>
      <c r="J470" s="220"/>
      <c r="K470" s="220"/>
      <c r="L470" s="220"/>
      <c r="M470" s="220"/>
      <c r="N470" s="219"/>
      <c r="O470" s="219"/>
      <c r="P470" s="219"/>
      <c r="Q470" s="219"/>
      <c r="R470" s="220"/>
      <c r="S470" s="220"/>
      <c r="T470" s="220"/>
      <c r="U470" s="220"/>
      <c r="V470" s="220"/>
      <c r="W470" s="220"/>
      <c r="X470" s="220"/>
      <c r="Y470" s="220"/>
      <c r="Z470" s="210"/>
      <c r="AA470" s="210"/>
      <c r="AB470" s="210"/>
      <c r="AC470" s="210"/>
      <c r="AD470" s="210"/>
      <c r="AE470" s="210"/>
      <c r="AF470" s="210"/>
      <c r="AG470" s="210" t="s">
        <v>203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3" x14ac:dyDescent="0.2">
      <c r="A471" s="217"/>
      <c r="B471" s="218"/>
      <c r="C471" s="248" t="s">
        <v>563</v>
      </c>
      <c r="D471" s="221"/>
      <c r="E471" s="222"/>
      <c r="F471" s="220"/>
      <c r="G471" s="220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10"/>
      <c r="AA471" s="210"/>
      <c r="AB471" s="210"/>
      <c r="AC471" s="210"/>
      <c r="AD471" s="210"/>
      <c r="AE471" s="210"/>
      <c r="AF471" s="210"/>
      <c r="AG471" s="210" t="s">
        <v>203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3" x14ac:dyDescent="0.2">
      <c r="A472" s="217"/>
      <c r="B472" s="218"/>
      <c r="C472" s="248" t="s">
        <v>564</v>
      </c>
      <c r="D472" s="221"/>
      <c r="E472" s="222">
        <v>5</v>
      </c>
      <c r="F472" s="220"/>
      <c r="G472" s="220"/>
      <c r="H472" s="220"/>
      <c r="I472" s="220"/>
      <c r="J472" s="220"/>
      <c r="K472" s="220"/>
      <c r="L472" s="220"/>
      <c r="M472" s="220"/>
      <c r="N472" s="219"/>
      <c r="O472" s="219"/>
      <c r="P472" s="219"/>
      <c r="Q472" s="219"/>
      <c r="R472" s="220"/>
      <c r="S472" s="220"/>
      <c r="T472" s="220"/>
      <c r="U472" s="220"/>
      <c r="V472" s="220"/>
      <c r="W472" s="220"/>
      <c r="X472" s="220"/>
      <c r="Y472" s="220"/>
      <c r="Z472" s="210"/>
      <c r="AA472" s="210"/>
      <c r="AB472" s="210"/>
      <c r="AC472" s="210"/>
      <c r="AD472" s="210"/>
      <c r="AE472" s="210"/>
      <c r="AF472" s="210"/>
      <c r="AG472" s="210" t="s">
        <v>203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x14ac:dyDescent="0.2">
      <c r="A473" s="224" t="s">
        <v>177</v>
      </c>
      <c r="B473" s="225" t="s">
        <v>106</v>
      </c>
      <c r="C473" s="245" t="s">
        <v>107</v>
      </c>
      <c r="D473" s="226"/>
      <c r="E473" s="227"/>
      <c r="F473" s="228"/>
      <c r="G473" s="228">
        <f>SUMIF(AG474:AG487,"&lt;&gt;NOR",G474:G487)</f>
        <v>0</v>
      </c>
      <c r="H473" s="228"/>
      <c r="I473" s="228">
        <f>SUM(I474:I487)</f>
        <v>0</v>
      </c>
      <c r="J473" s="228"/>
      <c r="K473" s="228">
        <f>SUM(K474:K487)</f>
        <v>0</v>
      </c>
      <c r="L473" s="228"/>
      <c r="M473" s="228">
        <f>SUM(M474:M487)</f>
        <v>0</v>
      </c>
      <c r="N473" s="227"/>
      <c r="O473" s="227">
        <f>SUM(O474:O487)</f>
        <v>0.16</v>
      </c>
      <c r="P473" s="227"/>
      <c r="Q473" s="227">
        <f>SUM(Q474:Q487)</f>
        <v>0</v>
      </c>
      <c r="R473" s="228"/>
      <c r="S473" s="228"/>
      <c r="T473" s="229"/>
      <c r="U473" s="223"/>
      <c r="V473" s="223">
        <f>SUM(V474:V487)</f>
        <v>0.36</v>
      </c>
      <c r="W473" s="223"/>
      <c r="X473" s="223"/>
      <c r="Y473" s="223"/>
      <c r="AG473" t="s">
        <v>178</v>
      </c>
    </row>
    <row r="474" spans="1:60" outlineLevel="1" x14ac:dyDescent="0.2">
      <c r="A474" s="231">
        <v>69</v>
      </c>
      <c r="B474" s="232" t="s">
        <v>565</v>
      </c>
      <c r="C474" s="247" t="s">
        <v>566</v>
      </c>
      <c r="D474" s="233" t="s">
        <v>275</v>
      </c>
      <c r="E474" s="234">
        <v>1</v>
      </c>
      <c r="F474" s="235"/>
      <c r="G474" s="236">
        <f>ROUND(E474*F474,2)</f>
        <v>0</v>
      </c>
      <c r="H474" s="235"/>
      <c r="I474" s="236">
        <f>ROUND(E474*H474,2)</f>
        <v>0</v>
      </c>
      <c r="J474" s="235"/>
      <c r="K474" s="236">
        <f>ROUND(E474*J474,2)</f>
        <v>0</v>
      </c>
      <c r="L474" s="236">
        <v>21</v>
      </c>
      <c r="M474" s="236">
        <f>G474*(1+L474/100)</f>
        <v>0</v>
      </c>
      <c r="N474" s="234">
        <v>0.01</v>
      </c>
      <c r="O474" s="234">
        <f>ROUND(E474*N474,2)</f>
        <v>0.01</v>
      </c>
      <c r="P474" s="234">
        <v>0</v>
      </c>
      <c r="Q474" s="234">
        <f>ROUND(E474*P474,2)</f>
        <v>0</v>
      </c>
      <c r="R474" s="236"/>
      <c r="S474" s="236" t="s">
        <v>182</v>
      </c>
      <c r="T474" s="237" t="s">
        <v>183</v>
      </c>
      <c r="U474" s="220">
        <v>0</v>
      </c>
      <c r="V474" s="220">
        <f>ROUND(E474*U474,2)</f>
        <v>0</v>
      </c>
      <c r="W474" s="220"/>
      <c r="X474" s="220" t="s">
        <v>224</v>
      </c>
      <c r="Y474" s="220" t="s">
        <v>185</v>
      </c>
      <c r="Z474" s="210"/>
      <c r="AA474" s="210"/>
      <c r="AB474" s="210"/>
      <c r="AC474" s="210"/>
      <c r="AD474" s="210"/>
      <c r="AE474" s="210"/>
      <c r="AF474" s="210"/>
      <c r="AG474" s="210" t="s">
        <v>225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2" x14ac:dyDescent="0.2">
      <c r="A475" s="217"/>
      <c r="B475" s="218"/>
      <c r="C475" s="248" t="s">
        <v>567</v>
      </c>
      <c r="D475" s="221"/>
      <c r="E475" s="222"/>
      <c r="F475" s="220"/>
      <c r="G475" s="220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20"/>
      <c r="Z475" s="210"/>
      <c r="AA475" s="210"/>
      <c r="AB475" s="210"/>
      <c r="AC475" s="210"/>
      <c r="AD475" s="210"/>
      <c r="AE475" s="210"/>
      <c r="AF475" s="210"/>
      <c r="AG475" s="210" t="s">
        <v>203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3" x14ac:dyDescent="0.2">
      <c r="A476" s="217"/>
      <c r="B476" s="218"/>
      <c r="C476" s="248" t="s">
        <v>568</v>
      </c>
      <c r="D476" s="221"/>
      <c r="E476" s="222"/>
      <c r="F476" s="220"/>
      <c r="G476" s="220"/>
      <c r="H476" s="220"/>
      <c r="I476" s="220"/>
      <c r="J476" s="220"/>
      <c r="K476" s="220"/>
      <c r="L476" s="220"/>
      <c r="M476" s="220"/>
      <c r="N476" s="219"/>
      <c r="O476" s="219"/>
      <c r="P476" s="219"/>
      <c r="Q476" s="219"/>
      <c r="R476" s="220"/>
      <c r="S476" s="220"/>
      <c r="T476" s="220"/>
      <c r="U476" s="220"/>
      <c r="V476" s="220"/>
      <c r="W476" s="220"/>
      <c r="X476" s="220"/>
      <c r="Y476" s="220"/>
      <c r="Z476" s="210"/>
      <c r="AA476" s="210"/>
      <c r="AB476" s="210"/>
      <c r="AC476" s="210"/>
      <c r="AD476" s="210"/>
      <c r="AE476" s="210"/>
      <c r="AF476" s="210"/>
      <c r="AG476" s="210" t="s">
        <v>203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3" x14ac:dyDescent="0.2">
      <c r="A477" s="217"/>
      <c r="B477" s="218"/>
      <c r="C477" s="248" t="s">
        <v>206</v>
      </c>
      <c r="D477" s="221"/>
      <c r="E477" s="222">
        <v>1</v>
      </c>
      <c r="F477" s="220"/>
      <c r="G477" s="220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20"/>
      <c r="Z477" s="210"/>
      <c r="AA477" s="210"/>
      <c r="AB477" s="210"/>
      <c r="AC477" s="210"/>
      <c r="AD477" s="210"/>
      <c r="AE477" s="210"/>
      <c r="AF477" s="210"/>
      <c r="AG477" s="210" t="s">
        <v>203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">
      <c r="A478" s="231">
        <v>70</v>
      </c>
      <c r="B478" s="232" t="s">
        <v>569</v>
      </c>
      <c r="C478" s="247" t="s">
        <v>570</v>
      </c>
      <c r="D478" s="233" t="s">
        <v>275</v>
      </c>
      <c r="E478" s="234">
        <v>1</v>
      </c>
      <c r="F478" s="235"/>
      <c r="G478" s="236">
        <f>ROUND(E478*F478,2)</f>
        <v>0</v>
      </c>
      <c r="H478" s="235"/>
      <c r="I478" s="236">
        <f>ROUND(E478*H478,2)</f>
        <v>0</v>
      </c>
      <c r="J478" s="235"/>
      <c r="K478" s="236">
        <f>ROUND(E478*J478,2)</f>
        <v>0</v>
      </c>
      <c r="L478" s="236">
        <v>21</v>
      </c>
      <c r="M478" s="236">
        <f>G478*(1+L478/100)</f>
        <v>0</v>
      </c>
      <c r="N478" s="234">
        <v>0.15</v>
      </c>
      <c r="O478" s="234">
        <f>ROUND(E478*N478,2)</f>
        <v>0.15</v>
      </c>
      <c r="P478" s="234">
        <v>0</v>
      </c>
      <c r="Q478" s="234">
        <f>ROUND(E478*P478,2)</f>
        <v>0</v>
      </c>
      <c r="R478" s="236"/>
      <c r="S478" s="236" t="s">
        <v>182</v>
      </c>
      <c r="T478" s="237" t="s">
        <v>183</v>
      </c>
      <c r="U478" s="220">
        <v>0</v>
      </c>
      <c r="V478" s="220">
        <f>ROUND(E478*U478,2)</f>
        <v>0</v>
      </c>
      <c r="W478" s="220"/>
      <c r="X478" s="220" t="s">
        <v>224</v>
      </c>
      <c r="Y478" s="220" t="s">
        <v>185</v>
      </c>
      <c r="Z478" s="210"/>
      <c r="AA478" s="210"/>
      <c r="AB478" s="210"/>
      <c r="AC478" s="210"/>
      <c r="AD478" s="210"/>
      <c r="AE478" s="210"/>
      <c r="AF478" s="210"/>
      <c r="AG478" s="210" t="s">
        <v>225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2" x14ac:dyDescent="0.2">
      <c r="A479" s="217"/>
      <c r="B479" s="218"/>
      <c r="C479" s="248" t="s">
        <v>567</v>
      </c>
      <c r="D479" s="221"/>
      <c r="E479" s="222"/>
      <c r="F479" s="220"/>
      <c r="G479" s="220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20"/>
      <c r="Z479" s="210"/>
      <c r="AA479" s="210"/>
      <c r="AB479" s="210"/>
      <c r="AC479" s="210"/>
      <c r="AD479" s="210"/>
      <c r="AE479" s="210"/>
      <c r="AF479" s="210"/>
      <c r="AG479" s="210" t="s">
        <v>203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">
      <c r="A480" s="217"/>
      <c r="B480" s="218"/>
      <c r="C480" s="248" t="s">
        <v>571</v>
      </c>
      <c r="D480" s="221"/>
      <c r="E480" s="222"/>
      <c r="F480" s="220"/>
      <c r="G480" s="220"/>
      <c r="H480" s="220"/>
      <c r="I480" s="220"/>
      <c r="J480" s="220"/>
      <c r="K480" s="220"/>
      <c r="L480" s="220"/>
      <c r="M480" s="220"/>
      <c r="N480" s="219"/>
      <c r="O480" s="219"/>
      <c r="P480" s="219"/>
      <c r="Q480" s="219"/>
      <c r="R480" s="220"/>
      <c r="S480" s="220"/>
      <c r="T480" s="220"/>
      <c r="U480" s="220"/>
      <c r="V480" s="220"/>
      <c r="W480" s="220"/>
      <c r="X480" s="220"/>
      <c r="Y480" s="220"/>
      <c r="Z480" s="210"/>
      <c r="AA480" s="210"/>
      <c r="AB480" s="210"/>
      <c r="AC480" s="210"/>
      <c r="AD480" s="210"/>
      <c r="AE480" s="210"/>
      <c r="AF480" s="210"/>
      <c r="AG480" s="210" t="s">
        <v>203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">
      <c r="A481" s="217"/>
      <c r="B481" s="218"/>
      <c r="C481" s="248" t="s">
        <v>572</v>
      </c>
      <c r="D481" s="221"/>
      <c r="E481" s="222"/>
      <c r="F481" s="220"/>
      <c r="G481" s="220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20"/>
      <c r="Z481" s="210"/>
      <c r="AA481" s="210"/>
      <c r="AB481" s="210"/>
      <c r="AC481" s="210"/>
      <c r="AD481" s="210"/>
      <c r="AE481" s="210"/>
      <c r="AF481" s="210"/>
      <c r="AG481" s="210" t="s">
        <v>203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">
      <c r="A482" s="217"/>
      <c r="B482" s="218"/>
      <c r="C482" s="248" t="s">
        <v>206</v>
      </c>
      <c r="D482" s="221"/>
      <c r="E482" s="222">
        <v>1</v>
      </c>
      <c r="F482" s="220"/>
      <c r="G482" s="220"/>
      <c r="H482" s="220"/>
      <c r="I482" s="220"/>
      <c r="J482" s="220"/>
      <c r="K482" s="220"/>
      <c r="L482" s="220"/>
      <c r="M482" s="220"/>
      <c r="N482" s="219"/>
      <c r="O482" s="219"/>
      <c r="P482" s="219"/>
      <c r="Q482" s="219"/>
      <c r="R482" s="220"/>
      <c r="S482" s="220"/>
      <c r="T482" s="220"/>
      <c r="U482" s="220"/>
      <c r="V482" s="220"/>
      <c r="W482" s="220"/>
      <c r="X482" s="220"/>
      <c r="Y482" s="220"/>
      <c r="Z482" s="210"/>
      <c r="AA482" s="210"/>
      <c r="AB482" s="210"/>
      <c r="AC482" s="210"/>
      <c r="AD482" s="210"/>
      <c r="AE482" s="210"/>
      <c r="AF482" s="210"/>
      <c r="AG482" s="210" t="s">
        <v>203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">
      <c r="A483" s="231">
        <v>71</v>
      </c>
      <c r="B483" s="232" t="s">
        <v>573</v>
      </c>
      <c r="C483" s="247" t="s">
        <v>574</v>
      </c>
      <c r="D483" s="233" t="s">
        <v>252</v>
      </c>
      <c r="E483" s="234">
        <v>0.16</v>
      </c>
      <c r="F483" s="235"/>
      <c r="G483" s="236">
        <f>ROUND(E483*F483,2)</f>
        <v>0</v>
      </c>
      <c r="H483" s="235"/>
      <c r="I483" s="236">
        <f>ROUND(E483*H483,2)</f>
        <v>0</v>
      </c>
      <c r="J483" s="235"/>
      <c r="K483" s="236">
        <f>ROUND(E483*J483,2)</f>
        <v>0</v>
      </c>
      <c r="L483" s="236">
        <v>21</v>
      </c>
      <c r="M483" s="236">
        <f>G483*(1+L483/100)</f>
        <v>0</v>
      </c>
      <c r="N483" s="234">
        <v>0</v>
      </c>
      <c r="O483" s="234">
        <f>ROUND(E483*N483,2)</f>
        <v>0</v>
      </c>
      <c r="P483" s="234">
        <v>0</v>
      </c>
      <c r="Q483" s="234">
        <f>ROUND(E483*P483,2)</f>
        <v>0</v>
      </c>
      <c r="R483" s="236" t="s">
        <v>575</v>
      </c>
      <c r="S483" s="236" t="s">
        <v>195</v>
      </c>
      <c r="T483" s="237" t="s">
        <v>183</v>
      </c>
      <c r="U483" s="220">
        <v>2.2549999999999999</v>
      </c>
      <c r="V483" s="220">
        <f>ROUND(E483*U483,2)</f>
        <v>0.36</v>
      </c>
      <c r="W483" s="220"/>
      <c r="X483" s="220" t="s">
        <v>224</v>
      </c>
      <c r="Y483" s="220" t="s">
        <v>185</v>
      </c>
      <c r="Z483" s="210"/>
      <c r="AA483" s="210"/>
      <c r="AB483" s="210"/>
      <c r="AC483" s="210"/>
      <c r="AD483" s="210"/>
      <c r="AE483" s="210"/>
      <c r="AF483" s="210"/>
      <c r="AG483" s="210" t="s">
        <v>546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2" x14ac:dyDescent="0.2">
      <c r="A484" s="217"/>
      <c r="B484" s="218"/>
      <c r="C484" s="260" t="s">
        <v>558</v>
      </c>
      <c r="D484" s="257"/>
      <c r="E484" s="257"/>
      <c r="F484" s="257"/>
      <c r="G484" s="257"/>
      <c r="H484" s="220"/>
      <c r="I484" s="220"/>
      <c r="J484" s="220"/>
      <c r="K484" s="220"/>
      <c r="L484" s="220"/>
      <c r="M484" s="220"/>
      <c r="N484" s="219"/>
      <c r="O484" s="219"/>
      <c r="P484" s="219"/>
      <c r="Q484" s="219"/>
      <c r="R484" s="220"/>
      <c r="S484" s="220"/>
      <c r="T484" s="220"/>
      <c r="U484" s="220"/>
      <c r="V484" s="220"/>
      <c r="W484" s="220"/>
      <c r="X484" s="220"/>
      <c r="Y484" s="220"/>
      <c r="Z484" s="210"/>
      <c r="AA484" s="210"/>
      <c r="AB484" s="210"/>
      <c r="AC484" s="210"/>
      <c r="AD484" s="210"/>
      <c r="AE484" s="210"/>
      <c r="AF484" s="210"/>
      <c r="AG484" s="210" t="s">
        <v>227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2" x14ac:dyDescent="0.2">
      <c r="A485" s="217"/>
      <c r="B485" s="218"/>
      <c r="C485" s="248" t="s">
        <v>539</v>
      </c>
      <c r="D485" s="221"/>
      <c r="E485" s="222"/>
      <c r="F485" s="220"/>
      <c r="G485" s="220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20"/>
      <c r="Z485" s="210"/>
      <c r="AA485" s="210"/>
      <c r="AB485" s="210"/>
      <c r="AC485" s="210"/>
      <c r="AD485" s="210"/>
      <c r="AE485" s="210"/>
      <c r="AF485" s="210"/>
      <c r="AG485" s="210" t="s">
        <v>203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">
      <c r="A486" s="217"/>
      <c r="B486" s="218"/>
      <c r="C486" s="248" t="s">
        <v>576</v>
      </c>
      <c r="D486" s="221"/>
      <c r="E486" s="222"/>
      <c r="F486" s="220"/>
      <c r="G486" s="220"/>
      <c r="H486" s="220"/>
      <c r="I486" s="220"/>
      <c r="J486" s="220"/>
      <c r="K486" s="220"/>
      <c r="L486" s="220"/>
      <c r="M486" s="220"/>
      <c r="N486" s="219"/>
      <c r="O486" s="219"/>
      <c r="P486" s="219"/>
      <c r="Q486" s="219"/>
      <c r="R486" s="220"/>
      <c r="S486" s="220"/>
      <c r="T486" s="220"/>
      <c r="U486" s="220"/>
      <c r="V486" s="220"/>
      <c r="W486" s="220"/>
      <c r="X486" s="220"/>
      <c r="Y486" s="220"/>
      <c r="Z486" s="210"/>
      <c r="AA486" s="210"/>
      <c r="AB486" s="210"/>
      <c r="AC486" s="210"/>
      <c r="AD486" s="210"/>
      <c r="AE486" s="210"/>
      <c r="AF486" s="210"/>
      <c r="AG486" s="210" t="s">
        <v>203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17"/>
      <c r="B487" s="218"/>
      <c r="C487" s="248" t="s">
        <v>577</v>
      </c>
      <c r="D487" s="221"/>
      <c r="E487" s="222">
        <v>0.16</v>
      </c>
      <c r="F487" s="220"/>
      <c r="G487" s="220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20"/>
      <c r="Z487" s="210"/>
      <c r="AA487" s="210"/>
      <c r="AB487" s="210"/>
      <c r="AC487" s="210"/>
      <c r="AD487" s="210"/>
      <c r="AE487" s="210"/>
      <c r="AF487" s="210"/>
      <c r="AG487" s="210" t="s">
        <v>203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x14ac:dyDescent="0.2">
      <c r="A488" s="224" t="s">
        <v>177</v>
      </c>
      <c r="B488" s="225" t="s">
        <v>108</v>
      </c>
      <c r="C488" s="245" t="s">
        <v>109</v>
      </c>
      <c r="D488" s="226"/>
      <c r="E488" s="227"/>
      <c r="F488" s="228"/>
      <c r="G488" s="228">
        <f>SUMIF(AG489:AG499,"&lt;&gt;NOR",G489:G499)</f>
        <v>0</v>
      </c>
      <c r="H488" s="228"/>
      <c r="I488" s="228">
        <f>SUM(I489:I499)</f>
        <v>0</v>
      </c>
      <c r="J488" s="228"/>
      <c r="K488" s="228">
        <f>SUM(K489:K499)</f>
        <v>0</v>
      </c>
      <c r="L488" s="228"/>
      <c r="M488" s="228">
        <f>SUM(M489:M499)</f>
        <v>0</v>
      </c>
      <c r="N488" s="227"/>
      <c r="O488" s="227">
        <f>SUM(O489:O499)</f>
        <v>7.0000000000000007E-2</v>
      </c>
      <c r="P488" s="227"/>
      <c r="Q488" s="227">
        <f>SUM(Q489:Q499)</f>
        <v>0</v>
      </c>
      <c r="R488" s="228"/>
      <c r="S488" s="228"/>
      <c r="T488" s="229"/>
      <c r="U488" s="223"/>
      <c r="V488" s="223">
        <f>SUM(V489:V499)</f>
        <v>0.24</v>
      </c>
      <c r="W488" s="223"/>
      <c r="X488" s="223"/>
      <c r="Y488" s="223"/>
      <c r="AG488" t="s">
        <v>178</v>
      </c>
    </row>
    <row r="489" spans="1:60" outlineLevel="1" x14ac:dyDescent="0.2">
      <c r="A489" s="231">
        <v>72</v>
      </c>
      <c r="B489" s="232" t="s">
        <v>578</v>
      </c>
      <c r="C489" s="247" t="s">
        <v>579</v>
      </c>
      <c r="D489" s="233" t="s">
        <v>580</v>
      </c>
      <c r="E489" s="234">
        <v>72.2</v>
      </c>
      <c r="F489" s="235"/>
      <c r="G489" s="236">
        <f>ROUND(E489*F489,2)</f>
        <v>0</v>
      </c>
      <c r="H489" s="235"/>
      <c r="I489" s="236">
        <f>ROUND(E489*H489,2)</f>
        <v>0</v>
      </c>
      <c r="J489" s="235"/>
      <c r="K489" s="236">
        <f>ROUND(E489*J489,2)</f>
        <v>0</v>
      </c>
      <c r="L489" s="236">
        <v>21</v>
      </c>
      <c r="M489" s="236">
        <f>G489*(1+L489/100)</f>
        <v>0</v>
      </c>
      <c r="N489" s="234">
        <v>1E-3</v>
      </c>
      <c r="O489" s="234">
        <f>ROUND(E489*N489,2)</f>
        <v>7.0000000000000007E-2</v>
      </c>
      <c r="P489" s="234">
        <v>0</v>
      </c>
      <c r="Q489" s="234">
        <f>ROUND(E489*P489,2)</f>
        <v>0</v>
      </c>
      <c r="R489" s="236"/>
      <c r="S489" s="236" t="s">
        <v>182</v>
      </c>
      <c r="T489" s="237" t="s">
        <v>183</v>
      </c>
      <c r="U489" s="220">
        <v>0</v>
      </c>
      <c r="V489" s="220">
        <f>ROUND(E489*U489,2)</f>
        <v>0</v>
      </c>
      <c r="W489" s="220"/>
      <c r="X489" s="220" t="s">
        <v>224</v>
      </c>
      <c r="Y489" s="220" t="s">
        <v>185</v>
      </c>
      <c r="Z489" s="210"/>
      <c r="AA489" s="210"/>
      <c r="AB489" s="210"/>
      <c r="AC489" s="210"/>
      <c r="AD489" s="210"/>
      <c r="AE489" s="210"/>
      <c r="AF489" s="210"/>
      <c r="AG489" s="210" t="s">
        <v>225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2" x14ac:dyDescent="0.2">
      <c r="A490" s="217"/>
      <c r="B490" s="218"/>
      <c r="C490" s="248" t="s">
        <v>581</v>
      </c>
      <c r="D490" s="221"/>
      <c r="E490" s="222"/>
      <c r="F490" s="220"/>
      <c r="G490" s="220"/>
      <c r="H490" s="220"/>
      <c r="I490" s="220"/>
      <c r="J490" s="220"/>
      <c r="K490" s="220"/>
      <c r="L490" s="220"/>
      <c r="M490" s="220"/>
      <c r="N490" s="219"/>
      <c r="O490" s="219"/>
      <c r="P490" s="219"/>
      <c r="Q490" s="219"/>
      <c r="R490" s="220"/>
      <c r="S490" s="220"/>
      <c r="T490" s="220"/>
      <c r="U490" s="220"/>
      <c r="V490" s="220"/>
      <c r="W490" s="220"/>
      <c r="X490" s="220"/>
      <c r="Y490" s="220"/>
      <c r="Z490" s="210"/>
      <c r="AA490" s="210"/>
      <c r="AB490" s="210"/>
      <c r="AC490" s="210"/>
      <c r="AD490" s="210"/>
      <c r="AE490" s="210"/>
      <c r="AF490" s="210"/>
      <c r="AG490" s="210" t="s">
        <v>203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">
      <c r="A491" s="217"/>
      <c r="B491" s="218"/>
      <c r="C491" s="248" t="s">
        <v>582</v>
      </c>
      <c r="D491" s="221"/>
      <c r="E491" s="222"/>
      <c r="F491" s="220"/>
      <c r="G491" s="220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20"/>
      <c r="Z491" s="210"/>
      <c r="AA491" s="210"/>
      <c r="AB491" s="210"/>
      <c r="AC491" s="210"/>
      <c r="AD491" s="210"/>
      <c r="AE491" s="210"/>
      <c r="AF491" s="210"/>
      <c r="AG491" s="210" t="s">
        <v>203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3" x14ac:dyDescent="0.2">
      <c r="A492" s="217"/>
      <c r="B492" s="218"/>
      <c r="C492" s="248" t="s">
        <v>583</v>
      </c>
      <c r="D492" s="221"/>
      <c r="E492" s="222"/>
      <c r="F492" s="220"/>
      <c r="G492" s="220"/>
      <c r="H492" s="220"/>
      <c r="I492" s="220"/>
      <c r="J492" s="220"/>
      <c r="K492" s="220"/>
      <c r="L492" s="220"/>
      <c r="M492" s="220"/>
      <c r="N492" s="219"/>
      <c r="O492" s="219"/>
      <c r="P492" s="219"/>
      <c r="Q492" s="219"/>
      <c r="R492" s="220"/>
      <c r="S492" s="220"/>
      <c r="T492" s="220"/>
      <c r="U492" s="220"/>
      <c r="V492" s="220"/>
      <c r="W492" s="220"/>
      <c r="X492" s="220"/>
      <c r="Y492" s="220"/>
      <c r="Z492" s="210"/>
      <c r="AA492" s="210"/>
      <c r="AB492" s="210"/>
      <c r="AC492" s="210"/>
      <c r="AD492" s="210"/>
      <c r="AE492" s="210"/>
      <c r="AF492" s="210"/>
      <c r="AG492" s="210" t="s">
        <v>203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3" x14ac:dyDescent="0.2">
      <c r="A493" s="217"/>
      <c r="B493" s="218"/>
      <c r="C493" s="248" t="s">
        <v>584</v>
      </c>
      <c r="D493" s="221"/>
      <c r="E493" s="222"/>
      <c r="F493" s="220"/>
      <c r="G493" s="220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20"/>
      <c r="Z493" s="210"/>
      <c r="AA493" s="210"/>
      <c r="AB493" s="210"/>
      <c r="AC493" s="210"/>
      <c r="AD493" s="210"/>
      <c r="AE493" s="210"/>
      <c r="AF493" s="210"/>
      <c r="AG493" s="210" t="s">
        <v>203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3" x14ac:dyDescent="0.2">
      <c r="A494" s="217"/>
      <c r="B494" s="218"/>
      <c r="C494" s="248" t="s">
        <v>585</v>
      </c>
      <c r="D494" s="221"/>
      <c r="E494" s="222">
        <v>72.2</v>
      </c>
      <c r="F494" s="220"/>
      <c r="G494" s="220"/>
      <c r="H494" s="220"/>
      <c r="I494" s="220"/>
      <c r="J494" s="220"/>
      <c r="K494" s="220"/>
      <c r="L494" s="220"/>
      <c r="M494" s="220"/>
      <c r="N494" s="219"/>
      <c r="O494" s="219"/>
      <c r="P494" s="219"/>
      <c r="Q494" s="219"/>
      <c r="R494" s="220"/>
      <c r="S494" s="220"/>
      <c r="T494" s="220"/>
      <c r="U494" s="220"/>
      <c r="V494" s="220"/>
      <c r="W494" s="220"/>
      <c r="X494" s="220"/>
      <c r="Y494" s="220"/>
      <c r="Z494" s="210"/>
      <c r="AA494" s="210"/>
      <c r="AB494" s="210"/>
      <c r="AC494" s="210"/>
      <c r="AD494" s="210"/>
      <c r="AE494" s="210"/>
      <c r="AF494" s="210"/>
      <c r="AG494" s="210" t="s">
        <v>203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">
      <c r="A495" s="231">
        <v>73</v>
      </c>
      <c r="B495" s="232" t="s">
        <v>586</v>
      </c>
      <c r="C495" s="247" t="s">
        <v>587</v>
      </c>
      <c r="D495" s="233" t="s">
        <v>252</v>
      </c>
      <c r="E495" s="234">
        <v>7.22E-2</v>
      </c>
      <c r="F495" s="235"/>
      <c r="G495" s="236">
        <f>ROUND(E495*F495,2)</f>
        <v>0</v>
      </c>
      <c r="H495" s="235"/>
      <c r="I495" s="236">
        <f>ROUND(E495*H495,2)</f>
        <v>0</v>
      </c>
      <c r="J495" s="235"/>
      <c r="K495" s="236">
        <f>ROUND(E495*J495,2)</f>
        <v>0</v>
      </c>
      <c r="L495" s="236">
        <v>21</v>
      </c>
      <c r="M495" s="236">
        <f>G495*(1+L495/100)</f>
        <v>0</v>
      </c>
      <c r="N495" s="234">
        <v>0</v>
      </c>
      <c r="O495" s="234">
        <f>ROUND(E495*N495,2)</f>
        <v>0</v>
      </c>
      <c r="P495" s="234">
        <v>0</v>
      </c>
      <c r="Q495" s="234">
        <f>ROUND(E495*P495,2)</f>
        <v>0</v>
      </c>
      <c r="R495" s="236" t="s">
        <v>588</v>
      </c>
      <c r="S495" s="236" t="s">
        <v>195</v>
      </c>
      <c r="T495" s="237" t="s">
        <v>183</v>
      </c>
      <c r="U495" s="220">
        <v>3.327</v>
      </c>
      <c r="V495" s="220">
        <f>ROUND(E495*U495,2)</f>
        <v>0.24</v>
      </c>
      <c r="W495" s="220"/>
      <c r="X495" s="220" t="s">
        <v>224</v>
      </c>
      <c r="Y495" s="220" t="s">
        <v>185</v>
      </c>
      <c r="Z495" s="210"/>
      <c r="AA495" s="210"/>
      <c r="AB495" s="210"/>
      <c r="AC495" s="210"/>
      <c r="AD495" s="210"/>
      <c r="AE495" s="210"/>
      <c r="AF495" s="210"/>
      <c r="AG495" s="210" t="s">
        <v>546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2" x14ac:dyDescent="0.2">
      <c r="A496" s="217"/>
      <c r="B496" s="218"/>
      <c r="C496" s="260" t="s">
        <v>558</v>
      </c>
      <c r="D496" s="257"/>
      <c r="E496" s="257"/>
      <c r="F496" s="257"/>
      <c r="G496" s="257"/>
      <c r="H496" s="220"/>
      <c r="I496" s="220"/>
      <c r="J496" s="220"/>
      <c r="K496" s="220"/>
      <c r="L496" s="220"/>
      <c r="M496" s="220"/>
      <c r="N496" s="219"/>
      <c r="O496" s="219"/>
      <c r="P496" s="219"/>
      <c r="Q496" s="219"/>
      <c r="R496" s="220"/>
      <c r="S496" s="220"/>
      <c r="T496" s="220"/>
      <c r="U496" s="220"/>
      <c r="V496" s="220"/>
      <c r="W496" s="220"/>
      <c r="X496" s="220"/>
      <c r="Y496" s="220"/>
      <c r="Z496" s="210"/>
      <c r="AA496" s="210"/>
      <c r="AB496" s="210"/>
      <c r="AC496" s="210"/>
      <c r="AD496" s="210"/>
      <c r="AE496" s="210"/>
      <c r="AF496" s="210"/>
      <c r="AG496" s="210" t="s">
        <v>227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2" x14ac:dyDescent="0.2">
      <c r="A497" s="217"/>
      <c r="B497" s="218"/>
      <c r="C497" s="248" t="s">
        <v>539</v>
      </c>
      <c r="D497" s="221"/>
      <c r="E497" s="222"/>
      <c r="F497" s="220"/>
      <c r="G497" s="220"/>
      <c r="H497" s="220"/>
      <c r="I497" s="220"/>
      <c r="J497" s="220"/>
      <c r="K497" s="220"/>
      <c r="L497" s="220"/>
      <c r="M497" s="220"/>
      <c r="N497" s="219"/>
      <c r="O497" s="219"/>
      <c r="P497" s="219"/>
      <c r="Q497" s="219"/>
      <c r="R497" s="220"/>
      <c r="S497" s="220"/>
      <c r="T497" s="220"/>
      <c r="U497" s="220"/>
      <c r="V497" s="220"/>
      <c r="W497" s="220"/>
      <c r="X497" s="220"/>
      <c r="Y497" s="220"/>
      <c r="Z497" s="210"/>
      <c r="AA497" s="210"/>
      <c r="AB497" s="210"/>
      <c r="AC497" s="210"/>
      <c r="AD497" s="210"/>
      <c r="AE497" s="210"/>
      <c r="AF497" s="210"/>
      <c r="AG497" s="210" t="s">
        <v>203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">
      <c r="A498" s="217"/>
      <c r="B498" s="218"/>
      <c r="C498" s="248" t="s">
        <v>589</v>
      </c>
      <c r="D498" s="221"/>
      <c r="E498" s="222"/>
      <c r="F498" s="220"/>
      <c r="G498" s="220"/>
      <c r="H498" s="220"/>
      <c r="I498" s="220"/>
      <c r="J498" s="220"/>
      <c r="K498" s="220"/>
      <c r="L498" s="220"/>
      <c r="M498" s="220"/>
      <c r="N498" s="219"/>
      <c r="O498" s="219"/>
      <c r="P498" s="219"/>
      <c r="Q498" s="219"/>
      <c r="R498" s="220"/>
      <c r="S498" s="220"/>
      <c r="T498" s="220"/>
      <c r="U498" s="220"/>
      <c r="V498" s="220"/>
      <c r="W498" s="220"/>
      <c r="X498" s="220"/>
      <c r="Y498" s="220"/>
      <c r="Z498" s="210"/>
      <c r="AA498" s="210"/>
      <c r="AB498" s="210"/>
      <c r="AC498" s="210"/>
      <c r="AD498" s="210"/>
      <c r="AE498" s="210"/>
      <c r="AF498" s="210"/>
      <c r="AG498" s="210" t="s">
        <v>203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17"/>
      <c r="B499" s="218"/>
      <c r="C499" s="248" t="s">
        <v>590</v>
      </c>
      <c r="D499" s="221"/>
      <c r="E499" s="222">
        <v>7.0000000000000007E-2</v>
      </c>
      <c r="F499" s="220"/>
      <c r="G499" s="220"/>
      <c r="H499" s="220"/>
      <c r="I499" s="220"/>
      <c r="J499" s="220"/>
      <c r="K499" s="220"/>
      <c r="L499" s="220"/>
      <c r="M499" s="220"/>
      <c r="N499" s="219"/>
      <c r="O499" s="219"/>
      <c r="P499" s="219"/>
      <c r="Q499" s="219"/>
      <c r="R499" s="220"/>
      <c r="S499" s="220"/>
      <c r="T499" s="220"/>
      <c r="U499" s="220"/>
      <c r="V499" s="220"/>
      <c r="W499" s="220"/>
      <c r="X499" s="220"/>
      <c r="Y499" s="220"/>
      <c r="Z499" s="210"/>
      <c r="AA499" s="210"/>
      <c r="AB499" s="210"/>
      <c r="AC499" s="210"/>
      <c r="AD499" s="210"/>
      <c r="AE499" s="210"/>
      <c r="AF499" s="210"/>
      <c r="AG499" s="210" t="s">
        <v>203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x14ac:dyDescent="0.2">
      <c r="A500" s="224" t="s">
        <v>177</v>
      </c>
      <c r="B500" s="225" t="s">
        <v>110</v>
      </c>
      <c r="C500" s="245" t="s">
        <v>111</v>
      </c>
      <c r="D500" s="226"/>
      <c r="E500" s="227"/>
      <c r="F500" s="228"/>
      <c r="G500" s="228">
        <f>SUMIF(AG501:AG547,"&lt;&gt;NOR",G501:G547)</f>
        <v>0</v>
      </c>
      <c r="H500" s="228"/>
      <c r="I500" s="228">
        <f>SUM(I501:I547)</f>
        <v>0</v>
      </c>
      <c r="J500" s="228"/>
      <c r="K500" s="228">
        <f>SUM(K501:K547)</f>
        <v>0</v>
      </c>
      <c r="L500" s="228"/>
      <c r="M500" s="228">
        <f>SUM(M501:M547)</f>
        <v>0</v>
      </c>
      <c r="N500" s="227"/>
      <c r="O500" s="227">
        <f>SUM(O501:O547)</f>
        <v>1.99</v>
      </c>
      <c r="P500" s="227"/>
      <c r="Q500" s="227">
        <f>SUM(Q501:Q547)</f>
        <v>0</v>
      </c>
      <c r="R500" s="228"/>
      <c r="S500" s="228"/>
      <c r="T500" s="229"/>
      <c r="U500" s="223"/>
      <c r="V500" s="223">
        <f>SUM(V501:V547)</f>
        <v>200.09</v>
      </c>
      <c r="W500" s="223"/>
      <c r="X500" s="223"/>
      <c r="Y500" s="223"/>
      <c r="AG500" t="s">
        <v>178</v>
      </c>
    </row>
    <row r="501" spans="1:60" ht="22.5" outlineLevel="1" x14ac:dyDescent="0.2">
      <c r="A501" s="231">
        <v>74</v>
      </c>
      <c r="B501" s="232" t="s">
        <v>591</v>
      </c>
      <c r="C501" s="247" t="s">
        <v>592</v>
      </c>
      <c r="D501" s="233" t="s">
        <v>288</v>
      </c>
      <c r="E501" s="234">
        <v>126.08750000000001</v>
      </c>
      <c r="F501" s="235"/>
      <c r="G501" s="236">
        <f>ROUND(E501*F501,2)</f>
        <v>0</v>
      </c>
      <c r="H501" s="235"/>
      <c r="I501" s="236">
        <f>ROUND(E501*H501,2)</f>
        <v>0</v>
      </c>
      <c r="J501" s="235"/>
      <c r="K501" s="236">
        <f>ROUND(E501*J501,2)</f>
        <v>0</v>
      </c>
      <c r="L501" s="236">
        <v>21</v>
      </c>
      <c r="M501" s="236">
        <f>G501*(1+L501/100)</f>
        <v>0</v>
      </c>
      <c r="N501" s="234">
        <v>0</v>
      </c>
      <c r="O501" s="234">
        <f>ROUND(E501*N501,2)</f>
        <v>0</v>
      </c>
      <c r="P501" s="234">
        <v>0</v>
      </c>
      <c r="Q501" s="234">
        <f>ROUND(E501*P501,2)</f>
        <v>0</v>
      </c>
      <c r="R501" s="236" t="s">
        <v>593</v>
      </c>
      <c r="S501" s="236" t="s">
        <v>195</v>
      </c>
      <c r="T501" s="237" t="s">
        <v>183</v>
      </c>
      <c r="U501" s="220">
        <v>1.6E-2</v>
      </c>
      <c r="V501" s="220">
        <f>ROUND(E501*U501,2)</f>
        <v>2.02</v>
      </c>
      <c r="W501" s="220"/>
      <c r="X501" s="220" t="s">
        <v>224</v>
      </c>
      <c r="Y501" s="220" t="s">
        <v>185</v>
      </c>
      <c r="Z501" s="210"/>
      <c r="AA501" s="210"/>
      <c r="AB501" s="210"/>
      <c r="AC501" s="210"/>
      <c r="AD501" s="210"/>
      <c r="AE501" s="210"/>
      <c r="AF501" s="210"/>
      <c r="AG501" s="210" t="s">
        <v>533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2" x14ac:dyDescent="0.2">
      <c r="A502" s="217"/>
      <c r="B502" s="218"/>
      <c r="C502" s="248" t="s">
        <v>594</v>
      </c>
      <c r="D502" s="221"/>
      <c r="E502" s="222"/>
      <c r="F502" s="220"/>
      <c r="G502" s="220"/>
      <c r="H502" s="220"/>
      <c r="I502" s="220"/>
      <c r="J502" s="220"/>
      <c r="K502" s="220"/>
      <c r="L502" s="220"/>
      <c r="M502" s="220"/>
      <c r="N502" s="219"/>
      <c r="O502" s="219"/>
      <c r="P502" s="219"/>
      <c r="Q502" s="219"/>
      <c r="R502" s="220"/>
      <c r="S502" s="220"/>
      <c r="T502" s="220"/>
      <c r="U502" s="220"/>
      <c r="V502" s="220"/>
      <c r="W502" s="220"/>
      <c r="X502" s="220"/>
      <c r="Y502" s="220"/>
      <c r="Z502" s="210"/>
      <c r="AA502" s="210"/>
      <c r="AB502" s="210"/>
      <c r="AC502" s="210"/>
      <c r="AD502" s="210"/>
      <c r="AE502" s="210"/>
      <c r="AF502" s="210"/>
      <c r="AG502" s="210" t="s">
        <v>203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3" x14ac:dyDescent="0.2">
      <c r="A503" s="217"/>
      <c r="B503" s="218"/>
      <c r="C503" s="248" t="s">
        <v>595</v>
      </c>
      <c r="D503" s="221"/>
      <c r="E503" s="222"/>
      <c r="F503" s="220"/>
      <c r="G503" s="220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20"/>
      <c r="Z503" s="210"/>
      <c r="AA503" s="210"/>
      <c r="AB503" s="210"/>
      <c r="AC503" s="210"/>
      <c r="AD503" s="210"/>
      <c r="AE503" s="210"/>
      <c r="AF503" s="210"/>
      <c r="AG503" s="210" t="s">
        <v>203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3" x14ac:dyDescent="0.2">
      <c r="A504" s="217"/>
      <c r="B504" s="218"/>
      <c r="C504" s="248" t="s">
        <v>596</v>
      </c>
      <c r="D504" s="221"/>
      <c r="E504" s="222">
        <v>122.24</v>
      </c>
      <c r="F504" s="220"/>
      <c r="G504" s="220"/>
      <c r="H504" s="220"/>
      <c r="I504" s="220"/>
      <c r="J504" s="220"/>
      <c r="K504" s="220"/>
      <c r="L504" s="220"/>
      <c r="M504" s="220"/>
      <c r="N504" s="219"/>
      <c r="O504" s="219"/>
      <c r="P504" s="219"/>
      <c r="Q504" s="219"/>
      <c r="R504" s="220"/>
      <c r="S504" s="220"/>
      <c r="T504" s="220"/>
      <c r="U504" s="220"/>
      <c r="V504" s="220"/>
      <c r="W504" s="220"/>
      <c r="X504" s="220"/>
      <c r="Y504" s="220"/>
      <c r="Z504" s="210"/>
      <c r="AA504" s="210"/>
      <c r="AB504" s="210"/>
      <c r="AC504" s="210"/>
      <c r="AD504" s="210"/>
      <c r="AE504" s="210"/>
      <c r="AF504" s="210"/>
      <c r="AG504" s="210" t="s">
        <v>203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">
      <c r="A505" s="217"/>
      <c r="B505" s="218"/>
      <c r="C505" s="248" t="s">
        <v>549</v>
      </c>
      <c r="D505" s="221"/>
      <c r="E505" s="222">
        <v>3.85</v>
      </c>
      <c r="F505" s="220"/>
      <c r="G505" s="220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20"/>
      <c r="Z505" s="210"/>
      <c r="AA505" s="210"/>
      <c r="AB505" s="210"/>
      <c r="AC505" s="210"/>
      <c r="AD505" s="210"/>
      <c r="AE505" s="210"/>
      <c r="AF505" s="210"/>
      <c r="AG505" s="210" t="s">
        <v>203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ht="22.5" outlineLevel="1" x14ac:dyDescent="0.2">
      <c r="A506" s="231">
        <v>75</v>
      </c>
      <c r="B506" s="232" t="s">
        <v>597</v>
      </c>
      <c r="C506" s="247" t="s">
        <v>598</v>
      </c>
      <c r="D506" s="233" t="s">
        <v>329</v>
      </c>
      <c r="E506" s="234">
        <v>58.66</v>
      </c>
      <c r="F506" s="235"/>
      <c r="G506" s="236">
        <f>ROUND(E506*F506,2)</f>
        <v>0</v>
      </c>
      <c r="H506" s="235"/>
      <c r="I506" s="236">
        <f>ROUND(E506*H506,2)</f>
        <v>0</v>
      </c>
      <c r="J506" s="235"/>
      <c r="K506" s="236">
        <f>ROUND(E506*J506,2)</f>
        <v>0</v>
      </c>
      <c r="L506" s="236">
        <v>21</v>
      </c>
      <c r="M506" s="236">
        <f>G506*(1+L506/100)</f>
        <v>0</v>
      </c>
      <c r="N506" s="234">
        <v>1.2099999999999999E-3</v>
      </c>
      <c r="O506" s="234">
        <f>ROUND(E506*N506,2)</f>
        <v>7.0000000000000007E-2</v>
      </c>
      <c r="P506" s="234">
        <v>0</v>
      </c>
      <c r="Q506" s="234">
        <f>ROUND(E506*P506,2)</f>
        <v>0</v>
      </c>
      <c r="R506" s="236" t="s">
        <v>593</v>
      </c>
      <c r="S506" s="236" t="s">
        <v>599</v>
      </c>
      <c r="T506" s="237" t="s">
        <v>183</v>
      </c>
      <c r="U506" s="220">
        <v>0.2</v>
      </c>
      <c r="V506" s="220">
        <f>ROUND(E506*U506,2)</f>
        <v>11.73</v>
      </c>
      <c r="W506" s="220"/>
      <c r="X506" s="220" t="s">
        <v>224</v>
      </c>
      <c r="Y506" s="220" t="s">
        <v>185</v>
      </c>
      <c r="Z506" s="210"/>
      <c r="AA506" s="210"/>
      <c r="AB506" s="210"/>
      <c r="AC506" s="210"/>
      <c r="AD506" s="210"/>
      <c r="AE506" s="210"/>
      <c r="AF506" s="210"/>
      <c r="AG506" s="210" t="s">
        <v>546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2" x14ac:dyDescent="0.2">
      <c r="A507" s="217"/>
      <c r="B507" s="218"/>
      <c r="C507" s="260" t="s">
        <v>600</v>
      </c>
      <c r="D507" s="257"/>
      <c r="E507" s="257"/>
      <c r="F507" s="257"/>
      <c r="G507" s="257"/>
      <c r="H507" s="220"/>
      <c r="I507" s="220"/>
      <c r="J507" s="220"/>
      <c r="K507" s="220"/>
      <c r="L507" s="220"/>
      <c r="M507" s="220"/>
      <c r="N507" s="219"/>
      <c r="O507" s="219"/>
      <c r="P507" s="219"/>
      <c r="Q507" s="219"/>
      <c r="R507" s="220"/>
      <c r="S507" s="220"/>
      <c r="T507" s="220"/>
      <c r="U507" s="220"/>
      <c r="V507" s="220"/>
      <c r="W507" s="220"/>
      <c r="X507" s="220"/>
      <c r="Y507" s="220"/>
      <c r="Z507" s="210"/>
      <c r="AA507" s="210"/>
      <c r="AB507" s="210"/>
      <c r="AC507" s="210"/>
      <c r="AD507" s="210"/>
      <c r="AE507" s="210"/>
      <c r="AF507" s="210"/>
      <c r="AG507" s="210" t="s">
        <v>227</v>
      </c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2" x14ac:dyDescent="0.2">
      <c r="A508" s="217"/>
      <c r="B508" s="218"/>
      <c r="C508" s="248" t="s">
        <v>601</v>
      </c>
      <c r="D508" s="221"/>
      <c r="E508" s="222"/>
      <c r="F508" s="220"/>
      <c r="G508" s="220"/>
      <c r="H508" s="220"/>
      <c r="I508" s="220"/>
      <c r="J508" s="220"/>
      <c r="K508" s="220"/>
      <c r="L508" s="220"/>
      <c r="M508" s="220"/>
      <c r="N508" s="219"/>
      <c r="O508" s="219"/>
      <c r="P508" s="219"/>
      <c r="Q508" s="219"/>
      <c r="R508" s="220"/>
      <c r="S508" s="220"/>
      <c r="T508" s="220"/>
      <c r="U508" s="220"/>
      <c r="V508" s="220"/>
      <c r="W508" s="220"/>
      <c r="X508" s="220"/>
      <c r="Y508" s="220"/>
      <c r="Z508" s="210"/>
      <c r="AA508" s="210"/>
      <c r="AB508" s="210"/>
      <c r="AC508" s="210"/>
      <c r="AD508" s="210"/>
      <c r="AE508" s="210"/>
      <c r="AF508" s="210"/>
      <c r="AG508" s="210" t="s">
        <v>203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">
      <c r="A509" s="217"/>
      <c r="B509" s="218"/>
      <c r="C509" s="248" t="s">
        <v>554</v>
      </c>
      <c r="D509" s="221"/>
      <c r="E509" s="222">
        <v>58.66</v>
      </c>
      <c r="F509" s="220"/>
      <c r="G509" s="220"/>
      <c r="H509" s="220"/>
      <c r="I509" s="220"/>
      <c r="J509" s="220"/>
      <c r="K509" s="220"/>
      <c r="L509" s="220"/>
      <c r="M509" s="220"/>
      <c r="N509" s="219"/>
      <c r="O509" s="219"/>
      <c r="P509" s="219"/>
      <c r="Q509" s="219"/>
      <c r="R509" s="220"/>
      <c r="S509" s="220"/>
      <c r="T509" s="220"/>
      <c r="U509" s="220"/>
      <c r="V509" s="220"/>
      <c r="W509" s="220"/>
      <c r="X509" s="220"/>
      <c r="Y509" s="220"/>
      <c r="Z509" s="210"/>
      <c r="AA509" s="210"/>
      <c r="AB509" s="210"/>
      <c r="AC509" s="210"/>
      <c r="AD509" s="210"/>
      <c r="AE509" s="210"/>
      <c r="AF509" s="210"/>
      <c r="AG509" s="210" t="s">
        <v>203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">
      <c r="A510" s="231">
        <v>76</v>
      </c>
      <c r="B510" s="232" t="s">
        <v>602</v>
      </c>
      <c r="C510" s="247" t="s">
        <v>603</v>
      </c>
      <c r="D510" s="233" t="s">
        <v>288</v>
      </c>
      <c r="E510" s="234">
        <v>126.08750000000001</v>
      </c>
      <c r="F510" s="235"/>
      <c r="G510" s="236">
        <f>ROUND(E510*F510,2)</f>
        <v>0</v>
      </c>
      <c r="H510" s="235"/>
      <c r="I510" s="236">
        <f>ROUND(E510*H510,2)</f>
        <v>0</v>
      </c>
      <c r="J510" s="235"/>
      <c r="K510" s="236">
        <f>ROUND(E510*J510,2)</f>
        <v>0</v>
      </c>
      <c r="L510" s="236">
        <v>21</v>
      </c>
      <c r="M510" s="236">
        <f>G510*(1+L510/100)</f>
        <v>0</v>
      </c>
      <c r="N510" s="234">
        <v>2.4199999999999998E-3</v>
      </c>
      <c r="O510" s="234">
        <f>ROUND(E510*N510,2)</f>
        <v>0.31</v>
      </c>
      <c r="P510" s="234">
        <v>0</v>
      </c>
      <c r="Q510" s="234">
        <f>ROUND(E510*P510,2)</f>
        <v>0</v>
      </c>
      <c r="R510" s="236" t="s">
        <v>593</v>
      </c>
      <c r="S510" s="236" t="s">
        <v>195</v>
      </c>
      <c r="T510" s="237" t="s">
        <v>183</v>
      </c>
      <c r="U510" s="220">
        <v>0.48599999999999999</v>
      </c>
      <c r="V510" s="220">
        <f>ROUND(E510*U510,2)</f>
        <v>61.28</v>
      </c>
      <c r="W510" s="220"/>
      <c r="X510" s="220" t="s">
        <v>224</v>
      </c>
      <c r="Y510" s="220" t="s">
        <v>185</v>
      </c>
      <c r="Z510" s="210"/>
      <c r="AA510" s="210"/>
      <c r="AB510" s="210"/>
      <c r="AC510" s="210"/>
      <c r="AD510" s="210"/>
      <c r="AE510" s="210"/>
      <c r="AF510" s="210"/>
      <c r="AG510" s="210" t="s">
        <v>546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2" x14ac:dyDescent="0.2">
      <c r="A511" s="217"/>
      <c r="B511" s="218"/>
      <c r="C511" s="248" t="s">
        <v>604</v>
      </c>
      <c r="D511" s="221"/>
      <c r="E511" s="222"/>
      <c r="F511" s="220"/>
      <c r="G511" s="220"/>
      <c r="H511" s="220"/>
      <c r="I511" s="220"/>
      <c r="J511" s="220"/>
      <c r="K511" s="220"/>
      <c r="L511" s="220"/>
      <c r="M511" s="220"/>
      <c r="N511" s="219"/>
      <c r="O511" s="219"/>
      <c r="P511" s="219"/>
      <c r="Q511" s="219"/>
      <c r="R511" s="220"/>
      <c r="S511" s="220"/>
      <c r="T511" s="220"/>
      <c r="U511" s="220"/>
      <c r="V511" s="220"/>
      <c r="W511" s="220"/>
      <c r="X511" s="220"/>
      <c r="Y511" s="220"/>
      <c r="Z511" s="210"/>
      <c r="AA511" s="210"/>
      <c r="AB511" s="210"/>
      <c r="AC511" s="210"/>
      <c r="AD511" s="210"/>
      <c r="AE511" s="210"/>
      <c r="AF511" s="210"/>
      <c r="AG511" s="210" t="s">
        <v>203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3" x14ac:dyDescent="0.2">
      <c r="A512" s="217"/>
      <c r="B512" s="218"/>
      <c r="C512" s="248" t="s">
        <v>594</v>
      </c>
      <c r="D512" s="221"/>
      <c r="E512" s="222"/>
      <c r="F512" s="220"/>
      <c r="G512" s="220"/>
      <c r="H512" s="220"/>
      <c r="I512" s="220"/>
      <c r="J512" s="220"/>
      <c r="K512" s="220"/>
      <c r="L512" s="220"/>
      <c r="M512" s="220"/>
      <c r="N512" s="219"/>
      <c r="O512" s="219"/>
      <c r="P512" s="219"/>
      <c r="Q512" s="219"/>
      <c r="R512" s="220"/>
      <c r="S512" s="220"/>
      <c r="T512" s="220"/>
      <c r="U512" s="220"/>
      <c r="V512" s="220"/>
      <c r="W512" s="220"/>
      <c r="X512" s="220"/>
      <c r="Y512" s="220"/>
      <c r="Z512" s="210"/>
      <c r="AA512" s="210"/>
      <c r="AB512" s="210"/>
      <c r="AC512" s="210"/>
      <c r="AD512" s="210"/>
      <c r="AE512" s="210"/>
      <c r="AF512" s="210"/>
      <c r="AG512" s="210" t="s">
        <v>203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">
      <c r="A513" s="217"/>
      <c r="B513" s="218"/>
      <c r="C513" s="248" t="s">
        <v>595</v>
      </c>
      <c r="D513" s="221"/>
      <c r="E513" s="222"/>
      <c r="F513" s="220"/>
      <c r="G513" s="220"/>
      <c r="H513" s="220"/>
      <c r="I513" s="220"/>
      <c r="J513" s="220"/>
      <c r="K513" s="220"/>
      <c r="L513" s="220"/>
      <c r="M513" s="220"/>
      <c r="N513" s="219"/>
      <c r="O513" s="219"/>
      <c r="P513" s="219"/>
      <c r="Q513" s="219"/>
      <c r="R513" s="220"/>
      <c r="S513" s="220"/>
      <c r="T513" s="220"/>
      <c r="U513" s="220"/>
      <c r="V513" s="220"/>
      <c r="W513" s="220"/>
      <c r="X513" s="220"/>
      <c r="Y513" s="220"/>
      <c r="Z513" s="210"/>
      <c r="AA513" s="210"/>
      <c r="AB513" s="210"/>
      <c r="AC513" s="210"/>
      <c r="AD513" s="210"/>
      <c r="AE513" s="210"/>
      <c r="AF513" s="210"/>
      <c r="AG513" s="210" t="s">
        <v>203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">
      <c r="A514" s="217"/>
      <c r="B514" s="218"/>
      <c r="C514" s="248" t="s">
        <v>596</v>
      </c>
      <c r="D514" s="221"/>
      <c r="E514" s="222">
        <v>122.24</v>
      </c>
      <c r="F514" s="220"/>
      <c r="G514" s="220"/>
      <c r="H514" s="220"/>
      <c r="I514" s="220"/>
      <c r="J514" s="220"/>
      <c r="K514" s="220"/>
      <c r="L514" s="220"/>
      <c r="M514" s="220"/>
      <c r="N514" s="219"/>
      <c r="O514" s="219"/>
      <c r="P514" s="219"/>
      <c r="Q514" s="219"/>
      <c r="R514" s="220"/>
      <c r="S514" s="220"/>
      <c r="T514" s="220"/>
      <c r="U514" s="220"/>
      <c r="V514" s="220"/>
      <c r="W514" s="220"/>
      <c r="X514" s="220"/>
      <c r="Y514" s="220"/>
      <c r="Z514" s="210"/>
      <c r="AA514" s="210"/>
      <c r="AB514" s="210"/>
      <c r="AC514" s="210"/>
      <c r="AD514" s="210"/>
      <c r="AE514" s="210"/>
      <c r="AF514" s="210"/>
      <c r="AG514" s="210" t="s">
        <v>203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">
      <c r="A515" s="217"/>
      <c r="B515" s="218"/>
      <c r="C515" s="248" t="s">
        <v>549</v>
      </c>
      <c r="D515" s="221"/>
      <c r="E515" s="222">
        <v>3.85</v>
      </c>
      <c r="F515" s="220"/>
      <c r="G515" s="220"/>
      <c r="H515" s="220"/>
      <c r="I515" s="220"/>
      <c r="J515" s="220"/>
      <c r="K515" s="220"/>
      <c r="L515" s="220"/>
      <c r="M515" s="220"/>
      <c r="N515" s="219"/>
      <c r="O515" s="219"/>
      <c r="P515" s="219"/>
      <c r="Q515" s="219"/>
      <c r="R515" s="220"/>
      <c r="S515" s="220"/>
      <c r="T515" s="220"/>
      <c r="U515" s="220"/>
      <c r="V515" s="220"/>
      <c r="W515" s="220"/>
      <c r="X515" s="220"/>
      <c r="Y515" s="220"/>
      <c r="Z515" s="210"/>
      <c r="AA515" s="210"/>
      <c r="AB515" s="210"/>
      <c r="AC515" s="210"/>
      <c r="AD515" s="210"/>
      <c r="AE515" s="210"/>
      <c r="AF515" s="210"/>
      <c r="AG515" s="210" t="s">
        <v>203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">
      <c r="A516" s="231">
        <v>77</v>
      </c>
      <c r="B516" s="232" t="s">
        <v>605</v>
      </c>
      <c r="C516" s="247" t="s">
        <v>606</v>
      </c>
      <c r="D516" s="233" t="s">
        <v>288</v>
      </c>
      <c r="E516" s="234">
        <v>126.08750000000001</v>
      </c>
      <c r="F516" s="235"/>
      <c r="G516" s="236">
        <f>ROUND(E516*F516,2)</f>
        <v>0</v>
      </c>
      <c r="H516" s="235"/>
      <c r="I516" s="236">
        <f>ROUND(E516*H516,2)</f>
        <v>0</v>
      </c>
      <c r="J516" s="235"/>
      <c r="K516" s="236">
        <f>ROUND(E516*J516,2)</f>
        <v>0</v>
      </c>
      <c r="L516" s="236">
        <v>21</v>
      </c>
      <c r="M516" s="236">
        <f>G516*(1+L516/100)</f>
        <v>0</v>
      </c>
      <c r="N516" s="234">
        <v>1.0000000000000001E-5</v>
      </c>
      <c r="O516" s="234">
        <f>ROUND(E516*N516,2)</f>
        <v>0</v>
      </c>
      <c r="P516" s="234">
        <v>0</v>
      </c>
      <c r="Q516" s="234">
        <f>ROUND(E516*P516,2)</f>
        <v>0</v>
      </c>
      <c r="R516" s="236" t="s">
        <v>593</v>
      </c>
      <c r="S516" s="236" t="s">
        <v>195</v>
      </c>
      <c r="T516" s="237" t="s">
        <v>183</v>
      </c>
      <c r="U516" s="220">
        <v>0.34</v>
      </c>
      <c r="V516" s="220">
        <f>ROUND(E516*U516,2)</f>
        <v>42.87</v>
      </c>
      <c r="W516" s="220"/>
      <c r="X516" s="220" t="s">
        <v>224</v>
      </c>
      <c r="Y516" s="220" t="s">
        <v>185</v>
      </c>
      <c r="Z516" s="210"/>
      <c r="AA516" s="210"/>
      <c r="AB516" s="210"/>
      <c r="AC516" s="210"/>
      <c r="AD516" s="210"/>
      <c r="AE516" s="210"/>
      <c r="AF516" s="210"/>
      <c r="AG516" s="210" t="s">
        <v>546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2" x14ac:dyDescent="0.2">
      <c r="A517" s="217"/>
      <c r="B517" s="218"/>
      <c r="C517" s="248" t="s">
        <v>604</v>
      </c>
      <c r="D517" s="221"/>
      <c r="E517" s="222"/>
      <c r="F517" s="220"/>
      <c r="G517" s="220"/>
      <c r="H517" s="220"/>
      <c r="I517" s="220"/>
      <c r="J517" s="220"/>
      <c r="K517" s="220"/>
      <c r="L517" s="220"/>
      <c r="M517" s="220"/>
      <c r="N517" s="219"/>
      <c r="O517" s="219"/>
      <c r="P517" s="219"/>
      <c r="Q517" s="219"/>
      <c r="R517" s="220"/>
      <c r="S517" s="220"/>
      <c r="T517" s="220"/>
      <c r="U517" s="220"/>
      <c r="V517" s="220"/>
      <c r="W517" s="220"/>
      <c r="X517" s="220"/>
      <c r="Y517" s="220"/>
      <c r="Z517" s="210"/>
      <c r="AA517" s="210"/>
      <c r="AB517" s="210"/>
      <c r="AC517" s="210"/>
      <c r="AD517" s="210"/>
      <c r="AE517" s="210"/>
      <c r="AF517" s="210"/>
      <c r="AG517" s="210" t="s">
        <v>203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">
      <c r="A518" s="217"/>
      <c r="B518" s="218"/>
      <c r="C518" s="248" t="s">
        <v>594</v>
      </c>
      <c r="D518" s="221"/>
      <c r="E518" s="222"/>
      <c r="F518" s="220"/>
      <c r="G518" s="220"/>
      <c r="H518" s="220"/>
      <c r="I518" s="220"/>
      <c r="J518" s="220"/>
      <c r="K518" s="220"/>
      <c r="L518" s="220"/>
      <c r="M518" s="220"/>
      <c r="N518" s="219"/>
      <c r="O518" s="219"/>
      <c r="P518" s="219"/>
      <c r="Q518" s="219"/>
      <c r="R518" s="220"/>
      <c r="S518" s="220"/>
      <c r="T518" s="220"/>
      <c r="U518" s="220"/>
      <c r="V518" s="220"/>
      <c r="W518" s="220"/>
      <c r="X518" s="220"/>
      <c r="Y518" s="220"/>
      <c r="Z518" s="210"/>
      <c r="AA518" s="210"/>
      <c r="AB518" s="210"/>
      <c r="AC518" s="210"/>
      <c r="AD518" s="210"/>
      <c r="AE518" s="210"/>
      <c r="AF518" s="210"/>
      <c r="AG518" s="210" t="s">
        <v>203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">
      <c r="A519" s="217"/>
      <c r="B519" s="218"/>
      <c r="C519" s="248" t="s">
        <v>595</v>
      </c>
      <c r="D519" s="221"/>
      <c r="E519" s="222"/>
      <c r="F519" s="220"/>
      <c r="G519" s="220"/>
      <c r="H519" s="220"/>
      <c r="I519" s="220"/>
      <c r="J519" s="220"/>
      <c r="K519" s="220"/>
      <c r="L519" s="220"/>
      <c r="M519" s="220"/>
      <c r="N519" s="219"/>
      <c r="O519" s="219"/>
      <c r="P519" s="219"/>
      <c r="Q519" s="219"/>
      <c r="R519" s="220"/>
      <c r="S519" s="220"/>
      <c r="T519" s="220"/>
      <c r="U519" s="220"/>
      <c r="V519" s="220"/>
      <c r="W519" s="220"/>
      <c r="X519" s="220"/>
      <c r="Y519" s="220"/>
      <c r="Z519" s="210"/>
      <c r="AA519" s="210"/>
      <c r="AB519" s="210"/>
      <c r="AC519" s="210"/>
      <c r="AD519" s="210"/>
      <c r="AE519" s="210"/>
      <c r="AF519" s="210"/>
      <c r="AG519" s="210" t="s">
        <v>203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3" x14ac:dyDescent="0.2">
      <c r="A520" s="217"/>
      <c r="B520" s="218"/>
      <c r="C520" s="248" t="s">
        <v>596</v>
      </c>
      <c r="D520" s="221"/>
      <c r="E520" s="222">
        <v>122.24</v>
      </c>
      <c r="F520" s="220"/>
      <c r="G520" s="220"/>
      <c r="H520" s="220"/>
      <c r="I520" s="220"/>
      <c r="J520" s="220"/>
      <c r="K520" s="220"/>
      <c r="L520" s="220"/>
      <c r="M520" s="220"/>
      <c r="N520" s="219"/>
      <c r="O520" s="219"/>
      <c r="P520" s="219"/>
      <c r="Q520" s="219"/>
      <c r="R520" s="220"/>
      <c r="S520" s="220"/>
      <c r="T520" s="220"/>
      <c r="U520" s="220"/>
      <c r="V520" s="220"/>
      <c r="W520" s="220"/>
      <c r="X520" s="220"/>
      <c r="Y520" s="220"/>
      <c r="Z520" s="210"/>
      <c r="AA520" s="210"/>
      <c r="AB520" s="210"/>
      <c r="AC520" s="210"/>
      <c r="AD520" s="210"/>
      <c r="AE520" s="210"/>
      <c r="AF520" s="210"/>
      <c r="AG520" s="210" t="s">
        <v>203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">
      <c r="A521" s="217"/>
      <c r="B521" s="218"/>
      <c r="C521" s="248" t="s">
        <v>549</v>
      </c>
      <c r="D521" s="221"/>
      <c r="E521" s="222">
        <v>3.85</v>
      </c>
      <c r="F521" s="220"/>
      <c r="G521" s="220"/>
      <c r="H521" s="220"/>
      <c r="I521" s="220"/>
      <c r="J521" s="220"/>
      <c r="K521" s="220"/>
      <c r="L521" s="220"/>
      <c r="M521" s="220"/>
      <c r="N521" s="219"/>
      <c r="O521" s="219"/>
      <c r="P521" s="219"/>
      <c r="Q521" s="219"/>
      <c r="R521" s="220"/>
      <c r="S521" s="220"/>
      <c r="T521" s="220"/>
      <c r="U521" s="220"/>
      <c r="V521" s="220"/>
      <c r="W521" s="220"/>
      <c r="X521" s="220"/>
      <c r="Y521" s="220"/>
      <c r="Z521" s="210"/>
      <c r="AA521" s="210"/>
      <c r="AB521" s="210"/>
      <c r="AC521" s="210"/>
      <c r="AD521" s="210"/>
      <c r="AE521" s="210"/>
      <c r="AF521" s="210"/>
      <c r="AG521" s="210" t="s">
        <v>203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">
      <c r="A522" s="231">
        <v>78</v>
      </c>
      <c r="B522" s="232" t="s">
        <v>607</v>
      </c>
      <c r="C522" s="247" t="s">
        <v>608</v>
      </c>
      <c r="D522" s="233" t="s">
        <v>288</v>
      </c>
      <c r="E522" s="234">
        <v>126.08750000000001</v>
      </c>
      <c r="F522" s="235"/>
      <c r="G522" s="236">
        <f>ROUND(E522*F522,2)</f>
        <v>0</v>
      </c>
      <c r="H522" s="235"/>
      <c r="I522" s="236">
        <f>ROUND(E522*H522,2)</f>
        <v>0</v>
      </c>
      <c r="J522" s="235"/>
      <c r="K522" s="236">
        <f>ROUND(E522*J522,2)</f>
        <v>0</v>
      </c>
      <c r="L522" s="236">
        <v>21</v>
      </c>
      <c r="M522" s="236">
        <f>G522*(1+L522/100)</f>
        <v>0</v>
      </c>
      <c r="N522" s="234">
        <v>2.0000000000000002E-5</v>
      </c>
      <c r="O522" s="234">
        <f>ROUND(E522*N522,2)</f>
        <v>0</v>
      </c>
      <c r="P522" s="234">
        <v>0</v>
      </c>
      <c r="Q522" s="234">
        <f>ROUND(E522*P522,2)</f>
        <v>0</v>
      </c>
      <c r="R522" s="236" t="s">
        <v>593</v>
      </c>
      <c r="S522" s="236" t="s">
        <v>195</v>
      </c>
      <c r="T522" s="237" t="s">
        <v>183</v>
      </c>
      <c r="U522" s="220">
        <v>4.3999999999999997E-2</v>
      </c>
      <c r="V522" s="220">
        <f>ROUND(E522*U522,2)</f>
        <v>5.55</v>
      </c>
      <c r="W522" s="220"/>
      <c r="X522" s="220" t="s">
        <v>224</v>
      </c>
      <c r="Y522" s="220" t="s">
        <v>185</v>
      </c>
      <c r="Z522" s="210"/>
      <c r="AA522" s="210"/>
      <c r="AB522" s="210"/>
      <c r="AC522" s="210"/>
      <c r="AD522" s="210"/>
      <c r="AE522" s="210"/>
      <c r="AF522" s="210"/>
      <c r="AG522" s="210" t="s">
        <v>546</v>
      </c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2" x14ac:dyDescent="0.2">
      <c r="A523" s="217"/>
      <c r="B523" s="218"/>
      <c r="C523" s="248" t="s">
        <v>604</v>
      </c>
      <c r="D523" s="221"/>
      <c r="E523" s="222"/>
      <c r="F523" s="220"/>
      <c r="G523" s="220"/>
      <c r="H523" s="220"/>
      <c r="I523" s="220"/>
      <c r="J523" s="220"/>
      <c r="K523" s="220"/>
      <c r="L523" s="220"/>
      <c r="M523" s="220"/>
      <c r="N523" s="219"/>
      <c r="O523" s="219"/>
      <c r="P523" s="219"/>
      <c r="Q523" s="219"/>
      <c r="R523" s="220"/>
      <c r="S523" s="220"/>
      <c r="T523" s="220"/>
      <c r="U523" s="220"/>
      <c r="V523" s="220"/>
      <c r="W523" s="220"/>
      <c r="X523" s="220"/>
      <c r="Y523" s="220"/>
      <c r="Z523" s="210"/>
      <c r="AA523" s="210"/>
      <c r="AB523" s="210"/>
      <c r="AC523" s="210"/>
      <c r="AD523" s="210"/>
      <c r="AE523" s="210"/>
      <c r="AF523" s="210"/>
      <c r="AG523" s="210" t="s">
        <v>203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">
      <c r="A524" s="217"/>
      <c r="B524" s="218"/>
      <c r="C524" s="248" t="s">
        <v>594</v>
      </c>
      <c r="D524" s="221"/>
      <c r="E524" s="222"/>
      <c r="F524" s="220"/>
      <c r="G524" s="220"/>
      <c r="H524" s="220"/>
      <c r="I524" s="220"/>
      <c r="J524" s="220"/>
      <c r="K524" s="220"/>
      <c r="L524" s="220"/>
      <c r="M524" s="220"/>
      <c r="N524" s="219"/>
      <c r="O524" s="219"/>
      <c r="P524" s="219"/>
      <c r="Q524" s="219"/>
      <c r="R524" s="220"/>
      <c r="S524" s="220"/>
      <c r="T524" s="220"/>
      <c r="U524" s="220"/>
      <c r="V524" s="220"/>
      <c r="W524" s="220"/>
      <c r="X524" s="220"/>
      <c r="Y524" s="220"/>
      <c r="Z524" s="210"/>
      <c r="AA524" s="210"/>
      <c r="AB524" s="210"/>
      <c r="AC524" s="210"/>
      <c r="AD524" s="210"/>
      <c r="AE524" s="210"/>
      <c r="AF524" s="210"/>
      <c r="AG524" s="210" t="s">
        <v>203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">
      <c r="A525" s="217"/>
      <c r="B525" s="218"/>
      <c r="C525" s="248" t="s">
        <v>595</v>
      </c>
      <c r="D525" s="221"/>
      <c r="E525" s="222"/>
      <c r="F525" s="220"/>
      <c r="G525" s="220"/>
      <c r="H525" s="220"/>
      <c r="I525" s="220"/>
      <c r="J525" s="220"/>
      <c r="K525" s="220"/>
      <c r="L525" s="220"/>
      <c r="M525" s="220"/>
      <c r="N525" s="219"/>
      <c r="O525" s="219"/>
      <c r="P525" s="219"/>
      <c r="Q525" s="219"/>
      <c r="R525" s="220"/>
      <c r="S525" s="220"/>
      <c r="T525" s="220"/>
      <c r="U525" s="220"/>
      <c r="V525" s="220"/>
      <c r="W525" s="220"/>
      <c r="X525" s="220"/>
      <c r="Y525" s="220"/>
      <c r="Z525" s="210"/>
      <c r="AA525" s="210"/>
      <c r="AB525" s="210"/>
      <c r="AC525" s="210"/>
      <c r="AD525" s="210"/>
      <c r="AE525" s="210"/>
      <c r="AF525" s="210"/>
      <c r="AG525" s="210" t="s">
        <v>203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3" x14ac:dyDescent="0.2">
      <c r="A526" s="217"/>
      <c r="B526" s="218"/>
      <c r="C526" s="248" t="s">
        <v>596</v>
      </c>
      <c r="D526" s="221"/>
      <c r="E526" s="222">
        <v>122.24</v>
      </c>
      <c r="F526" s="220"/>
      <c r="G526" s="220"/>
      <c r="H526" s="220"/>
      <c r="I526" s="220"/>
      <c r="J526" s="220"/>
      <c r="K526" s="220"/>
      <c r="L526" s="220"/>
      <c r="M526" s="220"/>
      <c r="N526" s="219"/>
      <c r="O526" s="219"/>
      <c r="P526" s="219"/>
      <c r="Q526" s="219"/>
      <c r="R526" s="220"/>
      <c r="S526" s="220"/>
      <c r="T526" s="220"/>
      <c r="U526" s="220"/>
      <c r="V526" s="220"/>
      <c r="W526" s="220"/>
      <c r="X526" s="220"/>
      <c r="Y526" s="220"/>
      <c r="Z526" s="210"/>
      <c r="AA526" s="210"/>
      <c r="AB526" s="210"/>
      <c r="AC526" s="210"/>
      <c r="AD526" s="210"/>
      <c r="AE526" s="210"/>
      <c r="AF526" s="210"/>
      <c r="AG526" s="210" t="s">
        <v>203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">
      <c r="A527" s="217"/>
      <c r="B527" s="218"/>
      <c r="C527" s="248" t="s">
        <v>549</v>
      </c>
      <c r="D527" s="221"/>
      <c r="E527" s="222">
        <v>3.85</v>
      </c>
      <c r="F527" s="220"/>
      <c r="G527" s="220"/>
      <c r="H527" s="220"/>
      <c r="I527" s="220"/>
      <c r="J527" s="220"/>
      <c r="K527" s="220"/>
      <c r="L527" s="220"/>
      <c r="M527" s="220"/>
      <c r="N527" s="219"/>
      <c r="O527" s="219"/>
      <c r="P527" s="219"/>
      <c r="Q527" s="219"/>
      <c r="R527" s="220"/>
      <c r="S527" s="220"/>
      <c r="T527" s="220"/>
      <c r="U527" s="220"/>
      <c r="V527" s="220"/>
      <c r="W527" s="220"/>
      <c r="X527" s="220"/>
      <c r="Y527" s="220"/>
      <c r="Z527" s="210"/>
      <c r="AA527" s="210"/>
      <c r="AB527" s="210"/>
      <c r="AC527" s="210"/>
      <c r="AD527" s="210"/>
      <c r="AE527" s="210"/>
      <c r="AF527" s="210"/>
      <c r="AG527" s="210" t="s">
        <v>203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">
      <c r="A528" s="231">
        <v>79</v>
      </c>
      <c r="B528" s="232" t="s">
        <v>609</v>
      </c>
      <c r="C528" s="247" t="s">
        <v>610</v>
      </c>
      <c r="D528" s="233" t="s">
        <v>288</v>
      </c>
      <c r="E528" s="234">
        <v>126.08750000000001</v>
      </c>
      <c r="F528" s="235"/>
      <c r="G528" s="236">
        <f>ROUND(E528*F528,2)</f>
        <v>0</v>
      </c>
      <c r="H528" s="235"/>
      <c r="I528" s="236">
        <f>ROUND(E528*H528,2)</f>
        <v>0</v>
      </c>
      <c r="J528" s="235"/>
      <c r="K528" s="236">
        <f>ROUND(E528*J528,2)</f>
        <v>0</v>
      </c>
      <c r="L528" s="236">
        <v>21</v>
      </c>
      <c r="M528" s="236">
        <f>G528*(1+L528/100)</f>
        <v>0</v>
      </c>
      <c r="N528" s="234">
        <v>3.8000000000000002E-4</v>
      </c>
      <c r="O528" s="234">
        <f>ROUND(E528*N528,2)</f>
        <v>0.05</v>
      </c>
      <c r="P528" s="234">
        <v>0</v>
      </c>
      <c r="Q528" s="234">
        <f>ROUND(E528*P528,2)</f>
        <v>0</v>
      </c>
      <c r="R528" s="236" t="s">
        <v>593</v>
      </c>
      <c r="S528" s="236" t="s">
        <v>195</v>
      </c>
      <c r="T528" s="237" t="s">
        <v>183</v>
      </c>
      <c r="U528" s="220">
        <v>0.56999999999999995</v>
      </c>
      <c r="V528" s="220">
        <f>ROUND(E528*U528,2)</f>
        <v>71.87</v>
      </c>
      <c r="W528" s="220"/>
      <c r="X528" s="220" t="s">
        <v>224</v>
      </c>
      <c r="Y528" s="220" t="s">
        <v>185</v>
      </c>
      <c r="Z528" s="210"/>
      <c r="AA528" s="210"/>
      <c r="AB528" s="210"/>
      <c r="AC528" s="210"/>
      <c r="AD528" s="210"/>
      <c r="AE528" s="210"/>
      <c r="AF528" s="210"/>
      <c r="AG528" s="210" t="s">
        <v>546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2" x14ac:dyDescent="0.2">
      <c r="A529" s="217"/>
      <c r="B529" s="218"/>
      <c r="C529" s="248" t="s">
        <v>604</v>
      </c>
      <c r="D529" s="221"/>
      <c r="E529" s="222"/>
      <c r="F529" s="220"/>
      <c r="G529" s="220"/>
      <c r="H529" s="220"/>
      <c r="I529" s="220"/>
      <c r="J529" s="220"/>
      <c r="K529" s="220"/>
      <c r="L529" s="220"/>
      <c r="M529" s="220"/>
      <c r="N529" s="219"/>
      <c r="O529" s="219"/>
      <c r="P529" s="219"/>
      <c r="Q529" s="219"/>
      <c r="R529" s="220"/>
      <c r="S529" s="220"/>
      <c r="T529" s="220"/>
      <c r="U529" s="220"/>
      <c r="V529" s="220"/>
      <c r="W529" s="220"/>
      <c r="X529" s="220"/>
      <c r="Y529" s="220"/>
      <c r="Z529" s="210"/>
      <c r="AA529" s="210"/>
      <c r="AB529" s="210"/>
      <c r="AC529" s="210"/>
      <c r="AD529" s="210"/>
      <c r="AE529" s="210"/>
      <c r="AF529" s="210"/>
      <c r="AG529" s="210" t="s">
        <v>203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">
      <c r="A530" s="217"/>
      <c r="B530" s="218"/>
      <c r="C530" s="248" t="s">
        <v>594</v>
      </c>
      <c r="D530" s="221"/>
      <c r="E530" s="222"/>
      <c r="F530" s="220"/>
      <c r="G530" s="220"/>
      <c r="H530" s="220"/>
      <c r="I530" s="220"/>
      <c r="J530" s="220"/>
      <c r="K530" s="220"/>
      <c r="L530" s="220"/>
      <c r="M530" s="220"/>
      <c r="N530" s="219"/>
      <c r="O530" s="219"/>
      <c r="P530" s="219"/>
      <c r="Q530" s="219"/>
      <c r="R530" s="220"/>
      <c r="S530" s="220"/>
      <c r="T530" s="220"/>
      <c r="U530" s="220"/>
      <c r="V530" s="220"/>
      <c r="W530" s="220"/>
      <c r="X530" s="220"/>
      <c r="Y530" s="220"/>
      <c r="Z530" s="210"/>
      <c r="AA530" s="210"/>
      <c r="AB530" s="210"/>
      <c r="AC530" s="210"/>
      <c r="AD530" s="210"/>
      <c r="AE530" s="210"/>
      <c r="AF530" s="210"/>
      <c r="AG530" s="210" t="s">
        <v>203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">
      <c r="A531" s="217"/>
      <c r="B531" s="218"/>
      <c r="C531" s="248" t="s">
        <v>595</v>
      </c>
      <c r="D531" s="221"/>
      <c r="E531" s="222"/>
      <c r="F531" s="220"/>
      <c r="G531" s="220"/>
      <c r="H531" s="220"/>
      <c r="I531" s="220"/>
      <c r="J531" s="220"/>
      <c r="K531" s="220"/>
      <c r="L531" s="220"/>
      <c r="M531" s="220"/>
      <c r="N531" s="219"/>
      <c r="O531" s="219"/>
      <c r="P531" s="219"/>
      <c r="Q531" s="219"/>
      <c r="R531" s="220"/>
      <c r="S531" s="220"/>
      <c r="T531" s="220"/>
      <c r="U531" s="220"/>
      <c r="V531" s="220"/>
      <c r="W531" s="220"/>
      <c r="X531" s="220"/>
      <c r="Y531" s="220"/>
      <c r="Z531" s="210"/>
      <c r="AA531" s="210"/>
      <c r="AB531" s="210"/>
      <c r="AC531" s="210"/>
      <c r="AD531" s="210"/>
      <c r="AE531" s="210"/>
      <c r="AF531" s="210"/>
      <c r="AG531" s="210" t="s">
        <v>203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17"/>
      <c r="B532" s="218"/>
      <c r="C532" s="248" t="s">
        <v>596</v>
      </c>
      <c r="D532" s="221"/>
      <c r="E532" s="222">
        <v>122.24</v>
      </c>
      <c r="F532" s="220"/>
      <c r="G532" s="220"/>
      <c r="H532" s="220"/>
      <c r="I532" s="220"/>
      <c r="J532" s="220"/>
      <c r="K532" s="220"/>
      <c r="L532" s="220"/>
      <c r="M532" s="220"/>
      <c r="N532" s="219"/>
      <c r="O532" s="219"/>
      <c r="P532" s="219"/>
      <c r="Q532" s="219"/>
      <c r="R532" s="220"/>
      <c r="S532" s="220"/>
      <c r="T532" s="220"/>
      <c r="U532" s="220"/>
      <c r="V532" s="220"/>
      <c r="W532" s="220"/>
      <c r="X532" s="220"/>
      <c r="Y532" s="220"/>
      <c r="Z532" s="210"/>
      <c r="AA532" s="210"/>
      <c r="AB532" s="210"/>
      <c r="AC532" s="210"/>
      <c r="AD532" s="210"/>
      <c r="AE532" s="210"/>
      <c r="AF532" s="210"/>
      <c r="AG532" s="210" t="s">
        <v>203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">
      <c r="A533" s="217"/>
      <c r="B533" s="218"/>
      <c r="C533" s="248" t="s">
        <v>549</v>
      </c>
      <c r="D533" s="221"/>
      <c r="E533" s="222">
        <v>3.85</v>
      </c>
      <c r="F533" s="220"/>
      <c r="G533" s="220"/>
      <c r="H533" s="220"/>
      <c r="I533" s="220"/>
      <c r="J533" s="220"/>
      <c r="K533" s="220"/>
      <c r="L533" s="220"/>
      <c r="M533" s="220"/>
      <c r="N533" s="219"/>
      <c r="O533" s="219"/>
      <c r="P533" s="219"/>
      <c r="Q533" s="219"/>
      <c r="R533" s="220"/>
      <c r="S533" s="220"/>
      <c r="T533" s="220"/>
      <c r="U533" s="220"/>
      <c r="V533" s="220"/>
      <c r="W533" s="220"/>
      <c r="X533" s="220"/>
      <c r="Y533" s="220"/>
      <c r="Z533" s="210"/>
      <c r="AA533" s="210"/>
      <c r="AB533" s="210"/>
      <c r="AC533" s="210"/>
      <c r="AD533" s="210"/>
      <c r="AE533" s="210"/>
      <c r="AF533" s="210"/>
      <c r="AG533" s="210" t="s">
        <v>203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">
      <c r="A534" s="231">
        <v>80</v>
      </c>
      <c r="B534" s="232" t="s">
        <v>399</v>
      </c>
      <c r="C534" s="247" t="s">
        <v>611</v>
      </c>
      <c r="D534" s="233" t="s">
        <v>288</v>
      </c>
      <c r="E534" s="234">
        <v>138.69630000000001</v>
      </c>
      <c r="F534" s="235"/>
      <c r="G534" s="236">
        <f>ROUND(E534*F534,2)</f>
        <v>0</v>
      </c>
      <c r="H534" s="235"/>
      <c r="I534" s="236">
        <f>ROUND(E534*H534,2)</f>
        <v>0</v>
      </c>
      <c r="J534" s="235"/>
      <c r="K534" s="236">
        <f>ROUND(E534*J534,2)</f>
        <v>0</v>
      </c>
      <c r="L534" s="236">
        <v>21</v>
      </c>
      <c r="M534" s="236">
        <f>G534*(1+L534/100)</f>
        <v>0</v>
      </c>
      <c r="N534" s="234">
        <v>1.125E-2</v>
      </c>
      <c r="O534" s="234">
        <f>ROUND(E534*N534,2)</f>
        <v>1.56</v>
      </c>
      <c r="P534" s="234">
        <v>0</v>
      </c>
      <c r="Q534" s="234">
        <f>ROUND(E534*P534,2)</f>
        <v>0</v>
      </c>
      <c r="R534" s="236"/>
      <c r="S534" s="236" t="s">
        <v>182</v>
      </c>
      <c r="T534" s="237" t="s">
        <v>183</v>
      </c>
      <c r="U534" s="220">
        <v>0</v>
      </c>
      <c r="V534" s="220">
        <f>ROUND(E534*U534,2)</f>
        <v>0</v>
      </c>
      <c r="W534" s="220"/>
      <c r="X534" s="220" t="s">
        <v>612</v>
      </c>
      <c r="Y534" s="220" t="s">
        <v>185</v>
      </c>
      <c r="Z534" s="210"/>
      <c r="AA534" s="210"/>
      <c r="AB534" s="210"/>
      <c r="AC534" s="210"/>
      <c r="AD534" s="210"/>
      <c r="AE534" s="210"/>
      <c r="AF534" s="210"/>
      <c r="AG534" s="210" t="s">
        <v>613</v>
      </c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2" x14ac:dyDescent="0.2">
      <c r="A535" s="217"/>
      <c r="B535" s="218"/>
      <c r="C535" s="248" t="s">
        <v>604</v>
      </c>
      <c r="D535" s="221"/>
      <c r="E535" s="222"/>
      <c r="F535" s="220"/>
      <c r="G535" s="220"/>
      <c r="H535" s="220"/>
      <c r="I535" s="220"/>
      <c r="J535" s="220"/>
      <c r="K535" s="220"/>
      <c r="L535" s="220"/>
      <c r="M535" s="220"/>
      <c r="N535" s="219"/>
      <c r="O535" s="219"/>
      <c r="P535" s="219"/>
      <c r="Q535" s="219"/>
      <c r="R535" s="220"/>
      <c r="S535" s="220"/>
      <c r="T535" s="220"/>
      <c r="U535" s="220"/>
      <c r="V535" s="220"/>
      <c r="W535" s="220"/>
      <c r="X535" s="220"/>
      <c r="Y535" s="220"/>
      <c r="Z535" s="210"/>
      <c r="AA535" s="210"/>
      <c r="AB535" s="210"/>
      <c r="AC535" s="210"/>
      <c r="AD535" s="210"/>
      <c r="AE535" s="210"/>
      <c r="AF535" s="210"/>
      <c r="AG535" s="210" t="s">
        <v>203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">
      <c r="A536" s="217"/>
      <c r="B536" s="218"/>
      <c r="C536" s="248" t="s">
        <v>594</v>
      </c>
      <c r="D536" s="221"/>
      <c r="E536" s="222"/>
      <c r="F536" s="220"/>
      <c r="G536" s="220"/>
      <c r="H536" s="220"/>
      <c r="I536" s="220"/>
      <c r="J536" s="220"/>
      <c r="K536" s="220"/>
      <c r="L536" s="220"/>
      <c r="M536" s="220"/>
      <c r="N536" s="219"/>
      <c r="O536" s="219"/>
      <c r="P536" s="219"/>
      <c r="Q536" s="219"/>
      <c r="R536" s="220"/>
      <c r="S536" s="220"/>
      <c r="T536" s="220"/>
      <c r="U536" s="220"/>
      <c r="V536" s="220"/>
      <c r="W536" s="220"/>
      <c r="X536" s="220"/>
      <c r="Y536" s="220"/>
      <c r="Z536" s="210"/>
      <c r="AA536" s="210"/>
      <c r="AB536" s="210"/>
      <c r="AC536" s="210"/>
      <c r="AD536" s="210"/>
      <c r="AE536" s="210"/>
      <c r="AF536" s="210"/>
      <c r="AG536" s="210" t="s">
        <v>203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">
      <c r="A537" s="217"/>
      <c r="B537" s="218"/>
      <c r="C537" s="248" t="s">
        <v>595</v>
      </c>
      <c r="D537" s="221"/>
      <c r="E537" s="222"/>
      <c r="F537" s="220"/>
      <c r="G537" s="220"/>
      <c r="H537" s="220"/>
      <c r="I537" s="220"/>
      <c r="J537" s="220"/>
      <c r="K537" s="220"/>
      <c r="L537" s="220"/>
      <c r="M537" s="220"/>
      <c r="N537" s="219"/>
      <c r="O537" s="219"/>
      <c r="P537" s="219"/>
      <c r="Q537" s="219"/>
      <c r="R537" s="220"/>
      <c r="S537" s="220"/>
      <c r="T537" s="220"/>
      <c r="U537" s="220"/>
      <c r="V537" s="220"/>
      <c r="W537" s="220"/>
      <c r="X537" s="220"/>
      <c r="Y537" s="220"/>
      <c r="Z537" s="210"/>
      <c r="AA537" s="210"/>
      <c r="AB537" s="210"/>
      <c r="AC537" s="210"/>
      <c r="AD537" s="210"/>
      <c r="AE537" s="210"/>
      <c r="AF537" s="210"/>
      <c r="AG537" s="210" t="s">
        <v>203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3" x14ac:dyDescent="0.2">
      <c r="A538" s="217"/>
      <c r="B538" s="218"/>
      <c r="C538" s="261" t="s">
        <v>242</v>
      </c>
      <c r="D538" s="252"/>
      <c r="E538" s="253"/>
      <c r="F538" s="220"/>
      <c r="G538" s="220"/>
      <c r="H538" s="220"/>
      <c r="I538" s="220"/>
      <c r="J538" s="220"/>
      <c r="K538" s="220"/>
      <c r="L538" s="220"/>
      <c r="M538" s="220"/>
      <c r="N538" s="219"/>
      <c r="O538" s="219"/>
      <c r="P538" s="219"/>
      <c r="Q538" s="219"/>
      <c r="R538" s="220"/>
      <c r="S538" s="220"/>
      <c r="T538" s="220"/>
      <c r="U538" s="220"/>
      <c r="V538" s="220"/>
      <c r="W538" s="220"/>
      <c r="X538" s="220"/>
      <c r="Y538" s="220"/>
      <c r="Z538" s="210"/>
      <c r="AA538" s="210"/>
      <c r="AB538" s="210"/>
      <c r="AC538" s="210"/>
      <c r="AD538" s="210"/>
      <c r="AE538" s="210"/>
      <c r="AF538" s="210"/>
      <c r="AG538" s="210" t="s">
        <v>203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">
      <c r="A539" s="217"/>
      <c r="B539" s="218"/>
      <c r="C539" s="262" t="s">
        <v>342</v>
      </c>
      <c r="D539" s="252"/>
      <c r="E539" s="253">
        <v>122.24</v>
      </c>
      <c r="F539" s="220"/>
      <c r="G539" s="220"/>
      <c r="H539" s="220"/>
      <c r="I539" s="220"/>
      <c r="J539" s="220"/>
      <c r="K539" s="220"/>
      <c r="L539" s="220"/>
      <c r="M539" s="220"/>
      <c r="N539" s="219"/>
      <c r="O539" s="219"/>
      <c r="P539" s="219"/>
      <c r="Q539" s="219"/>
      <c r="R539" s="220"/>
      <c r="S539" s="220"/>
      <c r="T539" s="220"/>
      <c r="U539" s="220"/>
      <c r="V539" s="220"/>
      <c r="W539" s="220"/>
      <c r="X539" s="220"/>
      <c r="Y539" s="220"/>
      <c r="Z539" s="210"/>
      <c r="AA539" s="210"/>
      <c r="AB539" s="210"/>
      <c r="AC539" s="210"/>
      <c r="AD539" s="210"/>
      <c r="AE539" s="210"/>
      <c r="AF539" s="210"/>
      <c r="AG539" s="210" t="s">
        <v>203</v>
      </c>
      <c r="AH539" s="210">
        <v>2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">
      <c r="A540" s="217"/>
      <c r="B540" s="218"/>
      <c r="C540" s="262" t="s">
        <v>343</v>
      </c>
      <c r="D540" s="252"/>
      <c r="E540" s="253">
        <v>3.85</v>
      </c>
      <c r="F540" s="220"/>
      <c r="G540" s="220"/>
      <c r="H540" s="220"/>
      <c r="I540" s="220"/>
      <c r="J540" s="220"/>
      <c r="K540" s="220"/>
      <c r="L540" s="220"/>
      <c r="M540" s="220"/>
      <c r="N540" s="219"/>
      <c r="O540" s="219"/>
      <c r="P540" s="219"/>
      <c r="Q540" s="219"/>
      <c r="R540" s="220"/>
      <c r="S540" s="220"/>
      <c r="T540" s="220"/>
      <c r="U540" s="220"/>
      <c r="V540" s="220"/>
      <c r="W540" s="220"/>
      <c r="X540" s="220"/>
      <c r="Y540" s="220"/>
      <c r="Z540" s="210"/>
      <c r="AA540" s="210"/>
      <c r="AB540" s="210"/>
      <c r="AC540" s="210"/>
      <c r="AD540" s="210"/>
      <c r="AE540" s="210"/>
      <c r="AF540" s="210"/>
      <c r="AG540" s="210" t="s">
        <v>203</v>
      </c>
      <c r="AH540" s="210">
        <v>2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3" x14ac:dyDescent="0.2">
      <c r="A541" s="217"/>
      <c r="B541" s="218"/>
      <c r="C541" s="261" t="s">
        <v>244</v>
      </c>
      <c r="D541" s="252"/>
      <c r="E541" s="253"/>
      <c r="F541" s="220"/>
      <c r="G541" s="220"/>
      <c r="H541" s="220"/>
      <c r="I541" s="220"/>
      <c r="J541" s="220"/>
      <c r="K541" s="220"/>
      <c r="L541" s="220"/>
      <c r="M541" s="220"/>
      <c r="N541" s="219"/>
      <c r="O541" s="219"/>
      <c r="P541" s="219"/>
      <c r="Q541" s="219"/>
      <c r="R541" s="220"/>
      <c r="S541" s="220"/>
      <c r="T541" s="220"/>
      <c r="U541" s="220"/>
      <c r="V541" s="220"/>
      <c r="W541" s="220"/>
      <c r="X541" s="220"/>
      <c r="Y541" s="220"/>
      <c r="Z541" s="210"/>
      <c r="AA541" s="210"/>
      <c r="AB541" s="210"/>
      <c r="AC541" s="210"/>
      <c r="AD541" s="210"/>
      <c r="AE541" s="210"/>
      <c r="AF541" s="210"/>
      <c r="AG541" s="210" t="s">
        <v>203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3" x14ac:dyDescent="0.2">
      <c r="A542" s="217"/>
      <c r="B542" s="218"/>
      <c r="C542" s="248" t="s">
        <v>614</v>
      </c>
      <c r="D542" s="221"/>
      <c r="E542" s="222">
        <v>138.69999999999999</v>
      </c>
      <c r="F542" s="220"/>
      <c r="G542" s="220"/>
      <c r="H542" s="220"/>
      <c r="I542" s="220"/>
      <c r="J542" s="220"/>
      <c r="K542" s="220"/>
      <c r="L542" s="220"/>
      <c r="M542" s="220"/>
      <c r="N542" s="219"/>
      <c r="O542" s="219"/>
      <c r="P542" s="219"/>
      <c r="Q542" s="219"/>
      <c r="R542" s="220"/>
      <c r="S542" s="220"/>
      <c r="T542" s="220"/>
      <c r="U542" s="220"/>
      <c r="V542" s="220"/>
      <c r="W542" s="220"/>
      <c r="X542" s="220"/>
      <c r="Y542" s="220"/>
      <c r="Z542" s="210"/>
      <c r="AA542" s="210"/>
      <c r="AB542" s="210"/>
      <c r="AC542" s="210"/>
      <c r="AD542" s="210"/>
      <c r="AE542" s="210"/>
      <c r="AF542" s="210"/>
      <c r="AG542" s="210" t="s">
        <v>203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">
      <c r="A543" s="231">
        <v>81</v>
      </c>
      <c r="B543" s="232" t="s">
        <v>615</v>
      </c>
      <c r="C543" s="247" t="s">
        <v>616</v>
      </c>
      <c r="D543" s="233" t="s">
        <v>252</v>
      </c>
      <c r="E543" s="234">
        <v>1.98814</v>
      </c>
      <c r="F543" s="235"/>
      <c r="G543" s="236">
        <f>ROUND(E543*F543,2)</f>
        <v>0</v>
      </c>
      <c r="H543" s="235"/>
      <c r="I543" s="236">
        <f>ROUND(E543*H543,2)</f>
        <v>0</v>
      </c>
      <c r="J543" s="235"/>
      <c r="K543" s="236">
        <f>ROUND(E543*J543,2)</f>
        <v>0</v>
      </c>
      <c r="L543" s="236">
        <v>21</v>
      </c>
      <c r="M543" s="236">
        <f>G543*(1+L543/100)</f>
        <v>0</v>
      </c>
      <c r="N543" s="234">
        <v>0</v>
      </c>
      <c r="O543" s="234">
        <f>ROUND(E543*N543,2)</f>
        <v>0</v>
      </c>
      <c r="P543" s="234">
        <v>0</v>
      </c>
      <c r="Q543" s="234">
        <f>ROUND(E543*P543,2)</f>
        <v>0</v>
      </c>
      <c r="R543" s="236" t="s">
        <v>593</v>
      </c>
      <c r="S543" s="236" t="s">
        <v>195</v>
      </c>
      <c r="T543" s="237" t="s">
        <v>183</v>
      </c>
      <c r="U543" s="220">
        <v>2.4009999999999998</v>
      </c>
      <c r="V543" s="220">
        <f>ROUND(E543*U543,2)</f>
        <v>4.7699999999999996</v>
      </c>
      <c r="W543" s="220"/>
      <c r="X543" s="220" t="s">
        <v>224</v>
      </c>
      <c r="Y543" s="220" t="s">
        <v>185</v>
      </c>
      <c r="Z543" s="210"/>
      <c r="AA543" s="210"/>
      <c r="AB543" s="210"/>
      <c r="AC543" s="210"/>
      <c r="AD543" s="210"/>
      <c r="AE543" s="210"/>
      <c r="AF543" s="210"/>
      <c r="AG543" s="210" t="s">
        <v>546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2" x14ac:dyDescent="0.2">
      <c r="A544" s="217"/>
      <c r="B544" s="218"/>
      <c r="C544" s="260" t="s">
        <v>558</v>
      </c>
      <c r="D544" s="257"/>
      <c r="E544" s="257"/>
      <c r="F544" s="257"/>
      <c r="G544" s="257"/>
      <c r="H544" s="220"/>
      <c r="I544" s="220"/>
      <c r="J544" s="220"/>
      <c r="K544" s="220"/>
      <c r="L544" s="220"/>
      <c r="M544" s="220"/>
      <c r="N544" s="219"/>
      <c r="O544" s="219"/>
      <c r="P544" s="219"/>
      <c r="Q544" s="219"/>
      <c r="R544" s="220"/>
      <c r="S544" s="220"/>
      <c r="T544" s="220"/>
      <c r="U544" s="220"/>
      <c r="V544" s="220"/>
      <c r="W544" s="220"/>
      <c r="X544" s="220"/>
      <c r="Y544" s="220"/>
      <c r="Z544" s="210"/>
      <c r="AA544" s="210"/>
      <c r="AB544" s="210"/>
      <c r="AC544" s="210"/>
      <c r="AD544" s="210"/>
      <c r="AE544" s="210"/>
      <c r="AF544" s="210"/>
      <c r="AG544" s="210" t="s">
        <v>227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2" x14ac:dyDescent="0.2">
      <c r="A545" s="217"/>
      <c r="B545" s="218"/>
      <c r="C545" s="248" t="s">
        <v>539</v>
      </c>
      <c r="D545" s="221"/>
      <c r="E545" s="222"/>
      <c r="F545" s="220"/>
      <c r="G545" s="220"/>
      <c r="H545" s="220"/>
      <c r="I545" s="220"/>
      <c r="J545" s="220"/>
      <c r="K545" s="220"/>
      <c r="L545" s="220"/>
      <c r="M545" s="220"/>
      <c r="N545" s="219"/>
      <c r="O545" s="219"/>
      <c r="P545" s="219"/>
      <c r="Q545" s="219"/>
      <c r="R545" s="220"/>
      <c r="S545" s="220"/>
      <c r="T545" s="220"/>
      <c r="U545" s="220"/>
      <c r="V545" s="220"/>
      <c r="W545" s="220"/>
      <c r="X545" s="220"/>
      <c r="Y545" s="220"/>
      <c r="Z545" s="210"/>
      <c r="AA545" s="210"/>
      <c r="AB545" s="210"/>
      <c r="AC545" s="210"/>
      <c r="AD545" s="210"/>
      <c r="AE545" s="210"/>
      <c r="AF545" s="210"/>
      <c r="AG545" s="210" t="s">
        <v>203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3" x14ac:dyDescent="0.2">
      <c r="A546" s="217"/>
      <c r="B546" s="218"/>
      <c r="C546" s="248" t="s">
        <v>617</v>
      </c>
      <c r="D546" s="221"/>
      <c r="E546" s="222"/>
      <c r="F546" s="220"/>
      <c r="G546" s="220"/>
      <c r="H546" s="220"/>
      <c r="I546" s="220"/>
      <c r="J546" s="220"/>
      <c r="K546" s="220"/>
      <c r="L546" s="220"/>
      <c r="M546" s="220"/>
      <c r="N546" s="219"/>
      <c r="O546" s="219"/>
      <c r="P546" s="219"/>
      <c r="Q546" s="219"/>
      <c r="R546" s="220"/>
      <c r="S546" s="220"/>
      <c r="T546" s="220"/>
      <c r="U546" s="220"/>
      <c r="V546" s="220"/>
      <c r="W546" s="220"/>
      <c r="X546" s="220"/>
      <c r="Y546" s="220"/>
      <c r="Z546" s="210"/>
      <c r="AA546" s="210"/>
      <c r="AB546" s="210"/>
      <c r="AC546" s="210"/>
      <c r="AD546" s="210"/>
      <c r="AE546" s="210"/>
      <c r="AF546" s="210"/>
      <c r="AG546" s="210" t="s">
        <v>203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17"/>
      <c r="B547" s="218"/>
      <c r="C547" s="248" t="s">
        <v>618</v>
      </c>
      <c r="D547" s="221"/>
      <c r="E547" s="222">
        <v>1.99</v>
      </c>
      <c r="F547" s="220"/>
      <c r="G547" s="220"/>
      <c r="H547" s="220"/>
      <c r="I547" s="220"/>
      <c r="J547" s="220"/>
      <c r="K547" s="220"/>
      <c r="L547" s="220"/>
      <c r="M547" s="220"/>
      <c r="N547" s="219"/>
      <c r="O547" s="219"/>
      <c r="P547" s="219"/>
      <c r="Q547" s="219"/>
      <c r="R547" s="220"/>
      <c r="S547" s="220"/>
      <c r="T547" s="220"/>
      <c r="U547" s="220"/>
      <c r="V547" s="220"/>
      <c r="W547" s="220"/>
      <c r="X547" s="220"/>
      <c r="Y547" s="220"/>
      <c r="Z547" s="210"/>
      <c r="AA547" s="210"/>
      <c r="AB547" s="210"/>
      <c r="AC547" s="210"/>
      <c r="AD547" s="210"/>
      <c r="AE547" s="210"/>
      <c r="AF547" s="210"/>
      <c r="AG547" s="210" t="s">
        <v>203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x14ac:dyDescent="0.2">
      <c r="A548" s="224" t="s">
        <v>177</v>
      </c>
      <c r="B548" s="225" t="s">
        <v>112</v>
      </c>
      <c r="C548" s="245" t="s">
        <v>113</v>
      </c>
      <c r="D548" s="226"/>
      <c r="E548" s="227"/>
      <c r="F548" s="228"/>
      <c r="G548" s="228">
        <f>SUMIF(AG549:AG581,"&lt;&gt;NOR",G549:G581)</f>
        <v>0</v>
      </c>
      <c r="H548" s="228"/>
      <c r="I548" s="228">
        <f>SUM(I549:I581)</f>
        <v>0</v>
      </c>
      <c r="J548" s="228"/>
      <c r="K548" s="228">
        <f>SUM(K549:K581)</f>
        <v>0</v>
      </c>
      <c r="L548" s="228"/>
      <c r="M548" s="228">
        <f>SUM(M549:M581)</f>
        <v>0</v>
      </c>
      <c r="N548" s="227"/>
      <c r="O548" s="227">
        <f>SUM(O549:O581)</f>
        <v>1.1300000000000001</v>
      </c>
      <c r="P548" s="227"/>
      <c r="Q548" s="227">
        <f>SUM(Q549:Q581)</f>
        <v>0</v>
      </c>
      <c r="R548" s="228"/>
      <c r="S548" s="228"/>
      <c r="T548" s="229"/>
      <c r="U548" s="223"/>
      <c r="V548" s="223">
        <f>SUM(V549:V581)</f>
        <v>25.560000000000002</v>
      </c>
      <c r="W548" s="223"/>
      <c r="X548" s="223"/>
      <c r="Y548" s="223"/>
      <c r="AG548" t="s">
        <v>178</v>
      </c>
    </row>
    <row r="549" spans="1:60" outlineLevel="1" x14ac:dyDescent="0.2">
      <c r="A549" s="231">
        <v>82</v>
      </c>
      <c r="B549" s="232" t="s">
        <v>619</v>
      </c>
      <c r="C549" s="247" t="s">
        <v>620</v>
      </c>
      <c r="D549" s="233" t="s">
        <v>288</v>
      </c>
      <c r="E549" s="234">
        <v>126.08750000000001</v>
      </c>
      <c r="F549" s="235"/>
      <c r="G549" s="236">
        <f>ROUND(E549*F549,2)</f>
        <v>0</v>
      </c>
      <c r="H549" s="235"/>
      <c r="I549" s="236">
        <f>ROUND(E549*H549,2)</f>
        <v>0</v>
      </c>
      <c r="J549" s="235"/>
      <c r="K549" s="236">
        <f>ROUND(E549*J549,2)</f>
        <v>0</v>
      </c>
      <c r="L549" s="236">
        <v>21</v>
      </c>
      <c r="M549" s="236">
        <f>G549*(1+L549/100)</f>
        <v>0</v>
      </c>
      <c r="N549" s="234">
        <v>0</v>
      </c>
      <c r="O549" s="234">
        <f>ROUND(E549*N549,2)</f>
        <v>0</v>
      </c>
      <c r="P549" s="234">
        <v>0</v>
      </c>
      <c r="Q549" s="234">
        <f>ROUND(E549*P549,2)</f>
        <v>0</v>
      </c>
      <c r="R549" s="236" t="s">
        <v>593</v>
      </c>
      <c r="S549" s="236" t="s">
        <v>195</v>
      </c>
      <c r="T549" s="237" t="s">
        <v>183</v>
      </c>
      <c r="U549" s="220">
        <v>0.14699999999999999</v>
      </c>
      <c r="V549" s="220">
        <f>ROUND(E549*U549,2)</f>
        <v>18.53</v>
      </c>
      <c r="W549" s="220"/>
      <c r="X549" s="220" t="s">
        <v>224</v>
      </c>
      <c r="Y549" s="220" t="s">
        <v>185</v>
      </c>
      <c r="Z549" s="210"/>
      <c r="AA549" s="210"/>
      <c r="AB549" s="210"/>
      <c r="AC549" s="210"/>
      <c r="AD549" s="210"/>
      <c r="AE549" s="210"/>
      <c r="AF549" s="210"/>
      <c r="AG549" s="210" t="s">
        <v>546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2" x14ac:dyDescent="0.2">
      <c r="A550" s="217"/>
      <c r="B550" s="218"/>
      <c r="C550" s="260" t="s">
        <v>621</v>
      </c>
      <c r="D550" s="257"/>
      <c r="E550" s="257"/>
      <c r="F550" s="257"/>
      <c r="G550" s="257"/>
      <c r="H550" s="220"/>
      <c r="I550" s="220"/>
      <c r="J550" s="220"/>
      <c r="K550" s="220"/>
      <c r="L550" s="220"/>
      <c r="M550" s="220"/>
      <c r="N550" s="219"/>
      <c r="O550" s="219"/>
      <c r="P550" s="219"/>
      <c r="Q550" s="219"/>
      <c r="R550" s="220"/>
      <c r="S550" s="220"/>
      <c r="T550" s="220"/>
      <c r="U550" s="220"/>
      <c r="V550" s="220"/>
      <c r="W550" s="220"/>
      <c r="X550" s="220"/>
      <c r="Y550" s="220"/>
      <c r="Z550" s="210"/>
      <c r="AA550" s="210"/>
      <c r="AB550" s="210"/>
      <c r="AC550" s="210"/>
      <c r="AD550" s="210"/>
      <c r="AE550" s="210"/>
      <c r="AF550" s="210"/>
      <c r="AG550" s="210" t="s">
        <v>227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2" x14ac:dyDescent="0.2">
      <c r="A551" s="217"/>
      <c r="B551" s="218"/>
      <c r="C551" s="248" t="s">
        <v>594</v>
      </c>
      <c r="D551" s="221"/>
      <c r="E551" s="222"/>
      <c r="F551" s="220"/>
      <c r="G551" s="220"/>
      <c r="H551" s="220"/>
      <c r="I551" s="220"/>
      <c r="J551" s="220"/>
      <c r="K551" s="220"/>
      <c r="L551" s="220"/>
      <c r="M551" s="220"/>
      <c r="N551" s="219"/>
      <c r="O551" s="219"/>
      <c r="P551" s="219"/>
      <c r="Q551" s="219"/>
      <c r="R551" s="220"/>
      <c r="S551" s="220"/>
      <c r="T551" s="220"/>
      <c r="U551" s="220"/>
      <c r="V551" s="220"/>
      <c r="W551" s="220"/>
      <c r="X551" s="220"/>
      <c r="Y551" s="220"/>
      <c r="Z551" s="210"/>
      <c r="AA551" s="210"/>
      <c r="AB551" s="210"/>
      <c r="AC551" s="210"/>
      <c r="AD551" s="210"/>
      <c r="AE551" s="210"/>
      <c r="AF551" s="210"/>
      <c r="AG551" s="210" t="s">
        <v>203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17"/>
      <c r="B552" s="218"/>
      <c r="C552" s="248" t="s">
        <v>622</v>
      </c>
      <c r="D552" s="221"/>
      <c r="E552" s="222"/>
      <c r="F552" s="220"/>
      <c r="G552" s="220"/>
      <c r="H552" s="220"/>
      <c r="I552" s="220"/>
      <c r="J552" s="220"/>
      <c r="K552" s="220"/>
      <c r="L552" s="220"/>
      <c r="M552" s="220"/>
      <c r="N552" s="219"/>
      <c r="O552" s="219"/>
      <c r="P552" s="219"/>
      <c r="Q552" s="219"/>
      <c r="R552" s="220"/>
      <c r="S552" s="220"/>
      <c r="T552" s="220"/>
      <c r="U552" s="220"/>
      <c r="V552" s="220"/>
      <c r="W552" s="220"/>
      <c r="X552" s="220"/>
      <c r="Y552" s="220"/>
      <c r="Z552" s="210"/>
      <c r="AA552" s="210"/>
      <c r="AB552" s="210"/>
      <c r="AC552" s="210"/>
      <c r="AD552" s="210"/>
      <c r="AE552" s="210"/>
      <c r="AF552" s="210"/>
      <c r="AG552" s="210" t="s">
        <v>203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3" x14ac:dyDescent="0.2">
      <c r="A553" s="217"/>
      <c r="B553" s="218"/>
      <c r="C553" s="248" t="s">
        <v>596</v>
      </c>
      <c r="D553" s="221"/>
      <c r="E553" s="222">
        <v>122.24</v>
      </c>
      <c r="F553" s="220"/>
      <c r="G553" s="220"/>
      <c r="H553" s="220"/>
      <c r="I553" s="220"/>
      <c r="J553" s="220"/>
      <c r="K553" s="220"/>
      <c r="L553" s="220"/>
      <c r="M553" s="220"/>
      <c r="N553" s="219"/>
      <c r="O553" s="219"/>
      <c r="P553" s="219"/>
      <c r="Q553" s="219"/>
      <c r="R553" s="220"/>
      <c r="S553" s="220"/>
      <c r="T553" s="220"/>
      <c r="U553" s="220"/>
      <c r="V553" s="220"/>
      <c r="W553" s="220"/>
      <c r="X553" s="220"/>
      <c r="Y553" s="220"/>
      <c r="Z553" s="210"/>
      <c r="AA553" s="210"/>
      <c r="AB553" s="210"/>
      <c r="AC553" s="210"/>
      <c r="AD553" s="210"/>
      <c r="AE553" s="210"/>
      <c r="AF553" s="210"/>
      <c r="AG553" s="210" t="s">
        <v>203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3" x14ac:dyDescent="0.2">
      <c r="A554" s="217"/>
      <c r="B554" s="218"/>
      <c r="C554" s="248" t="s">
        <v>549</v>
      </c>
      <c r="D554" s="221"/>
      <c r="E554" s="222">
        <v>3.85</v>
      </c>
      <c r="F554" s="220"/>
      <c r="G554" s="220"/>
      <c r="H554" s="220"/>
      <c r="I554" s="220"/>
      <c r="J554" s="220"/>
      <c r="K554" s="220"/>
      <c r="L554" s="220"/>
      <c r="M554" s="220"/>
      <c r="N554" s="219"/>
      <c r="O554" s="219"/>
      <c r="P554" s="219"/>
      <c r="Q554" s="219"/>
      <c r="R554" s="220"/>
      <c r="S554" s="220"/>
      <c r="T554" s="220"/>
      <c r="U554" s="220"/>
      <c r="V554" s="220"/>
      <c r="W554" s="220"/>
      <c r="X554" s="220"/>
      <c r="Y554" s="220"/>
      <c r="Z554" s="210"/>
      <c r="AA554" s="210"/>
      <c r="AB554" s="210"/>
      <c r="AC554" s="210"/>
      <c r="AD554" s="210"/>
      <c r="AE554" s="210"/>
      <c r="AF554" s="210"/>
      <c r="AG554" s="210" t="s">
        <v>203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">
      <c r="A555" s="231">
        <v>83</v>
      </c>
      <c r="B555" s="232" t="s">
        <v>623</v>
      </c>
      <c r="C555" s="247" t="s">
        <v>624</v>
      </c>
      <c r="D555" s="233" t="s">
        <v>288</v>
      </c>
      <c r="E555" s="234">
        <v>126.08750000000001</v>
      </c>
      <c r="F555" s="235"/>
      <c r="G555" s="236">
        <f>ROUND(E555*F555,2)</f>
        <v>0</v>
      </c>
      <c r="H555" s="235"/>
      <c r="I555" s="236">
        <f>ROUND(E555*H555,2)</f>
        <v>0</v>
      </c>
      <c r="J555" s="235"/>
      <c r="K555" s="236">
        <f>ROUND(E555*J555,2)</f>
        <v>0</v>
      </c>
      <c r="L555" s="236">
        <v>21</v>
      </c>
      <c r="M555" s="236">
        <f>G555*(1+L555/100)</f>
        <v>0</v>
      </c>
      <c r="N555" s="234">
        <v>0</v>
      </c>
      <c r="O555" s="234">
        <f>ROUND(E555*N555,2)</f>
        <v>0</v>
      </c>
      <c r="P555" s="234">
        <v>0</v>
      </c>
      <c r="Q555" s="234">
        <f>ROUND(E555*P555,2)</f>
        <v>0</v>
      </c>
      <c r="R555" s="236" t="s">
        <v>593</v>
      </c>
      <c r="S555" s="236" t="s">
        <v>195</v>
      </c>
      <c r="T555" s="237" t="s">
        <v>183</v>
      </c>
      <c r="U555" s="220">
        <v>4.5999999999999999E-2</v>
      </c>
      <c r="V555" s="220">
        <f>ROUND(E555*U555,2)</f>
        <v>5.8</v>
      </c>
      <c r="W555" s="220"/>
      <c r="X555" s="220" t="s">
        <v>224</v>
      </c>
      <c r="Y555" s="220" t="s">
        <v>185</v>
      </c>
      <c r="Z555" s="210"/>
      <c r="AA555" s="210"/>
      <c r="AB555" s="210"/>
      <c r="AC555" s="210"/>
      <c r="AD555" s="210"/>
      <c r="AE555" s="210"/>
      <c r="AF555" s="210"/>
      <c r="AG555" s="210" t="s">
        <v>546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2" x14ac:dyDescent="0.2">
      <c r="A556" s="217"/>
      <c r="B556" s="218"/>
      <c r="C556" s="260" t="s">
        <v>621</v>
      </c>
      <c r="D556" s="257"/>
      <c r="E556" s="257"/>
      <c r="F556" s="257"/>
      <c r="G556" s="257"/>
      <c r="H556" s="220"/>
      <c r="I556" s="220"/>
      <c r="J556" s="220"/>
      <c r="K556" s="220"/>
      <c r="L556" s="220"/>
      <c r="M556" s="220"/>
      <c r="N556" s="219"/>
      <c r="O556" s="219"/>
      <c r="P556" s="219"/>
      <c r="Q556" s="219"/>
      <c r="R556" s="220"/>
      <c r="S556" s="220"/>
      <c r="T556" s="220"/>
      <c r="U556" s="220"/>
      <c r="V556" s="220"/>
      <c r="W556" s="220"/>
      <c r="X556" s="220"/>
      <c r="Y556" s="220"/>
      <c r="Z556" s="210"/>
      <c r="AA556" s="210"/>
      <c r="AB556" s="210"/>
      <c r="AC556" s="210"/>
      <c r="AD556" s="210"/>
      <c r="AE556" s="210"/>
      <c r="AF556" s="210"/>
      <c r="AG556" s="210" t="s">
        <v>227</v>
      </c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2" x14ac:dyDescent="0.2">
      <c r="A557" s="217"/>
      <c r="B557" s="218"/>
      <c r="C557" s="248" t="s">
        <v>594</v>
      </c>
      <c r="D557" s="221"/>
      <c r="E557" s="222"/>
      <c r="F557" s="220"/>
      <c r="G557" s="220"/>
      <c r="H557" s="220"/>
      <c r="I557" s="220"/>
      <c r="J557" s="220"/>
      <c r="K557" s="220"/>
      <c r="L557" s="220"/>
      <c r="M557" s="220"/>
      <c r="N557" s="219"/>
      <c r="O557" s="219"/>
      <c r="P557" s="219"/>
      <c r="Q557" s="219"/>
      <c r="R557" s="220"/>
      <c r="S557" s="220"/>
      <c r="T557" s="220"/>
      <c r="U557" s="220"/>
      <c r="V557" s="220"/>
      <c r="W557" s="220"/>
      <c r="X557" s="220"/>
      <c r="Y557" s="220"/>
      <c r="Z557" s="210"/>
      <c r="AA557" s="210"/>
      <c r="AB557" s="210"/>
      <c r="AC557" s="210"/>
      <c r="AD557" s="210"/>
      <c r="AE557" s="210"/>
      <c r="AF557" s="210"/>
      <c r="AG557" s="210" t="s">
        <v>203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3" x14ac:dyDescent="0.2">
      <c r="A558" s="217"/>
      <c r="B558" s="218"/>
      <c r="C558" s="248" t="s">
        <v>622</v>
      </c>
      <c r="D558" s="221"/>
      <c r="E558" s="222"/>
      <c r="F558" s="220"/>
      <c r="G558" s="220"/>
      <c r="H558" s="220"/>
      <c r="I558" s="220"/>
      <c r="J558" s="220"/>
      <c r="K558" s="220"/>
      <c r="L558" s="220"/>
      <c r="M558" s="220"/>
      <c r="N558" s="219"/>
      <c r="O558" s="219"/>
      <c r="P558" s="219"/>
      <c r="Q558" s="219"/>
      <c r="R558" s="220"/>
      <c r="S558" s="220"/>
      <c r="T558" s="220"/>
      <c r="U558" s="220"/>
      <c r="V558" s="220"/>
      <c r="W558" s="220"/>
      <c r="X558" s="220"/>
      <c r="Y558" s="220"/>
      <c r="Z558" s="210"/>
      <c r="AA558" s="210"/>
      <c r="AB558" s="210"/>
      <c r="AC558" s="210"/>
      <c r="AD558" s="210"/>
      <c r="AE558" s="210"/>
      <c r="AF558" s="210"/>
      <c r="AG558" s="210" t="s">
        <v>203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3" x14ac:dyDescent="0.2">
      <c r="A559" s="217"/>
      <c r="B559" s="218"/>
      <c r="C559" s="248" t="s">
        <v>596</v>
      </c>
      <c r="D559" s="221"/>
      <c r="E559" s="222">
        <v>122.24</v>
      </c>
      <c r="F559" s="220"/>
      <c r="G559" s="220"/>
      <c r="H559" s="220"/>
      <c r="I559" s="220"/>
      <c r="J559" s="220"/>
      <c r="K559" s="220"/>
      <c r="L559" s="220"/>
      <c r="M559" s="220"/>
      <c r="N559" s="219"/>
      <c r="O559" s="219"/>
      <c r="P559" s="219"/>
      <c r="Q559" s="219"/>
      <c r="R559" s="220"/>
      <c r="S559" s="220"/>
      <c r="T559" s="220"/>
      <c r="U559" s="220"/>
      <c r="V559" s="220"/>
      <c r="W559" s="220"/>
      <c r="X559" s="220"/>
      <c r="Y559" s="220"/>
      <c r="Z559" s="210"/>
      <c r="AA559" s="210"/>
      <c r="AB559" s="210"/>
      <c r="AC559" s="210"/>
      <c r="AD559" s="210"/>
      <c r="AE559" s="210"/>
      <c r="AF559" s="210"/>
      <c r="AG559" s="210" t="s">
        <v>203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">
      <c r="A560" s="217"/>
      <c r="B560" s="218"/>
      <c r="C560" s="248" t="s">
        <v>549</v>
      </c>
      <c r="D560" s="221"/>
      <c r="E560" s="222">
        <v>3.85</v>
      </c>
      <c r="F560" s="220"/>
      <c r="G560" s="220"/>
      <c r="H560" s="220"/>
      <c r="I560" s="220"/>
      <c r="J560" s="220"/>
      <c r="K560" s="220"/>
      <c r="L560" s="220"/>
      <c r="M560" s="220"/>
      <c r="N560" s="219"/>
      <c r="O560" s="219"/>
      <c r="P560" s="219"/>
      <c r="Q560" s="219"/>
      <c r="R560" s="220"/>
      <c r="S560" s="220"/>
      <c r="T560" s="220"/>
      <c r="U560" s="220"/>
      <c r="V560" s="220"/>
      <c r="W560" s="220"/>
      <c r="X560" s="220"/>
      <c r="Y560" s="220"/>
      <c r="Z560" s="210"/>
      <c r="AA560" s="210"/>
      <c r="AB560" s="210"/>
      <c r="AC560" s="210"/>
      <c r="AD560" s="210"/>
      <c r="AE560" s="210"/>
      <c r="AF560" s="210"/>
      <c r="AG560" s="210" t="s">
        <v>203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ht="33.75" outlineLevel="1" x14ac:dyDescent="0.2">
      <c r="A561" s="231">
        <v>84</v>
      </c>
      <c r="B561" s="232" t="s">
        <v>625</v>
      </c>
      <c r="C561" s="247" t="s">
        <v>626</v>
      </c>
      <c r="D561" s="233" t="s">
        <v>580</v>
      </c>
      <c r="E561" s="234">
        <v>1115.1179</v>
      </c>
      <c r="F561" s="235"/>
      <c r="G561" s="236">
        <f>ROUND(E561*F561,2)</f>
        <v>0</v>
      </c>
      <c r="H561" s="235"/>
      <c r="I561" s="236">
        <f>ROUND(E561*H561,2)</f>
        <v>0</v>
      </c>
      <c r="J561" s="235"/>
      <c r="K561" s="236">
        <f>ROUND(E561*J561,2)</f>
        <v>0</v>
      </c>
      <c r="L561" s="236">
        <v>21</v>
      </c>
      <c r="M561" s="236">
        <f>G561*(1+L561/100)</f>
        <v>0</v>
      </c>
      <c r="N561" s="234">
        <v>1E-3</v>
      </c>
      <c r="O561" s="234">
        <f>ROUND(E561*N561,2)</f>
        <v>1.1200000000000001</v>
      </c>
      <c r="P561" s="234">
        <v>0</v>
      </c>
      <c r="Q561" s="234">
        <f>ROUND(E561*P561,2)</f>
        <v>0</v>
      </c>
      <c r="R561" s="236" t="s">
        <v>389</v>
      </c>
      <c r="S561" s="236" t="s">
        <v>627</v>
      </c>
      <c r="T561" s="237" t="s">
        <v>183</v>
      </c>
      <c r="U561" s="220">
        <v>0</v>
      </c>
      <c r="V561" s="220">
        <f>ROUND(E561*U561,2)</f>
        <v>0</v>
      </c>
      <c r="W561" s="220"/>
      <c r="X561" s="220" t="s">
        <v>390</v>
      </c>
      <c r="Y561" s="220" t="s">
        <v>185</v>
      </c>
      <c r="Z561" s="210"/>
      <c r="AA561" s="210"/>
      <c r="AB561" s="210"/>
      <c r="AC561" s="210"/>
      <c r="AD561" s="210"/>
      <c r="AE561" s="210"/>
      <c r="AF561" s="210"/>
      <c r="AG561" s="210" t="s">
        <v>628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2" x14ac:dyDescent="0.2">
      <c r="A562" s="217"/>
      <c r="B562" s="218"/>
      <c r="C562" s="248" t="s">
        <v>594</v>
      </c>
      <c r="D562" s="221"/>
      <c r="E562" s="222"/>
      <c r="F562" s="220"/>
      <c r="G562" s="220"/>
      <c r="H562" s="220"/>
      <c r="I562" s="220"/>
      <c r="J562" s="220"/>
      <c r="K562" s="220"/>
      <c r="L562" s="220"/>
      <c r="M562" s="220"/>
      <c r="N562" s="219"/>
      <c r="O562" s="219"/>
      <c r="P562" s="219"/>
      <c r="Q562" s="219"/>
      <c r="R562" s="220"/>
      <c r="S562" s="220"/>
      <c r="T562" s="220"/>
      <c r="U562" s="220"/>
      <c r="V562" s="220"/>
      <c r="W562" s="220"/>
      <c r="X562" s="220"/>
      <c r="Y562" s="220"/>
      <c r="Z562" s="210"/>
      <c r="AA562" s="210"/>
      <c r="AB562" s="210"/>
      <c r="AC562" s="210"/>
      <c r="AD562" s="210"/>
      <c r="AE562" s="210"/>
      <c r="AF562" s="210"/>
      <c r="AG562" s="210" t="s">
        <v>203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">
      <c r="A563" s="217"/>
      <c r="B563" s="218"/>
      <c r="C563" s="248" t="s">
        <v>622</v>
      </c>
      <c r="D563" s="221"/>
      <c r="E563" s="222"/>
      <c r="F563" s="220"/>
      <c r="G563" s="220"/>
      <c r="H563" s="220"/>
      <c r="I563" s="220"/>
      <c r="J563" s="220"/>
      <c r="K563" s="220"/>
      <c r="L563" s="220"/>
      <c r="M563" s="220"/>
      <c r="N563" s="219"/>
      <c r="O563" s="219"/>
      <c r="P563" s="219"/>
      <c r="Q563" s="219"/>
      <c r="R563" s="220"/>
      <c r="S563" s="220"/>
      <c r="T563" s="220"/>
      <c r="U563" s="220"/>
      <c r="V563" s="220"/>
      <c r="W563" s="220"/>
      <c r="X563" s="220"/>
      <c r="Y563" s="220"/>
      <c r="Z563" s="210"/>
      <c r="AA563" s="210"/>
      <c r="AB563" s="210"/>
      <c r="AC563" s="210"/>
      <c r="AD563" s="210"/>
      <c r="AE563" s="210"/>
      <c r="AF563" s="210"/>
      <c r="AG563" s="210" t="s">
        <v>203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">
      <c r="A564" s="217"/>
      <c r="B564" s="218"/>
      <c r="C564" s="261" t="s">
        <v>242</v>
      </c>
      <c r="D564" s="252"/>
      <c r="E564" s="253"/>
      <c r="F564" s="220"/>
      <c r="G564" s="220"/>
      <c r="H564" s="220"/>
      <c r="I564" s="220"/>
      <c r="J564" s="220"/>
      <c r="K564" s="220"/>
      <c r="L564" s="220"/>
      <c r="M564" s="220"/>
      <c r="N564" s="219"/>
      <c r="O564" s="219"/>
      <c r="P564" s="219"/>
      <c r="Q564" s="219"/>
      <c r="R564" s="220"/>
      <c r="S564" s="220"/>
      <c r="T564" s="220"/>
      <c r="U564" s="220"/>
      <c r="V564" s="220"/>
      <c r="W564" s="220"/>
      <c r="X564" s="220"/>
      <c r="Y564" s="220"/>
      <c r="Z564" s="210"/>
      <c r="AA564" s="210"/>
      <c r="AB564" s="210"/>
      <c r="AC564" s="210"/>
      <c r="AD564" s="210"/>
      <c r="AE564" s="210"/>
      <c r="AF564" s="210"/>
      <c r="AG564" s="210" t="s">
        <v>203</v>
      </c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3" x14ac:dyDescent="0.2">
      <c r="A565" s="217"/>
      <c r="B565" s="218"/>
      <c r="C565" s="262" t="s">
        <v>342</v>
      </c>
      <c r="D565" s="252"/>
      <c r="E565" s="253">
        <v>122.24</v>
      </c>
      <c r="F565" s="220"/>
      <c r="G565" s="220"/>
      <c r="H565" s="220"/>
      <c r="I565" s="220"/>
      <c r="J565" s="220"/>
      <c r="K565" s="220"/>
      <c r="L565" s="220"/>
      <c r="M565" s="220"/>
      <c r="N565" s="219"/>
      <c r="O565" s="219"/>
      <c r="P565" s="219"/>
      <c r="Q565" s="219"/>
      <c r="R565" s="220"/>
      <c r="S565" s="220"/>
      <c r="T565" s="220"/>
      <c r="U565" s="220"/>
      <c r="V565" s="220"/>
      <c r="W565" s="220"/>
      <c r="X565" s="220"/>
      <c r="Y565" s="220"/>
      <c r="Z565" s="210"/>
      <c r="AA565" s="210"/>
      <c r="AB565" s="210"/>
      <c r="AC565" s="210"/>
      <c r="AD565" s="210"/>
      <c r="AE565" s="210"/>
      <c r="AF565" s="210"/>
      <c r="AG565" s="210" t="s">
        <v>203</v>
      </c>
      <c r="AH565" s="210">
        <v>2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3" x14ac:dyDescent="0.2">
      <c r="A566" s="217"/>
      <c r="B566" s="218"/>
      <c r="C566" s="262" t="s">
        <v>343</v>
      </c>
      <c r="D566" s="252"/>
      <c r="E566" s="253">
        <v>3.85</v>
      </c>
      <c r="F566" s="220"/>
      <c r="G566" s="220"/>
      <c r="H566" s="220"/>
      <c r="I566" s="220"/>
      <c r="J566" s="220"/>
      <c r="K566" s="220"/>
      <c r="L566" s="220"/>
      <c r="M566" s="220"/>
      <c r="N566" s="219"/>
      <c r="O566" s="219"/>
      <c r="P566" s="219"/>
      <c r="Q566" s="219"/>
      <c r="R566" s="220"/>
      <c r="S566" s="220"/>
      <c r="T566" s="220"/>
      <c r="U566" s="220"/>
      <c r="V566" s="220"/>
      <c r="W566" s="220"/>
      <c r="X566" s="220"/>
      <c r="Y566" s="220"/>
      <c r="Z566" s="210"/>
      <c r="AA566" s="210"/>
      <c r="AB566" s="210"/>
      <c r="AC566" s="210"/>
      <c r="AD566" s="210"/>
      <c r="AE566" s="210"/>
      <c r="AF566" s="210"/>
      <c r="AG566" s="210" t="s">
        <v>203</v>
      </c>
      <c r="AH566" s="210">
        <v>2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">
      <c r="A567" s="217"/>
      <c r="B567" s="218"/>
      <c r="C567" s="261" t="s">
        <v>244</v>
      </c>
      <c r="D567" s="252"/>
      <c r="E567" s="253"/>
      <c r="F567" s="220"/>
      <c r="G567" s="220"/>
      <c r="H567" s="220"/>
      <c r="I567" s="220"/>
      <c r="J567" s="220"/>
      <c r="K567" s="220"/>
      <c r="L567" s="220"/>
      <c r="M567" s="220"/>
      <c r="N567" s="219"/>
      <c r="O567" s="219"/>
      <c r="P567" s="219"/>
      <c r="Q567" s="219"/>
      <c r="R567" s="220"/>
      <c r="S567" s="220"/>
      <c r="T567" s="220"/>
      <c r="U567" s="220"/>
      <c r="V567" s="220"/>
      <c r="W567" s="220"/>
      <c r="X567" s="220"/>
      <c r="Y567" s="220"/>
      <c r="Z567" s="210"/>
      <c r="AA567" s="210"/>
      <c r="AB567" s="210"/>
      <c r="AC567" s="210"/>
      <c r="AD567" s="210"/>
      <c r="AE567" s="210"/>
      <c r="AF567" s="210"/>
      <c r="AG567" s="210" t="s">
        <v>203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">
      <c r="A568" s="217"/>
      <c r="B568" s="218"/>
      <c r="C568" s="248" t="s">
        <v>629</v>
      </c>
      <c r="D568" s="221"/>
      <c r="E568" s="222">
        <v>1115.1199999999999</v>
      </c>
      <c r="F568" s="220"/>
      <c r="G568" s="220"/>
      <c r="H568" s="220"/>
      <c r="I568" s="220"/>
      <c r="J568" s="220"/>
      <c r="K568" s="220"/>
      <c r="L568" s="220"/>
      <c r="M568" s="220"/>
      <c r="N568" s="219"/>
      <c r="O568" s="219"/>
      <c r="P568" s="219"/>
      <c r="Q568" s="219"/>
      <c r="R568" s="220"/>
      <c r="S568" s="220"/>
      <c r="T568" s="220"/>
      <c r="U568" s="220"/>
      <c r="V568" s="220"/>
      <c r="W568" s="220"/>
      <c r="X568" s="220"/>
      <c r="Y568" s="220"/>
      <c r="Z568" s="210"/>
      <c r="AA568" s="210"/>
      <c r="AB568" s="210"/>
      <c r="AC568" s="210"/>
      <c r="AD568" s="210"/>
      <c r="AE568" s="210"/>
      <c r="AF568" s="210"/>
      <c r="AG568" s="210" t="s">
        <v>203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ht="22.5" outlineLevel="1" x14ac:dyDescent="0.2">
      <c r="A569" s="231">
        <v>85</v>
      </c>
      <c r="B569" s="232" t="s">
        <v>630</v>
      </c>
      <c r="C569" s="247" t="s">
        <v>631</v>
      </c>
      <c r="D569" s="233" t="s">
        <v>580</v>
      </c>
      <c r="E569" s="234">
        <v>13.8696</v>
      </c>
      <c r="F569" s="235"/>
      <c r="G569" s="236">
        <f>ROUND(E569*F569,2)</f>
        <v>0</v>
      </c>
      <c r="H569" s="235"/>
      <c r="I569" s="236">
        <f>ROUND(E569*H569,2)</f>
        <v>0</v>
      </c>
      <c r="J569" s="235"/>
      <c r="K569" s="236">
        <f>ROUND(E569*J569,2)</f>
        <v>0</v>
      </c>
      <c r="L569" s="236">
        <v>21</v>
      </c>
      <c r="M569" s="236">
        <f>G569*(1+L569/100)</f>
        <v>0</v>
      </c>
      <c r="N569" s="234">
        <v>1E-3</v>
      </c>
      <c r="O569" s="234">
        <f>ROUND(E569*N569,2)</f>
        <v>0.01</v>
      </c>
      <c r="P569" s="234">
        <v>0</v>
      </c>
      <c r="Q569" s="234">
        <f>ROUND(E569*P569,2)</f>
        <v>0</v>
      </c>
      <c r="R569" s="236" t="s">
        <v>389</v>
      </c>
      <c r="S569" s="236" t="s">
        <v>195</v>
      </c>
      <c r="T569" s="237" t="s">
        <v>183</v>
      </c>
      <c r="U569" s="220">
        <v>0</v>
      </c>
      <c r="V569" s="220">
        <f>ROUND(E569*U569,2)</f>
        <v>0</v>
      </c>
      <c r="W569" s="220"/>
      <c r="X569" s="220" t="s">
        <v>390</v>
      </c>
      <c r="Y569" s="220" t="s">
        <v>185</v>
      </c>
      <c r="Z569" s="210"/>
      <c r="AA569" s="210"/>
      <c r="AB569" s="210"/>
      <c r="AC569" s="210"/>
      <c r="AD569" s="210"/>
      <c r="AE569" s="210"/>
      <c r="AF569" s="210"/>
      <c r="AG569" s="210" t="s">
        <v>628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2" x14ac:dyDescent="0.2">
      <c r="A570" s="217"/>
      <c r="B570" s="218"/>
      <c r="C570" s="248" t="s">
        <v>594</v>
      </c>
      <c r="D570" s="221"/>
      <c r="E570" s="222"/>
      <c r="F570" s="220"/>
      <c r="G570" s="220"/>
      <c r="H570" s="220"/>
      <c r="I570" s="220"/>
      <c r="J570" s="220"/>
      <c r="K570" s="220"/>
      <c r="L570" s="220"/>
      <c r="M570" s="220"/>
      <c r="N570" s="219"/>
      <c r="O570" s="219"/>
      <c r="P570" s="219"/>
      <c r="Q570" s="219"/>
      <c r="R570" s="220"/>
      <c r="S570" s="220"/>
      <c r="T570" s="220"/>
      <c r="U570" s="220"/>
      <c r="V570" s="220"/>
      <c r="W570" s="220"/>
      <c r="X570" s="220"/>
      <c r="Y570" s="220"/>
      <c r="Z570" s="210"/>
      <c r="AA570" s="210"/>
      <c r="AB570" s="210"/>
      <c r="AC570" s="210"/>
      <c r="AD570" s="210"/>
      <c r="AE570" s="210"/>
      <c r="AF570" s="210"/>
      <c r="AG570" s="210" t="s">
        <v>203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">
      <c r="A571" s="217"/>
      <c r="B571" s="218"/>
      <c r="C571" s="248" t="s">
        <v>622</v>
      </c>
      <c r="D571" s="221"/>
      <c r="E571" s="222"/>
      <c r="F571" s="220"/>
      <c r="G571" s="220"/>
      <c r="H571" s="220"/>
      <c r="I571" s="220"/>
      <c r="J571" s="220"/>
      <c r="K571" s="220"/>
      <c r="L571" s="220"/>
      <c r="M571" s="220"/>
      <c r="N571" s="219"/>
      <c r="O571" s="219"/>
      <c r="P571" s="219"/>
      <c r="Q571" s="219"/>
      <c r="R571" s="220"/>
      <c r="S571" s="220"/>
      <c r="T571" s="220"/>
      <c r="U571" s="220"/>
      <c r="V571" s="220"/>
      <c r="W571" s="220"/>
      <c r="X571" s="220"/>
      <c r="Y571" s="220"/>
      <c r="Z571" s="210"/>
      <c r="AA571" s="210"/>
      <c r="AB571" s="210"/>
      <c r="AC571" s="210"/>
      <c r="AD571" s="210"/>
      <c r="AE571" s="210"/>
      <c r="AF571" s="210"/>
      <c r="AG571" s="210" t="s">
        <v>203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">
      <c r="A572" s="217"/>
      <c r="B572" s="218"/>
      <c r="C572" s="261" t="s">
        <v>242</v>
      </c>
      <c r="D572" s="252"/>
      <c r="E572" s="253"/>
      <c r="F572" s="220"/>
      <c r="G572" s="220"/>
      <c r="H572" s="220"/>
      <c r="I572" s="220"/>
      <c r="J572" s="220"/>
      <c r="K572" s="220"/>
      <c r="L572" s="220"/>
      <c r="M572" s="220"/>
      <c r="N572" s="219"/>
      <c r="O572" s="219"/>
      <c r="P572" s="219"/>
      <c r="Q572" s="219"/>
      <c r="R572" s="220"/>
      <c r="S572" s="220"/>
      <c r="T572" s="220"/>
      <c r="U572" s="220"/>
      <c r="V572" s="220"/>
      <c r="W572" s="220"/>
      <c r="X572" s="220"/>
      <c r="Y572" s="220"/>
      <c r="Z572" s="210"/>
      <c r="AA572" s="210"/>
      <c r="AB572" s="210"/>
      <c r="AC572" s="210"/>
      <c r="AD572" s="210"/>
      <c r="AE572" s="210"/>
      <c r="AF572" s="210"/>
      <c r="AG572" s="210" t="s">
        <v>203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3" x14ac:dyDescent="0.2">
      <c r="A573" s="217"/>
      <c r="B573" s="218"/>
      <c r="C573" s="262" t="s">
        <v>342</v>
      </c>
      <c r="D573" s="252"/>
      <c r="E573" s="253">
        <v>122.24</v>
      </c>
      <c r="F573" s="220"/>
      <c r="G573" s="220"/>
      <c r="H573" s="220"/>
      <c r="I573" s="220"/>
      <c r="J573" s="220"/>
      <c r="K573" s="220"/>
      <c r="L573" s="220"/>
      <c r="M573" s="220"/>
      <c r="N573" s="219"/>
      <c r="O573" s="219"/>
      <c r="P573" s="219"/>
      <c r="Q573" s="219"/>
      <c r="R573" s="220"/>
      <c r="S573" s="220"/>
      <c r="T573" s="220"/>
      <c r="U573" s="220"/>
      <c r="V573" s="220"/>
      <c r="W573" s="220"/>
      <c r="X573" s="220"/>
      <c r="Y573" s="220"/>
      <c r="Z573" s="210"/>
      <c r="AA573" s="210"/>
      <c r="AB573" s="210"/>
      <c r="AC573" s="210"/>
      <c r="AD573" s="210"/>
      <c r="AE573" s="210"/>
      <c r="AF573" s="210"/>
      <c r="AG573" s="210" t="s">
        <v>203</v>
      </c>
      <c r="AH573" s="210">
        <v>2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">
      <c r="A574" s="217"/>
      <c r="B574" s="218"/>
      <c r="C574" s="262" t="s">
        <v>343</v>
      </c>
      <c r="D574" s="252"/>
      <c r="E574" s="253">
        <v>3.85</v>
      </c>
      <c r="F574" s="220"/>
      <c r="G574" s="220"/>
      <c r="H574" s="220"/>
      <c r="I574" s="220"/>
      <c r="J574" s="220"/>
      <c r="K574" s="220"/>
      <c r="L574" s="220"/>
      <c r="M574" s="220"/>
      <c r="N574" s="219"/>
      <c r="O574" s="219"/>
      <c r="P574" s="219"/>
      <c r="Q574" s="219"/>
      <c r="R574" s="220"/>
      <c r="S574" s="220"/>
      <c r="T574" s="220"/>
      <c r="U574" s="220"/>
      <c r="V574" s="220"/>
      <c r="W574" s="220"/>
      <c r="X574" s="220"/>
      <c r="Y574" s="220"/>
      <c r="Z574" s="210"/>
      <c r="AA574" s="210"/>
      <c r="AB574" s="210"/>
      <c r="AC574" s="210"/>
      <c r="AD574" s="210"/>
      <c r="AE574" s="210"/>
      <c r="AF574" s="210"/>
      <c r="AG574" s="210" t="s">
        <v>203</v>
      </c>
      <c r="AH574" s="210">
        <v>2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">
      <c r="A575" s="217"/>
      <c r="B575" s="218"/>
      <c r="C575" s="261" t="s">
        <v>244</v>
      </c>
      <c r="D575" s="252"/>
      <c r="E575" s="253"/>
      <c r="F575" s="220"/>
      <c r="G575" s="220"/>
      <c r="H575" s="220"/>
      <c r="I575" s="220"/>
      <c r="J575" s="220"/>
      <c r="K575" s="220"/>
      <c r="L575" s="220"/>
      <c r="M575" s="220"/>
      <c r="N575" s="219"/>
      <c r="O575" s="219"/>
      <c r="P575" s="219"/>
      <c r="Q575" s="219"/>
      <c r="R575" s="220"/>
      <c r="S575" s="220"/>
      <c r="T575" s="220"/>
      <c r="U575" s="220"/>
      <c r="V575" s="220"/>
      <c r="W575" s="220"/>
      <c r="X575" s="220"/>
      <c r="Y575" s="220"/>
      <c r="Z575" s="210"/>
      <c r="AA575" s="210"/>
      <c r="AB575" s="210"/>
      <c r="AC575" s="210"/>
      <c r="AD575" s="210"/>
      <c r="AE575" s="210"/>
      <c r="AF575" s="210"/>
      <c r="AG575" s="210" t="s">
        <v>203</v>
      </c>
      <c r="AH575" s="210"/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">
      <c r="A576" s="217"/>
      <c r="B576" s="218"/>
      <c r="C576" s="248" t="s">
        <v>632</v>
      </c>
      <c r="D576" s="221"/>
      <c r="E576" s="222">
        <v>13.87</v>
      </c>
      <c r="F576" s="220"/>
      <c r="G576" s="220"/>
      <c r="H576" s="220"/>
      <c r="I576" s="220"/>
      <c r="J576" s="220"/>
      <c r="K576" s="220"/>
      <c r="L576" s="220"/>
      <c r="M576" s="220"/>
      <c r="N576" s="219"/>
      <c r="O576" s="219"/>
      <c r="P576" s="219"/>
      <c r="Q576" s="219"/>
      <c r="R576" s="220"/>
      <c r="S576" s="220"/>
      <c r="T576" s="220"/>
      <c r="U576" s="220"/>
      <c r="V576" s="220"/>
      <c r="W576" s="220"/>
      <c r="X576" s="220"/>
      <c r="Y576" s="220"/>
      <c r="Z576" s="210"/>
      <c r="AA576" s="210"/>
      <c r="AB576" s="210"/>
      <c r="AC576" s="210"/>
      <c r="AD576" s="210"/>
      <c r="AE576" s="210"/>
      <c r="AF576" s="210"/>
      <c r="AG576" s="210" t="s">
        <v>203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">
      <c r="A577" s="231">
        <v>86</v>
      </c>
      <c r="B577" s="232" t="s">
        <v>633</v>
      </c>
      <c r="C577" s="247" t="s">
        <v>634</v>
      </c>
      <c r="D577" s="233" t="s">
        <v>252</v>
      </c>
      <c r="E577" s="234">
        <v>1.1289899999999999</v>
      </c>
      <c r="F577" s="235"/>
      <c r="G577" s="236">
        <f>ROUND(E577*F577,2)</f>
        <v>0</v>
      </c>
      <c r="H577" s="235"/>
      <c r="I577" s="236">
        <f>ROUND(E577*H577,2)</f>
        <v>0</v>
      </c>
      <c r="J577" s="235"/>
      <c r="K577" s="236">
        <f>ROUND(E577*J577,2)</f>
        <v>0</v>
      </c>
      <c r="L577" s="236">
        <v>21</v>
      </c>
      <c r="M577" s="236">
        <f>G577*(1+L577/100)</f>
        <v>0</v>
      </c>
      <c r="N577" s="234">
        <v>0</v>
      </c>
      <c r="O577" s="234">
        <f>ROUND(E577*N577,2)</f>
        <v>0</v>
      </c>
      <c r="P577" s="234">
        <v>0</v>
      </c>
      <c r="Q577" s="234">
        <f>ROUND(E577*P577,2)</f>
        <v>0</v>
      </c>
      <c r="R577" s="236" t="s">
        <v>593</v>
      </c>
      <c r="S577" s="236" t="s">
        <v>195</v>
      </c>
      <c r="T577" s="237" t="s">
        <v>183</v>
      </c>
      <c r="U577" s="220">
        <v>1.091</v>
      </c>
      <c r="V577" s="220">
        <f>ROUND(E577*U577,2)</f>
        <v>1.23</v>
      </c>
      <c r="W577" s="220"/>
      <c r="X577" s="220" t="s">
        <v>224</v>
      </c>
      <c r="Y577" s="220" t="s">
        <v>185</v>
      </c>
      <c r="Z577" s="210"/>
      <c r="AA577" s="210"/>
      <c r="AB577" s="210"/>
      <c r="AC577" s="210"/>
      <c r="AD577" s="210"/>
      <c r="AE577" s="210"/>
      <c r="AF577" s="210"/>
      <c r="AG577" s="210" t="s">
        <v>546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2" x14ac:dyDescent="0.2">
      <c r="A578" s="217"/>
      <c r="B578" s="218"/>
      <c r="C578" s="260" t="s">
        <v>635</v>
      </c>
      <c r="D578" s="257"/>
      <c r="E578" s="257"/>
      <c r="F578" s="257"/>
      <c r="G578" s="257"/>
      <c r="H578" s="220"/>
      <c r="I578" s="220"/>
      <c r="J578" s="220"/>
      <c r="K578" s="220"/>
      <c r="L578" s="220"/>
      <c r="M578" s="220"/>
      <c r="N578" s="219"/>
      <c r="O578" s="219"/>
      <c r="P578" s="219"/>
      <c r="Q578" s="219"/>
      <c r="R578" s="220"/>
      <c r="S578" s="220"/>
      <c r="T578" s="220"/>
      <c r="U578" s="220"/>
      <c r="V578" s="220"/>
      <c r="W578" s="220"/>
      <c r="X578" s="220"/>
      <c r="Y578" s="220"/>
      <c r="Z578" s="210"/>
      <c r="AA578" s="210"/>
      <c r="AB578" s="210"/>
      <c r="AC578" s="210"/>
      <c r="AD578" s="210"/>
      <c r="AE578" s="210"/>
      <c r="AF578" s="210"/>
      <c r="AG578" s="210" t="s">
        <v>227</v>
      </c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2" x14ac:dyDescent="0.2">
      <c r="A579" s="217"/>
      <c r="B579" s="218"/>
      <c r="C579" s="248" t="s">
        <v>539</v>
      </c>
      <c r="D579" s="221"/>
      <c r="E579" s="222"/>
      <c r="F579" s="220"/>
      <c r="G579" s="220"/>
      <c r="H579" s="220"/>
      <c r="I579" s="220"/>
      <c r="J579" s="220"/>
      <c r="K579" s="220"/>
      <c r="L579" s="220"/>
      <c r="M579" s="220"/>
      <c r="N579" s="219"/>
      <c r="O579" s="219"/>
      <c r="P579" s="219"/>
      <c r="Q579" s="219"/>
      <c r="R579" s="220"/>
      <c r="S579" s="220"/>
      <c r="T579" s="220"/>
      <c r="U579" s="220"/>
      <c r="V579" s="220"/>
      <c r="W579" s="220"/>
      <c r="X579" s="220"/>
      <c r="Y579" s="220"/>
      <c r="Z579" s="210"/>
      <c r="AA579" s="210"/>
      <c r="AB579" s="210"/>
      <c r="AC579" s="210"/>
      <c r="AD579" s="210"/>
      <c r="AE579" s="210"/>
      <c r="AF579" s="210"/>
      <c r="AG579" s="210" t="s">
        <v>203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3" x14ac:dyDescent="0.2">
      <c r="A580" s="217"/>
      <c r="B580" s="218"/>
      <c r="C580" s="248" t="s">
        <v>636</v>
      </c>
      <c r="D580" s="221"/>
      <c r="E580" s="222"/>
      <c r="F580" s="220"/>
      <c r="G580" s="220"/>
      <c r="H580" s="220"/>
      <c r="I580" s="220"/>
      <c r="J580" s="220"/>
      <c r="K580" s="220"/>
      <c r="L580" s="220"/>
      <c r="M580" s="220"/>
      <c r="N580" s="219"/>
      <c r="O580" s="219"/>
      <c r="P580" s="219"/>
      <c r="Q580" s="219"/>
      <c r="R580" s="220"/>
      <c r="S580" s="220"/>
      <c r="T580" s="220"/>
      <c r="U580" s="220"/>
      <c r="V580" s="220"/>
      <c r="W580" s="220"/>
      <c r="X580" s="220"/>
      <c r="Y580" s="220"/>
      <c r="Z580" s="210"/>
      <c r="AA580" s="210"/>
      <c r="AB580" s="210"/>
      <c r="AC580" s="210"/>
      <c r="AD580" s="210"/>
      <c r="AE580" s="210"/>
      <c r="AF580" s="210"/>
      <c r="AG580" s="210" t="s">
        <v>203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3" x14ac:dyDescent="0.2">
      <c r="A581" s="217"/>
      <c r="B581" s="218"/>
      <c r="C581" s="248" t="s">
        <v>637</v>
      </c>
      <c r="D581" s="221"/>
      <c r="E581" s="222">
        <v>1.1299999999999999</v>
      </c>
      <c r="F581" s="220"/>
      <c r="G581" s="220"/>
      <c r="H581" s="220"/>
      <c r="I581" s="220"/>
      <c r="J581" s="220"/>
      <c r="K581" s="220"/>
      <c r="L581" s="220"/>
      <c r="M581" s="220"/>
      <c r="N581" s="219"/>
      <c r="O581" s="219"/>
      <c r="P581" s="219"/>
      <c r="Q581" s="219"/>
      <c r="R581" s="220"/>
      <c r="S581" s="220"/>
      <c r="T581" s="220"/>
      <c r="U581" s="220"/>
      <c r="V581" s="220"/>
      <c r="W581" s="220"/>
      <c r="X581" s="220"/>
      <c r="Y581" s="220"/>
      <c r="Z581" s="210"/>
      <c r="AA581" s="210"/>
      <c r="AB581" s="210"/>
      <c r="AC581" s="210"/>
      <c r="AD581" s="210"/>
      <c r="AE581" s="210"/>
      <c r="AF581" s="210"/>
      <c r="AG581" s="210" t="s">
        <v>203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x14ac:dyDescent="0.2">
      <c r="A582" s="224" t="s">
        <v>177</v>
      </c>
      <c r="B582" s="225" t="s">
        <v>114</v>
      </c>
      <c r="C582" s="245" t="s">
        <v>115</v>
      </c>
      <c r="D582" s="226"/>
      <c r="E582" s="227"/>
      <c r="F582" s="228"/>
      <c r="G582" s="228">
        <f>SUMIF(AG583:AG585,"&lt;&gt;NOR",G583:G585)</f>
        <v>0</v>
      </c>
      <c r="H582" s="228"/>
      <c r="I582" s="228">
        <f>SUM(I583:I585)</f>
        <v>0</v>
      </c>
      <c r="J582" s="228"/>
      <c r="K582" s="228">
        <f>SUM(K583:K585)</f>
        <v>0</v>
      </c>
      <c r="L582" s="228"/>
      <c r="M582" s="228">
        <f>SUM(M583:M585)</f>
        <v>0</v>
      </c>
      <c r="N582" s="227"/>
      <c r="O582" s="227">
        <f>SUM(O583:O585)</f>
        <v>0</v>
      </c>
      <c r="P582" s="227"/>
      <c r="Q582" s="227">
        <f>SUM(Q583:Q585)</f>
        <v>0</v>
      </c>
      <c r="R582" s="228"/>
      <c r="S582" s="228"/>
      <c r="T582" s="229"/>
      <c r="U582" s="223"/>
      <c r="V582" s="223">
        <f>SUM(V583:V585)</f>
        <v>0</v>
      </c>
      <c r="W582" s="223"/>
      <c r="X582" s="223"/>
      <c r="Y582" s="223"/>
      <c r="AG582" t="s">
        <v>178</v>
      </c>
    </row>
    <row r="583" spans="1:60" outlineLevel="1" x14ac:dyDescent="0.2">
      <c r="A583" s="231">
        <v>87</v>
      </c>
      <c r="B583" s="232" t="s">
        <v>638</v>
      </c>
      <c r="C583" s="247" t="s">
        <v>639</v>
      </c>
      <c r="D583" s="233" t="s">
        <v>275</v>
      </c>
      <c r="E583" s="234">
        <v>5</v>
      </c>
      <c r="F583" s="235"/>
      <c r="G583" s="236">
        <f>ROUND(E583*F583,2)</f>
        <v>0</v>
      </c>
      <c r="H583" s="235"/>
      <c r="I583" s="236">
        <f>ROUND(E583*H583,2)</f>
        <v>0</v>
      </c>
      <c r="J583" s="235"/>
      <c r="K583" s="236">
        <f>ROUND(E583*J583,2)</f>
        <v>0</v>
      </c>
      <c r="L583" s="236">
        <v>21</v>
      </c>
      <c r="M583" s="236">
        <f>G583*(1+L583/100)</f>
        <v>0</v>
      </c>
      <c r="N583" s="234">
        <v>0</v>
      </c>
      <c r="O583" s="234">
        <f>ROUND(E583*N583,2)</f>
        <v>0</v>
      </c>
      <c r="P583" s="234">
        <v>0</v>
      </c>
      <c r="Q583" s="234">
        <f>ROUND(E583*P583,2)</f>
        <v>0</v>
      </c>
      <c r="R583" s="236"/>
      <c r="S583" s="236" t="s">
        <v>182</v>
      </c>
      <c r="T583" s="237" t="s">
        <v>183</v>
      </c>
      <c r="U583" s="220">
        <v>0</v>
      </c>
      <c r="V583" s="220">
        <f>ROUND(E583*U583,2)</f>
        <v>0</v>
      </c>
      <c r="W583" s="220"/>
      <c r="X583" s="220" t="s">
        <v>224</v>
      </c>
      <c r="Y583" s="220" t="s">
        <v>185</v>
      </c>
      <c r="Z583" s="210"/>
      <c r="AA583" s="210"/>
      <c r="AB583" s="210"/>
      <c r="AC583" s="210"/>
      <c r="AD583" s="210"/>
      <c r="AE583" s="210"/>
      <c r="AF583" s="210"/>
      <c r="AG583" s="210" t="s">
        <v>225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2" x14ac:dyDescent="0.2">
      <c r="A584" s="217"/>
      <c r="B584" s="218"/>
      <c r="C584" s="248" t="s">
        <v>640</v>
      </c>
      <c r="D584" s="221"/>
      <c r="E584" s="222"/>
      <c r="F584" s="220"/>
      <c r="G584" s="220"/>
      <c r="H584" s="220"/>
      <c r="I584" s="220"/>
      <c r="J584" s="220"/>
      <c r="K584" s="220"/>
      <c r="L584" s="220"/>
      <c r="M584" s="220"/>
      <c r="N584" s="219"/>
      <c r="O584" s="219"/>
      <c r="P584" s="219"/>
      <c r="Q584" s="219"/>
      <c r="R584" s="220"/>
      <c r="S584" s="220"/>
      <c r="T584" s="220"/>
      <c r="U584" s="220"/>
      <c r="V584" s="220"/>
      <c r="W584" s="220"/>
      <c r="X584" s="220"/>
      <c r="Y584" s="220"/>
      <c r="Z584" s="210"/>
      <c r="AA584" s="210"/>
      <c r="AB584" s="210"/>
      <c r="AC584" s="210"/>
      <c r="AD584" s="210"/>
      <c r="AE584" s="210"/>
      <c r="AF584" s="210"/>
      <c r="AG584" s="210" t="s">
        <v>203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3" x14ac:dyDescent="0.2">
      <c r="A585" s="217"/>
      <c r="B585" s="218"/>
      <c r="C585" s="248" t="s">
        <v>564</v>
      </c>
      <c r="D585" s="221"/>
      <c r="E585" s="222">
        <v>5</v>
      </c>
      <c r="F585" s="220"/>
      <c r="G585" s="220"/>
      <c r="H585" s="220"/>
      <c r="I585" s="220"/>
      <c r="J585" s="220"/>
      <c r="K585" s="220"/>
      <c r="L585" s="220"/>
      <c r="M585" s="220"/>
      <c r="N585" s="219"/>
      <c r="O585" s="219"/>
      <c r="P585" s="219"/>
      <c r="Q585" s="219"/>
      <c r="R585" s="220"/>
      <c r="S585" s="220"/>
      <c r="T585" s="220"/>
      <c r="U585" s="220"/>
      <c r="V585" s="220"/>
      <c r="W585" s="220"/>
      <c r="X585" s="220"/>
      <c r="Y585" s="220"/>
      <c r="Z585" s="210"/>
      <c r="AA585" s="210"/>
      <c r="AB585" s="210"/>
      <c r="AC585" s="210"/>
      <c r="AD585" s="210"/>
      <c r="AE585" s="210"/>
      <c r="AF585" s="210"/>
      <c r="AG585" s="210" t="s">
        <v>203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x14ac:dyDescent="0.2">
      <c r="A586" s="224" t="s">
        <v>177</v>
      </c>
      <c r="B586" s="225" t="s">
        <v>116</v>
      </c>
      <c r="C586" s="245" t="s">
        <v>117</v>
      </c>
      <c r="D586" s="226"/>
      <c r="E586" s="227"/>
      <c r="F586" s="228"/>
      <c r="G586" s="228">
        <f>SUMIF(AG587:AG596,"&lt;&gt;NOR",G587:G596)</f>
        <v>0</v>
      </c>
      <c r="H586" s="228"/>
      <c r="I586" s="228">
        <f>SUM(I587:I596)</f>
        <v>0</v>
      </c>
      <c r="J586" s="228"/>
      <c r="K586" s="228">
        <f>SUM(K587:K596)</f>
        <v>0</v>
      </c>
      <c r="L586" s="228"/>
      <c r="M586" s="228">
        <f>SUM(M587:M596)</f>
        <v>0</v>
      </c>
      <c r="N586" s="227"/>
      <c r="O586" s="227">
        <f>SUM(O587:O596)</f>
        <v>0.04</v>
      </c>
      <c r="P586" s="227"/>
      <c r="Q586" s="227">
        <f>SUM(Q587:Q596)</f>
        <v>0</v>
      </c>
      <c r="R586" s="228"/>
      <c r="S586" s="228"/>
      <c r="T586" s="229"/>
      <c r="U586" s="223"/>
      <c r="V586" s="223">
        <f>SUM(V587:V596)</f>
        <v>9.9499999999999993</v>
      </c>
      <c r="W586" s="223"/>
      <c r="X586" s="223"/>
      <c r="Y586" s="223"/>
      <c r="AG586" t="s">
        <v>178</v>
      </c>
    </row>
    <row r="587" spans="1:60" outlineLevel="1" x14ac:dyDescent="0.2">
      <c r="A587" s="238">
        <v>88</v>
      </c>
      <c r="B587" s="239" t="s">
        <v>641</v>
      </c>
      <c r="C587" s="246" t="s">
        <v>642</v>
      </c>
      <c r="D587" s="240" t="s">
        <v>288</v>
      </c>
      <c r="E587" s="241">
        <v>120</v>
      </c>
      <c r="F587" s="242"/>
      <c r="G587" s="243">
        <f>ROUND(E587*F587,2)</f>
        <v>0</v>
      </c>
      <c r="H587" s="242"/>
      <c r="I587" s="243">
        <f>ROUND(E587*H587,2)</f>
        <v>0</v>
      </c>
      <c r="J587" s="242"/>
      <c r="K587" s="243">
        <f>ROUND(E587*J587,2)</f>
        <v>0</v>
      </c>
      <c r="L587" s="243">
        <v>21</v>
      </c>
      <c r="M587" s="243">
        <f>G587*(1+L587/100)</f>
        <v>0</v>
      </c>
      <c r="N587" s="241">
        <v>0</v>
      </c>
      <c r="O587" s="241">
        <f>ROUND(E587*N587,2)</f>
        <v>0</v>
      </c>
      <c r="P587" s="241">
        <v>0</v>
      </c>
      <c r="Q587" s="241">
        <f>ROUND(E587*P587,2)</f>
        <v>0</v>
      </c>
      <c r="R587" s="243" t="s">
        <v>643</v>
      </c>
      <c r="S587" s="243" t="s">
        <v>195</v>
      </c>
      <c r="T587" s="244" t="s">
        <v>183</v>
      </c>
      <c r="U587" s="220">
        <v>1.35E-2</v>
      </c>
      <c r="V587" s="220">
        <f>ROUND(E587*U587,2)</f>
        <v>1.62</v>
      </c>
      <c r="W587" s="220"/>
      <c r="X587" s="220" t="s">
        <v>224</v>
      </c>
      <c r="Y587" s="220" t="s">
        <v>185</v>
      </c>
      <c r="Z587" s="210"/>
      <c r="AA587" s="210"/>
      <c r="AB587" s="210"/>
      <c r="AC587" s="210"/>
      <c r="AD587" s="210"/>
      <c r="AE587" s="210"/>
      <c r="AF587" s="210"/>
      <c r="AG587" s="210" t="s">
        <v>546</v>
      </c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">
      <c r="A588" s="231">
        <v>89</v>
      </c>
      <c r="B588" s="232" t="s">
        <v>644</v>
      </c>
      <c r="C588" s="247" t="s">
        <v>645</v>
      </c>
      <c r="D588" s="233" t="s">
        <v>288</v>
      </c>
      <c r="E588" s="234">
        <v>256.375</v>
      </c>
      <c r="F588" s="235"/>
      <c r="G588" s="236">
        <f>ROUND(E588*F588,2)</f>
        <v>0</v>
      </c>
      <c r="H588" s="235"/>
      <c r="I588" s="236">
        <f>ROUND(E588*H588,2)</f>
        <v>0</v>
      </c>
      <c r="J588" s="235"/>
      <c r="K588" s="236">
        <f>ROUND(E588*J588,2)</f>
        <v>0</v>
      </c>
      <c r="L588" s="236">
        <v>21</v>
      </c>
      <c r="M588" s="236">
        <f>G588*(1+L588/100)</f>
        <v>0</v>
      </c>
      <c r="N588" s="234">
        <v>1.7000000000000001E-4</v>
      </c>
      <c r="O588" s="234">
        <f>ROUND(E588*N588,2)</f>
        <v>0.04</v>
      </c>
      <c r="P588" s="234">
        <v>0</v>
      </c>
      <c r="Q588" s="234">
        <f>ROUND(E588*P588,2)</f>
        <v>0</v>
      </c>
      <c r="R588" s="236"/>
      <c r="S588" s="236" t="s">
        <v>182</v>
      </c>
      <c r="T588" s="237" t="s">
        <v>183</v>
      </c>
      <c r="U588" s="220">
        <v>3.2480000000000002E-2</v>
      </c>
      <c r="V588" s="220">
        <f>ROUND(E588*U588,2)</f>
        <v>8.33</v>
      </c>
      <c r="W588" s="220"/>
      <c r="X588" s="220" t="s">
        <v>224</v>
      </c>
      <c r="Y588" s="220" t="s">
        <v>185</v>
      </c>
      <c r="Z588" s="210"/>
      <c r="AA588" s="210"/>
      <c r="AB588" s="210"/>
      <c r="AC588" s="210"/>
      <c r="AD588" s="210"/>
      <c r="AE588" s="210"/>
      <c r="AF588" s="210"/>
      <c r="AG588" s="210" t="s">
        <v>225</v>
      </c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2" x14ac:dyDescent="0.2">
      <c r="A589" s="217"/>
      <c r="B589" s="218"/>
      <c r="C589" s="248" t="s">
        <v>646</v>
      </c>
      <c r="D589" s="221"/>
      <c r="E589" s="222"/>
      <c r="F589" s="220"/>
      <c r="G589" s="220"/>
      <c r="H589" s="220"/>
      <c r="I589" s="220"/>
      <c r="J589" s="220"/>
      <c r="K589" s="220"/>
      <c r="L589" s="220"/>
      <c r="M589" s="220"/>
      <c r="N589" s="219"/>
      <c r="O589" s="219"/>
      <c r="P589" s="219"/>
      <c r="Q589" s="219"/>
      <c r="R589" s="220"/>
      <c r="S589" s="220"/>
      <c r="T589" s="220"/>
      <c r="U589" s="220"/>
      <c r="V589" s="220"/>
      <c r="W589" s="220"/>
      <c r="X589" s="220"/>
      <c r="Y589" s="220"/>
      <c r="Z589" s="210"/>
      <c r="AA589" s="210"/>
      <c r="AB589" s="210"/>
      <c r="AC589" s="210"/>
      <c r="AD589" s="210"/>
      <c r="AE589" s="210"/>
      <c r="AF589" s="210"/>
      <c r="AG589" s="210" t="s">
        <v>203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3" x14ac:dyDescent="0.2">
      <c r="A590" s="217"/>
      <c r="B590" s="218"/>
      <c r="C590" s="248" t="s">
        <v>647</v>
      </c>
      <c r="D590" s="221"/>
      <c r="E590" s="222"/>
      <c r="F590" s="220"/>
      <c r="G590" s="220"/>
      <c r="H590" s="220"/>
      <c r="I590" s="220"/>
      <c r="J590" s="220"/>
      <c r="K590" s="220"/>
      <c r="L590" s="220"/>
      <c r="M590" s="220"/>
      <c r="N590" s="219"/>
      <c r="O590" s="219"/>
      <c r="P590" s="219"/>
      <c r="Q590" s="219"/>
      <c r="R590" s="220"/>
      <c r="S590" s="220"/>
      <c r="T590" s="220"/>
      <c r="U590" s="220"/>
      <c r="V590" s="220"/>
      <c r="W590" s="220"/>
      <c r="X590" s="220"/>
      <c r="Y590" s="220"/>
      <c r="Z590" s="210"/>
      <c r="AA590" s="210"/>
      <c r="AB590" s="210"/>
      <c r="AC590" s="210"/>
      <c r="AD590" s="210"/>
      <c r="AE590" s="210"/>
      <c r="AF590" s="210"/>
      <c r="AG590" s="210" t="s">
        <v>203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3" x14ac:dyDescent="0.2">
      <c r="A591" s="217"/>
      <c r="B591" s="218"/>
      <c r="C591" s="248" t="s">
        <v>299</v>
      </c>
      <c r="D591" s="221"/>
      <c r="E591" s="222"/>
      <c r="F591" s="220"/>
      <c r="G591" s="220"/>
      <c r="H591" s="220"/>
      <c r="I591" s="220"/>
      <c r="J591" s="220"/>
      <c r="K591" s="220"/>
      <c r="L591" s="220"/>
      <c r="M591" s="220"/>
      <c r="N591" s="219"/>
      <c r="O591" s="219"/>
      <c r="P591" s="219"/>
      <c r="Q591" s="219"/>
      <c r="R591" s="220"/>
      <c r="S591" s="220"/>
      <c r="T591" s="220"/>
      <c r="U591" s="220"/>
      <c r="V591" s="220"/>
      <c r="W591" s="220"/>
      <c r="X591" s="220"/>
      <c r="Y591" s="220"/>
      <c r="Z591" s="210"/>
      <c r="AA591" s="210"/>
      <c r="AB591" s="210"/>
      <c r="AC591" s="210"/>
      <c r="AD591" s="210"/>
      <c r="AE591" s="210"/>
      <c r="AF591" s="210"/>
      <c r="AG591" s="210" t="s">
        <v>203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">
      <c r="A592" s="217"/>
      <c r="B592" s="218"/>
      <c r="C592" s="248" t="s">
        <v>300</v>
      </c>
      <c r="D592" s="221"/>
      <c r="E592" s="222">
        <v>124.5</v>
      </c>
      <c r="F592" s="220"/>
      <c r="G592" s="220"/>
      <c r="H592" s="220"/>
      <c r="I592" s="220"/>
      <c r="J592" s="220"/>
      <c r="K592" s="220"/>
      <c r="L592" s="220"/>
      <c r="M592" s="220"/>
      <c r="N592" s="219"/>
      <c r="O592" s="219"/>
      <c r="P592" s="219"/>
      <c r="Q592" s="219"/>
      <c r="R592" s="220"/>
      <c r="S592" s="220"/>
      <c r="T592" s="220"/>
      <c r="U592" s="220"/>
      <c r="V592" s="220"/>
      <c r="W592" s="220"/>
      <c r="X592" s="220"/>
      <c r="Y592" s="220"/>
      <c r="Z592" s="210"/>
      <c r="AA592" s="210"/>
      <c r="AB592" s="210"/>
      <c r="AC592" s="210"/>
      <c r="AD592" s="210"/>
      <c r="AE592" s="210"/>
      <c r="AF592" s="210"/>
      <c r="AG592" s="210" t="s">
        <v>203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3" x14ac:dyDescent="0.2">
      <c r="A593" s="217"/>
      <c r="B593" s="218"/>
      <c r="C593" s="248" t="s">
        <v>301</v>
      </c>
      <c r="D593" s="221"/>
      <c r="E593" s="222"/>
      <c r="F593" s="220"/>
      <c r="G593" s="220"/>
      <c r="H593" s="220"/>
      <c r="I593" s="220"/>
      <c r="J593" s="220"/>
      <c r="K593" s="220"/>
      <c r="L593" s="220"/>
      <c r="M593" s="220"/>
      <c r="N593" s="219"/>
      <c r="O593" s="219"/>
      <c r="P593" s="219"/>
      <c r="Q593" s="219"/>
      <c r="R593" s="220"/>
      <c r="S593" s="220"/>
      <c r="T593" s="220"/>
      <c r="U593" s="220"/>
      <c r="V593" s="220"/>
      <c r="W593" s="220"/>
      <c r="X593" s="220"/>
      <c r="Y593" s="220"/>
      <c r="Z593" s="210"/>
      <c r="AA593" s="210"/>
      <c r="AB593" s="210"/>
      <c r="AC593" s="210"/>
      <c r="AD593" s="210"/>
      <c r="AE593" s="210"/>
      <c r="AF593" s="210"/>
      <c r="AG593" s="210" t="s">
        <v>203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3" x14ac:dyDescent="0.2">
      <c r="A594" s="217"/>
      <c r="B594" s="218"/>
      <c r="C594" s="248" t="s">
        <v>302</v>
      </c>
      <c r="D594" s="221"/>
      <c r="E594" s="222">
        <v>31.88</v>
      </c>
      <c r="F594" s="220"/>
      <c r="G594" s="220"/>
      <c r="H594" s="220"/>
      <c r="I594" s="220"/>
      <c r="J594" s="220"/>
      <c r="K594" s="220"/>
      <c r="L594" s="220"/>
      <c r="M594" s="220"/>
      <c r="N594" s="219"/>
      <c r="O594" s="219"/>
      <c r="P594" s="219"/>
      <c r="Q594" s="219"/>
      <c r="R594" s="220"/>
      <c r="S594" s="220"/>
      <c r="T594" s="220"/>
      <c r="U594" s="220"/>
      <c r="V594" s="220"/>
      <c r="W594" s="220"/>
      <c r="X594" s="220"/>
      <c r="Y594" s="220"/>
      <c r="Z594" s="210"/>
      <c r="AA594" s="210"/>
      <c r="AB594" s="210"/>
      <c r="AC594" s="210"/>
      <c r="AD594" s="210"/>
      <c r="AE594" s="210"/>
      <c r="AF594" s="210"/>
      <c r="AG594" s="210" t="s">
        <v>203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3" x14ac:dyDescent="0.2">
      <c r="A595" s="217"/>
      <c r="B595" s="218"/>
      <c r="C595" s="248" t="s">
        <v>648</v>
      </c>
      <c r="D595" s="221"/>
      <c r="E595" s="222"/>
      <c r="F595" s="220"/>
      <c r="G595" s="220"/>
      <c r="H595" s="220"/>
      <c r="I595" s="220"/>
      <c r="J595" s="220"/>
      <c r="K595" s="220"/>
      <c r="L595" s="220"/>
      <c r="M595" s="220"/>
      <c r="N595" s="219"/>
      <c r="O595" s="219"/>
      <c r="P595" s="219"/>
      <c r="Q595" s="219"/>
      <c r="R595" s="220"/>
      <c r="S595" s="220"/>
      <c r="T595" s="220"/>
      <c r="U595" s="220"/>
      <c r="V595" s="220"/>
      <c r="W595" s="220"/>
      <c r="X595" s="220"/>
      <c r="Y595" s="220"/>
      <c r="Z595" s="210"/>
      <c r="AA595" s="210"/>
      <c r="AB595" s="210"/>
      <c r="AC595" s="210"/>
      <c r="AD595" s="210"/>
      <c r="AE595" s="210"/>
      <c r="AF595" s="210"/>
      <c r="AG595" s="210" t="s">
        <v>203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3" x14ac:dyDescent="0.2">
      <c r="A596" s="217"/>
      <c r="B596" s="218"/>
      <c r="C596" s="248" t="s">
        <v>649</v>
      </c>
      <c r="D596" s="221"/>
      <c r="E596" s="222">
        <v>100</v>
      </c>
      <c r="F596" s="220"/>
      <c r="G596" s="220"/>
      <c r="H596" s="220"/>
      <c r="I596" s="220"/>
      <c r="J596" s="220"/>
      <c r="K596" s="220"/>
      <c r="L596" s="220"/>
      <c r="M596" s="220"/>
      <c r="N596" s="219"/>
      <c r="O596" s="219"/>
      <c r="P596" s="219"/>
      <c r="Q596" s="219"/>
      <c r="R596" s="220"/>
      <c r="S596" s="220"/>
      <c r="T596" s="220"/>
      <c r="U596" s="220"/>
      <c r="V596" s="220"/>
      <c r="W596" s="220"/>
      <c r="X596" s="220"/>
      <c r="Y596" s="220"/>
      <c r="Z596" s="210"/>
      <c r="AA596" s="210"/>
      <c r="AB596" s="210"/>
      <c r="AC596" s="210"/>
      <c r="AD596" s="210"/>
      <c r="AE596" s="210"/>
      <c r="AF596" s="210"/>
      <c r="AG596" s="210" t="s">
        <v>203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x14ac:dyDescent="0.2">
      <c r="A597" s="224" t="s">
        <v>177</v>
      </c>
      <c r="B597" s="225" t="s">
        <v>118</v>
      </c>
      <c r="C597" s="245" t="s">
        <v>119</v>
      </c>
      <c r="D597" s="226"/>
      <c r="E597" s="227"/>
      <c r="F597" s="228"/>
      <c r="G597" s="228">
        <f>SUMIF(AG598:AG609,"&lt;&gt;NOR",G598:G609)</f>
        <v>0</v>
      </c>
      <c r="H597" s="228"/>
      <c r="I597" s="228">
        <f>SUM(I598:I609)</f>
        <v>0</v>
      </c>
      <c r="J597" s="228"/>
      <c r="K597" s="228">
        <f>SUM(K598:K609)</f>
        <v>0</v>
      </c>
      <c r="L597" s="228"/>
      <c r="M597" s="228">
        <f>SUM(M598:M609)</f>
        <v>0</v>
      </c>
      <c r="N597" s="227"/>
      <c r="O597" s="227">
        <f>SUM(O598:O609)</f>
        <v>0.27</v>
      </c>
      <c r="P597" s="227"/>
      <c r="Q597" s="227">
        <f>SUM(Q598:Q609)</f>
        <v>0</v>
      </c>
      <c r="R597" s="228"/>
      <c r="S597" s="228"/>
      <c r="T597" s="229"/>
      <c r="U597" s="223"/>
      <c r="V597" s="223">
        <f>SUM(V598:V609)</f>
        <v>0</v>
      </c>
      <c r="W597" s="223"/>
      <c r="X597" s="223"/>
      <c r="Y597" s="223"/>
      <c r="AG597" t="s">
        <v>178</v>
      </c>
    </row>
    <row r="598" spans="1:60" outlineLevel="1" x14ac:dyDescent="0.2">
      <c r="A598" s="231">
        <v>90</v>
      </c>
      <c r="B598" s="232" t="s">
        <v>650</v>
      </c>
      <c r="C598" s="247" t="s">
        <v>651</v>
      </c>
      <c r="D598" s="233" t="s">
        <v>275</v>
      </c>
      <c r="E598" s="234">
        <v>1</v>
      </c>
      <c r="F598" s="235"/>
      <c r="G598" s="236">
        <f>ROUND(E598*F598,2)</f>
        <v>0</v>
      </c>
      <c r="H598" s="235"/>
      <c r="I598" s="236">
        <f>ROUND(E598*H598,2)</f>
        <v>0</v>
      </c>
      <c r="J598" s="235"/>
      <c r="K598" s="236">
        <f>ROUND(E598*J598,2)</f>
        <v>0</v>
      </c>
      <c r="L598" s="236">
        <v>21</v>
      </c>
      <c r="M598" s="236">
        <f>G598*(1+L598/100)</f>
        <v>0</v>
      </c>
      <c r="N598" s="234">
        <v>0.15</v>
      </c>
      <c r="O598" s="234">
        <f>ROUND(E598*N598,2)</f>
        <v>0.15</v>
      </c>
      <c r="P598" s="234">
        <v>0</v>
      </c>
      <c r="Q598" s="234">
        <f>ROUND(E598*P598,2)</f>
        <v>0</v>
      </c>
      <c r="R598" s="236"/>
      <c r="S598" s="236" t="s">
        <v>182</v>
      </c>
      <c r="T598" s="237" t="s">
        <v>183</v>
      </c>
      <c r="U598" s="220">
        <v>0</v>
      </c>
      <c r="V598" s="220">
        <f>ROUND(E598*U598,2)</f>
        <v>0</v>
      </c>
      <c r="W598" s="220"/>
      <c r="X598" s="220" t="s">
        <v>224</v>
      </c>
      <c r="Y598" s="220" t="s">
        <v>185</v>
      </c>
      <c r="Z598" s="210"/>
      <c r="AA598" s="210"/>
      <c r="AB598" s="210"/>
      <c r="AC598" s="210"/>
      <c r="AD598" s="210"/>
      <c r="AE598" s="210"/>
      <c r="AF598" s="210"/>
      <c r="AG598" s="210" t="s">
        <v>225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2" x14ac:dyDescent="0.2">
      <c r="A599" s="217"/>
      <c r="B599" s="218"/>
      <c r="C599" s="248" t="s">
        <v>652</v>
      </c>
      <c r="D599" s="221"/>
      <c r="E599" s="222"/>
      <c r="F599" s="220"/>
      <c r="G599" s="220"/>
      <c r="H599" s="220"/>
      <c r="I599" s="220"/>
      <c r="J599" s="220"/>
      <c r="K599" s="220"/>
      <c r="L599" s="220"/>
      <c r="M599" s="220"/>
      <c r="N599" s="219"/>
      <c r="O599" s="219"/>
      <c r="P599" s="219"/>
      <c r="Q599" s="219"/>
      <c r="R599" s="220"/>
      <c r="S599" s="220"/>
      <c r="T599" s="220"/>
      <c r="U599" s="220"/>
      <c r="V599" s="220"/>
      <c r="W599" s="220"/>
      <c r="X599" s="220"/>
      <c r="Y599" s="220"/>
      <c r="Z599" s="210"/>
      <c r="AA599" s="210"/>
      <c r="AB599" s="210"/>
      <c r="AC599" s="210"/>
      <c r="AD599" s="210"/>
      <c r="AE599" s="210"/>
      <c r="AF599" s="210"/>
      <c r="AG599" s="210" t="s">
        <v>203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3" x14ac:dyDescent="0.2">
      <c r="A600" s="217"/>
      <c r="B600" s="218"/>
      <c r="C600" s="248" t="s">
        <v>653</v>
      </c>
      <c r="D600" s="221"/>
      <c r="E600" s="222"/>
      <c r="F600" s="220"/>
      <c r="G600" s="220"/>
      <c r="H600" s="220"/>
      <c r="I600" s="220"/>
      <c r="J600" s="220"/>
      <c r="K600" s="220"/>
      <c r="L600" s="220"/>
      <c r="M600" s="220"/>
      <c r="N600" s="219"/>
      <c r="O600" s="219"/>
      <c r="P600" s="219"/>
      <c r="Q600" s="219"/>
      <c r="R600" s="220"/>
      <c r="S600" s="220"/>
      <c r="T600" s="220"/>
      <c r="U600" s="220"/>
      <c r="V600" s="220"/>
      <c r="W600" s="220"/>
      <c r="X600" s="220"/>
      <c r="Y600" s="220"/>
      <c r="Z600" s="210"/>
      <c r="AA600" s="210"/>
      <c r="AB600" s="210"/>
      <c r="AC600" s="210"/>
      <c r="AD600" s="210"/>
      <c r="AE600" s="210"/>
      <c r="AF600" s="210"/>
      <c r="AG600" s="210" t="s">
        <v>203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3" x14ac:dyDescent="0.2">
      <c r="A601" s="217"/>
      <c r="B601" s="218"/>
      <c r="C601" s="248" t="s">
        <v>206</v>
      </c>
      <c r="D601" s="221"/>
      <c r="E601" s="222">
        <v>1</v>
      </c>
      <c r="F601" s="220"/>
      <c r="G601" s="220"/>
      <c r="H601" s="220"/>
      <c r="I601" s="220"/>
      <c r="J601" s="220"/>
      <c r="K601" s="220"/>
      <c r="L601" s="220"/>
      <c r="M601" s="220"/>
      <c r="N601" s="219"/>
      <c r="O601" s="219"/>
      <c r="P601" s="219"/>
      <c r="Q601" s="219"/>
      <c r="R601" s="220"/>
      <c r="S601" s="220"/>
      <c r="T601" s="220"/>
      <c r="U601" s="220"/>
      <c r="V601" s="220"/>
      <c r="W601" s="220"/>
      <c r="X601" s="220"/>
      <c r="Y601" s="220"/>
      <c r="Z601" s="210"/>
      <c r="AA601" s="210"/>
      <c r="AB601" s="210"/>
      <c r="AC601" s="210"/>
      <c r="AD601" s="210"/>
      <c r="AE601" s="210"/>
      <c r="AF601" s="210"/>
      <c r="AG601" s="210" t="s">
        <v>203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">
      <c r="A602" s="231">
        <v>91</v>
      </c>
      <c r="B602" s="232" t="s">
        <v>654</v>
      </c>
      <c r="C602" s="247" t="s">
        <v>655</v>
      </c>
      <c r="D602" s="233" t="s">
        <v>275</v>
      </c>
      <c r="E602" s="234">
        <v>2</v>
      </c>
      <c r="F602" s="235"/>
      <c r="G602" s="236">
        <f>ROUND(E602*F602,2)</f>
        <v>0</v>
      </c>
      <c r="H602" s="235"/>
      <c r="I602" s="236">
        <f>ROUND(E602*H602,2)</f>
        <v>0</v>
      </c>
      <c r="J602" s="235"/>
      <c r="K602" s="236">
        <f>ROUND(E602*J602,2)</f>
        <v>0</v>
      </c>
      <c r="L602" s="236">
        <v>21</v>
      </c>
      <c r="M602" s="236">
        <f>G602*(1+L602/100)</f>
        <v>0</v>
      </c>
      <c r="N602" s="234">
        <v>0.01</v>
      </c>
      <c r="O602" s="234">
        <f>ROUND(E602*N602,2)</f>
        <v>0.02</v>
      </c>
      <c r="P602" s="234">
        <v>0</v>
      </c>
      <c r="Q602" s="234">
        <f>ROUND(E602*P602,2)</f>
        <v>0</v>
      </c>
      <c r="R602" s="236"/>
      <c r="S602" s="236" t="s">
        <v>182</v>
      </c>
      <c r="T602" s="237" t="s">
        <v>183</v>
      </c>
      <c r="U602" s="220">
        <v>0</v>
      </c>
      <c r="V602" s="220">
        <f>ROUND(E602*U602,2)</f>
        <v>0</v>
      </c>
      <c r="W602" s="220"/>
      <c r="X602" s="220" t="s">
        <v>224</v>
      </c>
      <c r="Y602" s="220" t="s">
        <v>185</v>
      </c>
      <c r="Z602" s="210"/>
      <c r="AA602" s="210"/>
      <c r="AB602" s="210"/>
      <c r="AC602" s="210"/>
      <c r="AD602" s="210"/>
      <c r="AE602" s="210"/>
      <c r="AF602" s="210"/>
      <c r="AG602" s="210" t="s">
        <v>225</v>
      </c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2" x14ac:dyDescent="0.2">
      <c r="A603" s="217"/>
      <c r="B603" s="218"/>
      <c r="C603" s="248" t="s">
        <v>652</v>
      </c>
      <c r="D603" s="221"/>
      <c r="E603" s="222"/>
      <c r="F603" s="220"/>
      <c r="G603" s="220"/>
      <c r="H603" s="220"/>
      <c r="I603" s="220"/>
      <c r="J603" s="220"/>
      <c r="K603" s="220"/>
      <c r="L603" s="220"/>
      <c r="M603" s="220"/>
      <c r="N603" s="219"/>
      <c r="O603" s="219"/>
      <c r="P603" s="219"/>
      <c r="Q603" s="219"/>
      <c r="R603" s="220"/>
      <c r="S603" s="220"/>
      <c r="T603" s="220"/>
      <c r="U603" s="220"/>
      <c r="V603" s="220"/>
      <c r="W603" s="220"/>
      <c r="X603" s="220"/>
      <c r="Y603" s="220"/>
      <c r="Z603" s="210"/>
      <c r="AA603" s="210"/>
      <c r="AB603" s="210"/>
      <c r="AC603" s="210"/>
      <c r="AD603" s="210"/>
      <c r="AE603" s="210"/>
      <c r="AF603" s="210"/>
      <c r="AG603" s="210" t="s">
        <v>203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">
      <c r="A604" s="217"/>
      <c r="B604" s="218"/>
      <c r="C604" s="248" t="s">
        <v>656</v>
      </c>
      <c r="D604" s="221"/>
      <c r="E604" s="222"/>
      <c r="F604" s="220"/>
      <c r="G604" s="220"/>
      <c r="H604" s="220"/>
      <c r="I604" s="220"/>
      <c r="J604" s="220"/>
      <c r="K604" s="220"/>
      <c r="L604" s="220"/>
      <c r="M604" s="220"/>
      <c r="N604" s="219"/>
      <c r="O604" s="219"/>
      <c r="P604" s="219"/>
      <c r="Q604" s="219"/>
      <c r="R604" s="220"/>
      <c r="S604" s="220"/>
      <c r="T604" s="220"/>
      <c r="U604" s="220"/>
      <c r="V604" s="220"/>
      <c r="W604" s="220"/>
      <c r="X604" s="220"/>
      <c r="Y604" s="220"/>
      <c r="Z604" s="210"/>
      <c r="AA604" s="210"/>
      <c r="AB604" s="210"/>
      <c r="AC604" s="210"/>
      <c r="AD604" s="210"/>
      <c r="AE604" s="210"/>
      <c r="AF604" s="210"/>
      <c r="AG604" s="210" t="s">
        <v>203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3" x14ac:dyDescent="0.2">
      <c r="A605" s="217"/>
      <c r="B605" s="218"/>
      <c r="C605" s="248" t="s">
        <v>467</v>
      </c>
      <c r="D605" s="221"/>
      <c r="E605" s="222">
        <v>2</v>
      </c>
      <c r="F605" s="220"/>
      <c r="G605" s="220"/>
      <c r="H605" s="220"/>
      <c r="I605" s="220"/>
      <c r="J605" s="220"/>
      <c r="K605" s="220"/>
      <c r="L605" s="220"/>
      <c r="M605" s="220"/>
      <c r="N605" s="219"/>
      <c r="O605" s="219"/>
      <c r="P605" s="219"/>
      <c r="Q605" s="219"/>
      <c r="R605" s="220"/>
      <c r="S605" s="220"/>
      <c r="T605" s="220"/>
      <c r="U605" s="220"/>
      <c r="V605" s="220"/>
      <c r="W605" s="220"/>
      <c r="X605" s="220"/>
      <c r="Y605" s="220"/>
      <c r="Z605" s="210"/>
      <c r="AA605" s="210"/>
      <c r="AB605" s="210"/>
      <c r="AC605" s="210"/>
      <c r="AD605" s="210"/>
      <c r="AE605" s="210"/>
      <c r="AF605" s="210"/>
      <c r="AG605" s="210" t="s">
        <v>203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">
      <c r="A606" s="231">
        <v>92</v>
      </c>
      <c r="B606" s="232" t="s">
        <v>657</v>
      </c>
      <c r="C606" s="247" t="s">
        <v>658</v>
      </c>
      <c r="D606" s="233" t="s">
        <v>275</v>
      </c>
      <c r="E606" s="234">
        <v>2</v>
      </c>
      <c r="F606" s="235"/>
      <c r="G606" s="236">
        <f>ROUND(E606*F606,2)</f>
        <v>0</v>
      </c>
      <c r="H606" s="235"/>
      <c r="I606" s="236">
        <f>ROUND(E606*H606,2)</f>
        <v>0</v>
      </c>
      <c r="J606" s="235"/>
      <c r="K606" s="236">
        <f>ROUND(E606*J606,2)</f>
        <v>0</v>
      </c>
      <c r="L606" s="236">
        <v>21</v>
      </c>
      <c r="M606" s="236">
        <f>G606*(1+L606/100)</f>
        <v>0</v>
      </c>
      <c r="N606" s="234">
        <v>0.05</v>
      </c>
      <c r="O606" s="234">
        <f>ROUND(E606*N606,2)</f>
        <v>0.1</v>
      </c>
      <c r="P606" s="234">
        <v>0</v>
      </c>
      <c r="Q606" s="234">
        <f>ROUND(E606*P606,2)</f>
        <v>0</v>
      </c>
      <c r="R606" s="236"/>
      <c r="S606" s="236" t="s">
        <v>182</v>
      </c>
      <c r="T606" s="237" t="s">
        <v>183</v>
      </c>
      <c r="U606" s="220">
        <v>0</v>
      </c>
      <c r="V606" s="220">
        <f>ROUND(E606*U606,2)</f>
        <v>0</v>
      </c>
      <c r="W606" s="220"/>
      <c r="X606" s="220" t="s">
        <v>224</v>
      </c>
      <c r="Y606" s="220" t="s">
        <v>185</v>
      </c>
      <c r="Z606" s="210"/>
      <c r="AA606" s="210"/>
      <c r="AB606" s="210"/>
      <c r="AC606" s="210"/>
      <c r="AD606" s="210"/>
      <c r="AE606" s="210"/>
      <c r="AF606" s="210"/>
      <c r="AG606" s="210" t="s">
        <v>225</v>
      </c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2" x14ac:dyDescent="0.2">
      <c r="A607" s="217"/>
      <c r="B607" s="218"/>
      <c r="C607" s="248" t="s">
        <v>652</v>
      </c>
      <c r="D607" s="221"/>
      <c r="E607" s="222"/>
      <c r="F607" s="220"/>
      <c r="G607" s="220"/>
      <c r="H607" s="220"/>
      <c r="I607" s="220"/>
      <c r="J607" s="220"/>
      <c r="K607" s="220"/>
      <c r="L607" s="220"/>
      <c r="M607" s="220"/>
      <c r="N607" s="219"/>
      <c r="O607" s="219"/>
      <c r="P607" s="219"/>
      <c r="Q607" s="219"/>
      <c r="R607" s="220"/>
      <c r="S607" s="220"/>
      <c r="T607" s="220"/>
      <c r="U607" s="220"/>
      <c r="V607" s="220"/>
      <c r="W607" s="220"/>
      <c r="X607" s="220"/>
      <c r="Y607" s="220"/>
      <c r="Z607" s="210"/>
      <c r="AA607" s="210"/>
      <c r="AB607" s="210"/>
      <c r="AC607" s="210"/>
      <c r="AD607" s="210"/>
      <c r="AE607" s="210"/>
      <c r="AF607" s="210"/>
      <c r="AG607" s="210" t="s">
        <v>203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">
      <c r="A608" s="217"/>
      <c r="B608" s="218"/>
      <c r="C608" s="248" t="s">
        <v>659</v>
      </c>
      <c r="D608" s="221"/>
      <c r="E608" s="222"/>
      <c r="F608" s="220"/>
      <c r="G608" s="220"/>
      <c r="H608" s="220"/>
      <c r="I608" s="220"/>
      <c r="J608" s="220"/>
      <c r="K608" s="220"/>
      <c r="L608" s="220"/>
      <c r="M608" s="220"/>
      <c r="N608" s="219"/>
      <c r="O608" s="219"/>
      <c r="P608" s="219"/>
      <c r="Q608" s="219"/>
      <c r="R608" s="220"/>
      <c r="S608" s="220"/>
      <c r="T608" s="220"/>
      <c r="U608" s="220"/>
      <c r="V608" s="220"/>
      <c r="W608" s="220"/>
      <c r="X608" s="220"/>
      <c r="Y608" s="220"/>
      <c r="Z608" s="210"/>
      <c r="AA608" s="210"/>
      <c r="AB608" s="210"/>
      <c r="AC608" s="210"/>
      <c r="AD608" s="210"/>
      <c r="AE608" s="210"/>
      <c r="AF608" s="210"/>
      <c r="AG608" s="210" t="s">
        <v>203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3" x14ac:dyDescent="0.2">
      <c r="A609" s="217"/>
      <c r="B609" s="218"/>
      <c r="C609" s="248" t="s">
        <v>467</v>
      </c>
      <c r="D609" s="221"/>
      <c r="E609" s="222">
        <v>2</v>
      </c>
      <c r="F609" s="220"/>
      <c r="G609" s="220"/>
      <c r="H609" s="220"/>
      <c r="I609" s="220"/>
      <c r="J609" s="220"/>
      <c r="K609" s="220"/>
      <c r="L609" s="220"/>
      <c r="M609" s="220"/>
      <c r="N609" s="219"/>
      <c r="O609" s="219"/>
      <c r="P609" s="219"/>
      <c r="Q609" s="219"/>
      <c r="R609" s="220"/>
      <c r="S609" s="220"/>
      <c r="T609" s="220"/>
      <c r="U609" s="220"/>
      <c r="V609" s="220"/>
      <c r="W609" s="220"/>
      <c r="X609" s="220"/>
      <c r="Y609" s="220"/>
      <c r="Z609" s="210"/>
      <c r="AA609" s="210"/>
      <c r="AB609" s="210"/>
      <c r="AC609" s="210"/>
      <c r="AD609" s="210"/>
      <c r="AE609" s="210"/>
      <c r="AF609" s="210"/>
      <c r="AG609" s="210" t="s">
        <v>203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x14ac:dyDescent="0.2">
      <c r="A610" s="224" t="s">
        <v>177</v>
      </c>
      <c r="B610" s="225" t="s">
        <v>144</v>
      </c>
      <c r="C610" s="245" t="s">
        <v>145</v>
      </c>
      <c r="D610" s="226"/>
      <c r="E610" s="227"/>
      <c r="F610" s="228"/>
      <c r="G610" s="228">
        <f>SUMIF(AG611:AG641,"&lt;&gt;NOR",G611:G641)</f>
        <v>0</v>
      </c>
      <c r="H610" s="228"/>
      <c r="I610" s="228">
        <f>SUM(I611:I641)</f>
        <v>0</v>
      </c>
      <c r="J610" s="228"/>
      <c r="K610" s="228">
        <f>SUM(K611:K641)</f>
        <v>0</v>
      </c>
      <c r="L610" s="228"/>
      <c r="M610" s="228">
        <f>SUM(M611:M641)</f>
        <v>0</v>
      </c>
      <c r="N610" s="227"/>
      <c r="O610" s="227">
        <f>SUM(O611:O641)</f>
        <v>0</v>
      </c>
      <c r="P610" s="227"/>
      <c r="Q610" s="227">
        <f>SUM(Q611:Q641)</f>
        <v>0</v>
      </c>
      <c r="R610" s="228"/>
      <c r="S610" s="228"/>
      <c r="T610" s="229"/>
      <c r="U610" s="223"/>
      <c r="V610" s="223">
        <f>SUM(V611:V641)</f>
        <v>656.78</v>
      </c>
      <c r="W610" s="223"/>
      <c r="X610" s="223"/>
      <c r="Y610" s="223"/>
      <c r="AG610" t="s">
        <v>178</v>
      </c>
    </row>
    <row r="611" spans="1:60" outlineLevel="1" x14ac:dyDescent="0.2">
      <c r="A611" s="231">
        <v>93</v>
      </c>
      <c r="B611" s="232" t="s">
        <v>660</v>
      </c>
      <c r="C611" s="247" t="s">
        <v>661</v>
      </c>
      <c r="D611" s="233" t="s">
        <v>252</v>
      </c>
      <c r="E611" s="234">
        <v>236.16623999999999</v>
      </c>
      <c r="F611" s="235"/>
      <c r="G611" s="236">
        <f>ROUND(E611*F611,2)</f>
        <v>0</v>
      </c>
      <c r="H611" s="235"/>
      <c r="I611" s="236">
        <f>ROUND(E611*H611,2)</f>
        <v>0</v>
      </c>
      <c r="J611" s="235"/>
      <c r="K611" s="236">
        <f>ROUND(E611*J611,2)</f>
        <v>0</v>
      </c>
      <c r="L611" s="236">
        <v>21</v>
      </c>
      <c r="M611" s="236">
        <f>G611*(1+L611/100)</f>
        <v>0</v>
      </c>
      <c r="N611" s="234">
        <v>0</v>
      </c>
      <c r="O611" s="234">
        <f>ROUND(E611*N611,2)</f>
        <v>0</v>
      </c>
      <c r="P611" s="234">
        <v>0</v>
      </c>
      <c r="Q611" s="234">
        <f>ROUND(E611*P611,2)</f>
        <v>0</v>
      </c>
      <c r="R611" s="236" t="s">
        <v>458</v>
      </c>
      <c r="S611" s="236" t="s">
        <v>195</v>
      </c>
      <c r="T611" s="237" t="s">
        <v>183</v>
      </c>
      <c r="U611" s="220">
        <v>0.49</v>
      </c>
      <c r="V611" s="220">
        <f>ROUND(E611*U611,2)</f>
        <v>115.72</v>
      </c>
      <c r="W611" s="220"/>
      <c r="X611" s="220" t="s">
        <v>224</v>
      </c>
      <c r="Y611" s="220" t="s">
        <v>185</v>
      </c>
      <c r="Z611" s="210"/>
      <c r="AA611" s="210"/>
      <c r="AB611" s="210"/>
      <c r="AC611" s="210"/>
      <c r="AD611" s="210"/>
      <c r="AE611" s="210"/>
      <c r="AF611" s="210"/>
      <c r="AG611" s="210" t="s">
        <v>662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2" x14ac:dyDescent="0.2">
      <c r="A612" s="217"/>
      <c r="B612" s="218"/>
      <c r="C612" s="248" t="s">
        <v>663</v>
      </c>
      <c r="D612" s="221"/>
      <c r="E612" s="222"/>
      <c r="F612" s="220"/>
      <c r="G612" s="220"/>
      <c r="H612" s="220"/>
      <c r="I612" s="220"/>
      <c r="J612" s="220"/>
      <c r="K612" s="220"/>
      <c r="L612" s="220"/>
      <c r="M612" s="220"/>
      <c r="N612" s="219"/>
      <c r="O612" s="219"/>
      <c r="P612" s="219"/>
      <c r="Q612" s="219"/>
      <c r="R612" s="220"/>
      <c r="S612" s="220"/>
      <c r="T612" s="220"/>
      <c r="U612" s="220"/>
      <c r="V612" s="220"/>
      <c r="W612" s="220"/>
      <c r="X612" s="220"/>
      <c r="Y612" s="220"/>
      <c r="Z612" s="210"/>
      <c r="AA612" s="210"/>
      <c r="AB612" s="210"/>
      <c r="AC612" s="210"/>
      <c r="AD612" s="210"/>
      <c r="AE612" s="210"/>
      <c r="AF612" s="210"/>
      <c r="AG612" s="210" t="s">
        <v>203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3" x14ac:dyDescent="0.2">
      <c r="A613" s="217"/>
      <c r="B613" s="218"/>
      <c r="C613" s="248" t="s">
        <v>664</v>
      </c>
      <c r="D613" s="221"/>
      <c r="E613" s="222"/>
      <c r="F613" s="220"/>
      <c r="G613" s="220"/>
      <c r="H613" s="220"/>
      <c r="I613" s="220"/>
      <c r="J613" s="220"/>
      <c r="K613" s="220"/>
      <c r="L613" s="220"/>
      <c r="M613" s="220"/>
      <c r="N613" s="219"/>
      <c r="O613" s="219"/>
      <c r="P613" s="219"/>
      <c r="Q613" s="219"/>
      <c r="R613" s="220"/>
      <c r="S613" s="220"/>
      <c r="T613" s="220"/>
      <c r="U613" s="220"/>
      <c r="V613" s="220"/>
      <c r="W613" s="220"/>
      <c r="X613" s="220"/>
      <c r="Y613" s="220"/>
      <c r="Z613" s="210"/>
      <c r="AA613" s="210"/>
      <c r="AB613" s="210"/>
      <c r="AC613" s="210"/>
      <c r="AD613" s="210"/>
      <c r="AE613" s="210"/>
      <c r="AF613" s="210"/>
      <c r="AG613" s="210" t="s">
        <v>203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3" x14ac:dyDescent="0.2">
      <c r="A614" s="217"/>
      <c r="B614" s="218"/>
      <c r="C614" s="248" t="s">
        <v>665</v>
      </c>
      <c r="D614" s="221"/>
      <c r="E614" s="222">
        <v>236.16623999999999</v>
      </c>
      <c r="F614" s="220"/>
      <c r="G614" s="220"/>
      <c r="H614" s="220"/>
      <c r="I614" s="220"/>
      <c r="J614" s="220"/>
      <c r="K614" s="220"/>
      <c r="L614" s="220"/>
      <c r="M614" s="220"/>
      <c r="N614" s="219"/>
      <c r="O614" s="219"/>
      <c r="P614" s="219"/>
      <c r="Q614" s="219"/>
      <c r="R614" s="220"/>
      <c r="S614" s="220"/>
      <c r="T614" s="220"/>
      <c r="U614" s="220"/>
      <c r="V614" s="220"/>
      <c r="W614" s="220"/>
      <c r="X614" s="220"/>
      <c r="Y614" s="220"/>
      <c r="Z614" s="210"/>
      <c r="AA614" s="210"/>
      <c r="AB614" s="210"/>
      <c r="AC614" s="210"/>
      <c r="AD614" s="210"/>
      <c r="AE614" s="210"/>
      <c r="AF614" s="210"/>
      <c r="AG614" s="210" t="s">
        <v>203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">
      <c r="A615" s="231">
        <v>94</v>
      </c>
      <c r="B615" s="232" t="s">
        <v>666</v>
      </c>
      <c r="C615" s="247" t="s">
        <v>667</v>
      </c>
      <c r="D615" s="233" t="s">
        <v>252</v>
      </c>
      <c r="E615" s="234">
        <v>6848.8209100000004</v>
      </c>
      <c r="F615" s="235"/>
      <c r="G615" s="236">
        <f>ROUND(E615*F615,2)</f>
        <v>0</v>
      </c>
      <c r="H615" s="235"/>
      <c r="I615" s="236">
        <f>ROUND(E615*H615,2)</f>
        <v>0</v>
      </c>
      <c r="J615" s="235"/>
      <c r="K615" s="236">
        <f>ROUND(E615*J615,2)</f>
        <v>0</v>
      </c>
      <c r="L615" s="236">
        <v>21</v>
      </c>
      <c r="M615" s="236">
        <f>G615*(1+L615/100)</f>
        <v>0</v>
      </c>
      <c r="N615" s="234">
        <v>0</v>
      </c>
      <c r="O615" s="234">
        <f>ROUND(E615*N615,2)</f>
        <v>0</v>
      </c>
      <c r="P615" s="234">
        <v>0</v>
      </c>
      <c r="Q615" s="234">
        <f>ROUND(E615*P615,2)</f>
        <v>0</v>
      </c>
      <c r="R615" s="236" t="s">
        <v>458</v>
      </c>
      <c r="S615" s="236" t="s">
        <v>195</v>
      </c>
      <c r="T615" s="237" t="s">
        <v>183</v>
      </c>
      <c r="U615" s="220">
        <v>0</v>
      </c>
      <c r="V615" s="220">
        <f>ROUND(E615*U615,2)</f>
        <v>0</v>
      </c>
      <c r="W615" s="220"/>
      <c r="X615" s="220" t="s">
        <v>224</v>
      </c>
      <c r="Y615" s="220" t="s">
        <v>185</v>
      </c>
      <c r="Z615" s="210"/>
      <c r="AA615" s="210"/>
      <c r="AB615" s="210"/>
      <c r="AC615" s="210"/>
      <c r="AD615" s="210"/>
      <c r="AE615" s="210"/>
      <c r="AF615" s="210"/>
      <c r="AG615" s="210" t="s">
        <v>662</v>
      </c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2" x14ac:dyDescent="0.2">
      <c r="A616" s="217"/>
      <c r="B616" s="218"/>
      <c r="C616" s="248" t="s">
        <v>663</v>
      </c>
      <c r="D616" s="221"/>
      <c r="E616" s="222"/>
      <c r="F616" s="220"/>
      <c r="G616" s="220"/>
      <c r="H616" s="220"/>
      <c r="I616" s="220"/>
      <c r="J616" s="220"/>
      <c r="K616" s="220"/>
      <c r="L616" s="220"/>
      <c r="M616" s="220"/>
      <c r="N616" s="219"/>
      <c r="O616" s="219"/>
      <c r="P616" s="219"/>
      <c r="Q616" s="219"/>
      <c r="R616" s="220"/>
      <c r="S616" s="220"/>
      <c r="T616" s="220"/>
      <c r="U616" s="220"/>
      <c r="V616" s="220"/>
      <c r="W616" s="220"/>
      <c r="X616" s="220"/>
      <c r="Y616" s="220"/>
      <c r="Z616" s="210"/>
      <c r="AA616" s="210"/>
      <c r="AB616" s="210"/>
      <c r="AC616" s="210"/>
      <c r="AD616" s="210"/>
      <c r="AE616" s="210"/>
      <c r="AF616" s="210"/>
      <c r="AG616" s="210" t="s">
        <v>203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3" x14ac:dyDescent="0.2">
      <c r="A617" s="217"/>
      <c r="B617" s="218"/>
      <c r="C617" s="248" t="s">
        <v>664</v>
      </c>
      <c r="D617" s="221"/>
      <c r="E617" s="222"/>
      <c r="F617" s="220"/>
      <c r="G617" s="220"/>
      <c r="H617" s="220"/>
      <c r="I617" s="220"/>
      <c r="J617" s="220"/>
      <c r="K617" s="220"/>
      <c r="L617" s="220"/>
      <c r="M617" s="220"/>
      <c r="N617" s="219"/>
      <c r="O617" s="219"/>
      <c r="P617" s="219"/>
      <c r="Q617" s="219"/>
      <c r="R617" s="220"/>
      <c r="S617" s="220"/>
      <c r="T617" s="220"/>
      <c r="U617" s="220"/>
      <c r="V617" s="220"/>
      <c r="W617" s="220"/>
      <c r="X617" s="220"/>
      <c r="Y617" s="220"/>
      <c r="Z617" s="210"/>
      <c r="AA617" s="210"/>
      <c r="AB617" s="210"/>
      <c r="AC617" s="210"/>
      <c r="AD617" s="210"/>
      <c r="AE617" s="210"/>
      <c r="AF617" s="210"/>
      <c r="AG617" s="210" t="s">
        <v>203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3" x14ac:dyDescent="0.2">
      <c r="A618" s="217"/>
      <c r="B618" s="218"/>
      <c r="C618" s="248" t="s">
        <v>668</v>
      </c>
      <c r="D618" s="221"/>
      <c r="E618" s="222">
        <v>6848.8209100000004</v>
      </c>
      <c r="F618" s="220"/>
      <c r="G618" s="220"/>
      <c r="H618" s="220"/>
      <c r="I618" s="220"/>
      <c r="J618" s="220"/>
      <c r="K618" s="220"/>
      <c r="L618" s="220"/>
      <c r="M618" s="220"/>
      <c r="N618" s="219"/>
      <c r="O618" s="219"/>
      <c r="P618" s="219"/>
      <c r="Q618" s="219"/>
      <c r="R618" s="220"/>
      <c r="S618" s="220"/>
      <c r="T618" s="220"/>
      <c r="U618" s="220"/>
      <c r="V618" s="220"/>
      <c r="W618" s="220"/>
      <c r="X618" s="220"/>
      <c r="Y618" s="220"/>
      <c r="Z618" s="210"/>
      <c r="AA618" s="210"/>
      <c r="AB618" s="210"/>
      <c r="AC618" s="210"/>
      <c r="AD618" s="210"/>
      <c r="AE618" s="210"/>
      <c r="AF618" s="210"/>
      <c r="AG618" s="210" t="s">
        <v>203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ht="22.5" outlineLevel="1" x14ac:dyDescent="0.2">
      <c r="A619" s="231">
        <v>95</v>
      </c>
      <c r="B619" s="232" t="s">
        <v>669</v>
      </c>
      <c r="C619" s="247" t="s">
        <v>670</v>
      </c>
      <c r="D619" s="233" t="s">
        <v>252</v>
      </c>
      <c r="E619" s="234">
        <v>115.75574</v>
      </c>
      <c r="F619" s="235"/>
      <c r="G619" s="236">
        <f>ROUND(E619*F619,2)</f>
        <v>0</v>
      </c>
      <c r="H619" s="235"/>
      <c r="I619" s="236">
        <f>ROUND(E619*H619,2)</f>
        <v>0</v>
      </c>
      <c r="J619" s="235"/>
      <c r="K619" s="236">
        <f>ROUND(E619*J619,2)</f>
        <v>0</v>
      </c>
      <c r="L619" s="236">
        <v>21</v>
      </c>
      <c r="M619" s="236">
        <f>G619*(1+L619/100)</f>
        <v>0</v>
      </c>
      <c r="N619" s="234">
        <v>0</v>
      </c>
      <c r="O619" s="234">
        <f>ROUND(E619*N619,2)</f>
        <v>0</v>
      </c>
      <c r="P619" s="234">
        <v>0</v>
      </c>
      <c r="Q619" s="234">
        <f>ROUND(E619*P619,2)</f>
        <v>0</v>
      </c>
      <c r="R619" s="236" t="s">
        <v>458</v>
      </c>
      <c r="S619" s="236" t="s">
        <v>195</v>
      </c>
      <c r="T619" s="237" t="s">
        <v>183</v>
      </c>
      <c r="U619" s="220">
        <v>0</v>
      </c>
      <c r="V619" s="220">
        <f>ROUND(E619*U619,2)</f>
        <v>0</v>
      </c>
      <c r="W619" s="220"/>
      <c r="X619" s="220" t="s">
        <v>224</v>
      </c>
      <c r="Y619" s="220" t="s">
        <v>185</v>
      </c>
      <c r="Z619" s="210"/>
      <c r="AA619" s="210"/>
      <c r="AB619" s="210"/>
      <c r="AC619" s="210"/>
      <c r="AD619" s="210"/>
      <c r="AE619" s="210"/>
      <c r="AF619" s="210"/>
      <c r="AG619" s="210" t="s">
        <v>662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2" x14ac:dyDescent="0.2">
      <c r="A620" s="217"/>
      <c r="B620" s="218"/>
      <c r="C620" s="248" t="s">
        <v>663</v>
      </c>
      <c r="D620" s="221"/>
      <c r="E620" s="222"/>
      <c r="F620" s="220"/>
      <c r="G620" s="220"/>
      <c r="H620" s="220"/>
      <c r="I620" s="220"/>
      <c r="J620" s="220"/>
      <c r="K620" s="220"/>
      <c r="L620" s="220"/>
      <c r="M620" s="220"/>
      <c r="N620" s="219"/>
      <c r="O620" s="219"/>
      <c r="P620" s="219"/>
      <c r="Q620" s="219"/>
      <c r="R620" s="220"/>
      <c r="S620" s="220"/>
      <c r="T620" s="220"/>
      <c r="U620" s="220"/>
      <c r="V620" s="220"/>
      <c r="W620" s="220"/>
      <c r="X620" s="220"/>
      <c r="Y620" s="220"/>
      <c r="Z620" s="210"/>
      <c r="AA620" s="210"/>
      <c r="AB620" s="210"/>
      <c r="AC620" s="210"/>
      <c r="AD620" s="210"/>
      <c r="AE620" s="210"/>
      <c r="AF620" s="210"/>
      <c r="AG620" s="210" t="s">
        <v>203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">
      <c r="A621" s="217"/>
      <c r="B621" s="218"/>
      <c r="C621" s="248" t="s">
        <v>664</v>
      </c>
      <c r="D621" s="221"/>
      <c r="E621" s="222"/>
      <c r="F621" s="220"/>
      <c r="G621" s="220"/>
      <c r="H621" s="220"/>
      <c r="I621" s="220"/>
      <c r="J621" s="220"/>
      <c r="K621" s="220"/>
      <c r="L621" s="220"/>
      <c r="M621" s="220"/>
      <c r="N621" s="219"/>
      <c r="O621" s="219"/>
      <c r="P621" s="219"/>
      <c r="Q621" s="219"/>
      <c r="R621" s="220"/>
      <c r="S621" s="220"/>
      <c r="T621" s="220"/>
      <c r="U621" s="220"/>
      <c r="V621" s="220"/>
      <c r="W621" s="220"/>
      <c r="X621" s="220"/>
      <c r="Y621" s="220"/>
      <c r="Z621" s="210"/>
      <c r="AA621" s="210"/>
      <c r="AB621" s="210"/>
      <c r="AC621" s="210"/>
      <c r="AD621" s="210"/>
      <c r="AE621" s="210"/>
      <c r="AF621" s="210"/>
      <c r="AG621" s="210" t="s">
        <v>203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">
      <c r="A622" s="217"/>
      <c r="B622" s="218"/>
      <c r="C622" s="248" t="s">
        <v>671</v>
      </c>
      <c r="D622" s="221"/>
      <c r="E622" s="222">
        <v>115.75574</v>
      </c>
      <c r="F622" s="220"/>
      <c r="G622" s="220"/>
      <c r="H622" s="220"/>
      <c r="I622" s="220"/>
      <c r="J622" s="220"/>
      <c r="K622" s="220"/>
      <c r="L622" s="220"/>
      <c r="M622" s="220"/>
      <c r="N622" s="219"/>
      <c r="O622" s="219"/>
      <c r="P622" s="219"/>
      <c r="Q622" s="219"/>
      <c r="R622" s="220"/>
      <c r="S622" s="220"/>
      <c r="T622" s="220"/>
      <c r="U622" s="220"/>
      <c r="V622" s="220"/>
      <c r="W622" s="220"/>
      <c r="X622" s="220"/>
      <c r="Y622" s="220"/>
      <c r="Z622" s="210"/>
      <c r="AA622" s="210"/>
      <c r="AB622" s="210"/>
      <c r="AC622" s="210"/>
      <c r="AD622" s="210"/>
      <c r="AE622" s="210"/>
      <c r="AF622" s="210"/>
      <c r="AG622" s="210" t="s">
        <v>203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ht="22.5" outlineLevel="1" x14ac:dyDescent="0.2">
      <c r="A623" s="231">
        <v>96</v>
      </c>
      <c r="B623" s="232" t="s">
        <v>672</v>
      </c>
      <c r="C623" s="247" t="s">
        <v>673</v>
      </c>
      <c r="D623" s="233" t="s">
        <v>252</v>
      </c>
      <c r="E623" s="234">
        <v>120.4105</v>
      </c>
      <c r="F623" s="235"/>
      <c r="G623" s="236">
        <f>ROUND(E623*F623,2)</f>
        <v>0</v>
      </c>
      <c r="H623" s="235"/>
      <c r="I623" s="236">
        <f>ROUND(E623*H623,2)</f>
        <v>0</v>
      </c>
      <c r="J623" s="235"/>
      <c r="K623" s="236">
        <f>ROUND(E623*J623,2)</f>
        <v>0</v>
      </c>
      <c r="L623" s="236">
        <v>21</v>
      </c>
      <c r="M623" s="236">
        <f>G623*(1+L623/100)</f>
        <v>0</v>
      </c>
      <c r="N623" s="234">
        <v>0</v>
      </c>
      <c r="O623" s="234">
        <f>ROUND(E623*N623,2)</f>
        <v>0</v>
      </c>
      <c r="P623" s="234">
        <v>0</v>
      </c>
      <c r="Q623" s="234">
        <f>ROUND(E623*P623,2)</f>
        <v>0</v>
      </c>
      <c r="R623" s="236" t="s">
        <v>458</v>
      </c>
      <c r="S623" s="236" t="s">
        <v>195</v>
      </c>
      <c r="T623" s="237" t="s">
        <v>183</v>
      </c>
      <c r="U623" s="220">
        <v>0</v>
      </c>
      <c r="V623" s="220">
        <f>ROUND(E623*U623,2)</f>
        <v>0</v>
      </c>
      <c r="W623" s="220"/>
      <c r="X623" s="220" t="s">
        <v>224</v>
      </c>
      <c r="Y623" s="220" t="s">
        <v>185</v>
      </c>
      <c r="Z623" s="210"/>
      <c r="AA623" s="210"/>
      <c r="AB623" s="210"/>
      <c r="AC623" s="210"/>
      <c r="AD623" s="210"/>
      <c r="AE623" s="210"/>
      <c r="AF623" s="210"/>
      <c r="AG623" s="210" t="s">
        <v>662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2" x14ac:dyDescent="0.2">
      <c r="A624" s="217"/>
      <c r="B624" s="218"/>
      <c r="C624" s="248" t="s">
        <v>663</v>
      </c>
      <c r="D624" s="221"/>
      <c r="E624" s="222"/>
      <c r="F624" s="220"/>
      <c r="G624" s="220"/>
      <c r="H624" s="220"/>
      <c r="I624" s="220"/>
      <c r="J624" s="220"/>
      <c r="K624" s="220"/>
      <c r="L624" s="220"/>
      <c r="M624" s="220"/>
      <c r="N624" s="219"/>
      <c r="O624" s="219"/>
      <c r="P624" s="219"/>
      <c r="Q624" s="219"/>
      <c r="R624" s="220"/>
      <c r="S624" s="220"/>
      <c r="T624" s="220"/>
      <c r="U624" s="220"/>
      <c r="V624" s="220"/>
      <c r="W624" s="220"/>
      <c r="X624" s="220"/>
      <c r="Y624" s="220"/>
      <c r="Z624" s="210"/>
      <c r="AA624" s="210"/>
      <c r="AB624" s="210"/>
      <c r="AC624" s="210"/>
      <c r="AD624" s="210"/>
      <c r="AE624" s="210"/>
      <c r="AF624" s="210"/>
      <c r="AG624" s="210" t="s">
        <v>203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3" x14ac:dyDescent="0.2">
      <c r="A625" s="217"/>
      <c r="B625" s="218"/>
      <c r="C625" s="248" t="s">
        <v>664</v>
      </c>
      <c r="D625" s="221"/>
      <c r="E625" s="222"/>
      <c r="F625" s="220"/>
      <c r="G625" s="220"/>
      <c r="H625" s="220"/>
      <c r="I625" s="220"/>
      <c r="J625" s="220"/>
      <c r="K625" s="220"/>
      <c r="L625" s="220"/>
      <c r="M625" s="220"/>
      <c r="N625" s="219"/>
      <c r="O625" s="219"/>
      <c r="P625" s="219"/>
      <c r="Q625" s="219"/>
      <c r="R625" s="220"/>
      <c r="S625" s="220"/>
      <c r="T625" s="220"/>
      <c r="U625" s="220"/>
      <c r="V625" s="220"/>
      <c r="W625" s="220"/>
      <c r="X625" s="220"/>
      <c r="Y625" s="220"/>
      <c r="Z625" s="210"/>
      <c r="AA625" s="210"/>
      <c r="AB625" s="210"/>
      <c r="AC625" s="210"/>
      <c r="AD625" s="210"/>
      <c r="AE625" s="210"/>
      <c r="AF625" s="210"/>
      <c r="AG625" s="210" t="s">
        <v>203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3" x14ac:dyDescent="0.2">
      <c r="A626" s="217"/>
      <c r="B626" s="218"/>
      <c r="C626" s="248" t="s">
        <v>674</v>
      </c>
      <c r="D626" s="221"/>
      <c r="E626" s="222">
        <v>120.41</v>
      </c>
      <c r="F626" s="220"/>
      <c r="G626" s="220"/>
      <c r="H626" s="220"/>
      <c r="I626" s="220"/>
      <c r="J626" s="220"/>
      <c r="K626" s="220"/>
      <c r="L626" s="220"/>
      <c r="M626" s="220"/>
      <c r="N626" s="219"/>
      <c r="O626" s="219"/>
      <c r="P626" s="219"/>
      <c r="Q626" s="219"/>
      <c r="R626" s="220"/>
      <c r="S626" s="220"/>
      <c r="T626" s="220"/>
      <c r="U626" s="220"/>
      <c r="V626" s="220"/>
      <c r="W626" s="220"/>
      <c r="X626" s="220"/>
      <c r="Y626" s="220"/>
      <c r="Z626" s="210"/>
      <c r="AA626" s="210"/>
      <c r="AB626" s="210"/>
      <c r="AC626" s="210"/>
      <c r="AD626" s="210"/>
      <c r="AE626" s="210"/>
      <c r="AF626" s="210"/>
      <c r="AG626" s="210" t="s">
        <v>203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ht="22.5" outlineLevel="1" x14ac:dyDescent="0.2">
      <c r="A627" s="231">
        <v>97</v>
      </c>
      <c r="B627" s="232" t="s">
        <v>675</v>
      </c>
      <c r="C627" s="247" t="s">
        <v>676</v>
      </c>
      <c r="D627" s="233" t="s">
        <v>252</v>
      </c>
      <c r="E627" s="234">
        <v>236.16623999999999</v>
      </c>
      <c r="F627" s="235"/>
      <c r="G627" s="236">
        <f>ROUND(E627*F627,2)</f>
        <v>0</v>
      </c>
      <c r="H627" s="235"/>
      <c r="I627" s="236">
        <f>ROUND(E627*H627,2)</f>
        <v>0</v>
      </c>
      <c r="J627" s="235"/>
      <c r="K627" s="236">
        <f>ROUND(E627*J627,2)</f>
        <v>0</v>
      </c>
      <c r="L627" s="236">
        <v>21</v>
      </c>
      <c r="M627" s="236">
        <f>G627*(1+L627/100)</f>
        <v>0</v>
      </c>
      <c r="N627" s="234">
        <v>0</v>
      </c>
      <c r="O627" s="234">
        <f>ROUND(E627*N627,2)</f>
        <v>0</v>
      </c>
      <c r="P627" s="234">
        <v>0</v>
      </c>
      <c r="Q627" s="234">
        <f>ROUND(E627*P627,2)</f>
        <v>0</v>
      </c>
      <c r="R627" s="236" t="s">
        <v>256</v>
      </c>
      <c r="S627" s="236" t="s">
        <v>195</v>
      </c>
      <c r="T627" s="237" t="s">
        <v>183</v>
      </c>
      <c r="U627" s="220">
        <v>0.752</v>
      </c>
      <c r="V627" s="220">
        <f>ROUND(E627*U627,2)</f>
        <v>177.6</v>
      </c>
      <c r="W627" s="220"/>
      <c r="X627" s="220" t="s">
        <v>224</v>
      </c>
      <c r="Y627" s="220" t="s">
        <v>185</v>
      </c>
      <c r="Z627" s="210"/>
      <c r="AA627" s="210"/>
      <c r="AB627" s="210"/>
      <c r="AC627" s="210"/>
      <c r="AD627" s="210"/>
      <c r="AE627" s="210"/>
      <c r="AF627" s="210"/>
      <c r="AG627" s="210" t="s">
        <v>662</v>
      </c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2" x14ac:dyDescent="0.2">
      <c r="A628" s="217"/>
      <c r="B628" s="218"/>
      <c r="C628" s="260" t="s">
        <v>677</v>
      </c>
      <c r="D628" s="257"/>
      <c r="E628" s="257"/>
      <c r="F628" s="257"/>
      <c r="G628" s="257"/>
      <c r="H628" s="220"/>
      <c r="I628" s="220"/>
      <c r="J628" s="220"/>
      <c r="K628" s="220"/>
      <c r="L628" s="220"/>
      <c r="M628" s="220"/>
      <c r="N628" s="219"/>
      <c r="O628" s="219"/>
      <c r="P628" s="219"/>
      <c r="Q628" s="219"/>
      <c r="R628" s="220"/>
      <c r="S628" s="220"/>
      <c r="T628" s="220"/>
      <c r="U628" s="220"/>
      <c r="V628" s="220"/>
      <c r="W628" s="220"/>
      <c r="X628" s="220"/>
      <c r="Y628" s="220"/>
      <c r="Z628" s="210"/>
      <c r="AA628" s="210"/>
      <c r="AB628" s="210"/>
      <c r="AC628" s="210"/>
      <c r="AD628" s="210"/>
      <c r="AE628" s="210"/>
      <c r="AF628" s="210"/>
      <c r="AG628" s="210" t="s">
        <v>227</v>
      </c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58" t="str">
        <f>C628</f>
        <v>nebo vybouraných hmot nošením nebo přehazováním k místu nakládky přístupnému normálním dopravním prostředkům do 10 m,</v>
      </c>
      <c r="BB628" s="210"/>
      <c r="BC628" s="210"/>
      <c r="BD628" s="210"/>
      <c r="BE628" s="210"/>
      <c r="BF628" s="210"/>
      <c r="BG628" s="210"/>
      <c r="BH628" s="210"/>
    </row>
    <row r="629" spans="1:60" outlineLevel="2" x14ac:dyDescent="0.2">
      <c r="A629" s="217"/>
      <c r="B629" s="218"/>
      <c r="C629" s="248" t="s">
        <v>663</v>
      </c>
      <c r="D629" s="221"/>
      <c r="E629" s="222"/>
      <c r="F629" s="220"/>
      <c r="G629" s="220"/>
      <c r="H629" s="220"/>
      <c r="I629" s="220"/>
      <c r="J629" s="220"/>
      <c r="K629" s="220"/>
      <c r="L629" s="220"/>
      <c r="M629" s="220"/>
      <c r="N629" s="219"/>
      <c r="O629" s="219"/>
      <c r="P629" s="219"/>
      <c r="Q629" s="219"/>
      <c r="R629" s="220"/>
      <c r="S629" s="220"/>
      <c r="T629" s="220"/>
      <c r="U629" s="220"/>
      <c r="V629" s="220"/>
      <c r="W629" s="220"/>
      <c r="X629" s="220"/>
      <c r="Y629" s="220"/>
      <c r="Z629" s="210"/>
      <c r="AA629" s="210"/>
      <c r="AB629" s="210"/>
      <c r="AC629" s="210"/>
      <c r="AD629" s="210"/>
      <c r="AE629" s="210"/>
      <c r="AF629" s="210"/>
      <c r="AG629" s="210" t="s">
        <v>203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3" x14ac:dyDescent="0.2">
      <c r="A630" s="217"/>
      <c r="B630" s="218"/>
      <c r="C630" s="248" t="s">
        <v>664</v>
      </c>
      <c r="D630" s="221"/>
      <c r="E630" s="222"/>
      <c r="F630" s="220"/>
      <c r="G630" s="220"/>
      <c r="H630" s="220"/>
      <c r="I630" s="220"/>
      <c r="J630" s="220"/>
      <c r="K630" s="220"/>
      <c r="L630" s="220"/>
      <c r="M630" s="220"/>
      <c r="N630" s="219"/>
      <c r="O630" s="219"/>
      <c r="P630" s="219"/>
      <c r="Q630" s="219"/>
      <c r="R630" s="220"/>
      <c r="S630" s="220"/>
      <c r="T630" s="220"/>
      <c r="U630" s="220"/>
      <c r="V630" s="220"/>
      <c r="W630" s="220"/>
      <c r="X630" s="220"/>
      <c r="Y630" s="220"/>
      <c r="Z630" s="210"/>
      <c r="AA630" s="210"/>
      <c r="AB630" s="210"/>
      <c r="AC630" s="210"/>
      <c r="AD630" s="210"/>
      <c r="AE630" s="210"/>
      <c r="AF630" s="210"/>
      <c r="AG630" s="210" t="s">
        <v>203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">
      <c r="A631" s="217"/>
      <c r="B631" s="218"/>
      <c r="C631" s="248" t="s">
        <v>665</v>
      </c>
      <c r="D631" s="221"/>
      <c r="E631" s="222">
        <v>236.16623999999999</v>
      </c>
      <c r="F631" s="220"/>
      <c r="G631" s="220"/>
      <c r="H631" s="220"/>
      <c r="I631" s="220"/>
      <c r="J631" s="220"/>
      <c r="K631" s="220"/>
      <c r="L631" s="220"/>
      <c r="M631" s="220"/>
      <c r="N631" s="219"/>
      <c r="O631" s="219"/>
      <c r="P631" s="219"/>
      <c r="Q631" s="219"/>
      <c r="R631" s="220"/>
      <c r="S631" s="220"/>
      <c r="T631" s="220"/>
      <c r="U631" s="220"/>
      <c r="V631" s="220"/>
      <c r="W631" s="220"/>
      <c r="X631" s="220"/>
      <c r="Y631" s="220"/>
      <c r="Z631" s="210"/>
      <c r="AA631" s="210"/>
      <c r="AB631" s="210"/>
      <c r="AC631" s="210"/>
      <c r="AD631" s="210"/>
      <c r="AE631" s="210"/>
      <c r="AF631" s="210"/>
      <c r="AG631" s="210" t="s">
        <v>203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ht="22.5" outlineLevel="1" x14ac:dyDescent="0.2">
      <c r="A632" s="231">
        <v>98</v>
      </c>
      <c r="B632" s="232" t="s">
        <v>678</v>
      </c>
      <c r="C632" s="247" t="s">
        <v>679</v>
      </c>
      <c r="D632" s="233" t="s">
        <v>252</v>
      </c>
      <c r="E632" s="234">
        <v>944.66494999999998</v>
      </c>
      <c r="F632" s="235"/>
      <c r="G632" s="236">
        <f>ROUND(E632*F632,2)</f>
        <v>0</v>
      </c>
      <c r="H632" s="235"/>
      <c r="I632" s="236">
        <f>ROUND(E632*H632,2)</f>
        <v>0</v>
      </c>
      <c r="J632" s="235"/>
      <c r="K632" s="236">
        <f>ROUND(E632*J632,2)</f>
        <v>0</v>
      </c>
      <c r="L632" s="236">
        <v>21</v>
      </c>
      <c r="M632" s="236">
        <f>G632*(1+L632/100)</f>
        <v>0</v>
      </c>
      <c r="N632" s="234">
        <v>0</v>
      </c>
      <c r="O632" s="234">
        <f>ROUND(E632*N632,2)</f>
        <v>0</v>
      </c>
      <c r="P632" s="234">
        <v>0</v>
      </c>
      <c r="Q632" s="234">
        <f>ROUND(E632*P632,2)</f>
        <v>0</v>
      </c>
      <c r="R632" s="236" t="s">
        <v>256</v>
      </c>
      <c r="S632" s="236" t="s">
        <v>195</v>
      </c>
      <c r="T632" s="237" t="s">
        <v>183</v>
      </c>
      <c r="U632" s="220">
        <v>0.36</v>
      </c>
      <c r="V632" s="220">
        <f>ROUND(E632*U632,2)</f>
        <v>340.08</v>
      </c>
      <c r="W632" s="220"/>
      <c r="X632" s="220" t="s">
        <v>224</v>
      </c>
      <c r="Y632" s="220" t="s">
        <v>185</v>
      </c>
      <c r="Z632" s="210"/>
      <c r="AA632" s="210"/>
      <c r="AB632" s="210"/>
      <c r="AC632" s="210"/>
      <c r="AD632" s="210"/>
      <c r="AE632" s="210"/>
      <c r="AF632" s="210"/>
      <c r="AG632" s="210" t="s">
        <v>662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2" x14ac:dyDescent="0.2">
      <c r="A633" s="217"/>
      <c r="B633" s="218"/>
      <c r="C633" s="260" t="s">
        <v>677</v>
      </c>
      <c r="D633" s="257"/>
      <c r="E633" s="257"/>
      <c r="F633" s="257"/>
      <c r="G633" s="257"/>
      <c r="H633" s="220"/>
      <c r="I633" s="220"/>
      <c r="J633" s="220"/>
      <c r="K633" s="220"/>
      <c r="L633" s="220"/>
      <c r="M633" s="220"/>
      <c r="N633" s="219"/>
      <c r="O633" s="219"/>
      <c r="P633" s="219"/>
      <c r="Q633" s="219"/>
      <c r="R633" s="220"/>
      <c r="S633" s="220"/>
      <c r="T633" s="220"/>
      <c r="U633" s="220"/>
      <c r="V633" s="220"/>
      <c r="W633" s="220"/>
      <c r="X633" s="220"/>
      <c r="Y633" s="220"/>
      <c r="Z633" s="210"/>
      <c r="AA633" s="210"/>
      <c r="AB633" s="210"/>
      <c r="AC633" s="210"/>
      <c r="AD633" s="210"/>
      <c r="AE633" s="210"/>
      <c r="AF633" s="210"/>
      <c r="AG633" s="210" t="s">
        <v>227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58" t="str">
        <f>C633</f>
        <v>nebo vybouraných hmot nošením nebo přehazováním k místu nakládky přístupnému normálním dopravním prostředkům do 10 m,</v>
      </c>
      <c r="BB633" s="210"/>
      <c r="BC633" s="210"/>
      <c r="BD633" s="210"/>
      <c r="BE633" s="210"/>
      <c r="BF633" s="210"/>
      <c r="BG633" s="210"/>
      <c r="BH633" s="210"/>
    </row>
    <row r="634" spans="1:60" outlineLevel="2" x14ac:dyDescent="0.2">
      <c r="A634" s="217"/>
      <c r="B634" s="218"/>
      <c r="C634" s="248" t="s">
        <v>663</v>
      </c>
      <c r="D634" s="221"/>
      <c r="E634" s="222"/>
      <c r="F634" s="220"/>
      <c r="G634" s="220"/>
      <c r="H634" s="220"/>
      <c r="I634" s="220"/>
      <c r="J634" s="220"/>
      <c r="K634" s="220"/>
      <c r="L634" s="220"/>
      <c r="M634" s="220"/>
      <c r="N634" s="219"/>
      <c r="O634" s="219"/>
      <c r="P634" s="219"/>
      <c r="Q634" s="219"/>
      <c r="R634" s="220"/>
      <c r="S634" s="220"/>
      <c r="T634" s="220"/>
      <c r="U634" s="220"/>
      <c r="V634" s="220"/>
      <c r="W634" s="220"/>
      <c r="X634" s="220"/>
      <c r="Y634" s="220"/>
      <c r="Z634" s="210"/>
      <c r="AA634" s="210"/>
      <c r="AB634" s="210"/>
      <c r="AC634" s="210"/>
      <c r="AD634" s="210"/>
      <c r="AE634" s="210"/>
      <c r="AF634" s="210"/>
      <c r="AG634" s="210" t="s">
        <v>203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">
      <c r="A635" s="217"/>
      <c r="B635" s="218"/>
      <c r="C635" s="248" t="s">
        <v>664</v>
      </c>
      <c r="D635" s="221"/>
      <c r="E635" s="222"/>
      <c r="F635" s="220"/>
      <c r="G635" s="220"/>
      <c r="H635" s="220"/>
      <c r="I635" s="220"/>
      <c r="J635" s="220"/>
      <c r="K635" s="220"/>
      <c r="L635" s="220"/>
      <c r="M635" s="220"/>
      <c r="N635" s="219"/>
      <c r="O635" s="219"/>
      <c r="P635" s="219"/>
      <c r="Q635" s="219"/>
      <c r="R635" s="220"/>
      <c r="S635" s="220"/>
      <c r="T635" s="220"/>
      <c r="U635" s="220"/>
      <c r="V635" s="220"/>
      <c r="W635" s="220"/>
      <c r="X635" s="220"/>
      <c r="Y635" s="220"/>
      <c r="Z635" s="210"/>
      <c r="AA635" s="210"/>
      <c r="AB635" s="210"/>
      <c r="AC635" s="210"/>
      <c r="AD635" s="210"/>
      <c r="AE635" s="210"/>
      <c r="AF635" s="210"/>
      <c r="AG635" s="210" t="s">
        <v>203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3" x14ac:dyDescent="0.2">
      <c r="A636" s="217"/>
      <c r="B636" s="218"/>
      <c r="C636" s="248" t="s">
        <v>680</v>
      </c>
      <c r="D636" s="221"/>
      <c r="E636" s="222">
        <v>944.66494999999998</v>
      </c>
      <c r="F636" s="220"/>
      <c r="G636" s="220"/>
      <c r="H636" s="220"/>
      <c r="I636" s="220"/>
      <c r="J636" s="220"/>
      <c r="K636" s="220"/>
      <c r="L636" s="220"/>
      <c r="M636" s="220"/>
      <c r="N636" s="219"/>
      <c r="O636" s="219"/>
      <c r="P636" s="219"/>
      <c r="Q636" s="219"/>
      <c r="R636" s="220"/>
      <c r="S636" s="220"/>
      <c r="T636" s="220"/>
      <c r="U636" s="220"/>
      <c r="V636" s="220"/>
      <c r="W636" s="220"/>
      <c r="X636" s="220"/>
      <c r="Y636" s="220"/>
      <c r="Z636" s="210"/>
      <c r="AA636" s="210"/>
      <c r="AB636" s="210"/>
      <c r="AC636" s="210"/>
      <c r="AD636" s="210"/>
      <c r="AE636" s="210"/>
      <c r="AF636" s="210"/>
      <c r="AG636" s="210" t="s">
        <v>203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ht="22.5" outlineLevel="1" x14ac:dyDescent="0.2">
      <c r="A637" s="231">
        <v>99</v>
      </c>
      <c r="B637" s="232" t="s">
        <v>681</v>
      </c>
      <c r="C637" s="247" t="s">
        <v>682</v>
      </c>
      <c r="D637" s="233" t="s">
        <v>252</v>
      </c>
      <c r="E637" s="234">
        <v>236.16623999999999</v>
      </c>
      <c r="F637" s="235"/>
      <c r="G637" s="236">
        <f>ROUND(E637*F637,2)</f>
        <v>0</v>
      </c>
      <c r="H637" s="235"/>
      <c r="I637" s="236">
        <f>ROUND(E637*H637,2)</f>
        <v>0</v>
      </c>
      <c r="J637" s="235"/>
      <c r="K637" s="236">
        <f>ROUND(E637*J637,2)</f>
        <v>0</v>
      </c>
      <c r="L637" s="236">
        <v>21</v>
      </c>
      <c r="M637" s="236">
        <f>G637*(1+L637/100)</f>
        <v>0</v>
      </c>
      <c r="N637" s="234">
        <v>0</v>
      </c>
      <c r="O637" s="234">
        <f>ROUND(E637*N637,2)</f>
        <v>0</v>
      </c>
      <c r="P637" s="234">
        <v>0</v>
      </c>
      <c r="Q637" s="234">
        <f>ROUND(E637*P637,2)</f>
        <v>0</v>
      </c>
      <c r="R637" s="236" t="s">
        <v>256</v>
      </c>
      <c r="S637" s="236" t="s">
        <v>195</v>
      </c>
      <c r="T637" s="237" t="s">
        <v>183</v>
      </c>
      <c r="U637" s="220">
        <v>9.9000000000000005E-2</v>
      </c>
      <c r="V637" s="220">
        <f>ROUND(E637*U637,2)</f>
        <v>23.38</v>
      </c>
      <c r="W637" s="220"/>
      <c r="X637" s="220" t="s">
        <v>224</v>
      </c>
      <c r="Y637" s="220" t="s">
        <v>185</v>
      </c>
      <c r="Z637" s="210"/>
      <c r="AA637" s="210"/>
      <c r="AB637" s="210"/>
      <c r="AC637" s="210"/>
      <c r="AD637" s="210"/>
      <c r="AE637" s="210"/>
      <c r="AF637" s="210"/>
      <c r="AG637" s="210" t="s">
        <v>662</v>
      </c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2" x14ac:dyDescent="0.2">
      <c r="A638" s="217"/>
      <c r="B638" s="218"/>
      <c r="C638" s="260" t="s">
        <v>683</v>
      </c>
      <c r="D638" s="257"/>
      <c r="E638" s="257"/>
      <c r="F638" s="257"/>
      <c r="G638" s="257"/>
      <c r="H638" s="220"/>
      <c r="I638" s="220"/>
      <c r="J638" s="220"/>
      <c r="K638" s="220"/>
      <c r="L638" s="220"/>
      <c r="M638" s="220"/>
      <c r="N638" s="219"/>
      <c r="O638" s="219"/>
      <c r="P638" s="219"/>
      <c r="Q638" s="219"/>
      <c r="R638" s="220"/>
      <c r="S638" s="220"/>
      <c r="T638" s="220"/>
      <c r="U638" s="220"/>
      <c r="V638" s="220"/>
      <c r="W638" s="220"/>
      <c r="X638" s="220"/>
      <c r="Y638" s="220"/>
      <c r="Z638" s="210"/>
      <c r="AA638" s="210"/>
      <c r="AB638" s="210"/>
      <c r="AC638" s="210"/>
      <c r="AD638" s="210"/>
      <c r="AE638" s="210"/>
      <c r="AF638" s="210"/>
      <c r="AG638" s="210" t="s">
        <v>227</v>
      </c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2" x14ac:dyDescent="0.2">
      <c r="A639" s="217"/>
      <c r="B639" s="218"/>
      <c r="C639" s="248" t="s">
        <v>663</v>
      </c>
      <c r="D639" s="221"/>
      <c r="E639" s="222"/>
      <c r="F639" s="220"/>
      <c r="G639" s="220"/>
      <c r="H639" s="220"/>
      <c r="I639" s="220"/>
      <c r="J639" s="220"/>
      <c r="K639" s="220"/>
      <c r="L639" s="220"/>
      <c r="M639" s="220"/>
      <c r="N639" s="219"/>
      <c r="O639" s="219"/>
      <c r="P639" s="219"/>
      <c r="Q639" s="219"/>
      <c r="R639" s="220"/>
      <c r="S639" s="220"/>
      <c r="T639" s="220"/>
      <c r="U639" s="220"/>
      <c r="V639" s="220"/>
      <c r="W639" s="220"/>
      <c r="X639" s="220"/>
      <c r="Y639" s="220"/>
      <c r="Z639" s="210"/>
      <c r="AA639" s="210"/>
      <c r="AB639" s="210"/>
      <c r="AC639" s="210"/>
      <c r="AD639" s="210"/>
      <c r="AE639" s="210"/>
      <c r="AF639" s="210"/>
      <c r="AG639" s="210" t="s">
        <v>203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">
      <c r="A640" s="217"/>
      <c r="B640" s="218"/>
      <c r="C640" s="248" t="s">
        <v>664</v>
      </c>
      <c r="D640" s="221"/>
      <c r="E640" s="222"/>
      <c r="F640" s="220"/>
      <c r="G640" s="220"/>
      <c r="H640" s="220"/>
      <c r="I640" s="220"/>
      <c r="J640" s="220"/>
      <c r="K640" s="220"/>
      <c r="L640" s="220"/>
      <c r="M640" s="220"/>
      <c r="N640" s="219"/>
      <c r="O640" s="219"/>
      <c r="P640" s="219"/>
      <c r="Q640" s="219"/>
      <c r="R640" s="220"/>
      <c r="S640" s="220"/>
      <c r="T640" s="220"/>
      <c r="U640" s="220"/>
      <c r="V640" s="220"/>
      <c r="W640" s="220"/>
      <c r="X640" s="220"/>
      <c r="Y640" s="220"/>
      <c r="Z640" s="210"/>
      <c r="AA640" s="210"/>
      <c r="AB640" s="210"/>
      <c r="AC640" s="210"/>
      <c r="AD640" s="210"/>
      <c r="AE640" s="210"/>
      <c r="AF640" s="210"/>
      <c r="AG640" s="210" t="s">
        <v>203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3" x14ac:dyDescent="0.2">
      <c r="A641" s="217"/>
      <c r="B641" s="218"/>
      <c r="C641" s="248" t="s">
        <v>665</v>
      </c>
      <c r="D641" s="221"/>
      <c r="E641" s="222">
        <v>236.16623999999999</v>
      </c>
      <c r="F641" s="220"/>
      <c r="G641" s="220"/>
      <c r="H641" s="220"/>
      <c r="I641" s="220"/>
      <c r="J641" s="220"/>
      <c r="K641" s="220"/>
      <c r="L641" s="220"/>
      <c r="M641" s="220"/>
      <c r="N641" s="219"/>
      <c r="O641" s="219"/>
      <c r="P641" s="219"/>
      <c r="Q641" s="219"/>
      <c r="R641" s="220"/>
      <c r="S641" s="220"/>
      <c r="T641" s="220"/>
      <c r="U641" s="220"/>
      <c r="V641" s="220"/>
      <c r="W641" s="220"/>
      <c r="X641" s="220"/>
      <c r="Y641" s="220"/>
      <c r="Z641" s="210"/>
      <c r="AA641" s="210"/>
      <c r="AB641" s="210"/>
      <c r="AC641" s="210"/>
      <c r="AD641" s="210"/>
      <c r="AE641" s="210"/>
      <c r="AF641" s="210"/>
      <c r="AG641" s="210" t="s">
        <v>203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x14ac:dyDescent="0.2">
      <c r="A642" s="3"/>
      <c r="B642" s="4"/>
      <c r="C642" s="249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AE642">
        <v>12</v>
      </c>
      <c r="AF642">
        <v>21</v>
      </c>
      <c r="AG642" t="s">
        <v>163</v>
      </c>
    </row>
    <row r="643" spans="1:60" x14ac:dyDescent="0.2">
      <c r="A643" s="213"/>
      <c r="B643" s="214" t="s">
        <v>29</v>
      </c>
      <c r="C643" s="250"/>
      <c r="D643" s="215"/>
      <c r="E643" s="216"/>
      <c r="F643" s="216"/>
      <c r="G643" s="230">
        <f>G8+G52+G59+G86+G147+G244+G274+G311+G318+G325+G339+G359+G449+G456+G462+G468+G473+G488+G500+G548+G582+G586+G597+G610</f>
        <v>0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AE643">
        <f>SUMIF(L7:L641,AE642,G7:G641)</f>
        <v>0</v>
      </c>
      <c r="AF643">
        <f>SUMIF(L7:L641,AF642,G7:G641)</f>
        <v>0</v>
      </c>
      <c r="AG643" t="s">
        <v>217</v>
      </c>
    </row>
    <row r="644" spans="1:60" x14ac:dyDescent="0.2">
      <c r="C644" s="251"/>
      <c r="D644" s="10"/>
      <c r="AG644" t="s">
        <v>218</v>
      </c>
    </row>
    <row r="645" spans="1:60" x14ac:dyDescent="0.2">
      <c r="D645" s="10"/>
    </row>
    <row r="646" spans="1:60" x14ac:dyDescent="0.2">
      <c r="D646" s="10"/>
    </row>
    <row r="647" spans="1:60" x14ac:dyDescent="0.2">
      <c r="D647" s="10"/>
    </row>
    <row r="648" spans="1:60" x14ac:dyDescent="0.2">
      <c r="D648" s="10"/>
    </row>
    <row r="649" spans="1:60" x14ac:dyDescent="0.2">
      <c r="D649" s="10"/>
    </row>
    <row r="650" spans="1:60" x14ac:dyDescent="0.2">
      <c r="D650" s="10"/>
    </row>
    <row r="651" spans="1:60" x14ac:dyDescent="0.2">
      <c r="D651" s="10"/>
    </row>
    <row r="652" spans="1:60" x14ac:dyDescent="0.2">
      <c r="D652" s="10"/>
    </row>
    <row r="653" spans="1:60" x14ac:dyDescent="0.2">
      <c r="D653" s="10"/>
    </row>
    <row r="654" spans="1:60" x14ac:dyDescent="0.2">
      <c r="D654" s="10"/>
    </row>
    <row r="655" spans="1:60" x14ac:dyDescent="0.2">
      <c r="D655" s="10"/>
    </row>
    <row r="656" spans="1:60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46">
    <mergeCell ref="C578:G578"/>
    <mergeCell ref="C628:G628"/>
    <mergeCell ref="C633:G633"/>
    <mergeCell ref="C638:G638"/>
    <mergeCell ref="C484:G484"/>
    <mergeCell ref="C496:G496"/>
    <mergeCell ref="C507:G507"/>
    <mergeCell ref="C544:G544"/>
    <mergeCell ref="C550:G550"/>
    <mergeCell ref="C556:G556"/>
    <mergeCell ref="C399:G399"/>
    <mergeCell ref="C406:G406"/>
    <mergeCell ref="C412:G412"/>
    <mergeCell ref="C423:G423"/>
    <mergeCell ref="C451:G451"/>
    <mergeCell ref="C467:G467"/>
    <mergeCell ref="C177:G177"/>
    <mergeCell ref="C205:G205"/>
    <mergeCell ref="C228:G228"/>
    <mergeCell ref="C246:G246"/>
    <mergeCell ref="C320:G320"/>
    <mergeCell ref="C351:G351"/>
    <mergeCell ref="C126:G126"/>
    <mergeCell ref="C132:G132"/>
    <mergeCell ref="C140:G140"/>
    <mergeCell ref="C149:G149"/>
    <mergeCell ref="C158:G158"/>
    <mergeCell ref="C168:G168"/>
    <mergeCell ref="C78:G78"/>
    <mergeCell ref="C83:G83"/>
    <mergeCell ref="C88:G88"/>
    <mergeCell ref="C98:G98"/>
    <mergeCell ref="C103:G103"/>
    <mergeCell ref="C113:G113"/>
    <mergeCell ref="C20:G20"/>
    <mergeCell ref="C25:G25"/>
    <mergeCell ref="C30:G30"/>
    <mergeCell ref="C61:G61"/>
    <mergeCell ref="C65:G65"/>
    <mergeCell ref="C71:G71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BE9E-A119-4DB7-B525-2140065B101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219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8</v>
      </c>
      <c r="B3" s="49" t="s">
        <v>50</v>
      </c>
      <c r="C3" s="199" t="s">
        <v>44</v>
      </c>
      <c r="D3" s="197"/>
      <c r="E3" s="197"/>
      <c r="F3" s="197"/>
      <c r="G3" s="198"/>
      <c r="AC3" s="174" t="s">
        <v>151</v>
      </c>
      <c r="AG3" t="s">
        <v>153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29</v>
      </c>
      <c r="H6" s="209" t="s">
        <v>30</v>
      </c>
      <c r="I6" s="209" t="s">
        <v>161</v>
      </c>
      <c r="J6" s="209" t="s">
        <v>31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  <c r="Y6" s="209" t="s">
        <v>176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177</v>
      </c>
      <c r="B8" s="225" t="s">
        <v>136</v>
      </c>
      <c r="C8" s="245" t="s">
        <v>137</v>
      </c>
      <c r="D8" s="226"/>
      <c r="E8" s="227"/>
      <c r="F8" s="228"/>
      <c r="G8" s="228">
        <f>SUMIF(AG9:AG61,"&lt;&gt;NOR",G9:G61)</f>
        <v>0</v>
      </c>
      <c r="H8" s="228"/>
      <c r="I8" s="228">
        <f>SUM(I9:I61)</f>
        <v>0</v>
      </c>
      <c r="J8" s="228"/>
      <c r="K8" s="228">
        <f>SUM(K9:K61)</f>
        <v>0</v>
      </c>
      <c r="L8" s="228"/>
      <c r="M8" s="228">
        <f>SUM(M9:M61)</f>
        <v>0</v>
      </c>
      <c r="N8" s="227"/>
      <c r="O8" s="227">
        <f>SUM(O9:O61)</f>
        <v>0</v>
      </c>
      <c r="P8" s="227"/>
      <c r="Q8" s="227">
        <f>SUM(Q9:Q61)</f>
        <v>0</v>
      </c>
      <c r="R8" s="228"/>
      <c r="S8" s="228"/>
      <c r="T8" s="229"/>
      <c r="U8" s="223"/>
      <c r="V8" s="223">
        <f>SUM(V9:V61)</f>
        <v>0</v>
      </c>
      <c r="W8" s="223"/>
      <c r="X8" s="223"/>
      <c r="Y8" s="223"/>
      <c r="AG8" t="s">
        <v>178</v>
      </c>
    </row>
    <row r="9" spans="1:60" outlineLevel="1" x14ac:dyDescent="0.2">
      <c r="A9" s="231">
        <v>1</v>
      </c>
      <c r="B9" s="232" t="s">
        <v>684</v>
      </c>
      <c r="C9" s="247" t="s">
        <v>685</v>
      </c>
      <c r="D9" s="233" t="s">
        <v>686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182</v>
      </c>
      <c r="T9" s="237" t="s">
        <v>183</v>
      </c>
      <c r="U9" s="220">
        <v>0</v>
      </c>
      <c r="V9" s="220">
        <f>ROUND(E9*U9,2)</f>
        <v>0</v>
      </c>
      <c r="W9" s="220"/>
      <c r="X9" s="220" t="s">
        <v>224</v>
      </c>
      <c r="Y9" s="220" t="s">
        <v>185</v>
      </c>
      <c r="Z9" s="210"/>
      <c r="AA9" s="210"/>
      <c r="AB9" s="210"/>
      <c r="AC9" s="210"/>
      <c r="AD9" s="210"/>
      <c r="AE9" s="210"/>
      <c r="AF9" s="210"/>
      <c r="AG9" s="210" t="s">
        <v>225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63" t="s">
        <v>687</v>
      </c>
      <c r="D10" s="259"/>
      <c r="E10" s="259"/>
      <c r="F10" s="259"/>
      <c r="G10" s="25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439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58" t="str">
        <f>C10</f>
        <v>p ext. 270/270Pa (filtrace, rotační rekuperátor, elektrický ohřev, přímé chlazení), vč. regulačních klapek se servopohonem a tlumících vložek, provedení na nožkách, rozměry:  2030x880, výška 1350, váha: 396kg</v>
      </c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65" t="s">
        <v>688</v>
      </c>
      <c r="D11" s="264"/>
      <c r="E11" s="264"/>
      <c r="F11" s="264"/>
      <c r="G11" s="264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439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65" t="s">
        <v>689</v>
      </c>
      <c r="D12" s="264"/>
      <c r="E12" s="264"/>
      <c r="F12" s="264"/>
      <c r="G12" s="26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439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66" t="s">
        <v>452</v>
      </c>
      <c r="D13" s="254"/>
      <c r="E13" s="255"/>
      <c r="F13" s="256"/>
      <c r="G13" s="256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439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65" t="s">
        <v>690</v>
      </c>
      <c r="D14" s="264"/>
      <c r="E14" s="264"/>
      <c r="F14" s="264"/>
      <c r="G14" s="26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439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66" t="s">
        <v>452</v>
      </c>
      <c r="D15" s="254"/>
      <c r="E15" s="255"/>
      <c r="F15" s="256"/>
      <c r="G15" s="256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439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65" t="s">
        <v>691</v>
      </c>
      <c r="D16" s="264"/>
      <c r="E16" s="264"/>
      <c r="F16" s="264"/>
      <c r="G16" s="26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439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58" t="str">
        <f>C16</f>
        <v>Kanálové čidlo do zpětného vzduchu plynule řídící výkon větrání podle aktuální hodnoty CO2, výstup 0–10 V a spínací výstup.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2</v>
      </c>
      <c r="B17" s="232" t="s">
        <v>692</v>
      </c>
      <c r="C17" s="247" t="s">
        <v>693</v>
      </c>
      <c r="D17" s="233" t="s">
        <v>288</v>
      </c>
      <c r="E17" s="234">
        <v>0.5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/>
      <c r="S17" s="236" t="s">
        <v>182</v>
      </c>
      <c r="T17" s="237" t="s">
        <v>183</v>
      </c>
      <c r="U17" s="220">
        <v>0</v>
      </c>
      <c r="V17" s="220">
        <f>ROUND(E17*U17,2)</f>
        <v>0</v>
      </c>
      <c r="W17" s="220"/>
      <c r="X17" s="220" t="s">
        <v>224</v>
      </c>
      <c r="Y17" s="220" t="s">
        <v>185</v>
      </c>
      <c r="Z17" s="210"/>
      <c r="AA17" s="210"/>
      <c r="AB17" s="210"/>
      <c r="AC17" s="210"/>
      <c r="AD17" s="210"/>
      <c r="AE17" s="210"/>
      <c r="AF17" s="210"/>
      <c r="AG17" s="210" t="s">
        <v>225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63" t="s">
        <v>694</v>
      </c>
      <c r="D18" s="259"/>
      <c r="E18" s="259"/>
      <c r="F18" s="259"/>
      <c r="G18" s="259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439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58" t="str">
        <f>C18</f>
        <v>(typ a tloušťka bude osouhlasena v závislosti na hmotnosti a hodnotě dynamické zátěže skutečně dodaného stroje)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8">
        <v>3</v>
      </c>
      <c r="B19" s="239" t="s">
        <v>695</v>
      </c>
      <c r="C19" s="246" t="s">
        <v>696</v>
      </c>
      <c r="D19" s="240" t="s">
        <v>686</v>
      </c>
      <c r="E19" s="241">
        <v>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182</v>
      </c>
      <c r="T19" s="244" t="s">
        <v>183</v>
      </c>
      <c r="U19" s="220">
        <v>0</v>
      </c>
      <c r="V19" s="220">
        <f>ROUND(E19*U19,2)</f>
        <v>0</v>
      </c>
      <c r="W19" s="220"/>
      <c r="X19" s="220" t="s">
        <v>224</v>
      </c>
      <c r="Y19" s="220" t="s">
        <v>185</v>
      </c>
      <c r="Z19" s="210"/>
      <c r="AA19" s="210"/>
      <c r="AB19" s="210"/>
      <c r="AC19" s="210"/>
      <c r="AD19" s="210"/>
      <c r="AE19" s="210"/>
      <c r="AF19" s="210"/>
      <c r="AG19" s="210" t="s">
        <v>225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1">
        <v>4</v>
      </c>
      <c r="B20" s="232" t="s">
        <v>697</v>
      </c>
      <c r="C20" s="247" t="s">
        <v>698</v>
      </c>
      <c r="D20" s="233" t="s">
        <v>686</v>
      </c>
      <c r="E20" s="234">
        <v>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6"/>
      <c r="S20" s="236" t="s">
        <v>182</v>
      </c>
      <c r="T20" s="237" t="s">
        <v>183</v>
      </c>
      <c r="U20" s="220">
        <v>0</v>
      </c>
      <c r="V20" s="220">
        <f>ROUND(E20*U20,2)</f>
        <v>0</v>
      </c>
      <c r="W20" s="220"/>
      <c r="X20" s="220" t="s">
        <v>224</v>
      </c>
      <c r="Y20" s="220" t="s">
        <v>185</v>
      </c>
      <c r="Z20" s="210"/>
      <c r="AA20" s="210"/>
      <c r="AB20" s="210"/>
      <c r="AC20" s="210"/>
      <c r="AD20" s="210"/>
      <c r="AE20" s="210"/>
      <c r="AF20" s="210"/>
      <c r="AG20" s="210" t="s">
        <v>225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3" t="s">
        <v>699</v>
      </c>
      <c r="D21" s="259"/>
      <c r="E21" s="259"/>
      <c r="F21" s="259"/>
      <c r="G21" s="259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439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65" t="s">
        <v>700</v>
      </c>
      <c r="D22" s="264"/>
      <c r="E22" s="264"/>
      <c r="F22" s="264"/>
      <c r="G22" s="264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439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8">
        <v>5</v>
      </c>
      <c r="B23" s="239" t="s">
        <v>701</v>
      </c>
      <c r="C23" s="246" t="s">
        <v>702</v>
      </c>
      <c r="D23" s="240" t="s">
        <v>686</v>
      </c>
      <c r="E23" s="241">
        <v>2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182</v>
      </c>
      <c r="T23" s="244" t="s">
        <v>183</v>
      </c>
      <c r="U23" s="220">
        <v>0</v>
      </c>
      <c r="V23" s="220">
        <f>ROUND(E23*U23,2)</f>
        <v>0</v>
      </c>
      <c r="W23" s="220"/>
      <c r="X23" s="220" t="s">
        <v>224</v>
      </c>
      <c r="Y23" s="220" t="s">
        <v>185</v>
      </c>
      <c r="Z23" s="210"/>
      <c r="AA23" s="210"/>
      <c r="AB23" s="210"/>
      <c r="AC23" s="210"/>
      <c r="AD23" s="210"/>
      <c r="AE23" s="210"/>
      <c r="AF23" s="210"/>
      <c r="AG23" s="210" t="s">
        <v>225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1">
        <v>6</v>
      </c>
      <c r="B24" s="232" t="s">
        <v>703</v>
      </c>
      <c r="C24" s="247" t="s">
        <v>704</v>
      </c>
      <c r="D24" s="233" t="s">
        <v>686</v>
      </c>
      <c r="E24" s="234">
        <v>2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/>
      <c r="S24" s="236" t="s">
        <v>182</v>
      </c>
      <c r="T24" s="237" t="s">
        <v>183</v>
      </c>
      <c r="U24" s="220">
        <v>0</v>
      </c>
      <c r="V24" s="220">
        <f>ROUND(E24*U24,2)</f>
        <v>0</v>
      </c>
      <c r="W24" s="220"/>
      <c r="X24" s="220" t="s">
        <v>224</v>
      </c>
      <c r="Y24" s="220" t="s">
        <v>185</v>
      </c>
      <c r="Z24" s="210"/>
      <c r="AA24" s="210"/>
      <c r="AB24" s="210"/>
      <c r="AC24" s="210"/>
      <c r="AD24" s="210"/>
      <c r="AE24" s="210"/>
      <c r="AF24" s="210"/>
      <c r="AG24" s="210" t="s">
        <v>225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63" t="s">
        <v>705</v>
      </c>
      <c r="D25" s="259"/>
      <c r="E25" s="259"/>
      <c r="F25" s="259"/>
      <c r="G25" s="259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439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5" t="s">
        <v>706</v>
      </c>
      <c r="D26" s="264"/>
      <c r="E26" s="264"/>
      <c r="F26" s="264"/>
      <c r="G26" s="26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439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65" t="s">
        <v>707</v>
      </c>
      <c r="D27" s="264"/>
      <c r="E27" s="264"/>
      <c r="F27" s="264"/>
      <c r="G27" s="264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439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5" t="s">
        <v>708</v>
      </c>
      <c r="D28" s="264"/>
      <c r="E28" s="264"/>
      <c r="F28" s="264"/>
      <c r="G28" s="26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439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7</v>
      </c>
      <c r="B29" s="232" t="s">
        <v>709</v>
      </c>
      <c r="C29" s="247" t="s">
        <v>710</v>
      </c>
      <c r="D29" s="233" t="s">
        <v>686</v>
      </c>
      <c r="E29" s="234">
        <v>2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/>
      <c r="S29" s="236" t="s">
        <v>182</v>
      </c>
      <c r="T29" s="237" t="s">
        <v>183</v>
      </c>
      <c r="U29" s="220">
        <v>0</v>
      </c>
      <c r="V29" s="220">
        <f>ROUND(E29*U29,2)</f>
        <v>0</v>
      </c>
      <c r="W29" s="220"/>
      <c r="X29" s="220" t="s">
        <v>224</v>
      </c>
      <c r="Y29" s="220" t="s">
        <v>185</v>
      </c>
      <c r="Z29" s="210"/>
      <c r="AA29" s="210"/>
      <c r="AB29" s="210"/>
      <c r="AC29" s="210"/>
      <c r="AD29" s="210"/>
      <c r="AE29" s="210"/>
      <c r="AF29" s="210"/>
      <c r="AG29" s="210" t="s">
        <v>225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63" t="s">
        <v>705</v>
      </c>
      <c r="D30" s="259"/>
      <c r="E30" s="259"/>
      <c r="F30" s="259"/>
      <c r="G30" s="259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439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65" t="s">
        <v>706</v>
      </c>
      <c r="D31" s="264"/>
      <c r="E31" s="264"/>
      <c r="F31" s="264"/>
      <c r="G31" s="26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439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5" t="s">
        <v>707</v>
      </c>
      <c r="D32" s="264"/>
      <c r="E32" s="264"/>
      <c r="F32" s="264"/>
      <c r="G32" s="26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439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5" t="s">
        <v>708</v>
      </c>
      <c r="D33" s="264"/>
      <c r="E33" s="264"/>
      <c r="F33" s="264"/>
      <c r="G33" s="264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439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1">
        <v>8</v>
      </c>
      <c r="B34" s="232" t="s">
        <v>711</v>
      </c>
      <c r="C34" s="247" t="s">
        <v>712</v>
      </c>
      <c r="D34" s="233" t="s">
        <v>686</v>
      </c>
      <c r="E34" s="234">
        <v>4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6"/>
      <c r="S34" s="236" t="s">
        <v>182</v>
      </c>
      <c r="T34" s="237" t="s">
        <v>183</v>
      </c>
      <c r="U34" s="220">
        <v>0</v>
      </c>
      <c r="V34" s="220">
        <f>ROUND(E34*U34,2)</f>
        <v>0</v>
      </c>
      <c r="W34" s="220"/>
      <c r="X34" s="220" t="s">
        <v>224</v>
      </c>
      <c r="Y34" s="220" t="s">
        <v>185</v>
      </c>
      <c r="Z34" s="210"/>
      <c r="AA34" s="210"/>
      <c r="AB34" s="210"/>
      <c r="AC34" s="210"/>
      <c r="AD34" s="210"/>
      <c r="AE34" s="210"/>
      <c r="AF34" s="210"/>
      <c r="AG34" s="210" t="s">
        <v>225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3" t="s">
        <v>713</v>
      </c>
      <c r="D35" s="259"/>
      <c r="E35" s="259"/>
      <c r="F35" s="259"/>
      <c r="G35" s="259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439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5" t="s">
        <v>706</v>
      </c>
      <c r="D36" s="264"/>
      <c r="E36" s="264"/>
      <c r="F36" s="264"/>
      <c r="G36" s="264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439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5" t="s">
        <v>707</v>
      </c>
      <c r="D37" s="264"/>
      <c r="E37" s="264"/>
      <c r="F37" s="264"/>
      <c r="G37" s="264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439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65" t="s">
        <v>714</v>
      </c>
      <c r="D38" s="264"/>
      <c r="E38" s="264"/>
      <c r="F38" s="264"/>
      <c r="G38" s="26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439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9</v>
      </c>
      <c r="B39" s="232" t="s">
        <v>715</v>
      </c>
      <c r="C39" s="247" t="s">
        <v>716</v>
      </c>
      <c r="D39" s="233" t="s">
        <v>686</v>
      </c>
      <c r="E39" s="234">
        <v>2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4">
        <v>0</v>
      </c>
      <c r="O39" s="234">
        <f>ROUND(E39*N39,2)</f>
        <v>0</v>
      </c>
      <c r="P39" s="234">
        <v>0</v>
      </c>
      <c r="Q39" s="234">
        <f>ROUND(E39*P39,2)</f>
        <v>0</v>
      </c>
      <c r="R39" s="236"/>
      <c r="S39" s="236" t="s">
        <v>182</v>
      </c>
      <c r="T39" s="237" t="s">
        <v>183</v>
      </c>
      <c r="U39" s="220">
        <v>0</v>
      </c>
      <c r="V39" s="220">
        <f>ROUND(E39*U39,2)</f>
        <v>0</v>
      </c>
      <c r="W39" s="220"/>
      <c r="X39" s="220" t="s">
        <v>224</v>
      </c>
      <c r="Y39" s="220" t="s">
        <v>185</v>
      </c>
      <c r="Z39" s="210"/>
      <c r="AA39" s="210"/>
      <c r="AB39" s="210"/>
      <c r="AC39" s="210"/>
      <c r="AD39" s="210"/>
      <c r="AE39" s="210"/>
      <c r="AF39" s="210"/>
      <c r="AG39" s="210" t="s">
        <v>225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63" t="s">
        <v>717</v>
      </c>
      <c r="D40" s="259"/>
      <c r="E40" s="259"/>
      <c r="F40" s="259"/>
      <c r="G40" s="259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439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65" t="s">
        <v>706</v>
      </c>
      <c r="D41" s="264"/>
      <c r="E41" s="264"/>
      <c r="F41" s="264"/>
      <c r="G41" s="264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439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65" t="s">
        <v>707</v>
      </c>
      <c r="D42" s="264"/>
      <c r="E42" s="264"/>
      <c r="F42" s="264"/>
      <c r="G42" s="264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439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65" t="s">
        <v>714</v>
      </c>
      <c r="D43" s="264"/>
      <c r="E43" s="264"/>
      <c r="F43" s="264"/>
      <c r="G43" s="264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439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8">
        <v>10</v>
      </c>
      <c r="B44" s="239" t="s">
        <v>718</v>
      </c>
      <c r="C44" s="246" t="s">
        <v>719</v>
      </c>
      <c r="D44" s="240" t="s">
        <v>686</v>
      </c>
      <c r="E44" s="241">
        <v>4</v>
      </c>
      <c r="F44" s="242"/>
      <c r="G44" s="243">
        <f>ROUND(E44*F44,2)</f>
        <v>0</v>
      </c>
      <c r="H44" s="242"/>
      <c r="I44" s="243">
        <f>ROUND(E44*H44,2)</f>
        <v>0</v>
      </c>
      <c r="J44" s="242"/>
      <c r="K44" s="243">
        <f>ROUND(E44*J44,2)</f>
        <v>0</v>
      </c>
      <c r="L44" s="243">
        <v>21</v>
      </c>
      <c r="M44" s="243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3"/>
      <c r="S44" s="243" t="s">
        <v>182</v>
      </c>
      <c r="T44" s="244" t="s">
        <v>183</v>
      </c>
      <c r="U44" s="220">
        <v>0</v>
      </c>
      <c r="V44" s="220">
        <f>ROUND(E44*U44,2)</f>
        <v>0</v>
      </c>
      <c r="W44" s="220"/>
      <c r="X44" s="220" t="s">
        <v>224</v>
      </c>
      <c r="Y44" s="220" t="s">
        <v>185</v>
      </c>
      <c r="Z44" s="210"/>
      <c r="AA44" s="210"/>
      <c r="AB44" s="210"/>
      <c r="AC44" s="210"/>
      <c r="AD44" s="210"/>
      <c r="AE44" s="210"/>
      <c r="AF44" s="210"/>
      <c r="AG44" s="210" t="s">
        <v>225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8">
        <v>11</v>
      </c>
      <c r="B45" s="239" t="s">
        <v>720</v>
      </c>
      <c r="C45" s="246" t="s">
        <v>721</v>
      </c>
      <c r="D45" s="240" t="s">
        <v>686</v>
      </c>
      <c r="E45" s="241">
        <v>4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/>
      <c r="S45" s="243" t="s">
        <v>182</v>
      </c>
      <c r="T45" s="244" t="s">
        <v>183</v>
      </c>
      <c r="U45" s="220">
        <v>0</v>
      </c>
      <c r="V45" s="220">
        <f>ROUND(E45*U45,2)</f>
        <v>0</v>
      </c>
      <c r="W45" s="220"/>
      <c r="X45" s="220" t="s">
        <v>224</v>
      </c>
      <c r="Y45" s="220" t="s">
        <v>185</v>
      </c>
      <c r="Z45" s="210"/>
      <c r="AA45" s="210"/>
      <c r="AB45" s="210"/>
      <c r="AC45" s="210"/>
      <c r="AD45" s="210"/>
      <c r="AE45" s="210"/>
      <c r="AF45" s="210"/>
      <c r="AG45" s="210" t="s">
        <v>225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8">
        <v>12</v>
      </c>
      <c r="B46" s="239" t="s">
        <v>722</v>
      </c>
      <c r="C46" s="246" t="s">
        <v>723</v>
      </c>
      <c r="D46" s="240" t="s">
        <v>686</v>
      </c>
      <c r="E46" s="241">
        <v>4</v>
      </c>
      <c r="F46" s="242"/>
      <c r="G46" s="243">
        <f>ROUND(E46*F46,2)</f>
        <v>0</v>
      </c>
      <c r="H46" s="242"/>
      <c r="I46" s="243">
        <f>ROUND(E46*H46,2)</f>
        <v>0</v>
      </c>
      <c r="J46" s="242"/>
      <c r="K46" s="243">
        <f>ROUND(E46*J46,2)</f>
        <v>0</v>
      </c>
      <c r="L46" s="243">
        <v>21</v>
      </c>
      <c r="M46" s="243">
        <f>G46*(1+L46/100)</f>
        <v>0</v>
      </c>
      <c r="N46" s="241">
        <v>0</v>
      </c>
      <c r="O46" s="241">
        <f>ROUND(E46*N46,2)</f>
        <v>0</v>
      </c>
      <c r="P46" s="241">
        <v>0</v>
      </c>
      <c r="Q46" s="241">
        <f>ROUND(E46*P46,2)</f>
        <v>0</v>
      </c>
      <c r="R46" s="243"/>
      <c r="S46" s="243" t="s">
        <v>182</v>
      </c>
      <c r="T46" s="244" t="s">
        <v>183</v>
      </c>
      <c r="U46" s="220">
        <v>0</v>
      </c>
      <c r="V46" s="220">
        <f>ROUND(E46*U46,2)</f>
        <v>0</v>
      </c>
      <c r="W46" s="220"/>
      <c r="X46" s="220" t="s">
        <v>224</v>
      </c>
      <c r="Y46" s="220" t="s">
        <v>185</v>
      </c>
      <c r="Z46" s="210"/>
      <c r="AA46" s="210"/>
      <c r="AB46" s="210"/>
      <c r="AC46" s="210"/>
      <c r="AD46" s="210"/>
      <c r="AE46" s="210"/>
      <c r="AF46" s="210"/>
      <c r="AG46" s="210" t="s">
        <v>225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8">
        <v>13</v>
      </c>
      <c r="B47" s="239" t="s">
        <v>724</v>
      </c>
      <c r="C47" s="246" t="s">
        <v>725</v>
      </c>
      <c r="D47" s="240" t="s">
        <v>686</v>
      </c>
      <c r="E47" s="241">
        <v>1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21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182</v>
      </c>
      <c r="T47" s="244" t="s">
        <v>183</v>
      </c>
      <c r="U47" s="220">
        <v>0</v>
      </c>
      <c r="V47" s="220">
        <f>ROUND(E47*U47,2)</f>
        <v>0</v>
      </c>
      <c r="W47" s="220"/>
      <c r="X47" s="220" t="s">
        <v>224</v>
      </c>
      <c r="Y47" s="220" t="s">
        <v>185</v>
      </c>
      <c r="Z47" s="210"/>
      <c r="AA47" s="210"/>
      <c r="AB47" s="210"/>
      <c r="AC47" s="210"/>
      <c r="AD47" s="210"/>
      <c r="AE47" s="210"/>
      <c r="AF47" s="210"/>
      <c r="AG47" s="210" t="s">
        <v>225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8">
        <v>14</v>
      </c>
      <c r="B48" s="239" t="s">
        <v>726</v>
      </c>
      <c r="C48" s="246" t="s">
        <v>727</v>
      </c>
      <c r="D48" s="240" t="s">
        <v>329</v>
      </c>
      <c r="E48" s="241">
        <v>28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21</v>
      </c>
      <c r="M48" s="243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3"/>
      <c r="S48" s="243" t="s">
        <v>182</v>
      </c>
      <c r="T48" s="244" t="s">
        <v>183</v>
      </c>
      <c r="U48" s="220">
        <v>0</v>
      </c>
      <c r="V48" s="220">
        <f>ROUND(E48*U48,2)</f>
        <v>0</v>
      </c>
      <c r="W48" s="220"/>
      <c r="X48" s="220" t="s">
        <v>224</v>
      </c>
      <c r="Y48" s="220" t="s">
        <v>185</v>
      </c>
      <c r="Z48" s="210"/>
      <c r="AA48" s="210"/>
      <c r="AB48" s="210"/>
      <c r="AC48" s="210"/>
      <c r="AD48" s="210"/>
      <c r="AE48" s="210"/>
      <c r="AF48" s="210"/>
      <c r="AG48" s="210" t="s">
        <v>225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8">
        <v>15</v>
      </c>
      <c r="B49" s="239" t="s">
        <v>728</v>
      </c>
      <c r="C49" s="246" t="s">
        <v>729</v>
      </c>
      <c r="D49" s="240" t="s">
        <v>329</v>
      </c>
      <c r="E49" s="241">
        <v>35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21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/>
      <c r="S49" s="243" t="s">
        <v>182</v>
      </c>
      <c r="T49" s="244" t="s">
        <v>183</v>
      </c>
      <c r="U49" s="220">
        <v>0</v>
      </c>
      <c r="V49" s="220">
        <f>ROUND(E49*U49,2)</f>
        <v>0</v>
      </c>
      <c r="W49" s="220"/>
      <c r="X49" s="220" t="s">
        <v>224</v>
      </c>
      <c r="Y49" s="220" t="s">
        <v>185</v>
      </c>
      <c r="Z49" s="210"/>
      <c r="AA49" s="210"/>
      <c r="AB49" s="210"/>
      <c r="AC49" s="210"/>
      <c r="AD49" s="210"/>
      <c r="AE49" s="210"/>
      <c r="AF49" s="210"/>
      <c r="AG49" s="210" t="s">
        <v>225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8">
        <v>16</v>
      </c>
      <c r="B50" s="239" t="s">
        <v>730</v>
      </c>
      <c r="C50" s="246" t="s">
        <v>731</v>
      </c>
      <c r="D50" s="240" t="s">
        <v>686</v>
      </c>
      <c r="E50" s="241">
        <v>8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21</v>
      </c>
      <c r="M50" s="243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3"/>
      <c r="S50" s="243" t="s">
        <v>182</v>
      </c>
      <c r="T50" s="244" t="s">
        <v>183</v>
      </c>
      <c r="U50" s="220">
        <v>0</v>
      </c>
      <c r="V50" s="220">
        <f>ROUND(E50*U50,2)</f>
        <v>0</v>
      </c>
      <c r="W50" s="220"/>
      <c r="X50" s="220" t="s">
        <v>224</v>
      </c>
      <c r="Y50" s="220" t="s">
        <v>185</v>
      </c>
      <c r="Z50" s="210"/>
      <c r="AA50" s="210"/>
      <c r="AB50" s="210"/>
      <c r="AC50" s="210"/>
      <c r="AD50" s="210"/>
      <c r="AE50" s="210"/>
      <c r="AF50" s="210"/>
      <c r="AG50" s="210" t="s">
        <v>225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8">
        <v>17</v>
      </c>
      <c r="B51" s="239" t="s">
        <v>732</v>
      </c>
      <c r="C51" s="246" t="s">
        <v>733</v>
      </c>
      <c r="D51" s="240" t="s">
        <v>329</v>
      </c>
      <c r="E51" s="241">
        <v>3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21</v>
      </c>
      <c r="M51" s="243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3"/>
      <c r="S51" s="243" t="s">
        <v>182</v>
      </c>
      <c r="T51" s="244" t="s">
        <v>183</v>
      </c>
      <c r="U51" s="220">
        <v>0</v>
      </c>
      <c r="V51" s="220">
        <f>ROUND(E51*U51,2)</f>
        <v>0</v>
      </c>
      <c r="W51" s="220"/>
      <c r="X51" s="220" t="s">
        <v>224</v>
      </c>
      <c r="Y51" s="220" t="s">
        <v>185</v>
      </c>
      <c r="Z51" s="210"/>
      <c r="AA51" s="210"/>
      <c r="AB51" s="210"/>
      <c r="AC51" s="210"/>
      <c r="AD51" s="210"/>
      <c r="AE51" s="210"/>
      <c r="AF51" s="210"/>
      <c r="AG51" s="210" t="s">
        <v>225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38">
        <v>18</v>
      </c>
      <c r="B52" s="239" t="s">
        <v>734</v>
      </c>
      <c r="C52" s="246" t="s">
        <v>735</v>
      </c>
      <c r="D52" s="240" t="s">
        <v>329</v>
      </c>
      <c r="E52" s="241">
        <v>20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21</v>
      </c>
      <c r="M52" s="243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3"/>
      <c r="S52" s="243" t="s">
        <v>182</v>
      </c>
      <c r="T52" s="244" t="s">
        <v>183</v>
      </c>
      <c r="U52" s="220">
        <v>0</v>
      </c>
      <c r="V52" s="220">
        <f>ROUND(E52*U52,2)</f>
        <v>0</v>
      </c>
      <c r="W52" s="220"/>
      <c r="X52" s="220" t="s">
        <v>224</v>
      </c>
      <c r="Y52" s="220" t="s">
        <v>185</v>
      </c>
      <c r="Z52" s="210"/>
      <c r="AA52" s="210"/>
      <c r="AB52" s="210"/>
      <c r="AC52" s="210"/>
      <c r="AD52" s="210"/>
      <c r="AE52" s="210"/>
      <c r="AF52" s="210"/>
      <c r="AG52" s="210" t="s">
        <v>225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38">
        <v>19</v>
      </c>
      <c r="B53" s="239" t="s">
        <v>736</v>
      </c>
      <c r="C53" s="246" t="s">
        <v>737</v>
      </c>
      <c r="D53" s="240" t="s">
        <v>329</v>
      </c>
      <c r="E53" s="241">
        <v>8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21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/>
      <c r="S53" s="243" t="s">
        <v>182</v>
      </c>
      <c r="T53" s="244" t="s">
        <v>183</v>
      </c>
      <c r="U53" s="220">
        <v>0</v>
      </c>
      <c r="V53" s="220">
        <f>ROUND(E53*U53,2)</f>
        <v>0</v>
      </c>
      <c r="W53" s="220"/>
      <c r="X53" s="220" t="s">
        <v>224</v>
      </c>
      <c r="Y53" s="220" t="s">
        <v>185</v>
      </c>
      <c r="Z53" s="210"/>
      <c r="AA53" s="210"/>
      <c r="AB53" s="210"/>
      <c r="AC53" s="210"/>
      <c r="AD53" s="210"/>
      <c r="AE53" s="210"/>
      <c r="AF53" s="210"/>
      <c r="AG53" s="210" t="s">
        <v>225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8">
        <v>20</v>
      </c>
      <c r="B54" s="239" t="s">
        <v>738</v>
      </c>
      <c r="C54" s="246" t="s">
        <v>739</v>
      </c>
      <c r="D54" s="240" t="s">
        <v>329</v>
      </c>
      <c r="E54" s="241">
        <v>10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21</v>
      </c>
      <c r="M54" s="243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3"/>
      <c r="S54" s="243" t="s">
        <v>182</v>
      </c>
      <c r="T54" s="244" t="s">
        <v>183</v>
      </c>
      <c r="U54" s="220">
        <v>0</v>
      </c>
      <c r="V54" s="220">
        <f>ROUND(E54*U54,2)</f>
        <v>0</v>
      </c>
      <c r="W54" s="220"/>
      <c r="X54" s="220" t="s">
        <v>224</v>
      </c>
      <c r="Y54" s="220" t="s">
        <v>185</v>
      </c>
      <c r="Z54" s="210"/>
      <c r="AA54" s="210"/>
      <c r="AB54" s="210"/>
      <c r="AC54" s="210"/>
      <c r="AD54" s="210"/>
      <c r="AE54" s="210"/>
      <c r="AF54" s="210"/>
      <c r="AG54" s="210" t="s">
        <v>225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8">
        <v>21</v>
      </c>
      <c r="B55" s="239" t="s">
        <v>740</v>
      </c>
      <c r="C55" s="246" t="s">
        <v>741</v>
      </c>
      <c r="D55" s="240" t="s">
        <v>329</v>
      </c>
      <c r="E55" s="241">
        <v>7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21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/>
      <c r="S55" s="243" t="s">
        <v>182</v>
      </c>
      <c r="T55" s="244" t="s">
        <v>183</v>
      </c>
      <c r="U55" s="220">
        <v>0</v>
      </c>
      <c r="V55" s="220">
        <f>ROUND(E55*U55,2)</f>
        <v>0</v>
      </c>
      <c r="W55" s="220"/>
      <c r="X55" s="220" t="s">
        <v>224</v>
      </c>
      <c r="Y55" s="220" t="s">
        <v>185</v>
      </c>
      <c r="Z55" s="210"/>
      <c r="AA55" s="210"/>
      <c r="AB55" s="210"/>
      <c r="AC55" s="210"/>
      <c r="AD55" s="210"/>
      <c r="AE55" s="210"/>
      <c r="AF55" s="210"/>
      <c r="AG55" s="210" t="s">
        <v>225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8">
        <v>22</v>
      </c>
      <c r="B56" s="239" t="s">
        <v>742</v>
      </c>
      <c r="C56" s="246" t="s">
        <v>743</v>
      </c>
      <c r="D56" s="240" t="s">
        <v>329</v>
      </c>
      <c r="E56" s="241">
        <v>4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21</v>
      </c>
      <c r="M56" s="243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3"/>
      <c r="S56" s="243" t="s">
        <v>182</v>
      </c>
      <c r="T56" s="244" t="s">
        <v>183</v>
      </c>
      <c r="U56" s="220">
        <v>0</v>
      </c>
      <c r="V56" s="220">
        <f>ROUND(E56*U56,2)</f>
        <v>0</v>
      </c>
      <c r="W56" s="220"/>
      <c r="X56" s="220" t="s">
        <v>224</v>
      </c>
      <c r="Y56" s="220" t="s">
        <v>185</v>
      </c>
      <c r="Z56" s="210"/>
      <c r="AA56" s="210"/>
      <c r="AB56" s="210"/>
      <c r="AC56" s="210"/>
      <c r="AD56" s="210"/>
      <c r="AE56" s="210"/>
      <c r="AF56" s="210"/>
      <c r="AG56" s="210" t="s">
        <v>225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8">
        <v>23</v>
      </c>
      <c r="B57" s="239" t="s">
        <v>744</v>
      </c>
      <c r="C57" s="246" t="s">
        <v>745</v>
      </c>
      <c r="D57" s="240" t="s">
        <v>580</v>
      </c>
      <c r="E57" s="241">
        <v>95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/>
      <c r="S57" s="243" t="s">
        <v>182</v>
      </c>
      <c r="T57" s="244" t="s">
        <v>183</v>
      </c>
      <c r="U57" s="220">
        <v>0</v>
      </c>
      <c r="V57" s="220">
        <f>ROUND(E57*U57,2)</f>
        <v>0</v>
      </c>
      <c r="W57" s="220"/>
      <c r="X57" s="220" t="s">
        <v>224</v>
      </c>
      <c r="Y57" s="220" t="s">
        <v>185</v>
      </c>
      <c r="Z57" s="210"/>
      <c r="AA57" s="210"/>
      <c r="AB57" s="210"/>
      <c r="AC57" s="210"/>
      <c r="AD57" s="210"/>
      <c r="AE57" s="210"/>
      <c r="AF57" s="210"/>
      <c r="AG57" s="210" t="s">
        <v>225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8">
        <v>24</v>
      </c>
      <c r="B58" s="239" t="s">
        <v>746</v>
      </c>
      <c r="C58" s="246" t="s">
        <v>747</v>
      </c>
      <c r="D58" s="240" t="s">
        <v>288</v>
      </c>
      <c r="E58" s="241">
        <v>105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21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182</v>
      </c>
      <c r="T58" s="244" t="s">
        <v>183</v>
      </c>
      <c r="U58" s="220">
        <v>0</v>
      </c>
      <c r="V58" s="220">
        <f>ROUND(E58*U58,2)</f>
        <v>0</v>
      </c>
      <c r="W58" s="220"/>
      <c r="X58" s="220" t="s">
        <v>224</v>
      </c>
      <c r="Y58" s="220" t="s">
        <v>185</v>
      </c>
      <c r="Z58" s="210"/>
      <c r="AA58" s="210"/>
      <c r="AB58" s="210"/>
      <c r="AC58" s="210"/>
      <c r="AD58" s="210"/>
      <c r="AE58" s="210"/>
      <c r="AF58" s="210"/>
      <c r="AG58" s="210" t="s">
        <v>748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38">
        <v>25</v>
      </c>
      <c r="B59" s="239" t="s">
        <v>749</v>
      </c>
      <c r="C59" s="246" t="s">
        <v>750</v>
      </c>
      <c r="D59" s="240" t="s">
        <v>288</v>
      </c>
      <c r="E59" s="241">
        <v>65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21</v>
      </c>
      <c r="M59" s="243">
        <f>G59*(1+L59/100)</f>
        <v>0</v>
      </c>
      <c r="N59" s="241">
        <v>0</v>
      </c>
      <c r="O59" s="241">
        <f>ROUND(E59*N59,2)</f>
        <v>0</v>
      </c>
      <c r="P59" s="241">
        <v>0</v>
      </c>
      <c r="Q59" s="241">
        <f>ROUND(E59*P59,2)</f>
        <v>0</v>
      </c>
      <c r="R59" s="243"/>
      <c r="S59" s="243" t="s">
        <v>182</v>
      </c>
      <c r="T59" s="244" t="s">
        <v>183</v>
      </c>
      <c r="U59" s="220">
        <v>0</v>
      </c>
      <c r="V59" s="220">
        <f>ROUND(E59*U59,2)</f>
        <v>0</v>
      </c>
      <c r="W59" s="220"/>
      <c r="X59" s="220" t="s">
        <v>224</v>
      </c>
      <c r="Y59" s="220" t="s">
        <v>185</v>
      </c>
      <c r="Z59" s="210"/>
      <c r="AA59" s="210"/>
      <c r="AB59" s="210"/>
      <c r="AC59" s="210"/>
      <c r="AD59" s="210"/>
      <c r="AE59" s="210"/>
      <c r="AF59" s="210"/>
      <c r="AG59" s="210" t="s">
        <v>225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8">
        <v>26</v>
      </c>
      <c r="B60" s="239" t="s">
        <v>751</v>
      </c>
      <c r="C60" s="246" t="s">
        <v>752</v>
      </c>
      <c r="D60" s="240" t="s">
        <v>288</v>
      </c>
      <c r="E60" s="241">
        <v>14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21</v>
      </c>
      <c r="M60" s="243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3"/>
      <c r="S60" s="243" t="s">
        <v>182</v>
      </c>
      <c r="T60" s="244" t="s">
        <v>183</v>
      </c>
      <c r="U60" s="220">
        <v>0</v>
      </c>
      <c r="V60" s="220">
        <f>ROUND(E60*U60,2)</f>
        <v>0</v>
      </c>
      <c r="W60" s="220"/>
      <c r="X60" s="220" t="s">
        <v>224</v>
      </c>
      <c r="Y60" s="220" t="s">
        <v>185</v>
      </c>
      <c r="Z60" s="210"/>
      <c r="AA60" s="210"/>
      <c r="AB60" s="210"/>
      <c r="AC60" s="210"/>
      <c r="AD60" s="210"/>
      <c r="AE60" s="210"/>
      <c r="AF60" s="210"/>
      <c r="AG60" s="210" t="s">
        <v>225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8">
        <v>27</v>
      </c>
      <c r="B61" s="239" t="s">
        <v>753</v>
      </c>
      <c r="C61" s="246" t="s">
        <v>754</v>
      </c>
      <c r="D61" s="240" t="s">
        <v>686</v>
      </c>
      <c r="E61" s="241">
        <v>1</v>
      </c>
      <c r="F61" s="242"/>
      <c r="G61" s="243">
        <f>ROUND(E61*F61,2)</f>
        <v>0</v>
      </c>
      <c r="H61" s="242"/>
      <c r="I61" s="243">
        <f>ROUND(E61*H61,2)</f>
        <v>0</v>
      </c>
      <c r="J61" s="242"/>
      <c r="K61" s="243">
        <f>ROUND(E61*J61,2)</f>
        <v>0</v>
      </c>
      <c r="L61" s="243">
        <v>21</v>
      </c>
      <c r="M61" s="243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3"/>
      <c r="S61" s="243" t="s">
        <v>182</v>
      </c>
      <c r="T61" s="244" t="s">
        <v>183</v>
      </c>
      <c r="U61" s="220">
        <v>0</v>
      </c>
      <c r="V61" s="220">
        <f>ROUND(E61*U61,2)</f>
        <v>0</v>
      </c>
      <c r="W61" s="220"/>
      <c r="X61" s="220" t="s">
        <v>224</v>
      </c>
      <c r="Y61" s="220" t="s">
        <v>185</v>
      </c>
      <c r="Z61" s="210"/>
      <c r="AA61" s="210"/>
      <c r="AB61" s="210"/>
      <c r="AC61" s="210"/>
      <c r="AD61" s="210"/>
      <c r="AE61" s="210"/>
      <c r="AF61" s="210"/>
      <c r="AG61" s="210" t="s">
        <v>225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24" t="s">
        <v>177</v>
      </c>
      <c r="B62" s="225" t="s">
        <v>138</v>
      </c>
      <c r="C62" s="245" t="s">
        <v>139</v>
      </c>
      <c r="D62" s="226"/>
      <c r="E62" s="227"/>
      <c r="F62" s="228"/>
      <c r="G62" s="228">
        <f>SUMIF(AG63:AG74,"&lt;&gt;NOR",G63:G74)</f>
        <v>0</v>
      </c>
      <c r="H62" s="228"/>
      <c r="I62" s="228">
        <f>SUM(I63:I74)</f>
        <v>0</v>
      </c>
      <c r="J62" s="228"/>
      <c r="K62" s="228">
        <f>SUM(K63:K74)</f>
        <v>0</v>
      </c>
      <c r="L62" s="228"/>
      <c r="M62" s="228">
        <f>SUM(M63:M74)</f>
        <v>0</v>
      </c>
      <c r="N62" s="227"/>
      <c r="O62" s="227">
        <f>SUM(O63:O74)</f>
        <v>0</v>
      </c>
      <c r="P62" s="227"/>
      <c r="Q62" s="227">
        <f>SUM(Q63:Q74)</f>
        <v>0</v>
      </c>
      <c r="R62" s="228"/>
      <c r="S62" s="228"/>
      <c r="T62" s="229"/>
      <c r="U62" s="223"/>
      <c r="V62" s="223">
        <f>SUM(V63:V74)</f>
        <v>0</v>
      </c>
      <c r="W62" s="223"/>
      <c r="X62" s="223"/>
      <c r="Y62" s="223"/>
      <c r="AG62" t="s">
        <v>178</v>
      </c>
    </row>
    <row r="63" spans="1:60" outlineLevel="1" x14ac:dyDescent="0.2">
      <c r="A63" s="231">
        <v>28</v>
      </c>
      <c r="B63" s="232" t="s">
        <v>755</v>
      </c>
      <c r="C63" s="247" t="s">
        <v>756</v>
      </c>
      <c r="D63" s="233" t="s">
        <v>686</v>
      </c>
      <c r="E63" s="234">
        <v>1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4">
        <v>0</v>
      </c>
      <c r="O63" s="234">
        <f>ROUND(E63*N63,2)</f>
        <v>0</v>
      </c>
      <c r="P63" s="234">
        <v>0</v>
      </c>
      <c r="Q63" s="234">
        <f>ROUND(E63*P63,2)</f>
        <v>0</v>
      </c>
      <c r="R63" s="236"/>
      <c r="S63" s="236" t="s">
        <v>182</v>
      </c>
      <c r="T63" s="237" t="s">
        <v>183</v>
      </c>
      <c r="U63" s="220">
        <v>0</v>
      </c>
      <c r="V63" s="220">
        <f>ROUND(E63*U63,2)</f>
        <v>0</v>
      </c>
      <c r="W63" s="220"/>
      <c r="X63" s="220" t="s">
        <v>224</v>
      </c>
      <c r="Y63" s="220" t="s">
        <v>185</v>
      </c>
      <c r="Z63" s="210"/>
      <c r="AA63" s="210"/>
      <c r="AB63" s="210"/>
      <c r="AC63" s="210"/>
      <c r="AD63" s="210"/>
      <c r="AE63" s="210"/>
      <c r="AF63" s="210"/>
      <c r="AG63" s="210" t="s">
        <v>225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2" x14ac:dyDescent="0.2">
      <c r="A64" s="217"/>
      <c r="B64" s="218"/>
      <c r="C64" s="263" t="s">
        <v>757</v>
      </c>
      <c r="D64" s="259"/>
      <c r="E64" s="259"/>
      <c r="F64" s="259"/>
      <c r="G64" s="259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439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58" t="str">
        <f>C64</f>
        <v>(nom. 5kW), příkon 1,6kW, 230V, nom. 7,1A, doporučené jištění 20A,rozměry: 870x330, výška 650, 46kg, ak. tlak 48dBA (výparná teplota 14°C), chladivo  R32</v>
      </c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65" t="s">
        <v>758</v>
      </c>
      <c r="D65" s="264"/>
      <c r="E65" s="264"/>
      <c r="F65" s="264"/>
      <c r="G65" s="264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439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38">
        <v>29</v>
      </c>
      <c r="B66" s="239" t="s">
        <v>759</v>
      </c>
      <c r="C66" s="246" t="s">
        <v>760</v>
      </c>
      <c r="D66" s="240" t="s">
        <v>686</v>
      </c>
      <c r="E66" s="241">
        <v>1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21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182</v>
      </c>
      <c r="T66" s="244" t="s">
        <v>183</v>
      </c>
      <c r="U66" s="220">
        <v>0</v>
      </c>
      <c r="V66" s="220">
        <f>ROUND(E66*U66,2)</f>
        <v>0</v>
      </c>
      <c r="W66" s="220"/>
      <c r="X66" s="220" t="s">
        <v>224</v>
      </c>
      <c r="Y66" s="220" t="s">
        <v>185</v>
      </c>
      <c r="Z66" s="210"/>
      <c r="AA66" s="210"/>
      <c r="AB66" s="210"/>
      <c r="AC66" s="210"/>
      <c r="AD66" s="210"/>
      <c r="AE66" s="210"/>
      <c r="AF66" s="210"/>
      <c r="AG66" s="210" t="s">
        <v>225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8">
        <v>30</v>
      </c>
      <c r="B67" s="239" t="s">
        <v>761</v>
      </c>
      <c r="C67" s="246" t="s">
        <v>762</v>
      </c>
      <c r="D67" s="240" t="s">
        <v>686</v>
      </c>
      <c r="E67" s="241">
        <v>1</v>
      </c>
      <c r="F67" s="242"/>
      <c r="G67" s="243">
        <f>ROUND(E67*F67,2)</f>
        <v>0</v>
      </c>
      <c r="H67" s="242"/>
      <c r="I67" s="243">
        <f>ROUND(E67*H67,2)</f>
        <v>0</v>
      </c>
      <c r="J67" s="242"/>
      <c r="K67" s="243">
        <f>ROUND(E67*J67,2)</f>
        <v>0</v>
      </c>
      <c r="L67" s="243">
        <v>21</v>
      </c>
      <c r="M67" s="243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3"/>
      <c r="S67" s="243" t="s">
        <v>182</v>
      </c>
      <c r="T67" s="244" t="s">
        <v>183</v>
      </c>
      <c r="U67" s="220">
        <v>0</v>
      </c>
      <c r="V67" s="220">
        <f>ROUND(E67*U67,2)</f>
        <v>0</v>
      </c>
      <c r="W67" s="220"/>
      <c r="X67" s="220" t="s">
        <v>224</v>
      </c>
      <c r="Y67" s="220" t="s">
        <v>185</v>
      </c>
      <c r="Z67" s="210"/>
      <c r="AA67" s="210"/>
      <c r="AB67" s="210"/>
      <c r="AC67" s="210"/>
      <c r="AD67" s="210"/>
      <c r="AE67" s="210"/>
      <c r="AF67" s="210"/>
      <c r="AG67" s="210" t="s">
        <v>225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8">
        <v>31</v>
      </c>
      <c r="B68" s="239" t="s">
        <v>763</v>
      </c>
      <c r="C68" s="246" t="s">
        <v>764</v>
      </c>
      <c r="D68" s="240" t="s">
        <v>686</v>
      </c>
      <c r="E68" s="241">
        <v>1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21</v>
      </c>
      <c r="M68" s="243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3"/>
      <c r="S68" s="243" t="s">
        <v>182</v>
      </c>
      <c r="T68" s="244" t="s">
        <v>183</v>
      </c>
      <c r="U68" s="220">
        <v>0</v>
      </c>
      <c r="V68" s="220">
        <f>ROUND(E68*U68,2)</f>
        <v>0</v>
      </c>
      <c r="W68" s="220"/>
      <c r="X68" s="220" t="s">
        <v>224</v>
      </c>
      <c r="Y68" s="220" t="s">
        <v>185</v>
      </c>
      <c r="Z68" s="210"/>
      <c r="AA68" s="210"/>
      <c r="AB68" s="210"/>
      <c r="AC68" s="210"/>
      <c r="AD68" s="210"/>
      <c r="AE68" s="210"/>
      <c r="AF68" s="210"/>
      <c r="AG68" s="210" t="s">
        <v>225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8">
        <v>32</v>
      </c>
      <c r="B69" s="239" t="s">
        <v>765</v>
      </c>
      <c r="C69" s="246" t="s">
        <v>766</v>
      </c>
      <c r="D69" s="240" t="s">
        <v>686</v>
      </c>
      <c r="E69" s="241">
        <v>1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21</v>
      </c>
      <c r="M69" s="243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3"/>
      <c r="S69" s="243" t="s">
        <v>182</v>
      </c>
      <c r="T69" s="244" t="s">
        <v>183</v>
      </c>
      <c r="U69" s="220">
        <v>0</v>
      </c>
      <c r="V69" s="220">
        <f>ROUND(E69*U69,2)</f>
        <v>0</v>
      </c>
      <c r="W69" s="220"/>
      <c r="X69" s="220" t="s">
        <v>224</v>
      </c>
      <c r="Y69" s="220" t="s">
        <v>185</v>
      </c>
      <c r="Z69" s="210"/>
      <c r="AA69" s="210"/>
      <c r="AB69" s="210"/>
      <c r="AC69" s="210"/>
      <c r="AD69" s="210"/>
      <c r="AE69" s="210"/>
      <c r="AF69" s="210"/>
      <c r="AG69" s="210" t="s">
        <v>225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8">
        <v>33</v>
      </c>
      <c r="B70" s="239" t="s">
        <v>767</v>
      </c>
      <c r="C70" s="246" t="s">
        <v>768</v>
      </c>
      <c r="D70" s="240" t="s">
        <v>329</v>
      </c>
      <c r="E70" s="241">
        <v>15</v>
      </c>
      <c r="F70" s="242"/>
      <c r="G70" s="243">
        <f>ROUND(E70*F70,2)</f>
        <v>0</v>
      </c>
      <c r="H70" s="242"/>
      <c r="I70" s="243">
        <f>ROUND(E70*H70,2)</f>
        <v>0</v>
      </c>
      <c r="J70" s="242"/>
      <c r="K70" s="243">
        <f>ROUND(E70*J70,2)</f>
        <v>0</v>
      </c>
      <c r="L70" s="243">
        <v>21</v>
      </c>
      <c r="M70" s="243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3"/>
      <c r="S70" s="243" t="s">
        <v>182</v>
      </c>
      <c r="T70" s="244" t="s">
        <v>183</v>
      </c>
      <c r="U70" s="220">
        <v>0</v>
      </c>
      <c r="V70" s="220">
        <f>ROUND(E70*U70,2)</f>
        <v>0</v>
      </c>
      <c r="W70" s="220"/>
      <c r="X70" s="220" t="s">
        <v>224</v>
      </c>
      <c r="Y70" s="220" t="s">
        <v>185</v>
      </c>
      <c r="Z70" s="210"/>
      <c r="AA70" s="210"/>
      <c r="AB70" s="210"/>
      <c r="AC70" s="210"/>
      <c r="AD70" s="210"/>
      <c r="AE70" s="210"/>
      <c r="AF70" s="210"/>
      <c r="AG70" s="210" t="s">
        <v>225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8">
        <v>34</v>
      </c>
      <c r="B71" s="239" t="s">
        <v>769</v>
      </c>
      <c r="C71" s="246" t="s">
        <v>770</v>
      </c>
      <c r="D71" s="240" t="s">
        <v>329</v>
      </c>
      <c r="E71" s="241">
        <v>15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21</v>
      </c>
      <c r="M71" s="243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3"/>
      <c r="S71" s="243" t="s">
        <v>182</v>
      </c>
      <c r="T71" s="244" t="s">
        <v>183</v>
      </c>
      <c r="U71" s="220">
        <v>0</v>
      </c>
      <c r="V71" s="220">
        <f>ROUND(E71*U71,2)</f>
        <v>0</v>
      </c>
      <c r="W71" s="220"/>
      <c r="X71" s="220" t="s">
        <v>224</v>
      </c>
      <c r="Y71" s="220" t="s">
        <v>185</v>
      </c>
      <c r="Z71" s="210"/>
      <c r="AA71" s="210"/>
      <c r="AB71" s="210"/>
      <c r="AC71" s="210"/>
      <c r="AD71" s="210"/>
      <c r="AE71" s="210"/>
      <c r="AF71" s="210"/>
      <c r="AG71" s="210" t="s">
        <v>225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38">
        <v>35</v>
      </c>
      <c r="B72" s="239" t="s">
        <v>771</v>
      </c>
      <c r="C72" s="246" t="s">
        <v>772</v>
      </c>
      <c r="D72" s="240" t="s">
        <v>329</v>
      </c>
      <c r="E72" s="241">
        <v>50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21</v>
      </c>
      <c r="M72" s="243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3"/>
      <c r="S72" s="243" t="s">
        <v>182</v>
      </c>
      <c r="T72" s="244" t="s">
        <v>183</v>
      </c>
      <c r="U72" s="220">
        <v>0</v>
      </c>
      <c r="V72" s="220">
        <f>ROUND(E72*U72,2)</f>
        <v>0</v>
      </c>
      <c r="W72" s="220"/>
      <c r="X72" s="220" t="s">
        <v>224</v>
      </c>
      <c r="Y72" s="220" t="s">
        <v>185</v>
      </c>
      <c r="Z72" s="210"/>
      <c r="AA72" s="210"/>
      <c r="AB72" s="210"/>
      <c r="AC72" s="210"/>
      <c r="AD72" s="210"/>
      <c r="AE72" s="210"/>
      <c r="AF72" s="210"/>
      <c r="AG72" s="210" t="s">
        <v>225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38">
        <v>36</v>
      </c>
      <c r="B73" s="239" t="s">
        <v>773</v>
      </c>
      <c r="C73" s="246" t="s">
        <v>774</v>
      </c>
      <c r="D73" s="240" t="s">
        <v>580</v>
      </c>
      <c r="E73" s="241">
        <v>15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21</v>
      </c>
      <c r="M73" s="243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3"/>
      <c r="S73" s="243" t="s">
        <v>182</v>
      </c>
      <c r="T73" s="244" t="s">
        <v>183</v>
      </c>
      <c r="U73" s="220">
        <v>0</v>
      </c>
      <c r="V73" s="220">
        <f>ROUND(E73*U73,2)</f>
        <v>0</v>
      </c>
      <c r="W73" s="220"/>
      <c r="X73" s="220" t="s">
        <v>224</v>
      </c>
      <c r="Y73" s="220" t="s">
        <v>185</v>
      </c>
      <c r="Z73" s="210"/>
      <c r="AA73" s="210"/>
      <c r="AB73" s="210"/>
      <c r="AC73" s="210"/>
      <c r="AD73" s="210"/>
      <c r="AE73" s="210"/>
      <c r="AF73" s="210"/>
      <c r="AG73" s="210" t="s">
        <v>225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8">
        <v>37</v>
      </c>
      <c r="B74" s="239" t="s">
        <v>775</v>
      </c>
      <c r="C74" s="246" t="s">
        <v>776</v>
      </c>
      <c r="D74" s="240" t="s">
        <v>686</v>
      </c>
      <c r="E74" s="241">
        <v>1</v>
      </c>
      <c r="F74" s="242"/>
      <c r="G74" s="243">
        <f>ROUND(E74*F74,2)</f>
        <v>0</v>
      </c>
      <c r="H74" s="242"/>
      <c r="I74" s="243">
        <f>ROUND(E74*H74,2)</f>
        <v>0</v>
      </c>
      <c r="J74" s="242"/>
      <c r="K74" s="243">
        <f>ROUND(E74*J74,2)</f>
        <v>0</v>
      </c>
      <c r="L74" s="243">
        <v>21</v>
      </c>
      <c r="M74" s="243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3"/>
      <c r="S74" s="243" t="s">
        <v>182</v>
      </c>
      <c r="T74" s="244" t="s">
        <v>183</v>
      </c>
      <c r="U74" s="220">
        <v>0</v>
      </c>
      <c r="V74" s="220">
        <f>ROUND(E74*U74,2)</f>
        <v>0</v>
      </c>
      <c r="W74" s="220"/>
      <c r="X74" s="220" t="s">
        <v>224</v>
      </c>
      <c r="Y74" s="220" t="s">
        <v>185</v>
      </c>
      <c r="Z74" s="210"/>
      <c r="AA74" s="210"/>
      <c r="AB74" s="210"/>
      <c r="AC74" s="210"/>
      <c r="AD74" s="210"/>
      <c r="AE74" s="210"/>
      <c r="AF74" s="210"/>
      <c r="AG74" s="210" t="s">
        <v>225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4" t="s">
        <v>177</v>
      </c>
      <c r="B75" s="225" t="s">
        <v>140</v>
      </c>
      <c r="C75" s="245" t="s">
        <v>141</v>
      </c>
      <c r="D75" s="226"/>
      <c r="E75" s="227"/>
      <c r="F75" s="228"/>
      <c r="G75" s="228">
        <f>SUMIF(AG76:AG79,"&lt;&gt;NOR",G76:G79)</f>
        <v>0</v>
      </c>
      <c r="H75" s="228"/>
      <c r="I75" s="228">
        <f>SUM(I76:I79)</f>
        <v>0</v>
      </c>
      <c r="J75" s="228"/>
      <c r="K75" s="228">
        <f>SUM(K76:K79)</f>
        <v>0</v>
      </c>
      <c r="L75" s="228"/>
      <c r="M75" s="228">
        <f>SUM(M76:M79)</f>
        <v>0</v>
      </c>
      <c r="N75" s="227"/>
      <c r="O75" s="227">
        <f>SUM(O76:O79)</f>
        <v>0</v>
      </c>
      <c r="P75" s="227"/>
      <c r="Q75" s="227">
        <f>SUM(Q76:Q79)</f>
        <v>0</v>
      </c>
      <c r="R75" s="228"/>
      <c r="S75" s="228"/>
      <c r="T75" s="229"/>
      <c r="U75" s="223"/>
      <c r="V75" s="223">
        <f>SUM(V76:V79)</f>
        <v>0</v>
      </c>
      <c r="W75" s="223"/>
      <c r="X75" s="223"/>
      <c r="Y75" s="223"/>
      <c r="AG75" t="s">
        <v>178</v>
      </c>
    </row>
    <row r="76" spans="1:60" outlineLevel="1" x14ac:dyDescent="0.2">
      <c r="A76" s="231">
        <v>38</v>
      </c>
      <c r="B76" s="232" t="s">
        <v>777</v>
      </c>
      <c r="C76" s="247" t="s">
        <v>778</v>
      </c>
      <c r="D76" s="233" t="s">
        <v>686</v>
      </c>
      <c r="E76" s="234">
        <v>4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0</v>
      </c>
      <c r="O76" s="234">
        <f>ROUND(E76*N76,2)</f>
        <v>0</v>
      </c>
      <c r="P76" s="234">
        <v>0</v>
      </c>
      <c r="Q76" s="234">
        <f>ROUND(E76*P76,2)</f>
        <v>0</v>
      </c>
      <c r="R76" s="236"/>
      <c r="S76" s="236" t="s">
        <v>182</v>
      </c>
      <c r="T76" s="237" t="s">
        <v>183</v>
      </c>
      <c r="U76" s="220">
        <v>0</v>
      </c>
      <c r="V76" s="220">
        <f>ROUND(E76*U76,2)</f>
        <v>0</v>
      </c>
      <c r="W76" s="220"/>
      <c r="X76" s="220" t="s">
        <v>224</v>
      </c>
      <c r="Y76" s="220" t="s">
        <v>185</v>
      </c>
      <c r="Z76" s="210"/>
      <c r="AA76" s="210"/>
      <c r="AB76" s="210"/>
      <c r="AC76" s="210"/>
      <c r="AD76" s="210"/>
      <c r="AE76" s="210"/>
      <c r="AF76" s="210"/>
      <c r="AG76" s="210" t="s">
        <v>225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2" x14ac:dyDescent="0.2">
      <c r="A77" s="217"/>
      <c r="B77" s="218"/>
      <c r="C77" s="263" t="s">
        <v>779</v>
      </c>
      <c r="D77" s="259"/>
      <c r="E77" s="259"/>
      <c r="F77" s="259"/>
      <c r="G77" s="259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439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58" t="str">
        <f>C77</f>
        <v>Protipožární ucpávky VZT potrubí procházející požárně dělící konstrukcí dle ČSN 730802 s odolností shodnou s odolností stavební konstrukce, nejvýše však 90 min.</v>
      </c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65" t="s">
        <v>780</v>
      </c>
      <c r="D78" s="264"/>
      <c r="E78" s="264"/>
      <c r="F78" s="264"/>
      <c r="G78" s="26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439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65" t="s">
        <v>781</v>
      </c>
      <c r="D79" s="264"/>
      <c r="E79" s="264"/>
      <c r="F79" s="264"/>
      <c r="G79" s="264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439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24" t="s">
        <v>177</v>
      </c>
      <c r="B80" s="225" t="s">
        <v>142</v>
      </c>
      <c r="C80" s="245" t="s">
        <v>143</v>
      </c>
      <c r="D80" s="226"/>
      <c r="E80" s="227"/>
      <c r="F80" s="228"/>
      <c r="G80" s="228">
        <f>SUMIF(AG81:AG136,"&lt;&gt;NOR",G81:G136)</f>
        <v>0</v>
      </c>
      <c r="H80" s="228"/>
      <c r="I80" s="228">
        <f>SUM(I81:I136)</f>
        <v>0</v>
      </c>
      <c r="J80" s="228"/>
      <c r="K80" s="228">
        <f>SUM(K81:K136)</f>
        <v>0</v>
      </c>
      <c r="L80" s="228"/>
      <c r="M80" s="228">
        <f>SUM(M81:M136)</f>
        <v>0</v>
      </c>
      <c r="N80" s="227"/>
      <c r="O80" s="227">
        <f>SUM(O81:O136)</f>
        <v>0</v>
      </c>
      <c r="P80" s="227"/>
      <c r="Q80" s="227">
        <f>SUM(Q81:Q136)</f>
        <v>0</v>
      </c>
      <c r="R80" s="228"/>
      <c r="S80" s="228"/>
      <c r="T80" s="229"/>
      <c r="U80" s="223"/>
      <c r="V80" s="223">
        <f>SUM(V81:V136)</f>
        <v>0</v>
      </c>
      <c r="W80" s="223"/>
      <c r="X80" s="223"/>
      <c r="Y80" s="223"/>
      <c r="AG80" t="s">
        <v>178</v>
      </c>
    </row>
    <row r="81" spans="1:60" outlineLevel="1" x14ac:dyDescent="0.2">
      <c r="A81" s="231">
        <v>39</v>
      </c>
      <c r="B81" s="232" t="s">
        <v>782</v>
      </c>
      <c r="C81" s="247" t="s">
        <v>783</v>
      </c>
      <c r="D81" s="233" t="s">
        <v>784</v>
      </c>
      <c r="E81" s="234">
        <v>24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6"/>
      <c r="S81" s="236" t="s">
        <v>182</v>
      </c>
      <c r="T81" s="237" t="s">
        <v>183</v>
      </c>
      <c r="U81" s="220">
        <v>0</v>
      </c>
      <c r="V81" s="220">
        <f>ROUND(E81*U81,2)</f>
        <v>0</v>
      </c>
      <c r="W81" s="220"/>
      <c r="X81" s="220" t="s">
        <v>224</v>
      </c>
      <c r="Y81" s="220" t="s">
        <v>185</v>
      </c>
      <c r="Z81" s="210"/>
      <c r="AA81" s="210"/>
      <c r="AB81" s="210"/>
      <c r="AC81" s="210"/>
      <c r="AD81" s="210"/>
      <c r="AE81" s="210"/>
      <c r="AF81" s="210"/>
      <c r="AG81" s="210" t="s">
        <v>225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2" x14ac:dyDescent="0.2">
      <c r="A82" s="217"/>
      <c r="B82" s="218"/>
      <c r="C82" s="263" t="s">
        <v>785</v>
      </c>
      <c r="D82" s="259"/>
      <c r="E82" s="259"/>
      <c r="F82" s="259"/>
      <c r="G82" s="259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439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58" t="str">
        <f>C82</f>
        <v>Základní zkoušky jsou součástí  dokončení a předání díla. Zkoušky se dokladují formou písemného protokolu obsahující veškeré projektované, zkoušené a naměřené údaje.</v>
      </c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65" t="s">
        <v>786</v>
      </c>
      <c r="D83" s="264"/>
      <c r="E83" s="264"/>
      <c r="F83" s="264"/>
      <c r="G83" s="264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439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66" t="s">
        <v>452</v>
      </c>
      <c r="D84" s="254"/>
      <c r="E84" s="255"/>
      <c r="F84" s="256"/>
      <c r="G84" s="256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439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65" t="s">
        <v>787</v>
      </c>
      <c r="D85" s="264"/>
      <c r="E85" s="264"/>
      <c r="F85" s="264"/>
      <c r="G85" s="26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439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65" t="s">
        <v>788</v>
      </c>
      <c r="D86" s="264"/>
      <c r="E86" s="264"/>
      <c r="F86" s="264"/>
      <c r="G86" s="264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439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5" t="s">
        <v>789</v>
      </c>
      <c r="D87" s="264"/>
      <c r="E87" s="264"/>
      <c r="F87" s="264"/>
      <c r="G87" s="264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439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3" x14ac:dyDescent="0.2">
      <c r="A88" s="217"/>
      <c r="B88" s="218"/>
      <c r="C88" s="265" t="s">
        <v>790</v>
      </c>
      <c r="D88" s="264"/>
      <c r="E88" s="264"/>
      <c r="F88" s="264"/>
      <c r="G88" s="264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439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58" t="str">
        <f>C88</f>
        <v>-spuštění a vypojení zařízení oprávněným pracovníkem předmětné profese ustanoveným -objednatelem, a to v rozsahu potřebném pro provedení zkoušek</v>
      </c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5" t="s">
        <v>791</v>
      </c>
      <c r="D89" s="264"/>
      <c r="E89" s="264"/>
      <c r="F89" s="264"/>
      <c r="G89" s="264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439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3" x14ac:dyDescent="0.2">
      <c r="A90" s="217"/>
      <c r="B90" s="218"/>
      <c r="C90" s="265" t="s">
        <v>790</v>
      </c>
      <c r="D90" s="264"/>
      <c r="E90" s="264"/>
      <c r="F90" s="264"/>
      <c r="G90" s="264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439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58" t="str">
        <f>C90</f>
        <v>-spuštění a vypojení zařízení oprávněným pracovníkem předmětné profese ustanoveným -objednatelem, a to v rozsahu potřebném pro provedení zkoušek</v>
      </c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65" t="s">
        <v>792</v>
      </c>
      <c r="D91" s="264"/>
      <c r="E91" s="264"/>
      <c r="F91" s="264"/>
      <c r="G91" s="264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439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65" t="s">
        <v>793</v>
      </c>
      <c r="D92" s="264"/>
      <c r="E92" s="264"/>
      <c r="F92" s="264"/>
      <c r="G92" s="264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439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65" t="s">
        <v>794</v>
      </c>
      <c r="D93" s="264"/>
      <c r="E93" s="264"/>
      <c r="F93" s="264"/>
      <c r="G93" s="264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439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65" t="s">
        <v>795</v>
      </c>
      <c r="D94" s="264"/>
      <c r="E94" s="264"/>
      <c r="F94" s="264"/>
      <c r="G94" s="264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439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65" t="s">
        <v>796</v>
      </c>
      <c r="D95" s="264"/>
      <c r="E95" s="264"/>
      <c r="F95" s="264"/>
      <c r="G95" s="264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439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65" t="s">
        <v>797</v>
      </c>
      <c r="D96" s="264"/>
      <c r="E96" s="264"/>
      <c r="F96" s="264"/>
      <c r="G96" s="264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439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65" t="s">
        <v>798</v>
      </c>
      <c r="D97" s="264"/>
      <c r="E97" s="264"/>
      <c r="F97" s="264"/>
      <c r="G97" s="264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439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5" t="s">
        <v>799</v>
      </c>
      <c r="D98" s="264"/>
      <c r="E98" s="264"/>
      <c r="F98" s="264"/>
      <c r="G98" s="264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439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65" t="s">
        <v>800</v>
      </c>
      <c r="D99" s="264"/>
      <c r="E99" s="264"/>
      <c r="F99" s="264"/>
      <c r="G99" s="264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439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5" t="s">
        <v>801</v>
      </c>
      <c r="D100" s="264"/>
      <c r="E100" s="264"/>
      <c r="F100" s="264"/>
      <c r="G100" s="264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439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65" t="s">
        <v>802</v>
      </c>
      <c r="D101" s="264"/>
      <c r="E101" s="264"/>
      <c r="F101" s="264"/>
      <c r="G101" s="264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439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65" t="s">
        <v>803</v>
      </c>
      <c r="D102" s="264"/>
      <c r="E102" s="264"/>
      <c r="F102" s="264"/>
      <c r="G102" s="264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439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5" t="s">
        <v>804</v>
      </c>
      <c r="D103" s="264"/>
      <c r="E103" s="264"/>
      <c r="F103" s="264"/>
      <c r="G103" s="264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439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5" t="s">
        <v>805</v>
      </c>
      <c r="D104" s="264"/>
      <c r="E104" s="264"/>
      <c r="F104" s="264"/>
      <c r="G104" s="264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439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5" t="s">
        <v>806</v>
      </c>
      <c r="D105" s="264"/>
      <c r="E105" s="264"/>
      <c r="F105" s="264"/>
      <c r="G105" s="264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439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5" t="s">
        <v>807</v>
      </c>
      <c r="D106" s="264"/>
      <c r="E106" s="264"/>
      <c r="F106" s="264"/>
      <c r="G106" s="264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439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5" t="s">
        <v>808</v>
      </c>
      <c r="D107" s="264"/>
      <c r="E107" s="264"/>
      <c r="F107" s="264"/>
      <c r="G107" s="264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439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65" t="s">
        <v>809</v>
      </c>
      <c r="D108" s="264"/>
      <c r="E108" s="264"/>
      <c r="F108" s="264"/>
      <c r="G108" s="264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439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65" t="s">
        <v>810</v>
      </c>
      <c r="D109" s="264"/>
      <c r="E109" s="264"/>
      <c r="F109" s="264"/>
      <c r="G109" s="264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439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65" t="s">
        <v>811</v>
      </c>
      <c r="D110" s="264"/>
      <c r="E110" s="264"/>
      <c r="F110" s="264"/>
      <c r="G110" s="264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439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65" t="s">
        <v>812</v>
      </c>
      <c r="D111" s="264"/>
      <c r="E111" s="264"/>
      <c r="F111" s="264"/>
      <c r="G111" s="264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439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65" t="s">
        <v>813</v>
      </c>
      <c r="D112" s="264"/>
      <c r="E112" s="264"/>
      <c r="F112" s="264"/>
      <c r="G112" s="264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439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65" t="s">
        <v>814</v>
      </c>
      <c r="D113" s="264"/>
      <c r="E113" s="264"/>
      <c r="F113" s="264"/>
      <c r="G113" s="264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439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65" t="s">
        <v>815</v>
      </c>
      <c r="D114" s="264"/>
      <c r="E114" s="264"/>
      <c r="F114" s="264"/>
      <c r="G114" s="264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439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65" t="s">
        <v>816</v>
      </c>
      <c r="D115" s="264"/>
      <c r="E115" s="264"/>
      <c r="F115" s="264"/>
      <c r="G115" s="264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439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65" t="s">
        <v>817</v>
      </c>
      <c r="D116" s="264"/>
      <c r="E116" s="264"/>
      <c r="F116" s="264"/>
      <c r="G116" s="264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439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65" t="s">
        <v>818</v>
      </c>
      <c r="D117" s="264"/>
      <c r="E117" s="264"/>
      <c r="F117" s="264"/>
      <c r="G117" s="264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439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65" t="s">
        <v>819</v>
      </c>
      <c r="D118" s="264"/>
      <c r="E118" s="264"/>
      <c r="F118" s="264"/>
      <c r="G118" s="264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439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65" t="s">
        <v>820</v>
      </c>
      <c r="D119" s="264"/>
      <c r="E119" s="264"/>
      <c r="F119" s="264"/>
      <c r="G119" s="264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439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65" t="s">
        <v>821</v>
      </c>
      <c r="D120" s="264"/>
      <c r="E120" s="264"/>
      <c r="F120" s="264"/>
      <c r="G120" s="264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439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1">
        <v>40</v>
      </c>
      <c r="B121" s="232" t="s">
        <v>822</v>
      </c>
      <c r="C121" s="247" t="s">
        <v>823</v>
      </c>
      <c r="D121" s="233" t="s">
        <v>784</v>
      </c>
      <c r="E121" s="234">
        <v>28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0</v>
      </c>
      <c r="O121" s="234">
        <f>ROUND(E121*N121,2)</f>
        <v>0</v>
      </c>
      <c r="P121" s="234">
        <v>0</v>
      </c>
      <c r="Q121" s="234">
        <f>ROUND(E121*P121,2)</f>
        <v>0</v>
      </c>
      <c r="R121" s="236"/>
      <c r="S121" s="236" t="s">
        <v>182</v>
      </c>
      <c r="T121" s="237" t="s">
        <v>183</v>
      </c>
      <c r="U121" s="220">
        <v>0</v>
      </c>
      <c r="V121" s="220">
        <f>ROUND(E121*U121,2)</f>
        <v>0</v>
      </c>
      <c r="W121" s="220"/>
      <c r="X121" s="220" t="s">
        <v>224</v>
      </c>
      <c r="Y121" s="220" t="s">
        <v>185</v>
      </c>
      <c r="Z121" s="210"/>
      <c r="AA121" s="210"/>
      <c r="AB121" s="210"/>
      <c r="AC121" s="210"/>
      <c r="AD121" s="210"/>
      <c r="AE121" s="210"/>
      <c r="AF121" s="210"/>
      <c r="AG121" s="210" t="s">
        <v>225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63" t="s">
        <v>824</v>
      </c>
      <c r="D122" s="259"/>
      <c r="E122" s="259"/>
      <c r="F122" s="259"/>
      <c r="G122" s="259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439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65" t="s">
        <v>825</v>
      </c>
      <c r="D123" s="264"/>
      <c r="E123" s="264"/>
      <c r="F123" s="264"/>
      <c r="G123" s="264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439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65" t="s">
        <v>826</v>
      </c>
      <c r="D124" s="264"/>
      <c r="E124" s="264"/>
      <c r="F124" s="264"/>
      <c r="G124" s="264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439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65" t="s">
        <v>827</v>
      </c>
      <c r="D125" s="264"/>
      <c r="E125" s="264"/>
      <c r="F125" s="264"/>
      <c r="G125" s="264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439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65" t="s">
        <v>828</v>
      </c>
      <c r="D126" s="264"/>
      <c r="E126" s="264"/>
      <c r="F126" s="264"/>
      <c r="G126" s="264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439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65" t="s">
        <v>829</v>
      </c>
      <c r="D127" s="264"/>
      <c r="E127" s="264"/>
      <c r="F127" s="264"/>
      <c r="G127" s="264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439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65" t="s">
        <v>830</v>
      </c>
      <c r="D128" s="264"/>
      <c r="E128" s="264"/>
      <c r="F128" s="264"/>
      <c r="G128" s="264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439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1">
        <v>41</v>
      </c>
      <c r="B129" s="232" t="s">
        <v>831</v>
      </c>
      <c r="C129" s="247" t="s">
        <v>832</v>
      </c>
      <c r="D129" s="233" t="s">
        <v>784</v>
      </c>
      <c r="E129" s="234">
        <v>8</v>
      </c>
      <c r="F129" s="235"/>
      <c r="G129" s="236">
        <f>ROUND(E129*F129,2)</f>
        <v>0</v>
      </c>
      <c r="H129" s="235"/>
      <c r="I129" s="236">
        <f>ROUND(E129*H129,2)</f>
        <v>0</v>
      </c>
      <c r="J129" s="235"/>
      <c r="K129" s="236">
        <f>ROUND(E129*J129,2)</f>
        <v>0</v>
      </c>
      <c r="L129" s="236">
        <v>21</v>
      </c>
      <c r="M129" s="236">
        <f>G129*(1+L129/100)</f>
        <v>0</v>
      </c>
      <c r="N129" s="234">
        <v>0</v>
      </c>
      <c r="O129" s="234">
        <f>ROUND(E129*N129,2)</f>
        <v>0</v>
      </c>
      <c r="P129" s="234">
        <v>0</v>
      </c>
      <c r="Q129" s="234">
        <f>ROUND(E129*P129,2)</f>
        <v>0</v>
      </c>
      <c r="R129" s="236"/>
      <c r="S129" s="236" t="s">
        <v>195</v>
      </c>
      <c r="T129" s="237" t="s">
        <v>183</v>
      </c>
      <c r="U129" s="220">
        <v>0</v>
      </c>
      <c r="V129" s="220">
        <f>ROUND(E129*U129,2)</f>
        <v>0</v>
      </c>
      <c r="W129" s="220"/>
      <c r="X129" s="220" t="s">
        <v>833</v>
      </c>
      <c r="Y129" s="220" t="s">
        <v>185</v>
      </c>
      <c r="Z129" s="210"/>
      <c r="AA129" s="210"/>
      <c r="AB129" s="210"/>
      <c r="AC129" s="210"/>
      <c r="AD129" s="210"/>
      <c r="AE129" s="210"/>
      <c r="AF129" s="210"/>
      <c r="AG129" s="210" t="s">
        <v>834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63" t="s">
        <v>835</v>
      </c>
      <c r="D130" s="259"/>
      <c r="E130" s="259"/>
      <c r="F130" s="259"/>
      <c r="G130" s="259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439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66" t="s">
        <v>452</v>
      </c>
      <c r="D131" s="254"/>
      <c r="E131" s="255"/>
      <c r="F131" s="256"/>
      <c r="G131" s="256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439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65" t="s">
        <v>836</v>
      </c>
      <c r="D132" s="264"/>
      <c r="E132" s="264"/>
      <c r="F132" s="264"/>
      <c r="G132" s="264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439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65" t="s">
        <v>837</v>
      </c>
      <c r="D133" s="264"/>
      <c r="E133" s="264"/>
      <c r="F133" s="264"/>
      <c r="G133" s="264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439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65" t="s">
        <v>838</v>
      </c>
      <c r="D134" s="264"/>
      <c r="E134" s="264"/>
      <c r="F134" s="264"/>
      <c r="G134" s="264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439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65" t="s">
        <v>839</v>
      </c>
      <c r="D135" s="264"/>
      <c r="E135" s="264"/>
      <c r="F135" s="264"/>
      <c r="G135" s="264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439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65" t="s">
        <v>840</v>
      </c>
      <c r="D136" s="264"/>
      <c r="E136" s="264"/>
      <c r="F136" s="264"/>
      <c r="G136" s="264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439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">
      <c r="A137" s="3"/>
      <c r="B137" s="4"/>
      <c r="C137" s="249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v>12</v>
      </c>
      <c r="AF137">
        <v>21</v>
      </c>
      <c r="AG137" t="s">
        <v>163</v>
      </c>
    </row>
    <row r="138" spans="1:60" x14ac:dyDescent="0.2">
      <c r="A138" s="213"/>
      <c r="B138" s="214" t="s">
        <v>29</v>
      </c>
      <c r="C138" s="250"/>
      <c r="D138" s="215"/>
      <c r="E138" s="216"/>
      <c r="F138" s="216"/>
      <c r="G138" s="230">
        <f>G8+G62+G75+G80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E138">
        <f>SUMIF(L7:L136,AE137,G7:G136)</f>
        <v>0</v>
      </c>
      <c r="AF138">
        <f>SUMIF(L7:L136,AF137,G7:G136)</f>
        <v>0</v>
      </c>
      <c r="AG138" t="s">
        <v>217</v>
      </c>
    </row>
    <row r="139" spans="1:60" x14ac:dyDescent="0.2">
      <c r="C139" s="251"/>
      <c r="D139" s="10"/>
      <c r="AG139" t="s">
        <v>218</v>
      </c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84">
    <mergeCell ref="C130:G130"/>
    <mergeCell ref="C132:G132"/>
    <mergeCell ref="C133:G133"/>
    <mergeCell ref="C134:G134"/>
    <mergeCell ref="C135:G135"/>
    <mergeCell ref="C136:G136"/>
    <mergeCell ref="C123:G123"/>
    <mergeCell ref="C124:G124"/>
    <mergeCell ref="C125:G125"/>
    <mergeCell ref="C126:G126"/>
    <mergeCell ref="C127:G127"/>
    <mergeCell ref="C128:G128"/>
    <mergeCell ref="C116:G116"/>
    <mergeCell ref="C117:G117"/>
    <mergeCell ref="C118:G118"/>
    <mergeCell ref="C119:G119"/>
    <mergeCell ref="C120:G120"/>
    <mergeCell ref="C122:G122"/>
    <mergeCell ref="C110:G110"/>
    <mergeCell ref="C111:G111"/>
    <mergeCell ref="C112:G112"/>
    <mergeCell ref="C113:G113"/>
    <mergeCell ref="C114:G114"/>
    <mergeCell ref="C115:G115"/>
    <mergeCell ref="C104:G104"/>
    <mergeCell ref="C105:G105"/>
    <mergeCell ref="C106:G106"/>
    <mergeCell ref="C107:G107"/>
    <mergeCell ref="C108:G108"/>
    <mergeCell ref="C109:G109"/>
    <mergeCell ref="C98:G98"/>
    <mergeCell ref="C99:G99"/>
    <mergeCell ref="C100:G100"/>
    <mergeCell ref="C101:G101"/>
    <mergeCell ref="C102:G102"/>
    <mergeCell ref="C103:G103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77:G77"/>
    <mergeCell ref="C78:G78"/>
    <mergeCell ref="C79:G79"/>
    <mergeCell ref="C82:G82"/>
    <mergeCell ref="C83:G83"/>
    <mergeCell ref="C85:G85"/>
    <mergeCell ref="C40:G40"/>
    <mergeCell ref="C41:G41"/>
    <mergeCell ref="C42:G42"/>
    <mergeCell ref="C43:G43"/>
    <mergeCell ref="C64:G64"/>
    <mergeCell ref="C65:G65"/>
    <mergeCell ref="C32:G32"/>
    <mergeCell ref="C33:G33"/>
    <mergeCell ref="C35:G35"/>
    <mergeCell ref="C36:G36"/>
    <mergeCell ref="C37:G37"/>
    <mergeCell ref="C38:G38"/>
    <mergeCell ref="C25:G25"/>
    <mergeCell ref="C26:G26"/>
    <mergeCell ref="C27:G27"/>
    <mergeCell ref="C28:G28"/>
    <mergeCell ref="C30:G30"/>
    <mergeCell ref="C31:G31"/>
    <mergeCell ref="C12:G12"/>
    <mergeCell ref="C14:G14"/>
    <mergeCell ref="C16:G16"/>
    <mergeCell ref="C18:G18"/>
    <mergeCell ref="C21:G21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5E66-E56C-471A-9F59-53C969CBB50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219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8</v>
      </c>
      <c r="B3" s="49" t="s">
        <v>50</v>
      </c>
      <c r="C3" s="199" t="s">
        <v>44</v>
      </c>
      <c r="D3" s="197"/>
      <c r="E3" s="197"/>
      <c r="F3" s="197"/>
      <c r="G3" s="198"/>
      <c r="AC3" s="174" t="s">
        <v>151</v>
      </c>
      <c r="AG3" t="s">
        <v>153</v>
      </c>
    </row>
    <row r="4" spans="1:60" ht="24.95" customHeight="1" x14ac:dyDescent="0.2">
      <c r="A4" s="200" t="s">
        <v>9</v>
      </c>
      <c r="B4" s="201" t="s">
        <v>55</v>
      </c>
      <c r="C4" s="202" t="s">
        <v>56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29</v>
      </c>
      <c r="H6" s="209" t="s">
        <v>30</v>
      </c>
      <c r="I6" s="209" t="s">
        <v>161</v>
      </c>
      <c r="J6" s="209" t="s">
        <v>31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  <c r="Y6" s="209" t="s">
        <v>176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177</v>
      </c>
      <c r="B8" s="225" t="s">
        <v>96</v>
      </c>
      <c r="C8" s="245" t="s">
        <v>97</v>
      </c>
      <c r="D8" s="226"/>
      <c r="E8" s="227"/>
      <c r="F8" s="228"/>
      <c r="G8" s="228">
        <f>SUMIF(AG9:AG14,"&lt;&gt;NOR",G9:G14)</f>
        <v>0</v>
      </c>
      <c r="H8" s="228"/>
      <c r="I8" s="228">
        <f>SUM(I9:I14)</f>
        <v>0</v>
      </c>
      <c r="J8" s="228"/>
      <c r="K8" s="228">
        <f>SUM(K9:K14)</f>
        <v>0</v>
      </c>
      <c r="L8" s="228"/>
      <c r="M8" s="228">
        <f>SUM(M9:M14)</f>
        <v>0</v>
      </c>
      <c r="N8" s="227"/>
      <c r="O8" s="227">
        <f>SUM(O9:O14)</f>
        <v>0.05</v>
      </c>
      <c r="P8" s="227"/>
      <c r="Q8" s="227">
        <f>SUM(Q9:Q14)</f>
        <v>0.65</v>
      </c>
      <c r="R8" s="228"/>
      <c r="S8" s="228"/>
      <c r="T8" s="229"/>
      <c r="U8" s="223"/>
      <c r="V8" s="223">
        <f>SUM(V9:V14)</f>
        <v>71.97</v>
      </c>
      <c r="W8" s="223"/>
      <c r="X8" s="223"/>
      <c r="Y8" s="223"/>
      <c r="AG8" t="s">
        <v>178</v>
      </c>
    </row>
    <row r="9" spans="1:60" ht="22.5" outlineLevel="1" x14ac:dyDescent="0.2">
      <c r="A9" s="231">
        <v>1</v>
      </c>
      <c r="B9" s="232" t="s">
        <v>841</v>
      </c>
      <c r="C9" s="247" t="s">
        <v>842</v>
      </c>
      <c r="D9" s="233" t="s">
        <v>329</v>
      </c>
      <c r="E9" s="234">
        <v>10.8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2.14E-3</v>
      </c>
      <c r="Q9" s="234">
        <f>ROUND(E9*P9,2)</f>
        <v>0.02</v>
      </c>
      <c r="R9" s="236" t="s">
        <v>458</v>
      </c>
      <c r="S9" s="236" t="s">
        <v>195</v>
      </c>
      <c r="T9" s="237" t="s">
        <v>183</v>
      </c>
      <c r="U9" s="220">
        <v>4</v>
      </c>
      <c r="V9" s="220">
        <f>ROUND(E9*U9,2)</f>
        <v>43.2</v>
      </c>
      <c r="W9" s="220"/>
      <c r="X9" s="220" t="s">
        <v>224</v>
      </c>
      <c r="Y9" s="220" t="s">
        <v>185</v>
      </c>
      <c r="Z9" s="210"/>
      <c r="AA9" s="210"/>
      <c r="AB9" s="210"/>
      <c r="AC9" s="210"/>
      <c r="AD9" s="210"/>
      <c r="AE9" s="210"/>
      <c r="AF9" s="210"/>
      <c r="AG9" s="210" t="s">
        <v>225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8" t="s">
        <v>843</v>
      </c>
      <c r="D10" s="221"/>
      <c r="E10" s="222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203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48" t="s">
        <v>844</v>
      </c>
      <c r="D11" s="221"/>
      <c r="E11" s="222">
        <v>10.8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1">
        <v>2</v>
      </c>
      <c r="B12" s="232" t="s">
        <v>845</v>
      </c>
      <c r="C12" s="247" t="s">
        <v>846</v>
      </c>
      <c r="D12" s="233" t="s">
        <v>329</v>
      </c>
      <c r="E12" s="234">
        <v>105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4.8999999999999998E-4</v>
      </c>
      <c r="O12" s="234">
        <f>ROUND(E12*N12,2)</f>
        <v>0.05</v>
      </c>
      <c r="P12" s="234">
        <v>6.0000000000000001E-3</v>
      </c>
      <c r="Q12" s="234">
        <f>ROUND(E12*P12,2)</f>
        <v>0.63</v>
      </c>
      <c r="R12" s="236" t="s">
        <v>458</v>
      </c>
      <c r="S12" s="236" t="s">
        <v>195</v>
      </c>
      <c r="T12" s="237" t="s">
        <v>183</v>
      </c>
      <c r="U12" s="220">
        <v>0.27400000000000002</v>
      </c>
      <c r="V12" s="220">
        <f>ROUND(E12*U12,2)</f>
        <v>28.77</v>
      </c>
      <c r="W12" s="220"/>
      <c r="X12" s="220" t="s">
        <v>224</v>
      </c>
      <c r="Y12" s="220" t="s">
        <v>185</v>
      </c>
      <c r="Z12" s="210"/>
      <c r="AA12" s="210"/>
      <c r="AB12" s="210"/>
      <c r="AC12" s="210"/>
      <c r="AD12" s="210"/>
      <c r="AE12" s="210"/>
      <c r="AF12" s="210"/>
      <c r="AG12" s="210" t="s">
        <v>225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48" t="s">
        <v>847</v>
      </c>
      <c r="D13" s="221"/>
      <c r="E13" s="222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48" t="s">
        <v>848</v>
      </c>
      <c r="D14" s="221"/>
      <c r="E14" s="222">
        <v>105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4" t="s">
        <v>177</v>
      </c>
      <c r="B15" s="225" t="s">
        <v>120</v>
      </c>
      <c r="C15" s="245" t="s">
        <v>121</v>
      </c>
      <c r="D15" s="226"/>
      <c r="E15" s="227"/>
      <c r="F15" s="228"/>
      <c r="G15" s="228">
        <f>SUMIF(AG16:AG21,"&lt;&gt;NOR",G16:G21)</f>
        <v>0</v>
      </c>
      <c r="H15" s="228"/>
      <c r="I15" s="228">
        <f>SUM(I16:I21)</f>
        <v>0</v>
      </c>
      <c r="J15" s="228"/>
      <c r="K15" s="228">
        <f>SUM(K16:K21)</f>
        <v>0</v>
      </c>
      <c r="L15" s="228"/>
      <c r="M15" s="228">
        <f>SUM(M16:M21)</f>
        <v>0</v>
      </c>
      <c r="N15" s="227"/>
      <c r="O15" s="227">
        <f>SUM(O16:O21)</f>
        <v>0</v>
      </c>
      <c r="P15" s="227"/>
      <c r="Q15" s="227">
        <f>SUM(Q16:Q21)</f>
        <v>0</v>
      </c>
      <c r="R15" s="228"/>
      <c r="S15" s="228"/>
      <c r="T15" s="229"/>
      <c r="U15" s="223"/>
      <c r="V15" s="223">
        <f>SUM(V16:V21)</f>
        <v>0</v>
      </c>
      <c r="W15" s="223"/>
      <c r="X15" s="223"/>
      <c r="Y15" s="223"/>
      <c r="AG15" t="s">
        <v>178</v>
      </c>
    </row>
    <row r="16" spans="1:60" outlineLevel="1" x14ac:dyDescent="0.2">
      <c r="A16" s="238">
        <v>3</v>
      </c>
      <c r="B16" s="239" t="s">
        <v>849</v>
      </c>
      <c r="C16" s="246" t="s">
        <v>850</v>
      </c>
      <c r="D16" s="240" t="s">
        <v>275</v>
      </c>
      <c r="E16" s="241">
        <v>1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182</v>
      </c>
      <c r="T16" s="244" t="s">
        <v>183</v>
      </c>
      <c r="U16" s="220">
        <v>0</v>
      </c>
      <c r="V16" s="220">
        <f>ROUND(E16*U16,2)</f>
        <v>0</v>
      </c>
      <c r="W16" s="220"/>
      <c r="X16" s="220" t="s">
        <v>224</v>
      </c>
      <c r="Y16" s="220" t="s">
        <v>185</v>
      </c>
      <c r="Z16" s="210"/>
      <c r="AA16" s="210"/>
      <c r="AB16" s="210"/>
      <c r="AC16" s="210"/>
      <c r="AD16" s="210"/>
      <c r="AE16" s="210"/>
      <c r="AF16" s="210"/>
      <c r="AG16" s="210" t="s">
        <v>225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8">
        <v>4</v>
      </c>
      <c r="B17" s="239" t="s">
        <v>851</v>
      </c>
      <c r="C17" s="246" t="s">
        <v>852</v>
      </c>
      <c r="D17" s="240" t="s">
        <v>275</v>
      </c>
      <c r="E17" s="241">
        <v>1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182</v>
      </c>
      <c r="T17" s="244" t="s">
        <v>183</v>
      </c>
      <c r="U17" s="220">
        <v>0</v>
      </c>
      <c r="V17" s="220">
        <f>ROUND(E17*U17,2)</f>
        <v>0</v>
      </c>
      <c r="W17" s="220"/>
      <c r="X17" s="220" t="s">
        <v>224</v>
      </c>
      <c r="Y17" s="220" t="s">
        <v>185</v>
      </c>
      <c r="Z17" s="210"/>
      <c r="AA17" s="210"/>
      <c r="AB17" s="210"/>
      <c r="AC17" s="210"/>
      <c r="AD17" s="210"/>
      <c r="AE17" s="210"/>
      <c r="AF17" s="210"/>
      <c r="AG17" s="210" t="s">
        <v>225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8">
        <v>5</v>
      </c>
      <c r="B18" s="239" t="s">
        <v>853</v>
      </c>
      <c r="C18" s="246" t="s">
        <v>854</v>
      </c>
      <c r="D18" s="240" t="s">
        <v>275</v>
      </c>
      <c r="E18" s="241">
        <v>1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/>
      <c r="S18" s="243" t="s">
        <v>182</v>
      </c>
      <c r="T18" s="244" t="s">
        <v>183</v>
      </c>
      <c r="U18" s="220">
        <v>0</v>
      </c>
      <c r="V18" s="220">
        <f>ROUND(E18*U18,2)</f>
        <v>0</v>
      </c>
      <c r="W18" s="220"/>
      <c r="X18" s="220" t="s">
        <v>224</v>
      </c>
      <c r="Y18" s="220" t="s">
        <v>185</v>
      </c>
      <c r="Z18" s="210"/>
      <c r="AA18" s="210"/>
      <c r="AB18" s="210"/>
      <c r="AC18" s="210"/>
      <c r="AD18" s="210"/>
      <c r="AE18" s="210"/>
      <c r="AF18" s="210"/>
      <c r="AG18" s="210" t="s">
        <v>225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8">
        <v>6</v>
      </c>
      <c r="B19" s="239" t="s">
        <v>855</v>
      </c>
      <c r="C19" s="246" t="s">
        <v>856</v>
      </c>
      <c r="D19" s="240" t="s">
        <v>275</v>
      </c>
      <c r="E19" s="241">
        <v>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182</v>
      </c>
      <c r="T19" s="244" t="s">
        <v>183</v>
      </c>
      <c r="U19" s="220">
        <v>0</v>
      </c>
      <c r="V19" s="220">
        <f>ROUND(E19*U19,2)</f>
        <v>0</v>
      </c>
      <c r="W19" s="220"/>
      <c r="X19" s="220" t="s">
        <v>224</v>
      </c>
      <c r="Y19" s="220" t="s">
        <v>185</v>
      </c>
      <c r="Z19" s="210"/>
      <c r="AA19" s="210"/>
      <c r="AB19" s="210"/>
      <c r="AC19" s="210"/>
      <c r="AD19" s="210"/>
      <c r="AE19" s="210"/>
      <c r="AF19" s="210"/>
      <c r="AG19" s="210" t="s">
        <v>225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8">
        <v>7</v>
      </c>
      <c r="B20" s="239" t="s">
        <v>857</v>
      </c>
      <c r="C20" s="246" t="s">
        <v>858</v>
      </c>
      <c r="D20" s="240" t="s">
        <v>275</v>
      </c>
      <c r="E20" s="241">
        <v>35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182</v>
      </c>
      <c r="T20" s="244" t="s">
        <v>183</v>
      </c>
      <c r="U20" s="220">
        <v>0</v>
      </c>
      <c r="V20" s="220">
        <f>ROUND(E20*U20,2)</f>
        <v>0</v>
      </c>
      <c r="W20" s="220"/>
      <c r="X20" s="220" t="s">
        <v>224</v>
      </c>
      <c r="Y20" s="220" t="s">
        <v>185</v>
      </c>
      <c r="Z20" s="210"/>
      <c r="AA20" s="210"/>
      <c r="AB20" s="210"/>
      <c r="AC20" s="210"/>
      <c r="AD20" s="210"/>
      <c r="AE20" s="210"/>
      <c r="AF20" s="210"/>
      <c r="AG20" s="210" t="s">
        <v>225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8">
        <v>8</v>
      </c>
      <c r="B21" s="239" t="s">
        <v>859</v>
      </c>
      <c r="C21" s="246" t="s">
        <v>860</v>
      </c>
      <c r="D21" s="240" t="s">
        <v>275</v>
      </c>
      <c r="E21" s="241">
        <v>4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21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/>
      <c r="S21" s="243" t="s">
        <v>182</v>
      </c>
      <c r="T21" s="244" t="s">
        <v>183</v>
      </c>
      <c r="U21" s="220">
        <v>0</v>
      </c>
      <c r="V21" s="220">
        <f>ROUND(E21*U21,2)</f>
        <v>0</v>
      </c>
      <c r="W21" s="220"/>
      <c r="X21" s="220" t="s">
        <v>224</v>
      </c>
      <c r="Y21" s="220" t="s">
        <v>185</v>
      </c>
      <c r="Z21" s="210"/>
      <c r="AA21" s="210"/>
      <c r="AB21" s="210"/>
      <c r="AC21" s="210"/>
      <c r="AD21" s="210"/>
      <c r="AE21" s="210"/>
      <c r="AF21" s="210"/>
      <c r="AG21" s="210" t="s">
        <v>225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4" t="s">
        <v>177</v>
      </c>
      <c r="B22" s="225" t="s">
        <v>122</v>
      </c>
      <c r="C22" s="245" t="s">
        <v>123</v>
      </c>
      <c r="D22" s="226"/>
      <c r="E22" s="227"/>
      <c r="F22" s="228"/>
      <c r="G22" s="228">
        <f>SUMIF(AG23:AG29,"&lt;&gt;NOR",G23:G29)</f>
        <v>0</v>
      </c>
      <c r="H22" s="228"/>
      <c r="I22" s="228">
        <f>SUM(I23:I29)</f>
        <v>0</v>
      </c>
      <c r="J22" s="228"/>
      <c r="K22" s="228">
        <f>SUM(K23:K29)</f>
        <v>0</v>
      </c>
      <c r="L22" s="228"/>
      <c r="M22" s="228">
        <f>SUM(M23:M29)</f>
        <v>0</v>
      </c>
      <c r="N22" s="227"/>
      <c r="O22" s="227">
        <f>SUM(O23:O29)</f>
        <v>0</v>
      </c>
      <c r="P22" s="227"/>
      <c r="Q22" s="227">
        <f>SUM(Q23:Q29)</f>
        <v>0</v>
      </c>
      <c r="R22" s="228"/>
      <c r="S22" s="228"/>
      <c r="T22" s="229"/>
      <c r="U22" s="223"/>
      <c r="V22" s="223">
        <f>SUM(V23:V29)</f>
        <v>0</v>
      </c>
      <c r="W22" s="223"/>
      <c r="X22" s="223"/>
      <c r="Y22" s="223"/>
      <c r="AG22" t="s">
        <v>178</v>
      </c>
    </row>
    <row r="23" spans="1:60" outlineLevel="1" x14ac:dyDescent="0.2">
      <c r="A23" s="231">
        <v>9</v>
      </c>
      <c r="B23" s="232" t="s">
        <v>861</v>
      </c>
      <c r="C23" s="247" t="s">
        <v>862</v>
      </c>
      <c r="D23" s="233" t="s">
        <v>275</v>
      </c>
      <c r="E23" s="234">
        <v>4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/>
      <c r="S23" s="236" t="s">
        <v>182</v>
      </c>
      <c r="T23" s="237" t="s">
        <v>183</v>
      </c>
      <c r="U23" s="220">
        <v>0</v>
      </c>
      <c r="V23" s="220">
        <f>ROUND(E23*U23,2)</f>
        <v>0</v>
      </c>
      <c r="W23" s="220"/>
      <c r="X23" s="220" t="s">
        <v>224</v>
      </c>
      <c r="Y23" s="220" t="s">
        <v>185</v>
      </c>
      <c r="Z23" s="210"/>
      <c r="AA23" s="210"/>
      <c r="AB23" s="210"/>
      <c r="AC23" s="210"/>
      <c r="AD23" s="210"/>
      <c r="AE23" s="210"/>
      <c r="AF23" s="210"/>
      <c r="AG23" s="210" t="s">
        <v>225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48" t="s">
        <v>863</v>
      </c>
      <c r="D24" s="221"/>
      <c r="E24" s="222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48" t="s">
        <v>864</v>
      </c>
      <c r="D25" s="221"/>
      <c r="E25" s="222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48" t="s">
        <v>403</v>
      </c>
      <c r="D26" s="221"/>
      <c r="E26" s="222">
        <v>4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8">
        <v>10</v>
      </c>
      <c r="B27" s="239" t="s">
        <v>865</v>
      </c>
      <c r="C27" s="246" t="s">
        <v>866</v>
      </c>
      <c r="D27" s="240" t="s">
        <v>275</v>
      </c>
      <c r="E27" s="241">
        <v>15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182</v>
      </c>
      <c r="T27" s="244" t="s">
        <v>183</v>
      </c>
      <c r="U27" s="220">
        <v>0</v>
      </c>
      <c r="V27" s="220">
        <f>ROUND(E27*U27,2)</f>
        <v>0</v>
      </c>
      <c r="W27" s="220"/>
      <c r="X27" s="220" t="s">
        <v>224</v>
      </c>
      <c r="Y27" s="220" t="s">
        <v>185</v>
      </c>
      <c r="Z27" s="210"/>
      <c r="AA27" s="210"/>
      <c r="AB27" s="210"/>
      <c r="AC27" s="210"/>
      <c r="AD27" s="210"/>
      <c r="AE27" s="210"/>
      <c r="AF27" s="210"/>
      <c r="AG27" s="210" t="s">
        <v>225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8">
        <v>11</v>
      </c>
      <c r="B28" s="239" t="s">
        <v>867</v>
      </c>
      <c r="C28" s="246" t="s">
        <v>868</v>
      </c>
      <c r="D28" s="240" t="s">
        <v>275</v>
      </c>
      <c r="E28" s="241">
        <v>5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21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182</v>
      </c>
      <c r="T28" s="244" t="s">
        <v>183</v>
      </c>
      <c r="U28" s="220">
        <v>0</v>
      </c>
      <c r="V28" s="220">
        <f>ROUND(E28*U28,2)</f>
        <v>0</v>
      </c>
      <c r="W28" s="220"/>
      <c r="X28" s="220" t="s">
        <v>224</v>
      </c>
      <c r="Y28" s="220" t="s">
        <v>185</v>
      </c>
      <c r="Z28" s="210"/>
      <c r="AA28" s="210"/>
      <c r="AB28" s="210"/>
      <c r="AC28" s="210"/>
      <c r="AD28" s="210"/>
      <c r="AE28" s="210"/>
      <c r="AF28" s="210"/>
      <c r="AG28" s="210" t="s">
        <v>225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8">
        <v>12</v>
      </c>
      <c r="B29" s="239" t="s">
        <v>869</v>
      </c>
      <c r="C29" s="246" t="s">
        <v>870</v>
      </c>
      <c r="D29" s="240" t="s">
        <v>275</v>
      </c>
      <c r="E29" s="241">
        <v>3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21</v>
      </c>
      <c r="M29" s="243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3"/>
      <c r="S29" s="243" t="s">
        <v>182</v>
      </c>
      <c r="T29" s="244" t="s">
        <v>183</v>
      </c>
      <c r="U29" s="220">
        <v>0</v>
      </c>
      <c r="V29" s="220">
        <f>ROUND(E29*U29,2)</f>
        <v>0</v>
      </c>
      <c r="W29" s="220"/>
      <c r="X29" s="220" t="s">
        <v>224</v>
      </c>
      <c r="Y29" s="220" t="s">
        <v>185</v>
      </c>
      <c r="Z29" s="210"/>
      <c r="AA29" s="210"/>
      <c r="AB29" s="210"/>
      <c r="AC29" s="210"/>
      <c r="AD29" s="210"/>
      <c r="AE29" s="210"/>
      <c r="AF29" s="210"/>
      <c r="AG29" s="210" t="s">
        <v>225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4" t="s">
        <v>177</v>
      </c>
      <c r="B30" s="225" t="s">
        <v>124</v>
      </c>
      <c r="C30" s="245" t="s">
        <v>125</v>
      </c>
      <c r="D30" s="226"/>
      <c r="E30" s="227"/>
      <c r="F30" s="228"/>
      <c r="G30" s="228">
        <f>SUMIF(AG31:AG33,"&lt;&gt;NOR",G31:G33)</f>
        <v>0</v>
      </c>
      <c r="H30" s="228"/>
      <c r="I30" s="228">
        <f>SUM(I31:I33)</f>
        <v>0</v>
      </c>
      <c r="J30" s="228"/>
      <c r="K30" s="228">
        <f>SUM(K31:K33)</f>
        <v>0</v>
      </c>
      <c r="L30" s="228"/>
      <c r="M30" s="228">
        <f>SUM(M31:M33)</f>
        <v>0</v>
      </c>
      <c r="N30" s="227"/>
      <c r="O30" s="227">
        <f>SUM(O31:O33)</f>
        <v>0</v>
      </c>
      <c r="P30" s="227"/>
      <c r="Q30" s="227">
        <f>SUM(Q31:Q33)</f>
        <v>0</v>
      </c>
      <c r="R30" s="228"/>
      <c r="S30" s="228"/>
      <c r="T30" s="229"/>
      <c r="U30" s="223"/>
      <c r="V30" s="223">
        <f>SUM(V31:V33)</f>
        <v>0</v>
      </c>
      <c r="W30" s="223"/>
      <c r="X30" s="223"/>
      <c r="Y30" s="223"/>
      <c r="AG30" t="s">
        <v>178</v>
      </c>
    </row>
    <row r="31" spans="1:60" outlineLevel="1" x14ac:dyDescent="0.2">
      <c r="A31" s="238">
        <v>13</v>
      </c>
      <c r="B31" s="239" t="s">
        <v>871</v>
      </c>
      <c r="C31" s="246" t="s">
        <v>872</v>
      </c>
      <c r="D31" s="240" t="s">
        <v>275</v>
      </c>
      <c r="E31" s="241">
        <v>4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21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/>
      <c r="S31" s="243" t="s">
        <v>182</v>
      </c>
      <c r="T31" s="244" t="s">
        <v>183</v>
      </c>
      <c r="U31" s="220">
        <v>0</v>
      </c>
      <c r="V31" s="220">
        <f>ROUND(E31*U31,2)</f>
        <v>0</v>
      </c>
      <c r="W31" s="220"/>
      <c r="X31" s="220" t="s">
        <v>224</v>
      </c>
      <c r="Y31" s="220" t="s">
        <v>185</v>
      </c>
      <c r="Z31" s="210"/>
      <c r="AA31" s="210"/>
      <c r="AB31" s="210"/>
      <c r="AC31" s="210"/>
      <c r="AD31" s="210"/>
      <c r="AE31" s="210"/>
      <c r="AF31" s="210"/>
      <c r="AG31" s="210" t="s">
        <v>225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8">
        <v>14</v>
      </c>
      <c r="B32" s="239" t="s">
        <v>873</v>
      </c>
      <c r="C32" s="246" t="s">
        <v>874</v>
      </c>
      <c r="D32" s="240" t="s">
        <v>275</v>
      </c>
      <c r="E32" s="241">
        <v>23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21</v>
      </c>
      <c r="M32" s="243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182</v>
      </c>
      <c r="T32" s="244" t="s">
        <v>183</v>
      </c>
      <c r="U32" s="220">
        <v>0</v>
      </c>
      <c r="V32" s="220">
        <f>ROUND(E32*U32,2)</f>
        <v>0</v>
      </c>
      <c r="W32" s="220"/>
      <c r="X32" s="220" t="s">
        <v>224</v>
      </c>
      <c r="Y32" s="220" t="s">
        <v>185</v>
      </c>
      <c r="Z32" s="210"/>
      <c r="AA32" s="210"/>
      <c r="AB32" s="210"/>
      <c r="AC32" s="210"/>
      <c r="AD32" s="210"/>
      <c r="AE32" s="210"/>
      <c r="AF32" s="210"/>
      <c r="AG32" s="210" t="s">
        <v>225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8">
        <v>15</v>
      </c>
      <c r="B33" s="239" t="s">
        <v>875</v>
      </c>
      <c r="C33" s="246" t="s">
        <v>876</v>
      </c>
      <c r="D33" s="240" t="s">
        <v>275</v>
      </c>
      <c r="E33" s="241">
        <v>8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182</v>
      </c>
      <c r="T33" s="244" t="s">
        <v>183</v>
      </c>
      <c r="U33" s="220">
        <v>0</v>
      </c>
      <c r="V33" s="220">
        <f>ROUND(E33*U33,2)</f>
        <v>0</v>
      </c>
      <c r="W33" s="220"/>
      <c r="X33" s="220" t="s">
        <v>224</v>
      </c>
      <c r="Y33" s="220" t="s">
        <v>185</v>
      </c>
      <c r="Z33" s="210"/>
      <c r="AA33" s="210"/>
      <c r="AB33" s="210"/>
      <c r="AC33" s="210"/>
      <c r="AD33" s="210"/>
      <c r="AE33" s="210"/>
      <c r="AF33" s="210"/>
      <c r="AG33" s="210" t="s">
        <v>225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24" t="s">
        <v>177</v>
      </c>
      <c r="B34" s="225" t="s">
        <v>126</v>
      </c>
      <c r="C34" s="245" t="s">
        <v>127</v>
      </c>
      <c r="D34" s="226"/>
      <c r="E34" s="227"/>
      <c r="F34" s="228"/>
      <c r="G34" s="228">
        <f>SUMIF(AG35:AG69,"&lt;&gt;NOR",G35:G69)</f>
        <v>0</v>
      </c>
      <c r="H34" s="228"/>
      <c r="I34" s="228">
        <f>SUM(I35:I69)</f>
        <v>0</v>
      </c>
      <c r="J34" s="228"/>
      <c r="K34" s="228">
        <f>SUM(K35:K69)</f>
        <v>0</v>
      </c>
      <c r="L34" s="228"/>
      <c r="M34" s="228">
        <f>SUM(M35:M69)</f>
        <v>0</v>
      </c>
      <c r="N34" s="227"/>
      <c r="O34" s="227">
        <f>SUM(O35:O69)</f>
        <v>0</v>
      </c>
      <c r="P34" s="227"/>
      <c r="Q34" s="227">
        <f>SUM(Q35:Q69)</f>
        <v>0</v>
      </c>
      <c r="R34" s="228"/>
      <c r="S34" s="228"/>
      <c r="T34" s="229"/>
      <c r="U34" s="223"/>
      <c r="V34" s="223">
        <f>SUM(V35:V69)</f>
        <v>0</v>
      </c>
      <c r="W34" s="223"/>
      <c r="X34" s="223"/>
      <c r="Y34" s="223"/>
      <c r="AG34" t="s">
        <v>178</v>
      </c>
    </row>
    <row r="35" spans="1:60" outlineLevel="1" x14ac:dyDescent="0.2">
      <c r="A35" s="238">
        <v>16</v>
      </c>
      <c r="B35" s="239" t="s">
        <v>877</v>
      </c>
      <c r="C35" s="246" t="s">
        <v>878</v>
      </c>
      <c r="D35" s="240" t="s">
        <v>288</v>
      </c>
      <c r="E35" s="241">
        <v>5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21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/>
      <c r="S35" s="243" t="s">
        <v>182</v>
      </c>
      <c r="T35" s="244" t="s">
        <v>183</v>
      </c>
      <c r="U35" s="220">
        <v>0</v>
      </c>
      <c r="V35" s="220">
        <f>ROUND(E35*U35,2)</f>
        <v>0</v>
      </c>
      <c r="W35" s="220"/>
      <c r="X35" s="220" t="s">
        <v>224</v>
      </c>
      <c r="Y35" s="220" t="s">
        <v>185</v>
      </c>
      <c r="Z35" s="210"/>
      <c r="AA35" s="210"/>
      <c r="AB35" s="210"/>
      <c r="AC35" s="210"/>
      <c r="AD35" s="210"/>
      <c r="AE35" s="210"/>
      <c r="AF35" s="210"/>
      <c r="AG35" s="210" t="s">
        <v>225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8">
        <v>17</v>
      </c>
      <c r="B36" s="239" t="s">
        <v>879</v>
      </c>
      <c r="C36" s="246" t="s">
        <v>880</v>
      </c>
      <c r="D36" s="240" t="s">
        <v>686</v>
      </c>
      <c r="E36" s="241">
        <v>4</v>
      </c>
      <c r="F36" s="242"/>
      <c r="G36" s="243">
        <f>ROUND(E36*F36,2)</f>
        <v>0</v>
      </c>
      <c r="H36" s="242"/>
      <c r="I36" s="243">
        <f>ROUND(E36*H36,2)</f>
        <v>0</v>
      </c>
      <c r="J36" s="242"/>
      <c r="K36" s="243">
        <f>ROUND(E36*J36,2)</f>
        <v>0</v>
      </c>
      <c r="L36" s="243">
        <v>21</v>
      </c>
      <c r="M36" s="243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3"/>
      <c r="S36" s="243" t="s">
        <v>182</v>
      </c>
      <c r="T36" s="244" t="s">
        <v>183</v>
      </c>
      <c r="U36" s="220">
        <v>0</v>
      </c>
      <c r="V36" s="220">
        <f>ROUND(E36*U36,2)</f>
        <v>0</v>
      </c>
      <c r="W36" s="220"/>
      <c r="X36" s="220" t="s">
        <v>224</v>
      </c>
      <c r="Y36" s="220" t="s">
        <v>185</v>
      </c>
      <c r="Z36" s="210"/>
      <c r="AA36" s="210"/>
      <c r="AB36" s="210"/>
      <c r="AC36" s="210"/>
      <c r="AD36" s="210"/>
      <c r="AE36" s="210"/>
      <c r="AF36" s="210"/>
      <c r="AG36" s="210" t="s">
        <v>225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8">
        <v>18</v>
      </c>
      <c r="B37" s="239" t="s">
        <v>881</v>
      </c>
      <c r="C37" s="246" t="s">
        <v>882</v>
      </c>
      <c r="D37" s="240" t="s">
        <v>686</v>
      </c>
      <c r="E37" s="241">
        <v>2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21</v>
      </c>
      <c r="M37" s="243">
        <f>G37*(1+L37/100)</f>
        <v>0</v>
      </c>
      <c r="N37" s="241">
        <v>0</v>
      </c>
      <c r="O37" s="241">
        <f>ROUND(E37*N37,2)</f>
        <v>0</v>
      </c>
      <c r="P37" s="241">
        <v>0</v>
      </c>
      <c r="Q37" s="241">
        <f>ROUND(E37*P37,2)</f>
        <v>0</v>
      </c>
      <c r="R37" s="243"/>
      <c r="S37" s="243" t="s">
        <v>182</v>
      </c>
      <c r="T37" s="244" t="s">
        <v>183</v>
      </c>
      <c r="U37" s="220">
        <v>0</v>
      </c>
      <c r="V37" s="220">
        <f>ROUND(E37*U37,2)</f>
        <v>0</v>
      </c>
      <c r="W37" s="220"/>
      <c r="X37" s="220" t="s">
        <v>224</v>
      </c>
      <c r="Y37" s="220" t="s">
        <v>185</v>
      </c>
      <c r="Z37" s="210"/>
      <c r="AA37" s="210"/>
      <c r="AB37" s="210"/>
      <c r="AC37" s="210"/>
      <c r="AD37" s="210"/>
      <c r="AE37" s="210"/>
      <c r="AF37" s="210"/>
      <c r="AG37" s="210" t="s">
        <v>225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8">
        <v>19</v>
      </c>
      <c r="B38" s="239" t="s">
        <v>883</v>
      </c>
      <c r="C38" s="246" t="s">
        <v>884</v>
      </c>
      <c r="D38" s="240" t="s">
        <v>686</v>
      </c>
      <c r="E38" s="241">
        <v>1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/>
      <c r="S38" s="243" t="s">
        <v>182</v>
      </c>
      <c r="T38" s="244" t="s">
        <v>183</v>
      </c>
      <c r="U38" s="220">
        <v>0</v>
      </c>
      <c r="V38" s="220">
        <f>ROUND(E38*U38,2)</f>
        <v>0</v>
      </c>
      <c r="W38" s="220"/>
      <c r="X38" s="220" t="s">
        <v>224</v>
      </c>
      <c r="Y38" s="220" t="s">
        <v>185</v>
      </c>
      <c r="Z38" s="210"/>
      <c r="AA38" s="210"/>
      <c r="AB38" s="210"/>
      <c r="AC38" s="210"/>
      <c r="AD38" s="210"/>
      <c r="AE38" s="210"/>
      <c r="AF38" s="210"/>
      <c r="AG38" s="210" t="s">
        <v>225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8">
        <v>20</v>
      </c>
      <c r="B39" s="239" t="s">
        <v>885</v>
      </c>
      <c r="C39" s="246" t="s">
        <v>886</v>
      </c>
      <c r="D39" s="240" t="s">
        <v>686</v>
      </c>
      <c r="E39" s="241">
        <v>17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182</v>
      </c>
      <c r="T39" s="244" t="s">
        <v>183</v>
      </c>
      <c r="U39" s="220">
        <v>0</v>
      </c>
      <c r="V39" s="220">
        <f>ROUND(E39*U39,2)</f>
        <v>0</v>
      </c>
      <c r="W39" s="220"/>
      <c r="X39" s="220" t="s">
        <v>224</v>
      </c>
      <c r="Y39" s="220" t="s">
        <v>185</v>
      </c>
      <c r="Z39" s="210"/>
      <c r="AA39" s="210"/>
      <c r="AB39" s="210"/>
      <c r="AC39" s="210"/>
      <c r="AD39" s="210"/>
      <c r="AE39" s="210"/>
      <c r="AF39" s="210"/>
      <c r="AG39" s="210" t="s">
        <v>225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8">
        <v>21</v>
      </c>
      <c r="B40" s="239" t="s">
        <v>887</v>
      </c>
      <c r="C40" s="246" t="s">
        <v>888</v>
      </c>
      <c r="D40" s="240" t="s">
        <v>686</v>
      </c>
      <c r="E40" s="241">
        <v>18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21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182</v>
      </c>
      <c r="T40" s="244" t="s">
        <v>183</v>
      </c>
      <c r="U40" s="220">
        <v>0</v>
      </c>
      <c r="V40" s="220">
        <f>ROUND(E40*U40,2)</f>
        <v>0</v>
      </c>
      <c r="W40" s="220"/>
      <c r="X40" s="220" t="s">
        <v>224</v>
      </c>
      <c r="Y40" s="220" t="s">
        <v>185</v>
      </c>
      <c r="Z40" s="210"/>
      <c r="AA40" s="210"/>
      <c r="AB40" s="210"/>
      <c r="AC40" s="210"/>
      <c r="AD40" s="210"/>
      <c r="AE40" s="210"/>
      <c r="AF40" s="210"/>
      <c r="AG40" s="210" t="s">
        <v>225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8">
        <v>22</v>
      </c>
      <c r="B41" s="239" t="s">
        <v>889</v>
      </c>
      <c r="C41" s="246" t="s">
        <v>890</v>
      </c>
      <c r="D41" s="240" t="s">
        <v>686</v>
      </c>
      <c r="E41" s="241">
        <v>3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21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/>
      <c r="S41" s="243" t="s">
        <v>182</v>
      </c>
      <c r="T41" s="244" t="s">
        <v>183</v>
      </c>
      <c r="U41" s="220">
        <v>0</v>
      </c>
      <c r="V41" s="220">
        <f>ROUND(E41*U41,2)</f>
        <v>0</v>
      </c>
      <c r="W41" s="220"/>
      <c r="X41" s="220" t="s">
        <v>224</v>
      </c>
      <c r="Y41" s="220" t="s">
        <v>185</v>
      </c>
      <c r="Z41" s="210"/>
      <c r="AA41" s="210"/>
      <c r="AB41" s="210"/>
      <c r="AC41" s="210"/>
      <c r="AD41" s="210"/>
      <c r="AE41" s="210"/>
      <c r="AF41" s="210"/>
      <c r="AG41" s="210" t="s">
        <v>225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8">
        <v>23</v>
      </c>
      <c r="B42" s="239" t="s">
        <v>891</v>
      </c>
      <c r="C42" s="246" t="s">
        <v>892</v>
      </c>
      <c r="D42" s="240" t="s">
        <v>686</v>
      </c>
      <c r="E42" s="241">
        <v>5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21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/>
      <c r="S42" s="243" t="s">
        <v>182</v>
      </c>
      <c r="T42" s="244" t="s">
        <v>183</v>
      </c>
      <c r="U42" s="220">
        <v>0</v>
      </c>
      <c r="V42" s="220">
        <f>ROUND(E42*U42,2)</f>
        <v>0</v>
      </c>
      <c r="W42" s="220"/>
      <c r="X42" s="220" t="s">
        <v>224</v>
      </c>
      <c r="Y42" s="220" t="s">
        <v>185</v>
      </c>
      <c r="Z42" s="210"/>
      <c r="AA42" s="210"/>
      <c r="AB42" s="210"/>
      <c r="AC42" s="210"/>
      <c r="AD42" s="210"/>
      <c r="AE42" s="210"/>
      <c r="AF42" s="210"/>
      <c r="AG42" s="210" t="s">
        <v>225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8">
        <v>24</v>
      </c>
      <c r="B43" s="239" t="s">
        <v>893</v>
      </c>
      <c r="C43" s="246" t="s">
        <v>894</v>
      </c>
      <c r="D43" s="240" t="s">
        <v>686</v>
      </c>
      <c r="E43" s="241">
        <v>18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21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182</v>
      </c>
      <c r="T43" s="244" t="s">
        <v>183</v>
      </c>
      <c r="U43" s="220">
        <v>0</v>
      </c>
      <c r="V43" s="220">
        <f>ROUND(E43*U43,2)</f>
        <v>0</v>
      </c>
      <c r="W43" s="220"/>
      <c r="X43" s="220" t="s">
        <v>224</v>
      </c>
      <c r="Y43" s="220" t="s">
        <v>185</v>
      </c>
      <c r="Z43" s="210"/>
      <c r="AA43" s="210"/>
      <c r="AB43" s="210"/>
      <c r="AC43" s="210"/>
      <c r="AD43" s="210"/>
      <c r="AE43" s="210"/>
      <c r="AF43" s="210"/>
      <c r="AG43" s="210" t="s">
        <v>225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8">
        <v>25</v>
      </c>
      <c r="B44" s="239" t="s">
        <v>895</v>
      </c>
      <c r="C44" s="246" t="s">
        <v>896</v>
      </c>
      <c r="D44" s="240" t="s">
        <v>686</v>
      </c>
      <c r="E44" s="241">
        <v>8</v>
      </c>
      <c r="F44" s="242"/>
      <c r="G44" s="243">
        <f>ROUND(E44*F44,2)</f>
        <v>0</v>
      </c>
      <c r="H44" s="242"/>
      <c r="I44" s="243">
        <f>ROUND(E44*H44,2)</f>
        <v>0</v>
      </c>
      <c r="J44" s="242"/>
      <c r="K44" s="243">
        <f>ROUND(E44*J44,2)</f>
        <v>0</v>
      </c>
      <c r="L44" s="243">
        <v>21</v>
      </c>
      <c r="M44" s="243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3"/>
      <c r="S44" s="243" t="s">
        <v>182</v>
      </c>
      <c r="T44" s="244" t="s">
        <v>183</v>
      </c>
      <c r="U44" s="220">
        <v>0</v>
      </c>
      <c r="V44" s="220">
        <f>ROUND(E44*U44,2)</f>
        <v>0</v>
      </c>
      <c r="W44" s="220"/>
      <c r="X44" s="220" t="s">
        <v>224</v>
      </c>
      <c r="Y44" s="220" t="s">
        <v>185</v>
      </c>
      <c r="Z44" s="210"/>
      <c r="AA44" s="210"/>
      <c r="AB44" s="210"/>
      <c r="AC44" s="210"/>
      <c r="AD44" s="210"/>
      <c r="AE44" s="210"/>
      <c r="AF44" s="210"/>
      <c r="AG44" s="210" t="s">
        <v>225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8">
        <v>26</v>
      </c>
      <c r="B45" s="239" t="s">
        <v>897</v>
      </c>
      <c r="C45" s="246" t="s">
        <v>898</v>
      </c>
      <c r="D45" s="240" t="s">
        <v>686</v>
      </c>
      <c r="E45" s="241">
        <v>1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/>
      <c r="S45" s="243" t="s">
        <v>182</v>
      </c>
      <c r="T45" s="244" t="s">
        <v>183</v>
      </c>
      <c r="U45" s="220">
        <v>0</v>
      </c>
      <c r="V45" s="220">
        <f>ROUND(E45*U45,2)</f>
        <v>0</v>
      </c>
      <c r="W45" s="220"/>
      <c r="X45" s="220" t="s">
        <v>224</v>
      </c>
      <c r="Y45" s="220" t="s">
        <v>185</v>
      </c>
      <c r="Z45" s="210"/>
      <c r="AA45" s="210"/>
      <c r="AB45" s="210"/>
      <c r="AC45" s="210"/>
      <c r="AD45" s="210"/>
      <c r="AE45" s="210"/>
      <c r="AF45" s="210"/>
      <c r="AG45" s="210" t="s">
        <v>225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8">
        <v>27</v>
      </c>
      <c r="B46" s="239" t="s">
        <v>899</v>
      </c>
      <c r="C46" s="246" t="s">
        <v>900</v>
      </c>
      <c r="D46" s="240" t="s">
        <v>686</v>
      </c>
      <c r="E46" s="241">
        <v>13</v>
      </c>
      <c r="F46" s="242"/>
      <c r="G46" s="243">
        <f>ROUND(E46*F46,2)</f>
        <v>0</v>
      </c>
      <c r="H46" s="242"/>
      <c r="I46" s="243">
        <f>ROUND(E46*H46,2)</f>
        <v>0</v>
      </c>
      <c r="J46" s="242"/>
      <c r="K46" s="243">
        <f>ROUND(E46*J46,2)</f>
        <v>0</v>
      </c>
      <c r="L46" s="243">
        <v>21</v>
      </c>
      <c r="M46" s="243">
        <f>G46*(1+L46/100)</f>
        <v>0</v>
      </c>
      <c r="N46" s="241">
        <v>0</v>
      </c>
      <c r="O46" s="241">
        <f>ROUND(E46*N46,2)</f>
        <v>0</v>
      </c>
      <c r="P46" s="241">
        <v>0</v>
      </c>
      <c r="Q46" s="241">
        <f>ROUND(E46*P46,2)</f>
        <v>0</v>
      </c>
      <c r="R46" s="243"/>
      <c r="S46" s="243" t="s">
        <v>182</v>
      </c>
      <c r="T46" s="244" t="s">
        <v>183</v>
      </c>
      <c r="U46" s="220">
        <v>0</v>
      </c>
      <c r="V46" s="220">
        <f>ROUND(E46*U46,2)</f>
        <v>0</v>
      </c>
      <c r="W46" s="220"/>
      <c r="X46" s="220" t="s">
        <v>224</v>
      </c>
      <c r="Y46" s="220" t="s">
        <v>185</v>
      </c>
      <c r="Z46" s="210"/>
      <c r="AA46" s="210"/>
      <c r="AB46" s="210"/>
      <c r="AC46" s="210"/>
      <c r="AD46" s="210"/>
      <c r="AE46" s="210"/>
      <c r="AF46" s="210"/>
      <c r="AG46" s="210" t="s">
        <v>225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8">
        <v>28</v>
      </c>
      <c r="B47" s="239" t="s">
        <v>901</v>
      </c>
      <c r="C47" s="246" t="s">
        <v>902</v>
      </c>
      <c r="D47" s="240" t="s">
        <v>686</v>
      </c>
      <c r="E47" s="241">
        <v>5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21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182</v>
      </c>
      <c r="T47" s="244" t="s">
        <v>183</v>
      </c>
      <c r="U47" s="220">
        <v>0</v>
      </c>
      <c r="V47" s="220">
        <f>ROUND(E47*U47,2)</f>
        <v>0</v>
      </c>
      <c r="W47" s="220"/>
      <c r="X47" s="220" t="s">
        <v>224</v>
      </c>
      <c r="Y47" s="220" t="s">
        <v>185</v>
      </c>
      <c r="Z47" s="210"/>
      <c r="AA47" s="210"/>
      <c r="AB47" s="210"/>
      <c r="AC47" s="210"/>
      <c r="AD47" s="210"/>
      <c r="AE47" s="210"/>
      <c r="AF47" s="210"/>
      <c r="AG47" s="210" t="s">
        <v>225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8">
        <v>29</v>
      </c>
      <c r="B48" s="239" t="s">
        <v>903</v>
      </c>
      <c r="C48" s="246" t="s">
        <v>904</v>
      </c>
      <c r="D48" s="240" t="s">
        <v>686</v>
      </c>
      <c r="E48" s="241">
        <v>1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21</v>
      </c>
      <c r="M48" s="243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3"/>
      <c r="S48" s="243" t="s">
        <v>182</v>
      </c>
      <c r="T48" s="244" t="s">
        <v>183</v>
      </c>
      <c r="U48" s="220">
        <v>0</v>
      </c>
      <c r="V48" s="220">
        <f>ROUND(E48*U48,2)</f>
        <v>0</v>
      </c>
      <c r="W48" s="220"/>
      <c r="X48" s="220" t="s">
        <v>224</v>
      </c>
      <c r="Y48" s="220" t="s">
        <v>185</v>
      </c>
      <c r="Z48" s="210"/>
      <c r="AA48" s="210"/>
      <c r="AB48" s="210"/>
      <c r="AC48" s="210"/>
      <c r="AD48" s="210"/>
      <c r="AE48" s="210"/>
      <c r="AF48" s="210"/>
      <c r="AG48" s="210" t="s">
        <v>225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8">
        <v>30</v>
      </c>
      <c r="B49" s="239" t="s">
        <v>905</v>
      </c>
      <c r="C49" s="246" t="s">
        <v>906</v>
      </c>
      <c r="D49" s="240" t="s">
        <v>686</v>
      </c>
      <c r="E49" s="241">
        <v>10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21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/>
      <c r="S49" s="243" t="s">
        <v>182</v>
      </c>
      <c r="T49" s="244" t="s">
        <v>183</v>
      </c>
      <c r="U49" s="220">
        <v>0</v>
      </c>
      <c r="V49" s="220">
        <f>ROUND(E49*U49,2)</f>
        <v>0</v>
      </c>
      <c r="W49" s="220"/>
      <c r="X49" s="220" t="s">
        <v>224</v>
      </c>
      <c r="Y49" s="220" t="s">
        <v>185</v>
      </c>
      <c r="Z49" s="210"/>
      <c r="AA49" s="210"/>
      <c r="AB49" s="210"/>
      <c r="AC49" s="210"/>
      <c r="AD49" s="210"/>
      <c r="AE49" s="210"/>
      <c r="AF49" s="210"/>
      <c r="AG49" s="210" t="s">
        <v>225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8">
        <v>31</v>
      </c>
      <c r="B50" s="239" t="s">
        <v>907</v>
      </c>
      <c r="C50" s="246" t="s">
        <v>908</v>
      </c>
      <c r="D50" s="240" t="s">
        <v>686</v>
      </c>
      <c r="E50" s="241">
        <v>23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21</v>
      </c>
      <c r="M50" s="243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3"/>
      <c r="S50" s="243" t="s">
        <v>182</v>
      </c>
      <c r="T50" s="244" t="s">
        <v>183</v>
      </c>
      <c r="U50" s="220">
        <v>0</v>
      </c>
      <c r="V50" s="220">
        <f>ROUND(E50*U50,2)</f>
        <v>0</v>
      </c>
      <c r="W50" s="220"/>
      <c r="X50" s="220" t="s">
        <v>224</v>
      </c>
      <c r="Y50" s="220" t="s">
        <v>185</v>
      </c>
      <c r="Z50" s="210"/>
      <c r="AA50" s="210"/>
      <c r="AB50" s="210"/>
      <c r="AC50" s="210"/>
      <c r="AD50" s="210"/>
      <c r="AE50" s="210"/>
      <c r="AF50" s="210"/>
      <c r="AG50" s="210" t="s">
        <v>225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8">
        <v>32</v>
      </c>
      <c r="B51" s="239" t="s">
        <v>909</v>
      </c>
      <c r="C51" s="246" t="s">
        <v>910</v>
      </c>
      <c r="D51" s="240" t="s">
        <v>686</v>
      </c>
      <c r="E51" s="241">
        <v>4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21</v>
      </c>
      <c r="M51" s="243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3"/>
      <c r="S51" s="243" t="s">
        <v>182</v>
      </c>
      <c r="T51" s="244" t="s">
        <v>183</v>
      </c>
      <c r="U51" s="220">
        <v>0</v>
      </c>
      <c r="V51" s="220">
        <f>ROUND(E51*U51,2)</f>
        <v>0</v>
      </c>
      <c r="W51" s="220"/>
      <c r="X51" s="220" t="s">
        <v>224</v>
      </c>
      <c r="Y51" s="220" t="s">
        <v>185</v>
      </c>
      <c r="Z51" s="210"/>
      <c r="AA51" s="210"/>
      <c r="AB51" s="210"/>
      <c r="AC51" s="210"/>
      <c r="AD51" s="210"/>
      <c r="AE51" s="210"/>
      <c r="AF51" s="210"/>
      <c r="AG51" s="210" t="s">
        <v>225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8">
        <v>33</v>
      </c>
      <c r="B52" s="239" t="s">
        <v>911</v>
      </c>
      <c r="C52" s="246" t="s">
        <v>912</v>
      </c>
      <c r="D52" s="240" t="s">
        <v>686</v>
      </c>
      <c r="E52" s="241">
        <v>4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21</v>
      </c>
      <c r="M52" s="243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3"/>
      <c r="S52" s="243" t="s">
        <v>182</v>
      </c>
      <c r="T52" s="244" t="s">
        <v>183</v>
      </c>
      <c r="U52" s="220">
        <v>0</v>
      </c>
      <c r="V52" s="220">
        <f>ROUND(E52*U52,2)</f>
        <v>0</v>
      </c>
      <c r="W52" s="220"/>
      <c r="X52" s="220" t="s">
        <v>224</v>
      </c>
      <c r="Y52" s="220" t="s">
        <v>185</v>
      </c>
      <c r="Z52" s="210"/>
      <c r="AA52" s="210"/>
      <c r="AB52" s="210"/>
      <c r="AC52" s="210"/>
      <c r="AD52" s="210"/>
      <c r="AE52" s="210"/>
      <c r="AF52" s="210"/>
      <c r="AG52" s="210" t="s">
        <v>225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8">
        <v>34</v>
      </c>
      <c r="B53" s="239" t="s">
        <v>913</v>
      </c>
      <c r="C53" s="246" t="s">
        <v>914</v>
      </c>
      <c r="D53" s="240" t="s">
        <v>329</v>
      </c>
      <c r="E53" s="241">
        <v>28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21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/>
      <c r="S53" s="243" t="s">
        <v>182</v>
      </c>
      <c r="T53" s="244" t="s">
        <v>183</v>
      </c>
      <c r="U53" s="220">
        <v>0</v>
      </c>
      <c r="V53" s="220">
        <f>ROUND(E53*U53,2)</f>
        <v>0</v>
      </c>
      <c r="W53" s="220"/>
      <c r="X53" s="220" t="s">
        <v>224</v>
      </c>
      <c r="Y53" s="220" t="s">
        <v>185</v>
      </c>
      <c r="Z53" s="210"/>
      <c r="AA53" s="210"/>
      <c r="AB53" s="210"/>
      <c r="AC53" s="210"/>
      <c r="AD53" s="210"/>
      <c r="AE53" s="210"/>
      <c r="AF53" s="210"/>
      <c r="AG53" s="210" t="s">
        <v>225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8">
        <v>35</v>
      </c>
      <c r="B54" s="239" t="s">
        <v>915</v>
      </c>
      <c r="C54" s="246" t="s">
        <v>916</v>
      </c>
      <c r="D54" s="240" t="s">
        <v>329</v>
      </c>
      <c r="E54" s="241">
        <v>12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21</v>
      </c>
      <c r="M54" s="243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3"/>
      <c r="S54" s="243" t="s">
        <v>182</v>
      </c>
      <c r="T54" s="244" t="s">
        <v>183</v>
      </c>
      <c r="U54" s="220">
        <v>0</v>
      </c>
      <c r="V54" s="220">
        <f>ROUND(E54*U54,2)</f>
        <v>0</v>
      </c>
      <c r="W54" s="220"/>
      <c r="X54" s="220" t="s">
        <v>224</v>
      </c>
      <c r="Y54" s="220" t="s">
        <v>185</v>
      </c>
      <c r="Z54" s="210"/>
      <c r="AA54" s="210"/>
      <c r="AB54" s="210"/>
      <c r="AC54" s="210"/>
      <c r="AD54" s="210"/>
      <c r="AE54" s="210"/>
      <c r="AF54" s="210"/>
      <c r="AG54" s="210" t="s">
        <v>225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8">
        <v>36</v>
      </c>
      <c r="B55" s="239" t="s">
        <v>917</v>
      </c>
      <c r="C55" s="246" t="s">
        <v>918</v>
      </c>
      <c r="D55" s="240" t="s">
        <v>329</v>
      </c>
      <c r="E55" s="241">
        <v>11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21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/>
      <c r="S55" s="243" t="s">
        <v>182</v>
      </c>
      <c r="T55" s="244" t="s">
        <v>183</v>
      </c>
      <c r="U55" s="220">
        <v>0</v>
      </c>
      <c r="V55" s="220">
        <f>ROUND(E55*U55,2)</f>
        <v>0</v>
      </c>
      <c r="W55" s="220"/>
      <c r="X55" s="220" t="s">
        <v>224</v>
      </c>
      <c r="Y55" s="220" t="s">
        <v>185</v>
      </c>
      <c r="Z55" s="210"/>
      <c r="AA55" s="210"/>
      <c r="AB55" s="210"/>
      <c r="AC55" s="210"/>
      <c r="AD55" s="210"/>
      <c r="AE55" s="210"/>
      <c r="AF55" s="210"/>
      <c r="AG55" s="210" t="s">
        <v>225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8">
        <v>37</v>
      </c>
      <c r="B56" s="239" t="s">
        <v>919</v>
      </c>
      <c r="C56" s="246" t="s">
        <v>920</v>
      </c>
      <c r="D56" s="240" t="s">
        <v>329</v>
      </c>
      <c r="E56" s="241">
        <v>24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21</v>
      </c>
      <c r="M56" s="243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3"/>
      <c r="S56" s="243" t="s">
        <v>182</v>
      </c>
      <c r="T56" s="244" t="s">
        <v>183</v>
      </c>
      <c r="U56" s="220">
        <v>0</v>
      </c>
      <c r="V56" s="220">
        <f>ROUND(E56*U56,2)</f>
        <v>0</v>
      </c>
      <c r="W56" s="220"/>
      <c r="X56" s="220" t="s">
        <v>224</v>
      </c>
      <c r="Y56" s="220" t="s">
        <v>185</v>
      </c>
      <c r="Z56" s="210"/>
      <c r="AA56" s="210"/>
      <c r="AB56" s="210"/>
      <c r="AC56" s="210"/>
      <c r="AD56" s="210"/>
      <c r="AE56" s="210"/>
      <c r="AF56" s="210"/>
      <c r="AG56" s="210" t="s">
        <v>225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8">
        <v>38</v>
      </c>
      <c r="B57" s="239" t="s">
        <v>921</v>
      </c>
      <c r="C57" s="246" t="s">
        <v>922</v>
      </c>
      <c r="D57" s="240" t="s">
        <v>686</v>
      </c>
      <c r="E57" s="241">
        <v>1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/>
      <c r="S57" s="243" t="s">
        <v>182</v>
      </c>
      <c r="T57" s="244" t="s">
        <v>183</v>
      </c>
      <c r="U57" s="220">
        <v>0</v>
      </c>
      <c r="V57" s="220">
        <f>ROUND(E57*U57,2)</f>
        <v>0</v>
      </c>
      <c r="W57" s="220"/>
      <c r="X57" s="220" t="s">
        <v>224</v>
      </c>
      <c r="Y57" s="220" t="s">
        <v>185</v>
      </c>
      <c r="Z57" s="210"/>
      <c r="AA57" s="210"/>
      <c r="AB57" s="210"/>
      <c r="AC57" s="210"/>
      <c r="AD57" s="210"/>
      <c r="AE57" s="210"/>
      <c r="AF57" s="210"/>
      <c r="AG57" s="210" t="s">
        <v>225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8">
        <v>39</v>
      </c>
      <c r="B58" s="239" t="s">
        <v>923</v>
      </c>
      <c r="C58" s="246" t="s">
        <v>924</v>
      </c>
      <c r="D58" s="240" t="s">
        <v>686</v>
      </c>
      <c r="E58" s="241">
        <v>22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21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182</v>
      </c>
      <c r="T58" s="244" t="s">
        <v>183</v>
      </c>
      <c r="U58" s="220">
        <v>0</v>
      </c>
      <c r="V58" s="220">
        <f>ROUND(E58*U58,2)</f>
        <v>0</v>
      </c>
      <c r="W58" s="220"/>
      <c r="X58" s="220" t="s">
        <v>224</v>
      </c>
      <c r="Y58" s="220" t="s">
        <v>185</v>
      </c>
      <c r="Z58" s="210"/>
      <c r="AA58" s="210"/>
      <c r="AB58" s="210"/>
      <c r="AC58" s="210"/>
      <c r="AD58" s="210"/>
      <c r="AE58" s="210"/>
      <c r="AF58" s="210"/>
      <c r="AG58" s="210" t="s">
        <v>225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8">
        <v>40</v>
      </c>
      <c r="B59" s="239" t="s">
        <v>925</v>
      </c>
      <c r="C59" s="246" t="s">
        <v>926</v>
      </c>
      <c r="D59" s="240" t="s">
        <v>686</v>
      </c>
      <c r="E59" s="241">
        <v>4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21</v>
      </c>
      <c r="M59" s="243">
        <f>G59*(1+L59/100)</f>
        <v>0</v>
      </c>
      <c r="N59" s="241">
        <v>0</v>
      </c>
      <c r="O59" s="241">
        <f>ROUND(E59*N59,2)</f>
        <v>0</v>
      </c>
      <c r="P59" s="241">
        <v>0</v>
      </c>
      <c r="Q59" s="241">
        <f>ROUND(E59*P59,2)</f>
        <v>0</v>
      </c>
      <c r="R59" s="243"/>
      <c r="S59" s="243" t="s">
        <v>182</v>
      </c>
      <c r="T59" s="244" t="s">
        <v>183</v>
      </c>
      <c r="U59" s="220">
        <v>0</v>
      </c>
      <c r="V59" s="220">
        <f>ROUND(E59*U59,2)</f>
        <v>0</v>
      </c>
      <c r="W59" s="220"/>
      <c r="X59" s="220" t="s">
        <v>224</v>
      </c>
      <c r="Y59" s="220" t="s">
        <v>185</v>
      </c>
      <c r="Z59" s="210"/>
      <c r="AA59" s="210"/>
      <c r="AB59" s="210"/>
      <c r="AC59" s="210"/>
      <c r="AD59" s="210"/>
      <c r="AE59" s="210"/>
      <c r="AF59" s="210"/>
      <c r="AG59" s="210" t="s">
        <v>225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8">
        <v>41</v>
      </c>
      <c r="B60" s="239" t="s">
        <v>927</v>
      </c>
      <c r="C60" s="246" t="s">
        <v>928</v>
      </c>
      <c r="D60" s="240" t="s">
        <v>686</v>
      </c>
      <c r="E60" s="241">
        <v>35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21</v>
      </c>
      <c r="M60" s="243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3"/>
      <c r="S60" s="243" t="s">
        <v>182</v>
      </c>
      <c r="T60" s="244" t="s">
        <v>183</v>
      </c>
      <c r="U60" s="220">
        <v>0</v>
      </c>
      <c r="V60" s="220">
        <f>ROUND(E60*U60,2)</f>
        <v>0</v>
      </c>
      <c r="W60" s="220"/>
      <c r="X60" s="220" t="s">
        <v>224</v>
      </c>
      <c r="Y60" s="220" t="s">
        <v>185</v>
      </c>
      <c r="Z60" s="210"/>
      <c r="AA60" s="210"/>
      <c r="AB60" s="210"/>
      <c r="AC60" s="210"/>
      <c r="AD60" s="210"/>
      <c r="AE60" s="210"/>
      <c r="AF60" s="210"/>
      <c r="AG60" s="210" t="s">
        <v>225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8">
        <v>42</v>
      </c>
      <c r="B61" s="239" t="s">
        <v>929</v>
      </c>
      <c r="C61" s="246" t="s">
        <v>930</v>
      </c>
      <c r="D61" s="240" t="s">
        <v>686</v>
      </c>
      <c r="E61" s="241">
        <v>2</v>
      </c>
      <c r="F61" s="242"/>
      <c r="G61" s="243">
        <f>ROUND(E61*F61,2)</f>
        <v>0</v>
      </c>
      <c r="H61" s="242"/>
      <c r="I61" s="243">
        <f>ROUND(E61*H61,2)</f>
        <v>0</v>
      </c>
      <c r="J61" s="242"/>
      <c r="K61" s="243">
        <f>ROUND(E61*J61,2)</f>
        <v>0</v>
      </c>
      <c r="L61" s="243">
        <v>21</v>
      </c>
      <c r="M61" s="243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3"/>
      <c r="S61" s="243" t="s">
        <v>182</v>
      </c>
      <c r="T61" s="244" t="s">
        <v>183</v>
      </c>
      <c r="U61" s="220">
        <v>0</v>
      </c>
      <c r="V61" s="220">
        <f>ROUND(E61*U61,2)</f>
        <v>0</v>
      </c>
      <c r="W61" s="220"/>
      <c r="X61" s="220" t="s">
        <v>224</v>
      </c>
      <c r="Y61" s="220" t="s">
        <v>185</v>
      </c>
      <c r="Z61" s="210"/>
      <c r="AA61" s="210"/>
      <c r="AB61" s="210"/>
      <c r="AC61" s="210"/>
      <c r="AD61" s="210"/>
      <c r="AE61" s="210"/>
      <c r="AF61" s="210"/>
      <c r="AG61" s="210" t="s">
        <v>225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8">
        <v>43</v>
      </c>
      <c r="B62" s="239" t="s">
        <v>931</v>
      </c>
      <c r="C62" s="246" t="s">
        <v>932</v>
      </c>
      <c r="D62" s="240" t="s">
        <v>686</v>
      </c>
      <c r="E62" s="241">
        <v>2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21</v>
      </c>
      <c r="M62" s="243">
        <f>G62*(1+L62/100)</f>
        <v>0</v>
      </c>
      <c r="N62" s="241">
        <v>0</v>
      </c>
      <c r="O62" s="241">
        <f>ROUND(E62*N62,2)</f>
        <v>0</v>
      </c>
      <c r="P62" s="241">
        <v>0</v>
      </c>
      <c r="Q62" s="241">
        <f>ROUND(E62*P62,2)</f>
        <v>0</v>
      </c>
      <c r="R62" s="243"/>
      <c r="S62" s="243" t="s">
        <v>182</v>
      </c>
      <c r="T62" s="244" t="s">
        <v>183</v>
      </c>
      <c r="U62" s="220">
        <v>0</v>
      </c>
      <c r="V62" s="220">
        <f>ROUND(E62*U62,2)</f>
        <v>0</v>
      </c>
      <c r="W62" s="220"/>
      <c r="X62" s="220" t="s">
        <v>224</v>
      </c>
      <c r="Y62" s="220" t="s">
        <v>185</v>
      </c>
      <c r="Z62" s="210"/>
      <c r="AA62" s="210"/>
      <c r="AB62" s="210"/>
      <c r="AC62" s="210"/>
      <c r="AD62" s="210"/>
      <c r="AE62" s="210"/>
      <c r="AF62" s="210"/>
      <c r="AG62" s="210" t="s">
        <v>225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8">
        <v>44</v>
      </c>
      <c r="B63" s="239" t="s">
        <v>933</v>
      </c>
      <c r="C63" s="246" t="s">
        <v>934</v>
      </c>
      <c r="D63" s="240" t="s">
        <v>329</v>
      </c>
      <c r="E63" s="241">
        <v>48</v>
      </c>
      <c r="F63" s="242"/>
      <c r="G63" s="243">
        <f>ROUND(E63*F63,2)</f>
        <v>0</v>
      </c>
      <c r="H63" s="242"/>
      <c r="I63" s="243">
        <f>ROUND(E63*H63,2)</f>
        <v>0</v>
      </c>
      <c r="J63" s="242"/>
      <c r="K63" s="243">
        <f>ROUND(E63*J63,2)</f>
        <v>0</v>
      </c>
      <c r="L63" s="243">
        <v>21</v>
      </c>
      <c r="M63" s="243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3"/>
      <c r="S63" s="243" t="s">
        <v>182</v>
      </c>
      <c r="T63" s="244" t="s">
        <v>183</v>
      </c>
      <c r="U63" s="220">
        <v>0</v>
      </c>
      <c r="V63" s="220">
        <f>ROUND(E63*U63,2)</f>
        <v>0</v>
      </c>
      <c r="W63" s="220"/>
      <c r="X63" s="220" t="s">
        <v>224</v>
      </c>
      <c r="Y63" s="220" t="s">
        <v>185</v>
      </c>
      <c r="Z63" s="210"/>
      <c r="AA63" s="210"/>
      <c r="AB63" s="210"/>
      <c r="AC63" s="210"/>
      <c r="AD63" s="210"/>
      <c r="AE63" s="210"/>
      <c r="AF63" s="210"/>
      <c r="AG63" s="210" t="s">
        <v>225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8">
        <v>45</v>
      </c>
      <c r="B64" s="239" t="s">
        <v>935</v>
      </c>
      <c r="C64" s="246" t="s">
        <v>936</v>
      </c>
      <c r="D64" s="240" t="s">
        <v>329</v>
      </c>
      <c r="E64" s="241">
        <v>445</v>
      </c>
      <c r="F64" s="242"/>
      <c r="G64" s="243">
        <f>ROUND(E64*F64,2)</f>
        <v>0</v>
      </c>
      <c r="H64" s="242"/>
      <c r="I64" s="243">
        <f>ROUND(E64*H64,2)</f>
        <v>0</v>
      </c>
      <c r="J64" s="242"/>
      <c r="K64" s="243">
        <f>ROUND(E64*J64,2)</f>
        <v>0</v>
      </c>
      <c r="L64" s="243">
        <v>21</v>
      </c>
      <c r="M64" s="243">
        <f>G64*(1+L64/100)</f>
        <v>0</v>
      </c>
      <c r="N64" s="241">
        <v>0</v>
      </c>
      <c r="O64" s="241">
        <f>ROUND(E64*N64,2)</f>
        <v>0</v>
      </c>
      <c r="P64" s="241">
        <v>0</v>
      </c>
      <c r="Q64" s="241">
        <f>ROUND(E64*P64,2)</f>
        <v>0</v>
      </c>
      <c r="R64" s="243"/>
      <c r="S64" s="243" t="s">
        <v>182</v>
      </c>
      <c r="T64" s="244" t="s">
        <v>183</v>
      </c>
      <c r="U64" s="220">
        <v>0</v>
      </c>
      <c r="V64" s="220">
        <f>ROUND(E64*U64,2)</f>
        <v>0</v>
      </c>
      <c r="W64" s="220"/>
      <c r="X64" s="220" t="s">
        <v>224</v>
      </c>
      <c r="Y64" s="220" t="s">
        <v>185</v>
      </c>
      <c r="Z64" s="210"/>
      <c r="AA64" s="210"/>
      <c r="AB64" s="210"/>
      <c r="AC64" s="210"/>
      <c r="AD64" s="210"/>
      <c r="AE64" s="210"/>
      <c r="AF64" s="210"/>
      <c r="AG64" s="210" t="s">
        <v>225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8">
        <v>46</v>
      </c>
      <c r="B65" s="239" t="s">
        <v>937</v>
      </c>
      <c r="C65" s="246" t="s">
        <v>938</v>
      </c>
      <c r="D65" s="240" t="s">
        <v>329</v>
      </c>
      <c r="E65" s="241">
        <v>644</v>
      </c>
      <c r="F65" s="242"/>
      <c r="G65" s="243">
        <f>ROUND(E65*F65,2)</f>
        <v>0</v>
      </c>
      <c r="H65" s="242"/>
      <c r="I65" s="243">
        <f>ROUND(E65*H65,2)</f>
        <v>0</v>
      </c>
      <c r="J65" s="242"/>
      <c r="K65" s="243">
        <f>ROUND(E65*J65,2)</f>
        <v>0</v>
      </c>
      <c r="L65" s="243">
        <v>21</v>
      </c>
      <c r="M65" s="243">
        <f>G65*(1+L65/100)</f>
        <v>0</v>
      </c>
      <c r="N65" s="241">
        <v>0</v>
      </c>
      <c r="O65" s="241">
        <f>ROUND(E65*N65,2)</f>
        <v>0</v>
      </c>
      <c r="P65" s="241">
        <v>0</v>
      </c>
      <c r="Q65" s="241">
        <f>ROUND(E65*P65,2)</f>
        <v>0</v>
      </c>
      <c r="R65" s="243"/>
      <c r="S65" s="243" t="s">
        <v>182</v>
      </c>
      <c r="T65" s="244" t="s">
        <v>183</v>
      </c>
      <c r="U65" s="220">
        <v>0</v>
      </c>
      <c r="V65" s="220">
        <f>ROUND(E65*U65,2)</f>
        <v>0</v>
      </c>
      <c r="W65" s="220"/>
      <c r="X65" s="220" t="s">
        <v>224</v>
      </c>
      <c r="Y65" s="220" t="s">
        <v>185</v>
      </c>
      <c r="Z65" s="210"/>
      <c r="AA65" s="210"/>
      <c r="AB65" s="210"/>
      <c r="AC65" s="210"/>
      <c r="AD65" s="210"/>
      <c r="AE65" s="210"/>
      <c r="AF65" s="210"/>
      <c r="AG65" s="210" t="s">
        <v>225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8">
        <v>47</v>
      </c>
      <c r="B66" s="239" t="s">
        <v>939</v>
      </c>
      <c r="C66" s="246" t="s">
        <v>940</v>
      </c>
      <c r="D66" s="240" t="s">
        <v>329</v>
      </c>
      <c r="E66" s="241">
        <v>115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21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182</v>
      </c>
      <c r="T66" s="244" t="s">
        <v>183</v>
      </c>
      <c r="U66" s="220">
        <v>0</v>
      </c>
      <c r="V66" s="220">
        <f>ROUND(E66*U66,2)</f>
        <v>0</v>
      </c>
      <c r="W66" s="220"/>
      <c r="X66" s="220" t="s">
        <v>224</v>
      </c>
      <c r="Y66" s="220" t="s">
        <v>185</v>
      </c>
      <c r="Z66" s="210"/>
      <c r="AA66" s="210"/>
      <c r="AB66" s="210"/>
      <c r="AC66" s="210"/>
      <c r="AD66" s="210"/>
      <c r="AE66" s="210"/>
      <c r="AF66" s="210"/>
      <c r="AG66" s="210" t="s">
        <v>225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8">
        <v>48</v>
      </c>
      <c r="B67" s="239" t="s">
        <v>941</v>
      </c>
      <c r="C67" s="246" t="s">
        <v>942</v>
      </c>
      <c r="D67" s="240" t="s">
        <v>329</v>
      </c>
      <c r="E67" s="241">
        <v>44</v>
      </c>
      <c r="F67" s="242"/>
      <c r="G67" s="243">
        <f>ROUND(E67*F67,2)</f>
        <v>0</v>
      </c>
      <c r="H67" s="242"/>
      <c r="I67" s="243">
        <f>ROUND(E67*H67,2)</f>
        <v>0</v>
      </c>
      <c r="J67" s="242"/>
      <c r="K67" s="243">
        <f>ROUND(E67*J67,2)</f>
        <v>0</v>
      </c>
      <c r="L67" s="243">
        <v>21</v>
      </c>
      <c r="M67" s="243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3"/>
      <c r="S67" s="243" t="s">
        <v>182</v>
      </c>
      <c r="T67" s="244" t="s">
        <v>183</v>
      </c>
      <c r="U67" s="220">
        <v>0</v>
      </c>
      <c r="V67" s="220">
        <f>ROUND(E67*U67,2)</f>
        <v>0</v>
      </c>
      <c r="W67" s="220"/>
      <c r="X67" s="220" t="s">
        <v>224</v>
      </c>
      <c r="Y67" s="220" t="s">
        <v>185</v>
      </c>
      <c r="Z67" s="210"/>
      <c r="AA67" s="210"/>
      <c r="AB67" s="210"/>
      <c r="AC67" s="210"/>
      <c r="AD67" s="210"/>
      <c r="AE67" s="210"/>
      <c r="AF67" s="210"/>
      <c r="AG67" s="210" t="s">
        <v>225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8">
        <v>49</v>
      </c>
      <c r="B68" s="239" t="s">
        <v>943</v>
      </c>
      <c r="C68" s="246" t="s">
        <v>944</v>
      </c>
      <c r="D68" s="240" t="s">
        <v>329</v>
      </c>
      <c r="E68" s="241">
        <v>26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21</v>
      </c>
      <c r="M68" s="243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3"/>
      <c r="S68" s="243" t="s">
        <v>182</v>
      </c>
      <c r="T68" s="244" t="s">
        <v>183</v>
      </c>
      <c r="U68" s="220">
        <v>0</v>
      </c>
      <c r="V68" s="220">
        <f>ROUND(E68*U68,2)</f>
        <v>0</v>
      </c>
      <c r="W68" s="220"/>
      <c r="X68" s="220" t="s">
        <v>224</v>
      </c>
      <c r="Y68" s="220" t="s">
        <v>185</v>
      </c>
      <c r="Z68" s="210"/>
      <c r="AA68" s="210"/>
      <c r="AB68" s="210"/>
      <c r="AC68" s="210"/>
      <c r="AD68" s="210"/>
      <c r="AE68" s="210"/>
      <c r="AF68" s="210"/>
      <c r="AG68" s="210" t="s">
        <v>225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8">
        <v>50</v>
      </c>
      <c r="B69" s="239" t="s">
        <v>945</v>
      </c>
      <c r="C69" s="246" t="s">
        <v>946</v>
      </c>
      <c r="D69" s="240" t="s">
        <v>329</v>
      </c>
      <c r="E69" s="241">
        <v>214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21</v>
      </c>
      <c r="M69" s="243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3"/>
      <c r="S69" s="243" t="s">
        <v>182</v>
      </c>
      <c r="T69" s="244" t="s">
        <v>183</v>
      </c>
      <c r="U69" s="220">
        <v>0</v>
      </c>
      <c r="V69" s="220">
        <f>ROUND(E69*U69,2)</f>
        <v>0</v>
      </c>
      <c r="W69" s="220"/>
      <c r="X69" s="220" t="s">
        <v>224</v>
      </c>
      <c r="Y69" s="220" t="s">
        <v>185</v>
      </c>
      <c r="Z69" s="210"/>
      <c r="AA69" s="210"/>
      <c r="AB69" s="210"/>
      <c r="AC69" s="210"/>
      <c r="AD69" s="210"/>
      <c r="AE69" s="210"/>
      <c r="AF69" s="210"/>
      <c r="AG69" s="210" t="s">
        <v>225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4" t="s">
        <v>177</v>
      </c>
      <c r="B70" s="225" t="s">
        <v>128</v>
      </c>
      <c r="C70" s="245" t="s">
        <v>129</v>
      </c>
      <c r="D70" s="226"/>
      <c r="E70" s="227"/>
      <c r="F70" s="228"/>
      <c r="G70" s="228">
        <f>SUMIF(AG71:AG103,"&lt;&gt;NOR",G71:G103)</f>
        <v>0</v>
      </c>
      <c r="H70" s="228"/>
      <c r="I70" s="228">
        <f>SUM(I71:I103)</f>
        <v>0</v>
      </c>
      <c r="J70" s="228"/>
      <c r="K70" s="228">
        <f>SUM(K71:K103)</f>
        <v>0</v>
      </c>
      <c r="L70" s="228"/>
      <c r="M70" s="228">
        <f>SUM(M71:M103)</f>
        <v>0</v>
      </c>
      <c r="N70" s="227"/>
      <c r="O70" s="227">
        <f>SUM(O71:O103)</f>
        <v>0</v>
      </c>
      <c r="P70" s="227"/>
      <c r="Q70" s="227">
        <f>SUM(Q71:Q103)</f>
        <v>0</v>
      </c>
      <c r="R70" s="228"/>
      <c r="S70" s="228"/>
      <c r="T70" s="229"/>
      <c r="U70" s="223"/>
      <c r="V70" s="223">
        <f>SUM(V71:V103)</f>
        <v>0</v>
      </c>
      <c r="W70" s="223"/>
      <c r="X70" s="223"/>
      <c r="Y70" s="223"/>
      <c r="AG70" t="s">
        <v>178</v>
      </c>
    </row>
    <row r="71" spans="1:60" outlineLevel="1" x14ac:dyDescent="0.2">
      <c r="A71" s="238">
        <v>51</v>
      </c>
      <c r="B71" s="239" t="s">
        <v>947</v>
      </c>
      <c r="C71" s="246" t="s">
        <v>948</v>
      </c>
      <c r="D71" s="240" t="s">
        <v>784</v>
      </c>
      <c r="E71" s="241">
        <v>25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21</v>
      </c>
      <c r="M71" s="243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3"/>
      <c r="S71" s="243" t="s">
        <v>182</v>
      </c>
      <c r="T71" s="244" t="s">
        <v>183</v>
      </c>
      <c r="U71" s="220">
        <v>0</v>
      </c>
      <c r="V71" s="220">
        <f>ROUND(E71*U71,2)</f>
        <v>0</v>
      </c>
      <c r="W71" s="220"/>
      <c r="X71" s="220" t="s">
        <v>224</v>
      </c>
      <c r="Y71" s="220" t="s">
        <v>185</v>
      </c>
      <c r="Z71" s="210"/>
      <c r="AA71" s="210"/>
      <c r="AB71" s="210"/>
      <c r="AC71" s="210"/>
      <c r="AD71" s="210"/>
      <c r="AE71" s="210"/>
      <c r="AF71" s="210"/>
      <c r="AG71" s="210" t="s">
        <v>225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8">
        <v>52</v>
      </c>
      <c r="B72" s="239" t="s">
        <v>949</v>
      </c>
      <c r="C72" s="246" t="s">
        <v>950</v>
      </c>
      <c r="D72" s="240" t="s">
        <v>784</v>
      </c>
      <c r="E72" s="241">
        <v>4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21</v>
      </c>
      <c r="M72" s="243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3"/>
      <c r="S72" s="243" t="s">
        <v>182</v>
      </c>
      <c r="T72" s="244" t="s">
        <v>183</v>
      </c>
      <c r="U72" s="220">
        <v>0</v>
      </c>
      <c r="V72" s="220">
        <f>ROUND(E72*U72,2)</f>
        <v>0</v>
      </c>
      <c r="W72" s="220"/>
      <c r="X72" s="220" t="s">
        <v>224</v>
      </c>
      <c r="Y72" s="220" t="s">
        <v>185</v>
      </c>
      <c r="Z72" s="210"/>
      <c r="AA72" s="210"/>
      <c r="AB72" s="210"/>
      <c r="AC72" s="210"/>
      <c r="AD72" s="210"/>
      <c r="AE72" s="210"/>
      <c r="AF72" s="210"/>
      <c r="AG72" s="210" t="s">
        <v>225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8">
        <v>53</v>
      </c>
      <c r="B73" s="239" t="s">
        <v>951</v>
      </c>
      <c r="C73" s="246" t="s">
        <v>952</v>
      </c>
      <c r="D73" s="240" t="s">
        <v>784</v>
      </c>
      <c r="E73" s="241">
        <v>2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21</v>
      </c>
      <c r="M73" s="243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3"/>
      <c r="S73" s="243" t="s">
        <v>195</v>
      </c>
      <c r="T73" s="244" t="s">
        <v>183</v>
      </c>
      <c r="U73" s="220">
        <v>0</v>
      </c>
      <c r="V73" s="220">
        <f>ROUND(E73*U73,2)</f>
        <v>0</v>
      </c>
      <c r="W73" s="220"/>
      <c r="X73" s="220" t="s">
        <v>184</v>
      </c>
      <c r="Y73" s="220" t="s">
        <v>185</v>
      </c>
      <c r="Z73" s="210"/>
      <c r="AA73" s="210"/>
      <c r="AB73" s="210"/>
      <c r="AC73" s="210"/>
      <c r="AD73" s="210"/>
      <c r="AE73" s="210"/>
      <c r="AF73" s="210"/>
      <c r="AG73" s="210" t="s">
        <v>953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8">
        <v>54</v>
      </c>
      <c r="B74" s="239" t="s">
        <v>954</v>
      </c>
      <c r="C74" s="246" t="s">
        <v>955</v>
      </c>
      <c r="D74" s="240" t="s">
        <v>784</v>
      </c>
      <c r="E74" s="241">
        <v>8</v>
      </c>
      <c r="F74" s="242"/>
      <c r="G74" s="243">
        <f>ROUND(E74*F74,2)</f>
        <v>0</v>
      </c>
      <c r="H74" s="242"/>
      <c r="I74" s="243">
        <f>ROUND(E74*H74,2)</f>
        <v>0</v>
      </c>
      <c r="J74" s="242"/>
      <c r="K74" s="243">
        <f>ROUND(E74*J74,2)</f>
        <v>0</v>
      </c>
      <c r="L74" s="243">
        <v>21</v>
      </c>
      <c r="M74" s="243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3"/>
      <c r="S74" s="243" t="s">
        <v>182</v>
      </c>
      <c r="T74" s="244" t="s">
        <v>183</v>
      </c>
      <c r="U74" s="220">
        <v>0</v>
      </c>
      <c r="V74" s="220">
        <f>ROUND(E74*U74,2)</f>
        <v>0</v>
      </c>
      <c r="W74" s="220"/>
      <c r="X74" s="220" t="s">
        <v>224</v>
      </c>
      <c r="Y74" s="220" t="s">
        <v>185</v>
      </c>
      <c r="Z74" s="210"/>
      <c r="AA74" s="210"/>
      <c r="AB74" s="210"/>
      <c r="AC74" s="210"/>
      <c r="AD74" s="210"/>
      <c r="AE74" s="210"/>
      <c r="AF74" s="210"/>
      <c r="AG74" s="210" t="s">
        <v>225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8">
        <v>55</v>
      </c>
      <c r="B75" s="239" t="s">
        <v>956</v>
      </c>
      <c r="C75" s="246" t="s">
        <v>957</v>
      </c>
      <c r="D75" s="240" t="s">
        <v>784</v>
      </c>
      <c r="E75" s="241">
        <v>6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21</v>
      </c>
      <c r="M75" s="243">
        <f>G75*(1+L75/100)</f>
        <v>0</v>
      </c>
      <c r="N75" s="241">
        <v>0</v>
      </c>
      <c r="O75" s="241">
        <f>ROUND(E75*N75,2)</f>
        <v>0</v>
      </c>
      <c r="P75" s="241">
        <v>0</v>
      </c>
      <c r="Q75" s="241">
        <f>ROUND(E75*P75,2)</f>
        <v>0</v>
      </c>
      <c r="R75" s="243"/>
      <c r="S75" s="243" t="s">
        <v>182</v>
      </c>
      <c r="T75" s="244" t="s">
        <v>183</v>
      </c>
      <c r="U75" s="220">
        <v>0</v>
      </c>
      <c r="V75" s="220">
        <f>ROUND(E75*U75,2)</f>
        <v>0</v>
      </c>
      <c r="W75" s="220"/>
      <c r="X75" s="220" t="s">
        <v>224</v>
      </c>
      <c r="Y75" s="220" t="s">
        <v>185</v>
      </c>
      <c r="Z75" s="210"/>
      <c r="AA75" s="210"/>
      <c r="AB75" s="210"/>
      <c r="AC75" s="210"/>
      <c r="AD75" s="210"/>
      <c r="AE75" s="210"/>
      <c r="AF75" s="210"/>
      <c r="AG75" s="210" t="s">
        <v>225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8">
        <v>56</v>
      </c>
      <c r="B76" s="239" t="s">
        <v>958</v>
      </c>
      <c r="C76" s="246" t="s">
        <v>959</v>
      </c>
      <c r="D76" s="240" t="s">
        <v>784</v>
      </c>
      <c r="E76" s="241">
        <v>17</v>
      </c>
      <c r="F76" s="242"/>
      <c r="G76" s="243">
        <f>ROUND(E76*F76,2)</f>
        <v>0</v>
      </c>
      <c r="H76" s="242"/>
      <c r="I76" s="243">
        <f>ROUND(E76*H76,2)</f>
        <v>0</v>
      </c>
      <c r="J76" s="242"/>
      <c r="K76" s="243">
        <f>ROUND(E76*J76,2)</f>
        <v>0</v>
      </c>
      <c r="L76" s="243">
        <v>21</v>
      </c>
      <c r="M76" s="243">
        <f>G76*(1+L76/100)</f>
        <v>0</v>
      </c>
      <c r="N76" s="241">
        <v>0</v>
      </c>
      <c r="O76" s="241">
        <f>ROUND(E76*N76,2)</f>
        <v>0</v>
      </c>
      <c r="P76" s="241">
        <v>0</v>
      </c>
      <c r="Q76" s="241">
        <f>ROUND(E76*P76,2)</f>
        <v>0</v>
      </c>
      <c r="R76" s="243"/>
      <c r="S76" s="243" t="s">
        <v>182</v>
      </c>
      <c r="T76" s="244" t="s">
        <v>183</v>
      </c>
      <c r="U76" s="220">
        <v>0</v>
      </c>
      <c r="V76" s="220">
        <f>ROUND(E76*U76,2)</f>
        <v>0</v>
      </c>
      <c r="W76" s="220"/>
      <c r="X76" s="220" t="s">
        <v>224</v>
      </c>
      <c r="Y76" s="220" t="s">
        <v>185</v>
      </c>
      <c r="Z76" s="210"/>
      <c r="AA76" s="210"/>
      <c r="AB76" s="210"/>
      <c r="AC76" s="210"/>
      <c r="AD76" s="210"/>
      <c r="AE76" s="210"/>
      <c r="AF76" s="210"/>
      <c r="AG76" s="210" t="s">
        <v>225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8">
        <v>57</v>
      </c>
      <c r="B77" s="239" t="s">
        <v>960</v>
      </c>
      <c r="C77" s="246" t="s">
        <v>961</v>
      </c>
      <c r="D77" s="240" t="s">
        <v>288</v>
      </c>
      <c r="E77" s="241">
        <v>5</v>
      </c>
      <c r="F77" s="242"/>
      <c r="G77" s="243">
        <f>ROUND(E77*F77,2)</f>
        <v>0</v>
      </c>
      <c r="H77" s="242"/>
      <c r="I77" s="243">
        <f>ROUND(E77*H77,2)</f>
        <v>0</v>
      </c>
      <c r="J77" s="242"/>
      <c r="K77" s="243">
        <f>ROUND(E77*J77,2)</f>
        <v>0</v>
      </c>
      <c r="L77" s="243">
        <v>21</v>
      </c>
      <c r="M77" s="243">
        <f>G77*(1+L77/100)</f>
        <v>0</v>
      </c>
      <c r="N77" s="241">
        <v>0</v>
      </c>
      <c r="O77" s="241">
        <f>ROUND(E77*N77,2)</f>
        <v>0</v>
      </c>
      <c r="P77" s="241">
        <v>0</v>
      </c>
      <c r="Q77" s="241">
        <f>ROUND(E77*P77,2)</f>
        <v>0</v>
      </c>
      <c r="R77" s="243"/>
      <c r="S77" s="243" t="s">
        <v>182</v>
      </c>
      <c r="T77" s="244" t="s">
        <v>183</v>
      </c>
      <c r="U77" s="220">
        <v>0</v>
      </c>
      <c r="V77" s="220">
        <f>ROUND(E77*U77,2)</f>
        <v>0</v>
      </c>
      <c r="W77" s="220"/>
      <c r="X77" s="220" t="s">
        <v>224</v>
      </c>
      <c r="Y77" s="220" t="s">
        <v>185</v>
      </c>
      <c r="Z77" s="210"/>
      <c r="AA77" s="210"/>
      <c r="AB77" s="210"/>
      <c r="AC77" s="210"/>
      <c r="AD77" s="210"/>
      <c r="AE77" s="210"/>
      <c r="AF77" s="210"/>
      <c r="AG77" s="210" t="s">
        <v>225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8">
        <v>58</v>
      </c>
      <c r="B78" s="239" t="s">
        <v>962</v>
      </c>
      <c r="C78" s="246" t="s">
        <v>963</v>
      </c>
      <c r="D78" s="240" t="s">
        <v>686</v>
      </c>
      <c r="E78" s="241">
        <v>4</v>
      </c>
      <c r="F78" s="242"/>
      <c r="G78" s="243">
        <f>ROUND(E78*F78,2)</f>
        <v>0</v>
      </c>
      <c r="H78" s="242"/>
      <c r="I78" s="243">
        <f>ROUND(E78*H78,2)</f>
        <v>0</v>
      </c>
      <c r="J78" s="242"/>
      <c r="K78" s="243">
        <f>ROUND(E78*J78,2)</f>
        <v>0</v>
      </c>
      <c r="L78" s="243">
        <v>21</v>
      </c>
      <c r="M78" s="243">
        <f>G78*(1+L78/100)</f>
        <v>0</v>
      </c>
      <c r="N78" s="241">
        <v>0</v>
      </c>
      <c r="O78" s="241">
        <f>ROUND(E78*N78,2)</f>
        <v>0</v>
      </c>
      <c r="P78" s="241">
        <v>0</v>
      </c>
      <c r="Q78" s="241">
        <f>ROUND(E78*P78,2)</f>
        <v>0</v>
      </c>
      <c r="R78" s="243"/>
      <c r="S78" s="243" t="s">
        <v>182</v>
      </c>
      <c r="T78" s="244" t="s">
        <v>183</v>
      </c>
      <c r="U78" s="220">
        <v>0</v>
      </c>
      <c r="V78" s="220">
        <f>ROUND(E78*U78,2)</f>
        <v>0</v>
      </c>
      <c r="W78" s="220"/>
      <c r="X78" s="220" t="s">
        <v>224</v>
      </c>
      <c r="Y78" s="220" t="s">
        <v>185</v>
      </c>
      <c r="Z78" s="210"/>
      <c r="AA78" s="210"/>
      <c r="AB78" s="210"/>
      <c r="AC78" s="210"/>
      <c r="AD78" s="210"/>
      <c r="AE78" s="210"/>
      <c r="AF78" s="210"/>
      <c r="AG78" s="210" t="s">
        <v>225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8">
        <v>59</v>
      </c>
      <c r="B79" s="239" t="s">
        <v>964</v>
      </c>
      <c r="C79" s="246" t="s">
        <v>965</v>
      </c>
      <c r="D79" s="240" t="s">
        <v>686</v>
      </c>
      <c r="E79" s="241">
        <v>4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21</v>
      </c>
      <c r="M79" s="243">
        <f>G79*(1+L79/100)</f>
        <v>0</v>
      </c>
      <c r="N79" s="241">
        <v>0</v>
      </c>
      <c r="O79" s="241">
        <f>ROUND(E79*N79,2)</f>
        <v>0</v>
      </c>
      <c r="P79" s="241">
        <v>0</v>
      </c>
      <c r="Q79" s="241">
        <f>ROUND(E79*P79,2)</f>
        <v>0</v>
      </c>
      <c r="R79" s="243"/>
      <c r="S79" s="243" t="s">
        <v>182</v>
      </c>
      <c r="T79" s="244" t="s">
        <v>183</v>
      </c>
      <c r="U79" s="220">
        <v>0</v>
      </c>
      <c r="V79" s="220">
        <f>ROUND(E79*U79,2)</f>
        <v>0</v>
      </c>
      <c r="W79" s="220"/>
      <c r="X79" s="220" t="s">
        <v>224</v>
      </c>
      <c r="Y79" s="220" t="s">
        <v>185</v>
      </c>
      <c r="Z79" s="210"/>
      <c r="AA79" s="210"/>
      <c r="AB79" s="210"/>
      <c r="AC79" s="210"/>
      <c r="AD79" s="210"/>
      <c r="AE79" s="210"/>
      <c r="AF79" s="210"/>
      <c r="AG79" s="210" t="s">
        <v>225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8">
        <v>60</v>
      </c>
      <c r="B80" s="239" t="s">
        <v>966</v>
      </c>
      <c r="C80" s="246" t="s">
        <v>967</v>
      </c>
      <c r="D80" s="240" t="s">
        <v>686</v>
      </c>
      <c r="E80" s="241">
        <v>2</v>
      </c>
      <c r="F80" s="242"/>
      <c r="G80" s="243">
        <f>ROUND(E80*F80,2)</f>
        <v>0</v>
      </c>
      <c r="H80" s="242"/>
      <c r="I80" s="243">
        <f>ROUND(E80*H80,2)</f>
        <v>0</v>
      </c>
      <c r="J80" s="242"/>
      <c r="K80" s="243">
        <f>ROUND(E80*J80,2)</f>
        <v>0</v>
      </c>
      <c r="L80" s="243">
        <v>21</v>
      </c>
      <c r="M80" s="243">
        <f>G80*(1+L80/100)</f>
        <v>0</v>
      </c>
      <c r="N80" s="241">
        <v>0</v>
      </c>
      <c r="O80" s="241">
        <f>ROUND(E80*N80,2)</f>
        <v>0</v>
      </c>
      <c r="P80" s="241">
        <v>0</v>
      </c>
      <c r="Q80" s="241">
        <f>ROUND(E80*P80,2)</f>
        <v>0</v>
      </c>
      <c r="R80" s="243"/>
      <c r="S80" s="243" t="s">
        <v>182</v>
      </c>
      <c r="T80" s="244" t="s">
        <v>183</v>
      </c>
      <c r="U80" s="220">
        <v>0</v>
      </c>
      <c r="V80" s="220">
        <f>ROUND(E80*U80,2)</f>
        <v>0</v>
      </c>
      <c r="W80" s="220"/>
      <c r="X80" s="220" t="s">
        <v>224</v>
      </c>
      <c r="Y80" s="220" t="s">
        <v>185</v>
      </c>
      <c r="Z80" s="210"/>
      <c r="AA80" s="210"/>
      <c r="AB80" s="210"/>
      <c r="AC80" s="210"/>
      <c r="AD80" s="210"/>
      <c r="AE80" s="210"/>
      <c r="AF80" s="210"/>
      <c r="AG80" s="210" t="s">
        <v>225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8">
        <v>61</v>
      </c>
      <c r="B81" s="239" t="s">
        <v>968</v>
      </c>
      <c r="C81" s="246" t="s">
        <v>969</v>
      </c>
      <c r="D81" s="240" t="s">
        <v>686</v>
      </c>
      <c r="E81" s="241">
        <v>1</v>
      </c>
      <c r="F81" s="242"/>
      <c r="G81" s="243">
        <f>ROUND(E81*F81,2)</f>
        <v>0</v>
      </c>
      <c r="H81" s="242"/>
      <c r="I81" s="243">
        <f>ROUND(E81*H81,2)</f>
        <v>0</v>
      </c>
      <c r="J81" s="242"/>
      <c r="K81" s="243">
        <f>ROUND(E81*J81,2)</f>
        <v>0</v>
      </c>
      <c r="L81" s="243">
        <v>21</v>
      </c>
      <c r="M81" s="243">
        <f>G81*(1+L81/100)</f>
        <v>0</v>
      </c>
      <c r="N81" s="241">
        <v>0</v>
      </c>
      <c r="O81" s="241">
        <f>ROUND(E81*N81,2)</f>
        <v>0</v>
      </c>
      <c r="P81" s="241">
        <v>0</v>
      </c>
      <c r="Q81" s="241">
        <f>ROUND(E81*P81,2)</f>
        <v>0</v>
      </c>
      <c r="R81" s="243"/>
      <c r="S81" s="243" t="s">
        <v>182</v>
      </c>
      <c r="T81" s="244" t="s">
        <v>183</v>
      </c>
      <c r="U81" s="220">
        <v>0</v>
      </c>
      <c r="V81" s="220">
        <f>ROUND(E81*U81,2)</f>
        <v>0</v>
      </c>
      <c r="W81" s="220"/>
      <c r="X81" s="220" t="s">
        <v>224</v>
      </c>
      <c r="Y81" s="220" t="s">
        <v>185</v>
      </c>
      <c r="Z81" s="210"/>
      <c r="AA81" s="210"/>
      <c r="AB81" s="210"/>
      <c r="AC81" s="210"/>
      <c r="AD81" s="210"/>
      <c r="AE81" s="210"/>
      <c r="AF81" s="210"/>
      <c r="AG81" s="210" t="s">
        <v>225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8">
        <v>62</v>
      </c>
      <c r="B82" s="239" t="s">
        <v>970</v>
      </c>
      <c r="C82" s="246" t="s">
        <v>971</v>
      </c>
      <c r="D82" s="240" t="s">
        <v>686</v>
      </c>
      <c r="E82" s="241">
        <v>1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21</v>
      </c>
      <c r="M82" s="243">
        <f>G82*(1+L82/100)</f>
        <v>0</v>
      </c>
      <c r="N82" s="241">
        <v>0</v>
      </c>
      <c r="O82" s="241">
        <f>ROUND(E82*N82,2)</f>
        <v>0</v>
      </c>
      <c r="P82" s="241">
        <v>0</v>
      </c>
      <c r="Q82" s="241">
        <f>ROUND(E82*P82,2)</f>
        <v>0</v>
      </c>
      <c r="R82" s="243"/>
      <c r="S82" s="243" t="s">
        <v>182</v>
      </c>
      <c r="T82" s="244" t="s">
        <v>183</v>
      </c>
      <c r="U82" s="220">
        <v>0</v>
      </c>
      <c r="V82" s="220">
        <f>ROUND(E82*U82,2)</f>
        <v>0</v>
      </c>
      <c r="W82" s="220"/>
      <c r="X82" s="220" t="s">
        <v>224</v>
      </c>
      <c r="Y82" s="220" t="s">
        <v>185</v>
      </c>
      <c r="Z82" s="210"/>
      <c r="AA82" s="210"/>
      <c r="AB82" s="210"/>
      <c r="AC82" s="210"/>
      <c r="AD82" s="210"/>
      <c r="AE82" s="210"/>
      <c r="AF82" s="210"/>
      <c r="AG82" s="210" t="s">
        <v>225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8">
        <v>63</v>
      </c>
      <c r="B83" s="239" t="s">
        <v>972</v>
      </c>
      <c r="C83" s="246" t="s">
        <v>973</v>
      </c>
      <c r="D83" s="240" t="s">
        <v>686</v>
      </c>
      <c r="E83" s="241">
        <v>17</v>
      </c>
      <c r="F83" s="242"/>
      <c r="G83" s="243">
        <f>ROUND(E83*F83,2)</f>
        <v>0</v>
      </c>
      <c r="H83" s="242"/>
      <c r="I83" s="243">
        <f>ROUND(E83*H83,2)</f>
        <v>0</v>
      </c>
      <c r="J83" s="242"/>
      <c r="K83" s="243">
        <f>ROUND(E83*J83,2)</f>
        <v>0</v>
      </c>
      <c r="L83" s="243">
        <v>21</v>
      </c>
      <c r="M83" s="243">
        <f>G83*(1+L83/100)</f>
        <v>0</v>
      </c>
      <c r="N83" s="241">
        <v>0</v>
      </c>
      <c r="O83" s="241">
        <f>ROUND(E83*N83,2)</f>
        <v>0</v>
      </c>
      <c r="P83" s="241">
        <v>0</v>
      </c>
      <c r="Q83" s="241">
        <f>ROUND(E83*P83,2)</f>
        <v>0</v>
      </c>
      <c r="R83" s="243"/>
      <c r="S83" s="243" t="s">
        <v>182</v>
      </c>
      <c r="T83" s="244" t="s">
        <v>183</v>
      </c>
      <c r="U83" s="220">
        <v>0</v>
      </c>
      <c r="V83" s="220">
        <f>ROUND(E83*U83,2)</f>
        <v>0</v>
      </c>
      <c r="W83" s="220"/>
      <c r="X83" s="220" t="s">
        <v>224</v>
      </c>
      <c r="Y83" s="220" t="s">
        <v>185</v>
      </c>
      <c r="Z83" s="210"/>
      <c r="AA83" s="210"/>
      <c r="AB83" s="210"/>
      <c r="AC83" s="210"/>
      <c r="AD83" s="210"/>
      <c r="AE83" s="210"/>
      <c r="AF83" s="210"/>
      <c r="AG83" s="210" t="s">
        <v>225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8">
        <v>64</v>
      </c>
      <c r="B84" s="239" t="s">
        <v>974</v>
      </c>
      <c r="C84" s="246" t="s">
        <v>975</v>
      </c>
      <c r="D84" s="240" t="s">
        <v>686</v>
      </c>
      <c r="E84" s="241">
        <v>18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21</v>
      </c>
      <c r="M84" s="243">
        <f>G84*(1+L84/100)</f>
        <v>0</v>
      </c>
      <c r="N84" s="241">
        <v>0</v>
      </c>
      <c r="O84" s="241">
        <f>ROUND(E84*N84,2)</f>
        <v>0</v>
      </c>
      <c r="P84" s="241">
        <v>0</v>
      </c>
      <c r="Q84" s="241">
        <f>ROUND(E84*P84,2)</f>
        <v>0</v>
      </c>
      <c r="R84" s="243"/>
      <c r="S84" s="243" t="s">
        <v>182</v>
      </c>
      <c r="T84" s="244" t="s">
        <v>183</v>
      </c>
      <c r="U84" s="220">
        <v>0</v>
      </c>
      <c r="V84" s="220">
        <f>ROUND(E84*U84,2)</f>
        <v>0</v>
      </c>
      <c r="W84" s="220"/>
      <c r="X84" s="220" t="s">
        <v>224</v>
      </c>
      <c r="Y84" s="220" t="s">
        <v>185</v>
      </c>
      <c r="Z84" s="210"/>
      <c r="AA84" s="210"/>
      <c r="AB84" s="210"/>
      <c r="AC84" s="210"/>
      <c r="AD84" s="210"/>
      <c r="AE84" s="210"/>
      <c r="AF84" s="210"/>
      <c r="AG84" s="210" t="s">
        <v>225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8">
        <v>65</v>
      </c>
      <c r="B85" s="239" t="s">
        <v>976</v>
      </c>
      <c r="C85" s="246" t="s">
        <v>977</v>
      </c>
      <c r="D85" s="240" t="s">
        <v>686</v>
      </c>
      <c r="E85" s="241">
        <v>1</v>
      </c>
      <c r="F85" s="242"/>
      <c r="G85" s="243">
        <f>ROUND(E85*F85,2)</f>
        <v>0</v>
      </c>
      <c r="H85" s="242"/>
      <c r="I85" s="243">
        <f>ROUND(E85*H85,2)</f>
        <v>0</v>
      </c>
      <c r="J85" s="242"/>
      <c r="K85" s="243">
        <f>ROUND(E85*J85,2)</f>
        <v>0</v>
      </c>
      <c r="L85" s="243">
        <v>21</v>
      </c>
      <c r="M85" s="243">
        <f>G85*(1+L85/100)</f>
        <v>0</v>
      </c>
      <c r="N85" s="241">
        <v>0</v>
      </c>
      <c r="O85" s="241">
        <f>ROUND(E85*N85,2)</f>
        <v>0</v>
      </c>
      <c r="P85" s="241">
        <v>0</v>
      </c>
      <c r="Q85" s="241">
        <f>ROUND(E85*P85,2)</f>
        <v>0</v>
      </c>
      <c r="R85" s="243"/>
      <c r="S85" s="243" t="s">
        <v>182</v>
      </c>
      <c r="T85" s="244" t="s">
        <v>183</v>
      </c>
      <c r="U85" s="220">
        <v>0</v>
      </c>
      <c r="V85" s="220">
        <f>ROUND(E85*U85,2)</f>
        <v>0</v>
      </c>
      <c r="W85" s="220"/>
      <c r="X85" s="220" t="s">
        <v>224</v>
      </c>
      <c r="Y85" s="220" t="s">
        <v>185</v>
      </c>
      <c r="Z85" s="210"/>
      <c r="AA85" s="210"/>
      <c r="AB85" s="210"/>
      <c r="AC85" s="210"/>
      <c r="AD85" s="210"/>
      <c r="AE85" s="210"/>
      <c r="AF85" s="210"/>
      <c r="AG85" s="210" t="s">
        <v>225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8">
        <v>66</v>
      </c>
      <c r="B86" s="239" t="s">
        <v>978</v>
      </c>
      <c r="C86" s="246" t="s">
        <v>979</v>
      </c>
      <c r="D86" s="240" t="s">
        <v>686</v>
      </c>
      <c r="E86" s="241">
        <v>13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21</v>
      </c>
      <c r="M86" s="243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3"/>
      <c r="S86" s="243" t="s">
        <v>182</v>
      </c>
      <c r="T86" s="244" t="s">
        <v>183</v>
      </c>
      <c r="U86" s="220">
        <v>0</v>
      </c>
      <c r="V86" s="220">
        <f>ROUND(E86*U86,2)</f>
        <v>0</v>
      </c>
      <c r="W86" s="220"/>
      <c r="X86" s="220" t="s">
        <v>224</v>
      </c>
      <c r="Y86" s="220" t="s">
        <v>185</v>
      </c>
      <c r="Z86" s="210"/>
      <c r="AA86" s="210"/>
      <c r="AB86" s="210"/>
      <c r="AC86" s="210"/>
      <c r="AD86" s="210"/>
      <c r="AE86" s="210"/>
      <c r="AF86" s="210"/>
      <c r="AG86" s="210" t="s">
        <v>225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8">
        <v>67</v>
      </c>
      <c r="B87" s="239" t="s">
        <v>980</v>
      </c>
      <c r="C87" s="246" t="s">
        <v>981</v>
      </c>
      <c r="D87" s="240" t="s">
        <v>686</v>
      </c>
      <c r="E87" s="241">
        <v>10</v>
      </c>
      <c r="F87" s="242"/>
      <c r="G87" s="243">
        <f>ROUND(E87*F87,2)</f>
        <v>0</v>
      </c>
      <c r="H87" s="242"/>
      <c r="I87" s="243">
        <f>ROUND(E87*H87,2)</f>
        <v>0</v>
      </c>
      <c r="J87" s="242"/>
      <c r="K87" s="243">
        <f>ROUND(E87*J87,2)</f>
        <v>0</v>
      </c>
      <c r="L87" s="243">
        <v>21</v>
      </c>
      <c r="M87" s="243">
        <f>G87*(1+L87/100)</f>
        <v>0</v>
      </c>
      <c r="N87" s="241">
        <v>0</v>
      </c>
      <c r="O87" s="241">
        <f>ROUND(E87*N87,2)</f>
        <v>0</v>
      </c>
      <c r="P87" s="241">
        <v>0</v>
      </c>
      <c r="Q87" s="241">
        <f>ROUND(E87*P87,2)</f>
        <v>0</v>
      </c>
      <c r="R87" s="243"/>
      <c r="S87" s="243" t="s">
        <v>182</v>
      </c>
      <c r="T87" s="244" t="s">
        <v>183</v>
      </c>
      <c r="U87" s="220">
        <v>0</v>
      </c>
      <c r="V87" s="220">
        <f>ROUND(E87*U87,2)</f>
        <v>0</v>
      </c>
      <c r="W87" s="220"/>
      <c r="X87" s="220" t="s">
        <v>224</v>
      </c>
      <c r="Y87" s="220" t="s">
        <v>185</v>
      </c>
      <c r="Z87" s="210"/>
      <c r="AA87" s="210"/>
      <c r="AB87" s="210"/>
      <c r="AC87" s="210"/>
      <c r="AD87" s="210"/>
      <c r="AE87" s="210"/>
      <c r="AF87" s="210"/>
      <c r="AG87" s="210" t="s">
        <v>225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8">
        <v>68</v>
      </c>
      <c r="B88" s="239" t="s">
        <v>982</v>
      </c>
      <c r="C88" s="246" t="s">
        <v>983</v>
      </c>
      <c r="D88" s="240" t="s">
        <v>686</v>
      </c>
      <c r="E88" s="241">
        <v>10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21</v>
      </c>
      <c r="M88" s="243">
        <f>G88*(1+L88/100)</f>
        <v>0</v>
      </c>
      <c r="N88" s="241">
        <v>0</v>
      </c>
      <c r="O88" s="241">
        <f>ROUND(E88*N88,2)</f>
        <v>0</v>
      </c>
      <c r="P88" s="241">
        <v>0</v>
      </c>
      <c r="Q88" s="241">
        <f>ROUND(E88*P88,2)</f>
        <v>0</v>
      </c>
      <c r="R88" s="243"/>
      <c r="S88" s="243" t="s">
        <v>182</v>
      </c>
      <c r="T88" s="244" t="s">
        <v>183</v>
      </c>
      <c r="U88" s="220">
        <v>0</v>
      </c>
      <c r="V88" s="220">
        <f>ROUND(E88*U88,2)</f>
        <v>0</v>
      </c>
      <c r="W88" s="220"/>
      <c r="X88" s="220" t="s">
        <v>224</v>
      </c>
      <c r="Y88" s="220" t="s">
        <v>185</v>
      </c>
      <c r="Z88" s="210"/>
      <c r="AA88" s="210"/>
      <c r="AB88" s="210"/>
      <c r="AC88" s="210"/>
      <c r="AD88" s="210"/>
      <c r="AE88" s="210"/>
      <c r="AF88" s="210"/>
      <c r="AG88" s="210" t="s">
        <v>225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8">
        <v>69</v>
      </c>
      <c r="B89" s="239" t="s">
        <v>984</v>
      </c>
      <c r="C89" s="246" t="s">
        <v>985</v>
      </c>
      <c r="D89" s="240" t="s">
        <v>580</v>
      </c>
      <c r="E89" s="241">
        <v>24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21</v>
      </c>
      <c r="M89" s="243">
        <f>G89*(1+L89/100)</f>
        <v>0</v>
      </c>
      <c r="N89" s="241">
        <v>0</v>
      </c>
      <c r="O89" s="241">
        <f>ROUND(E89*N89,2)</f>
        <v>0</v>
      </c>
      <c r="P89" s="241">
        <v>0</v>
      </c>
      <c r="Q89" s="241">
        <f>ROUND(E89*P89,2)</f>
        <v>0</v>
      </c>
      <c r="R89" s="243"/>
      <c r="S89" s="243" t="s">
        <v>182</v>
      </c>
      <c r="T89" s="244" t="s">
        <v>183</v>
      </c>
      <c r="U89" s="220">
        <v>0</v>
      </c>
      <c r="V89" s="220">
        <f>ROUND(E89*U89,2)</f>
        <v>0</v>
      </c>
      <c r="W89" s="220"/>
      <c r="X89" s="220" t="s">
        <v>224</v>
      </c>
      <c r="Y89" s="220" t="s">
        <v>185</v>
      </c>
      <c r="Z89" s="210"/>
      <c r="AA89" s="210"/>
      <c r="AB89" s="210"/>
      <c r="AC89" s="210"/>
      <c r="AD89" s="210"/>
      <c r="AE89" s="210"/>
      <c r="AF89" s="210"/>
      <c r="AG89" s="210" t="s">
        <v>225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8">
        <v>70</v>
      </c>
      <c r="B90" s="239" t="s">
        <v>986</v>
      </c>
      <c r="C90" s="246" t="s">
        <v>985</v>
      </c>
      <c r="D90" s="240" t="s">
        <v>580</v>
      </c>
      <c r="E90" s="241">
        <v>72</v>
      </c>
      <c r="F90" s="242"/>
      <c r="G90" s="243">
        <f>ROUND(E90*F90,2)</f>
        <v>0</v>
      </c>
      <c r="H90" s="242"/>
      <c r="I90" s="243">
        <f>ROUND(E90*H90,2)</f>
        <v>0</v>
      </c>
      <c r="J90" s="242"/>
      <c r="K90" s="243">
        <f>ROUND(E90*J90,2)</f>
        <v>0</v>
      </c>
      <c r="L90" s="243">
        <v>21</v>
      </c>
      <c r="M90" s="243">
        <f>G90*(1+L90/100)</f>
        <v>0</v>
      </c>
      <c r="N90" s="241">
        <v>0</v>
      </c>
      <c r="O90" s="241">
        <f>ROUND(E90*N90,2)</f>
        <v>0</v>
      </c>
      <c r="P90" s="241">
        <v>0</v>
      </c>
      <c r="Q90" s="241">
        <f>ROUND(E90*P90,2)</f>
        <v>0</v>
      </c>
      <c r="R90" s="243"/>
      <c r="S90" s="243" t="s">
        <v>182</v>
      </c>
      <c r="T90" s="244" t="s">
        <v>183</v>
      </c>
      <c r="U90" s="220">
        <v>0</v>
      </c>
      <c r="V90" s="220">
        <f>ROUND(E90*U90,2)</f>
        <v>0</v>
      </c>
      <c r="W90" s="220"/>
      <c r="X90" s="220" t="s">
        <v>224</v>
      </c>
      <c r="Y90" s="220" t="s">
        <v>185</v>
      </c>
      <c r="Z90" s="210"/>
      <c r="AA90" s="210"/>
      <c r="AB90" s="210"/>
      <c r="AC90" s="210"/>
      <c r="AD90" s="210"/>
      <c r="AE90" s="210"/>
      <c r="AF90" s="210"/>
      <c r="AG90" s="210" t="s">
        <v>225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8">
        <v>71</v>
      </c>
      <c r="B91" s="239" t="s">
        <v>987</v>
      </c>
      <c r="C91" s="246" t="s">
        <v>988</v>
      </c>
      <c r="D91" s="240" t="s">
        <v>329</v>
      </c>
      <c r="E91" s="241">
        <v>28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21</v>
      </c>
      <c r="M91" s="243">
        <f>G91*(1+L91/100)</f>
        <v>0</v>
      </c>
      <c r="N91" s="241">
        <v>0</v>
      </c>
      <c r="O91" s="241">
        <f>ROUND(E91*N91,2)</f>
        <v>0</v>
      </c>
      <c r="P91" s="241">
        <v>0</v>
      </c>
      <c r="Q91" s="241">
        <f>ROUND(E91*P91,2)</f>
        <v>0</v>
      </c>
      <c r="R91" s="243"/>
      <c r="S91" s="243" t="s">
        <v>182</v>
      </c>
      <c r="T91" s="244" t="s">
        <v>183</v>
      </c>
      <c r="U91" s="220">
        <v>0</v>
      </c>
      <c r="V91" s="220">
        <f>ROUND(E91*U91,2)</f>
        <v>0</v>
      </c>
      <c r="W91" s="220"/>
      <c r="X91" s="220" t="s">
        <v>224</v>
      </c>
      <c r="Y91" s="220" t="s">
        <v>185</v>
      </c>
      <c r="Z91" s="210"/>
      <c r="AA91" s="210"/>
      <c r="AB91" s="210"/>
      <c r="AC91" s="210"/>
      <c r="AD91" s="210"/>
      <c r="AE91" s="210"/>
      <c r="AF91" s="210"/>
      <c r="AG91" s="210" t="s">
        <v>225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8">
        <v>72</v>
      </c>
      <c r="B92" s="239" t="s">
        <v>989</v>
      </c>
      <c r="C92" s="246" t="s">
        <v>990</v>
      </c>
      <c r="D92" s="240" t="s">
        <v>329</v>
      </c>
      <c r="E92" s="241">
        <v>12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21</v>
      </c>
      <c r="M92" s="243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3"/>
      <c r="S92" s="243" t="s">
        <v>182</v>
      </c>
      <c r="T92" s="244" t="s">
        <v>183</v>
      </c>
      <c r="U92" s="220">
        <v>0</v>
      </c>
      <c r="V92" s="220">
        <f>ROUND(E92*U92,2)</f>
        <v>0</v>
      </c>
      <c r="W92" s="220"/>
      <c r="X92" s="220" t="s">
        <v>224</v>
      </c>
      <c r="Y92" s="220" t="s">
        <v>185</v>
      </c>
      <c r="Z92" s="210"/>
      <c r="AA92" s="210"/>
      <c r="AB92" s="210"/>
      <c r="AC92" s="210"/>
      <c r="AD92" s="210"/>
      <c r="AE92" s="210"/>
      <c r="AF92" s="210"/>
      <c r="AG92" s="210" t="s">
        <v>225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8">
        <v>73</v>
      </c>
      <c r="B93" s="239" t="s">
        <v>991</v>
      </c>
      <c r="C93" s="246" t="s">
        <v>992</v>
      </c>
      <c r="D93" s="240" t="s">
        <v>329</v>
      </c>
      <c r="E93" s="241">
        <v>11</v>
      </c>
      <c r="F93" s="242"/>
      <c r="G93" s="243">
        <f>ROUND(E93*F93,2)</f>
        <v>0</v>
      </c>
      <c r="H93" s="242"/>
      <c r="I93" s="243">
        <f>ROUND(E93*H93,2)</f>
        <v>0</v>
      </c>
      <c r="J93" s="242"/>
      <c r="K93" s="243">
        <f>ROUND(E93*J93,2)</f>
        <v>0</v>
      </c>
      <c r="L93" s="243">
        <v>21</v>
      </c>
      <c r="M93" s="243">
        <f>G93*(1+L93/100)</f>
        <v>0</v>
      </c>
      <c r="N93" s="241">
        <v>0</v>
      </c>
      <c r="O93" s="241">
        <f>ROUND(E93*N93,2)</f>
        <v>0</v>
      </c>
      <c r="P93" s="241">
        <v>0</v>
      </c>
      <c r="Q93" s="241">
        <f>ROUND(E93*P93,2)</f>
        <v>0</v>
      </c>
      <c r="R93" s="243"/>
      <c r="S93" s="243" t="s">
        <v>182</v>
      </c>
      <c r="T93" s="244" t="s">
        <v>183</v>
      </c>
      <c r="U93" s="220">
        <v>0</v>
      </c>
      <c r="V93" s="220">
        <f>ROUND(E93*U93,2)</f>
        <v>0</v>
      </c>
      <c r="W93" s="220"/>
      <c r="X93" s="220" t="s">
        <v>224</v>
      </c>
      <c r="Y93" s="220" t="s">
        <v>185</v>
      </c>
      <c r="Z93" s="210"/>
      <c r="AA93" s="210"/>
      <c r="AB93" s="210"/>
      <c r="AC93" s="210"/>
      <c r="AD93" s="210"/>
      <c r="AE93" s="210"/>
      <c r="AF93" s="210"/>
      <c r="AG93" s="210" t="s">
        <v>225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8">
        <v>74</v>
      </c>
      <c r="B94" s="239" t="s">
        <v>993</v>
      </c>
      <c r="C94" s="246" t="s">
        <v>994</v>
      </c>
      <c r="D94" s="240" t="s">
        <v>686</v>
      </c>
      <c r="E94" s="241">
        <v>12</v>
      </c>
      <c r="F94" s="242"/>
      <c r="G94" s="243">
        <f>ROUND(E94*F94,2)</f>
        <v>0</v>
      </c>
      <c r="H94" s="242"/>
      <c r="I94" s="243">
        <f>ROUND(E94*H94,2)</f>
        <v>0</v>
      </c>
      <c r="J94" s="242"/>
      <c r="K94" s="243">
        <f>ROUND(E94*J94,2)</f>
        <v>0</v>
      </c>
      <c r="L94" s="243">
        <v>21</v>
      </c>
      <c r="M94" s="243">
        <f>G94*(1+L94/100)</f>
        <v>0</v>
      </c>
      <c r="N94" s="241">
        <v>0</v>
      </c>
      <c r="O94" s="241">
        <f>ROUND(E94*N94,2)</f>
        <v>0</v>
      </c>
      <c r="P94" s="241">
        <v>0</v>
      </c>
      <c r="Q94" s="241">
        <f>ROUND(E94*P94,2)</f>
        <v>0</v>
      </c>
      <c r="R94" s="243"/>
      <c r="S94" s="243" t="s">
        <v>182</v>
      </c>
      <c r="T94" s="244" t="s">
        <v>183</v>
      </c>
      <c r="U94" s="220">
        <v>0</v>
      </c>
      <c r="V94" s="220">
        <f>ROUND(E94*U94,2)</f>
        <v>0</v>
      </c>
      <c r="W94" s="220"/>
      <c r="X94" s="220" t="s">
        <v>224</v>
      </c>
      <c r="Y94" s="220" t="s">
        <v>185</v>
      </c>
      <c r="Z94" s="210"/>
      <c r="AA94" s="210"/>
      <c r="AB94" s="210"/>
      <c r="AC94" s="210"/>
      <c r="AD94" s="210"/>
      <c r="AE94" s="210"/>
      <c r="AF94" s="210"/>
      <c r="AG94" s="210" t="s">
        <v>225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8">
        <v>75</v>
      </c>
      <c r="B95" s="239" t="s">
        <v>995</v>
      </c>
      <c r="C95" s="246" t="s">
        <v>996</v>
      </c>
      <c r="D95" s="240" t="s">
        <v>686</v>
      </c>
      <c r="E95" s="241">
        <v>1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21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/>
      <c r="S95" s="243" t="s">
        <v>182</v>
      </c>
      <c r="T95" s="244" t="s">
        <v>183</v>
      </c>
      <c r="U95" s="220">
        <v>0</v>
      </c>
      <c r="V95" s="220">
        <f>ROUND(E95*U95,2)</f>
        <v>0</v>
      </c>
      <c r="W95" s="220"/>
      <c r="X95" s="220" t="s">
        <v>224</v>
      </c>
      <c r="Y95" s="220" t="s">
        <v>185</v>
      </c>
      <c r="Z95" s="210"/>
      <c r="AA95" s="210"/>
      <c r="AB95" s="210"/>
      <c r="AC95" s="210"/>
      <c r="AD95" s="210"/>
      <c r="AE95" s="210"/>
      <c r="AF95" s="210"/>
      <c r="AG95" s="210" t="s">
        <v>225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8">
        <v>76</v>
      </c>
      <c r="B96" s="239" t="s">
        <v>997</v>
      </c>
      <c r="C96" s="246" t="s">
        <v>998</v>
      </c>
      <c r="D96" s="240" t="s">
        <v>686</v>
      </c>
      <c r="E96" s="241">
        <v>22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21</v>
      </c>
      <c r="M96" s="243">
        <f>G96*(1+L96/100)</f>
        <v>0</v>
      </c>
      <c r="N96" s="241">
        <v>0</v>
      </c>
      <c r="O96" s="241">
        <f>ROUND(E96*N96,2)</f>
        <v>0</v>
      </c>
      <c r="P96" s="241">
        <v>0</v>
      </c>
      <c r="Q96" s="241">
        <f>ROUND(E96*P96,2)</f>
        <v>0</v>
      </c>
      <c r="R96" s="243"/>
      <c r="S96" s="243" t="s">
        <v>182</v>
      </c>
      <c r="T96" s="244" t="s">
        <v>183</v>
      </c>
      <c r="U96" s="220">
        <v>0</v>
      </c>
      <c r="V96" s="220">
        <f>ROUND(E96*U96,2)</f>
        <v>0</v>
      </c>
      <c r="W96" s="220"/>
      <c r="X96" s="220" t="s">
        <v>224</v>
      </c>
      <c r="Y96" s="220" t="s">
        <v>185</v>
      </c>
      <c r="Z96" s="210"/>
      <c r="AA96" s="210"/>
      <c r="AB96" s="210"/>
      <c r="AC96" s="210"/>
      <c r="AD96" s="210"/>
      <c r="AE96" s="210"/>
      <c r="AF96" s="210"/>
      <c r="AG96" s="210" t="s">
        <v>225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8">
        <v>77</v>
      </c>
      <c r="B97" s="239" t="s">
        <v>999</v>
      </c>
      <c r="C97" s="246" t="s">
        <v>1000</v>
      </c>
      <c r="D97" s="240" t="s">
        <v>1001</v>
      </c>
      <c r="E97" s="241">
        <v>5.04E-2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21</v>
      </c>
      <c r="M97" s="243">
        <f>G97*(1+L97/100)</f>
        <v>0</v>
      </c>
      <c r="N97" s="241">
        <v>0</v>
      </c>
      <c r="O97" s="241">
        <f>ROUND(E97*N97,2)</f>
        <v>0</v>
      </c>
      <c r="P97" s="241">
        <v>0</v>
      </c>
      <c r="Q97" s="241">
        <f>ROUND(E97*P97,2)</f>
        <v>0</v>
      </c>
      <c r="R97" s="243"/>
      <c r="S97" s="243" t="s">
        <v>182</v>
      </c>
      <c r="T97" s="244" t="s">
        <v>183</v>
      </c>
      <c r="U97" s="220">
        <v>0</v>
      </c>
      <c r="V97" s="220">
        <f>ROUND(E97*U97,2)</f>
        <v>0</v>
      </c>
      <c r="W97" s="220"/>
      <c r="X97" s="220" t="s">
        <v>224</v>
      </c>
      <c r="Y97" s="220" t="s">
        <v>185</v>
      </c>
      <c r="Z97" s="210"/>
      <c r="AA97" s="210"/>
      <c r="AB97" s="210"/>
      <c r="AC97" s="210"/>
      <c r="AD97" s="210"/>
      <c r="AE97" s="210"/>
      <c r="AF97" s="210"/>
      <c r="AG97" s="210" t="s">
        <v>225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8">
        <v>78</v>
      </c>
      <c r="B98" s="239" t="s">
        <v>1002</v>
      </c>
      <c r="C98" s="246" t="s">
        <v>1003</v>
      </c>
      <c r="D98" s="240" t="s">
        <v>1001</v>
      </c>
      <c r="E98" s="241">
        <v>0.46729999999999999</v>
      </c>
      <c r="F98" s="242"/>
      <c r="G98" s="243">
        <f>ROUND(E98*F98,2)</f>
        <v>0</v>
      </c>
      <c r="H98" s="242"/>
      <c r="I98" s="243">
        <f>ROUND(E98*H98,2)</f>
        <v>0</v>
      </c>
      <c r="J98" s="242"/>
      <c r="K98" s="243">
        <f>ROUND(E98*J98,2)</f>
        <v>0</v>
      </c>
      <c r="L98" s="243">
        <v>21</v>
      </c>
      <c r="M98" s="243">
        <f>G98*(1+L98/100)</f>
        <v>0</v>
      </c>
      <c r="N98" s="241">
        <v>0</v>
      </c>
      <c r="O98" s="241">
        <f>ROUND(E98*N98,2)</f>
        <v>0</v>
      </c>
      <c r="P98" s="241">
        <v>0</v>
      </c>
      <c r="Q98" s="241">
        <f>ROUND(E98*P98,2)</f>
        <v>0</v>
      </c>
      <c r="R98" s="243"/>
      <c r="S98" s="243" t="s">
        <v>182</v>
      </c>
      <c r="T98" s="244" t="s">
        <v>183</v>
      </c>
      <c r="U98" s="220">
        <v>0</v>
      </c>
      <c r="V98" s="220">
        <f>ROUND(E98*U98,2)</f>
        <v>0</v>
      </c>
      <c r="W98" s="220"/>
      <c r="X98" s="220" t="s">
        <v>224</v>
      </c>
      <c r="Y98" s="220" t="s">
        <v>185</v>
      </c>
      <c r="Z98" s="210"/>
      <c r="AA98" s="210"/>
      <c r="AB98" s="210"/>
      <c r="AC98" s="210"/>
      <c r="AD98" s="210"/>
      <c r="AE98" s="210"/>
      <c r="AF98" s="210"/>
      <c r="AG98" s="210" t="s">
        <v>225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8">
        <v>79</v>
      </c>
      <c r="B99" s="239" t="s">
        <v>1004</v>
      </c>
      <c r="C99" s="246" t="s">
        <v>1005</v>
      </c>
      <c r="D99" s="240" t="s">
        <v>1001</v>
      </c>
      <c r="E99" s="241">
        <v>0.67620000000000002</v>
      </c>
      <c r="F99" s="242"/>
      <c r="G99" s="243">
        <f>ROUND(E99*F99,2)</f>
        <v>0</v>
      </c>
      <c r="H99" s="242"/>
      <c r="I99" s="243">
        <f>ROUND(E99*H99,2)</f>
        <v>0</v>
      </c>
      <c r="J99" s="242"/>
      <c r="K99" s="243">
        <f>ROUND(E99*J99,2)</f>
        <v>0</v>
      </c>
      <c r="L99" s="243">
        <v>21</v>
      </c>
      <c r="M99" s="243">
        <f>G99*(1+L99/100)</f>
        <v>0</v>
      </c>
      <c r="N99" s="241">
        <v>0</v>
      </c>
      <c r="O99" s="241">
        <f>ROUND(E99*N99,2)</f>
        <v>0</v>
      </c>
      <c r="P99" s="241">
        <v>0</v>
      </c>
      <c r="Q99" s="241">
        <f>ROUND(E99*P99,2)</f>
        <v>0</v>
      </c>
      <c r="R99" s="243"/>
      <c r="S99" s="243" t="s">
        <v>182</v>
      </c>
      <c r="T99" s="244" t="s">
        <v>183</v>
      </c>
      <c r="U99" s="220">
        <v>0</v>
      </c>
      <c r="V99" s="220">
        <f>ROUND(E99*U99,2)</f>
        <v>0</v>
      </c>
      <c r="W99" s="220"/>
      <c r="X99" s="220" t="s">
        <v>224</v>
      </c>
      <c r="Y99" s="220" t="s">
        <v>185</v>
      </c>
      <c r="Z99" s="210"/>
      <c r="AA99" s="210"/>
      <c r="AB99" s="210"/>
      <c r="AC99" s="210"/>
      <c r="AD99" s="210"/>
      <c r="AE99" s="210"/>
      <c r="AF99" s="210"/>
      <c r="AG99" s="210" t="s">
        <v>225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8">
        <v>80</v>
      </c>
      <c r="B100" s="239" t="s">
        <v>1006</v>
      </c>
      <c r="C100" s="246" t="s">
        <v>1007</v>
      </c>
      <c r="D100" s="240" t="s">
        <v>1001</v>
      </c>
      <c r="E100" s="241">
        <v>0.1208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21</v>
      </c>
      <c r="M100" s="243">
        <f>G100*(1+L100/100)</f>
        <v>0</v>
      </c>
      <c r="N100" s="241">
        <v>0</v>
      </c>
      <c r="O100" s="241">
        <f>ROUND(E100*N100,2)</f>
        <v>0</v>
      </c>
      <c r="P100" s="241">
        <v>0</v>
      </c>
      <c r="Q100" s="241">
        <f>ROUND(E100*P100,2)</f>
        <v>0</v>
      </c>
      <c r="R100" s="243"/>
      <c r="S100" s="243" t="s">
        <v>182</v>
      </c>
      <c r="T100" s="244" t="s">
        <v>183</v>
      </c>
      <c r="U100" s="220">
        <v>0</v>
      </c>
      <c r="V100" s="220">
        <f>ROUND(E100*U100,2)</f>
        <v>0</v>
      </c>
      <c r="W100" s="220"/>
      <c r="X100" s="220" t="s">
        <v>224</v>
      </c>
      <c r="Y100" s="220" t="s">
        <v>185</v>
      </c>
      <c r="Z100" s="210"/>
      <c r="AA100" s="210"/>
      <c r="AB100" s="210"/>
      <c r="AC100" s="210"/>
      <c r="AD100" s="210"/>
      <c r="AE100" s="210"/>
      <c r="AF100" s="210"/>
      <c r="AG100" s="210" t="s">
        <v>225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8">
        <v>81</v>
      </c>
      <c r="B101" s="239" t="s">
        <v>1008</v>
      </c>
      <c r="C101" s="246" t="s">
        <v>1009</v>
      </c>
      <c r="D101" s="240" t="s">
        <v>1001</v>
      </c>
      <c r="E101" s="241">
        <v>4.6199999999999998E-2</v>
      </c>
      <c r="F101" s="242"/>
      <c r="G101" s="243">
        <f>ROUND(E101*F101,2)</f>
        <v>0</v>
      </c>
      <c r="H101" s="242"/>
      <c r="I101" s="243">
        <f>ROUND(E101*H101,2)</f>
        <v>0</v>
      </c>
      <c r="J101" s="242"/>
      <c r="K101" s="243">
        <f>ROUND(E101*J101,2)</f>
        <v>0</v>
      </c>
      <c r="L101" s="243">
        <v>21</v>
      </c>
      <c r="M101" s="243">
        <f>G101*(1+L101/100)</f>
        <v>0</v>
      </c>
      <c r="N101" s="241">
        <v>0</v>
      </c>
      <c r="O101" s="241">
        <f>ROUND(E101*N101,2)</f>
        <v>0</v>
      </c>
      <c r="P101" s="241">
        <v>0</v>
      </c>
      <c r="Q101" s="241">
        <f>ROUND(E101*P101,2)</f>
        <v>0</v>
      </c>
      <c r="R101" s="243"/>
      <c r="S101" s="243" t="s">
        <v>182</v>
      </c>
      <c r="T101" s="244" t="s">
        <v>183</v>
      </c>
      <c r="U101" s="220">
        <v>0</v>
      </c>
      <c r="V101" s="220">
        <f>ROUND(E101*U101,2)</f>
        <v>0</v>
      </c>
      <c r="W101" s="220"/>
      <c r="X101" s="220" t="s">
        <v>224</v>
      </c>
      <c r="Y101" s="220" t="s">
        <v>185</v>
      </c>
      <c r="Z101" s="210"/>
      <c r="AA101" s="210"/>
      <c r="AB101" s="210"/>
      <c r="AC101" s="210"/>
      <c r="AD101" s="210"/>
      <c r="AE101" s="210"/>
      <c r="AF101" s="210"/>
      <c r="AG101" s="210" t="s">
        <v>225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8">
        <v>82</v>
      </c>
      <c r="B102" s="239" t="s">
        <v>1010</v>
      </c>
      <c r="C102" s="246" t="s">
        <v>1011</v>
      </c>
      <c r="D102" s="240" t="s">
        <v>1001</v>
      </c>
      <c r="E102" s="241">
        <v>2.7300000000000001E-2</v>
      </c>
      <c r="F102" s="242"/>
      <c r="G102" s="243">
        <f>ROUND(E102*F102,2)</f>
        <v>0</v>
      </c>
      <c r="H102" s="242"/>
      <c r="I102" s="243">
        <f>ROUND(E102*H102,2)</f>
        <v>0</v>
      </c>
      <c r="J102" s="242"/>
      <c r="K102" s="243">
        <f>ROUND(E102*J102,2)</f>
        <v>0</v>
      </c>
      <c r="L102" s="243">
        <v>21</v>
      </c>
      <c r="M102" s="243">
        <f>G102*(1+L102/100)</f>
        <v>0</v>
      </c>
      <c r="N102" s="241">
        <v>0</v>
      </c>
      <c r="O102" s="241">
        <f>ROUND(E102*N102,2)</f>
        <v>0</v>
      </c>
      <c r="P102" s="241">
        <v>0</v>
      </c>
      <c r="Q102" s="241">
        <f>ROUND(E102*P102,2)</f>
        <v>0</v>
      </c>
      <c r="R102" s="243"/>
      <c r="S102" s="243" t="s">
        <v>182</v>
      </c>
      <c r="T102" s="244" t="s">
        <v>183</v>
      </c>
      <c r="U102" s="220">
        <v>0</v>
      </c>
      <c r="V102" s="220">
        <f>ROUND(E102*U102,2)</f>
        <v>0</v>
      </c>
      <c r="W102" s="220"/>
      <c r="X102" s="220" t="s">
        <v>224</v>
      </c>
      <c r="Y102" s="220" t="s">
        <v>185</v>
      </c>
      <c r="Z102" s="210"/>
      <c r="AA102" s="210"/>
      <c r="AB102" s="210"/>
      <c r="AC102" s="210"/>
      <c r="AD102" s="210"/>
      <c r="AE102" s="210"/>
      <c r="AF102" s="210"/>
      <c r="AG102" s="210" t="s">
        <v>225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8">
        <v>83</v>
      </c>
      <c r="B103" s="239" t="s">
        <v>1012</v>
      </c>
      <c r="C103" s="246" t="s">
        <v>1013</v>
      </c>
      <c r="D103" s="240" t="s">
        <v>329</v>
      </c>
      <c r="E103" s="241">
        <v>214</v>
      </c>
      <c r="F103" s="242"/>
      <c r="G103" s="243">
        <f>ROUND(E103*F103,2)</f>
        <v>0</v>
      </c>
      <c r="H103" s="242"/>
      <c r="I103" s="243">
        <f>ROUND(E103*H103,2)</f>
        <v>0</v>
      </c>
      <c r="J103" s="242"/>
      <c r="K103" s="243">
        <f>ROUND(E103*J103,2)</f>
        <v>0</v>
      </c>
      <c r="L103" s="243">
        <v>21</v>
      </c>
      <c r="M103" s="243">
        <f>G103*(1+L103/100)</f>
        <v>0</v>
      </c>
      <c r="N103" s="241">
        <v>0</v>
      </c>
      <c r="O103" s="241">
        <f>ROUND(E103*N103,2)</f>
        <v>0</v>
      </c>
      <c r="P103" s="241">
        <v>0</v>
      </c>
      <c r="Q103" s="241">
        <f>ROUND(E103*P103,2)</f>
        <v>0</v>
      </c>
      <c r="R103" s="243"/>
      <c r="S103" s="243" t="s">
        <v>182</v>
      </c>
      <c r="T103" s="244" t="s">
        <v>183</v>
      </c>
      <c r="U103" s="220">
        <v>0</v>
      </c>
      <c r="V103" s="220">
        <f>ROUND(E103*U103,2)</f>
        <v>0</v>
      </c>
      <c r="W103" s="220"/>
      <c r="X103" s="220" t="s">
        <v>224</v>
      </c>
      <c r="Y103" s="220" t="s">
        <v>185</v>
      </c>
      <c r="Z103" s="210"/>
      <c r="AA103" s="210"/>
      <c r="AB103" s="210"/>
      <c r="AC103" s="210"/>
      <c r="AD103" s="210"/>
      <c r="AE103" s="210"/>
      <c r="AF103" s="210"/>
      <c r="AG103" s="210" t="s">
        <v>225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">
      <c r="A104" s="224" t="s">
        <v>177</v>
      </c>
      <c r="B104" s="225" t="s">
        <v>144</v>
      </c>
      <c r="C104" s="245" t="s">
        <v>145</v>
      </c>
      <c r="D104" s="226"/>
      <c r="E104" s="227"/>
      <c r="F104" s="228"/>
      <c r="G104" s="228">
        <f>SUMIF(AG105:AG131,"&lt;&gt;NOR",G105:G131)</f>
        <v>0</v>
      </c>
      <c r="H104" s="228"/>
      <c r="I104" s="228">
        <f>SUM(I105:I131)</f>
        <v>0</v>
      </c>
      <c r="J104" s="228"/>
      <c r="K104" s="228">
        <f>SUM(K105:K131)</f>
        <v>0</v>
      </c>
      <c r="L104" s="228"/>
      <c r="M104" s="228">
        <f>SUM(M105:M131)</f>
        <v>0</v>
      </c>
      <c r="N104" s="227"/>
      <c r="O104" s="227">
        <f>SUM(O105:O131)</f>
        <v>0</v>
      </c>
      <c r="P104" s="227"/>
      <c r="Q104" s="227">
        <f>SUM(Q105:Q131)</f>
        <v>0</v>
      </c>
      <c r="R104" s="228"/>
      <c r="S104" s="228"/>
      <c r="T104" s="229"/>
      <c r="U104" s="223"/>
      <c r="V104" s="223">
        <f>SUM(V105:V131)</f>
        <v>1.81</v>
      </c>
      <c r="W104" s="223"/>
      <c r="X104" s="223"/>
      <c r="Y104" s="223"/>
      <c r="AG104" t="s">
        <v>178</v>
      </c>
    </row>
    <row r="105" spans="1:60" ht="22.5" outlineLevel="1" x14ac:dyDescent="0.2">
      <c r="A105" s="231">
        <v>84</v>
      </c>
      <c r="B105" s="232" t="s">
        <v>660</v>
      </c>
      <c r="C105" s="247" t="s">
        <v>1014</v>
      </c>
      <c r="D105" s="233" t="s">
        <v>252</v>
      </c>
      <c r="E105" s="234">
        <v>0.65310999999999997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4">
        <v>0</v>
      </c>
      <c r="O105" s="234">
        <f>ROUND(E105*N105,2)</f>
        <v>0</v>
      </c>
      <c r="P105" s="234">
        <v>0</v>
      </c>
      <c r="Q105" s="234">
        <f>ROUND(E105*P105,2)</f>
        <v>0</v>
      </c>
      <c r="R105" s="236" t="s">
        <v>458</v>
      </c>
      <c r="S105" s="236" t="s">
        <v>195</v>
      </c>
      <c r="T105" s="237" t="s">
        <v>183</v>
      </c>
      <c r="U105" s="220">
        <v>0.49</v>
      </c>
      <c r="V105" s="220">
        <f>ROUND(E105*U105,2)</f>
        <v>0.32</v>
      </c>
      <c r="W105" s="220"/>
      <c r="X105" s="220" t="s">
        <v>224</v>
      </c>
      <c r="Y105" s="220" t="s">
        <v>185</v>
      </c>
      <c r="Z105" s="210"/>
      <c r="AA105" s="210"/>
      <c r="AB105" s="210"/>
      <c r="AC105" s="210"/>
      <c r="AD105" s="210"/>
      <c r="AE105" s="210"/>
      <c r="AF105" s="210"/>
      <c r="AG105" s="210" t="s">
        <v>662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48" t="s">
        <v>663</v>
      </c>
      <c r="D106" s="221"/>
      <c r="E106" s="222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203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48" t="s">
        <v>1015</v>
      </c>
      <c r="D107" s="221"/>
      <c r="E107" s="222"/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203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48" t="s">
        <v>1016</v>
      </c>
      <c r="D108" s="221"/>
      <c r="E108" s="222">
        <v>0.65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203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31">
        <v>85</v>
      </c>
      <c r="B109" s="232" t="s">
        <v>666</v>
      </c>
      <c r="C109" s="247" t="s">
        <v>1017</v>
      </c>
      <c r="D109" s="233" t="s">
        <v>252</v>
      </c>
      <c r="E109" s="234">
        <v>18.940249999999999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4">
        <v>0</v>
      </c>
      <c r="O109" s="234">
        <f>ROUND(E109*N109,2)</f>
        <v>0</v>
      </c>
      <c r="P109" s="234">
        <v>0</v>
      </c>
      <c r="Q109" s="234">
        <f>ROUND(E109*P109,2)</f>
        <v>0</v>
      </c>
      <c r="R109" s="236" t="s">
        <v>458</v>
      </c>
      <c r="S109" s="236" t="s">
        <v>195</v>
      </c>
      <c r="T109" s="237" t="s">
        <v>183</v>
      </c>
      <c r="U109" s="220">
        <v>0</v>
      </c>
      <c r="V109" s="220">
        <f>ROUND(E109*U109,2)</f>
        <v>0</v>
      </c>
      <c r="W109" s="220"/>
      <c r="X109" s="220" t="s">
        <v>224</v>
      </c>
      <c r="Y109" s="220" t="s">
        <v>185</v>
      </c>
      <c r="Z109" s="210"/>
      <c r="AA109" s="210"/>
      <c r="AB109" s="210"/>
      <c r="AC109" s="210"/>
      <c r="AD109" s="210"/>
      <c r="AE109" s="210"/>
      <c r="AF109" s="210"/>
      <c r="AG109" s="210" t="s">
        <v>662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48" t="s">
        <v>663</v>
      </c>
      <c r="D110" s="221"/>
      <c r="E110" s="222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203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48" t="s">
        <v>1015</v>
      </c>
      <c r="D111" s="221"/>
      <c r="E111" s="222"/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203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48" t="s">
        <v>1018</v>
      </c>
      <c r="D112" s="221"/>
      <c r="E112" s="222">
        <v>18.940000000000001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203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31">
        <v>86</v>
      </c>
      <c r="B113" s="232" t="s">
        <v>669</v>
      </c>
      <c r="C113" s="247" t="s">
        <v>1019</v>
      </c>
      <c r="D113" s="233" t="s">
        <v>252</v>
      </c>
      <c r="E113" s="234">
        <v>0.65310999999999997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0</v>
      </c>
      <c r="O113" s="234">
        <f>ROUND(E113*N113,2)</f>
        <v>0</v>
      </c>
      <c r="P113" s="234">
        <v>0</v>
      </c>
      <c r="Q113" s="234">
        <f>ROUND(E113*P113,2)</f>
        <v>0</v>
      </c>
      <c r="R113" s="236" t="s">
        <v>458</v>
      </c>
      <c r="S113" s="236" t="s">
        <v>195</v>
      </c>
      <c r="T113" s="237" t="s">
        <v>183</v>
      </c>
      <c r="U113" s="220">
        <v>0</v>
      </c>
      <c r="V113" s="220">
        <f>ROUND(E113*U113,2)</f>
        <v>0</v>
      </c>
      <c r="W113" s="220"/>
      <c r="X113" s="220" t="s">
        <v>224</v>
      </c>
      <c r="Y113" s="220" t="s">
        <v>185</v>
      </c>
      <c r="Z113" s="210"/>
      <c r="AA113" s="210"/>
      <c r="AB113" s="210"/>
      <c r="AC113" s="210"/>
      <c r="AD113" s="210"/>
      <c r="AE113" s="210"/>
      <c r="AF113" s="210"/>
      <c r="AG113" s="210" t="s">
        <v>662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48" t="s">
        <v>663</v>
      </c>
      <c r="D114" s="221"/>
      <c r="E114" s="222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203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48" t="s">
        <v>1015</v>
      </c>
      <c r="D115" s="221"/>
      <c r="E115" s="222"/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203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48" t="s">
        <v>1016</v>
      </c>
      <c r="D116" s="221"/>
      <c r="E116" s="222">
        <v>0.65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203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33.75" outlineLevel="1" x14ac:dyDescent="0.2">
      <c r="A117" s="231">
        <v>87</v>
      </c>
      <c r="B117" s="232" t="s">
        <v>675</v>
      </c>
      <c r="C117" s="247" t="s">
        <v>1020</v>
      </c>
      <c r="D117" s="233" t="s">
        <v>252</v>
      </c>
      <c r="E117" s="234">
        <v>0.65310999999999997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4">
        <v>0</v>
      </c>
      <c r="O117" s="234">
        <f>ROUND(E117*N117,2)</f>
        <v>0</v>
      </c>
      <c r="P117" s="234">
        <v>0</v>
      </c>
      <c r="Q117" s="234">
        <f>ROUND(E117*P117,2)</f>
        <v>0</v>
      </c>
      <c r="R117" s="236" t="s">
        <v>256</v>
      </c>
      <c r="S117" s="236" t="s">
        <v>195</v>
      </c>
      <c r="T117" s="237" t="s">
        <v>183</v>
      </c>
      <c r="U117" s="220">
        <v>0.752</v>
      </c>
      <c r="V117" s="220">
        <f>ROUND(E117*U117,2)</f>
        <v>0.49</v>
      </c>
      <c r="W117" s="220"/>
      <c r="X117" s="220" t="s">
        <v>224</v>
      </c>
      <c r="Y117" s="220" t="s">
        <v>185</v>
      </c>
      <c r="Z117" s="210"/>
      <c r="AA117" s="210"/>
      <c r="AB117" s="210"/>
      <c r="AC117" s="210"/>
      <c r="AD117" s="210"/>
      <c r="AE117" s="210"/>
      <c r="AF117" s="210"/>
      <c r="AG117" s="210" t="s">
        <v>662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60" t="s">
        <v>677</v>
      </c>
      <c r="D118" s="257"/>
      <c r="E118" s="257"/>
      <c r="F118" s="257"/>
      <c r="G118" s="257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227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58" t="str">
        <f>C118</f>
        <v>nebo vybouraných hmot nošením nebo přehazováním k místu nakládky přístupnému normálním dopravním prostředkům do 10 m,</v>
      </c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48" t="s">
        <v>663</v>
      </c>
      <c r="D119" s="221"/>
      <c r="E119" s="222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203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48" t="s">
        <v>1015</v>
      </c>
      <c r="D120" s="221"/>
      <c r="E120" s="222"/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203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48" t="s">
        <v>1016</v>
      </c>
      <c r="D121" s="221"/>
      <c r="E121" s="222">
        <v>0.65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203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31">
        <v>88</v>
      </c>
      <c r="B122" s="232" t="s">
        <v>678</v>
      </c>
      <c r="C122" s="247" t="s">
        <v>1021</v>
      </c>
      <c r="D122" s="233" t="s">
        <v>252</v>
      </c>
      <c r="E122" s="234">
        <v>2.6124499999999999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21</v>
      </c>
      <c r="M122" s="236">
        <f>G122*(1+L122/100)</f>
        <v>0</v>
      </c>
      <c r="N122" s="234">
        <v>0</v>
      </c>
      <c r="O122" s="234">
        <f>ROUND(E122*N122,2)</f>
        <v>0</v>
      </c>
      <c r="P122" s="234">
        <v>0</v>
      </c>
      <c r="Q122" s="234">
        <f>ROUND(E122*P122,2)</f>
        <v>0</v>
      </c>
      <c r="R122" s="236" t="s">
        <v>256</v>
      </c>
      <c r="S122" s="236" t="s">
        <v>195</v>
      </c>
      <c r="T122" s="237" t="s">
        <v>183</v>
      </c>
      <c r="U122" s="220">
        <v>0.36</v>
      </c>
      <c r="V122" s="220">
        <f>ROUND(E122*U122,2)</f>
        <v>0.94</v>
      </c>
      <c r="W122" s="220"/>
      <c r="X122" s="220" t="s">
        <v>224</v>
      </c>
      <c r="Y122" s="220" t="s">
        <v>185</v>
      </c>
      <c r="Z122" s="210"/>
      <c r="AA122" s="210"/>
      <c r="AB122" s="210"/>
      <c r="AC122" s="210"/>
      <c r="AD122" s="210"/>
      <c r="AE122" s="210"/>
      <c r="AF122" s="210"/>
      <c r="AG122" s="210" t="s">
        <v>662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60" t="s">
        <v>677</v>
      </c>
      <c r="D123" s="257"/>
      <c r="E123" s="257"/>
      <c r="F123" s="257"/>
      <c r="G123" s="257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227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58" t="str">
        <f>C123</f>
        <v>nebo vybouraných hmot nošením nebo přehazováním k místu nakládky přístupnému normálním dopravním prostředkům do 10 m,</v>
      </c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48" t="s">
        <v>663</v>
      </c>
      <c r="D124" s="221"/>
      <c r="E124" s="222"/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203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48" t="s">
        <v>1015</v>
      </c>
      <c r="D125" s="221"/>
      <c r="E125" s="222"/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203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48" t="s">
        <v>1022</v>
      </c>
      <c r="D126" s="221"/>
      <c r="E126" s="222">
        <v>2.61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203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31">
        <v>89</v>
      </c>
      <c r="B127" s="232" t="s">
        <v>681</v>
      </c>
      <c r="C127" s="247" t="s">
        <v>1023</v>
      </c>
      <c r="D127" s="233" t="s">
        <v>252</v>
      </c>
      <c r="E127" s="234">
        <v>0.65310999999999997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4">
        <v>0</v>
      </c>
      <c r="O127" s="234">
        <f>ROUND(E127*N127,2)</f>
        <v>0</v>
      </c>
      <c r="P127" s="234">
        <v>0</v>
      </c>
      <c r="Q127" s="234">
        <f>ROUND(E127*P127,2)</f>
        <v>0</v>
      </c>
      <c r="R127" s="236" t="s">
        <v>256</v>
      </c>
      <c r="S127" s="236" t="s">
        <v>195</v>
      </c>
      <c r="T127" s="237" t="s">
        <v>183</v>
      </c>
      <c r="U127" s="220">
        <v>9.9000000000000005E-2</v>
      </c>
      <c r="V127" s="220">
        <f>ROUND(E127*U127,2)</f>
        <v>0.06</v>
      </c>
      <c r="W127" s="220"/>
      <c r="X127" s="220" t="s">
        <v>224</v>
      </c>
      <c r="Y127" s="220" t="s">
        <v>185</v>
      </c>
      <c r="Z127" s="210"/>
      <c r="AA127" s="210"/>
      <c r="AB127" s="210"/>
      <c r="AC127" s="210"/>
      <c r="AD127" s="210"/>
      <c r="AE127" s="210"/>
      <c r="AF127" s="210"/>
      <c r="AG127" s="210" t="s">
        <v>662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60" t="s">
        <v>683</v>
      </c>
      <c r="D128" s="257"/>
      <c r="E128" s="257"/>
      <c r="F128" s="257"/>
      <c r="G128" s="257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227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48" t="s">
        <v>663</v>
      </c>
      <c r="D129" s="221"/>
      <c r="E129" s="222"/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203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48" t="s">
        <v>1015</v>
      </c>
      <c r="D130" s="221"/>
      <c r="E130" s="222"/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203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48" t="s">
        <v>1016</v>
      </c>
      <c r="D131" s="221"/>
      <c r="E131" s="222">
        <v>0.65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203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x14ac:dyDescent="0.2">
      <c r="A132" s="3"/>
      <c r="B132" s="4"/>
      <c r="C132" s="249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v>12</v>
      </c>
      <c r="AF132">
        <v>21</v>
      </c>
      <c r="AG132" t="s">
        <v>163</v>
      </c>
    </row>
    <row r="133" spans="1:60" x14ac:dyDescent="0.2">
      <c r="A133" s="213"/>
      <c r="B133" s="214" t="s">
        <v>29</v>
      </c>
      <c r="C133" s="250"/>
      <c r="D133" s="215"/>
      <c r="E133" s="216"/>
      <c r="F133" s="216"/>
      <c r="G133" s="230">
        <f>G8+G15+G22+G30+G34+G70+G104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f>SUMIF(L7:L131,AE132,G7:G131)</f>
        <v>0</v>
      </c>
      <c r="AF133">
        <f>SUMIF(L7:L131,AF132,G7:G131)</f>
        <v>0</v>
      </c>
      <c r="AG133" t="s">
        <v>217</v>
      </c>
    </row>
    <row r="134" spans="1:60" x14ac:dyDescent="0.2">
      <c r="C134" s="251"/>
      <c r="D134" s="10"/>
      <c r="AG134" t="s">
        <v>218</v>
      </c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7">
    <mergeCell ref="C128:G128"/>
    <mergeCell ref="A1:G1"/>
    <mergeCell ref="C2:G2"/>
    <mergeCell ref="C3:G3"/>
    <mergeCell ref="C4:G4"/>
    <mergeCell ref="C118:G118"/>
    <mergeCell ref="C123:G1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615A-9CA0-433B-8A4E-5A0AABB05EF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219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8</v>
      </c>
      <c r="B3" s="49" t="s">
        <v>50</v>
      </c>
      <c r="C3" s="199" t="s">
        <v>44</v>
      </c>
      <c r="D3" s="197"/>
      <c r="E3" s="197"/>
      <c r="F3" s="197"/>
      <c r="G3" s="198"/>
      <c r="AC3" s="174" t="s">
        <v>151</v>
      </c>
      <c r="AG3" t="s">
        <v>153</v>
      </c>
    </row>
    <row r="4" spans="1:60" ht="24.95" customHeight="1" x14ac:dyDescent="0.2">
      <c r="A4" s="200" t="s">
        <v>9</v>
      </c>
      <c r="B4" s="201" t="s">
        <v>57</v>
      </c>
      <c r="C4" s="202" t="s">
        <v>58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29</v>
      </c>
      <c r="H6" s="209" t="s">
        <v>30</v>
      </c>
      <c r="I6" s="209" t="s">
        <v>161</v>
      </c>
      <c r="J6" s="209" t="s">
        <v>31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  <c r="Y6" s="209" t="s">
        <v>176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177</v>
      </c>
      <c r="B8" s="225" t="s">
        <v>130</v>
      </c>
      <c r="C8" s="245" t="s">
        <v>131</v>
      </c>
      <c r="D8" s="226"/>
      <c r="E8" s="227"/>
      <c r="F8" s="228"/>
      <c r="G8" s="228">
        <f>SUMIF(AG9:AG36,"&lt;&gt;NOR",G9:G36)</f>
        <v>0</v>
      </c>
      <c r="H8" s="228"/>
      <c r="I8" s="228">
        <f>SUM(I9:I36)</f>
        <v>0</v>
      </c>
      <c r="J8" s="228"/>
      <c r="K8" s="228">
        <f>SUM(K9:K36)</f>
        <v>0</v>
      </c>
      <c r="L8" s="228"/>
      <c r="M8" s="228">
        <f>SUM(M9:M36)</f>
        <v>0</v>
      </c>
      <c r="N8" s="227"/>
      <c r="O8" s="227">
        <f>SUM(O9:O36)</f>
        <v>0</v>
      </c>
      <c r="P8" s="227"/>
      <c r="Q8" s="227">
        <f>SUM(Q9:Q36)</f>
        <v>0</v>
      </c>
      <c r="R8" s="228"/>
      <c r="S8" s="228"/>
      <c r="T8" s="229"/>
      <c r="U8" s="223"/>
      <c r="V8" s="223">
        <f>SUM(V9:V36)</f>
        <v>0</v>
      </c>
      <c r="W8" s="223"/>
      <c r="X8" s="223"/>
      <c r="Y8" s="223"/>
      <c r="AG8" t="s">
        <v>178</v>
      </c>
    </row>
    <row r="9" spans="1:60" outlineLevel="1" x14ac:dyDescent="0.2">
      <c r="A9" s="238">
        <v>1</v>
      </c>
      <c r="B9" s="239" t="s">
        <v>947</v>
      </c>
      <c r="C9" s="246" t="s">
        <v>1024</v>
      </c>
      <c r="D9" s="240" t="s">
        <v>686</v>
      </c>
      <c r="E9" s="241">
        <v>15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182</v>
      </c>
      <c r="T9" s="244" t="s">
        <v>183</v>
      </c>
      <c r="U9" s="220">
        <v>0</v>
      </c>
      <c r="V9" s="220">
        <f>ROUND(E9*U9,2)</f>
        <v>0</v>
      </c>
      <c r="W9" s="220"/>
      <c r="X9" s="220" t="s">
        <v>224</v>
      </c>
      <c r="Y9" s="220" t="s">
        <v>185</v>
      </c>
      <c r="Z9" s="210"/>
      <c r="AA9" s="210"/>
      <c r="AB9" s="210"/>
      <c r="AC9" s="210"/>
      <c r="AD9" s="210"/>
      <c r="AE9" s="210"/>
      <c r="AF9" s="210"/>
      <c r="AG9" s="210" t="s">
        <v>225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8">
        <v>2</v>
      </c>
      <c r="B10" s="239" t="s">
        <v>949</v>
      </c>
      <c r="C10" s="246" t="s">
        <v>1025</v>
      </c>
      <c r="D10" s="240" t="s">
        <v>686</v>
      </c>
      <c r="E10" s="241">
        <v>15</v>
      </c>
      <c r="F10" s="242"/>
      <c r="G10" s="243">
        <f>ROUND(E10*F10,2)</f>
        <v>0</v>
      </c>
      <c r="H10" s="242"/>
      <c r="I10" s="243">
        <f>ROUND(E10*H10,2)</f>
        <v>0</v>
      </c>
      <c r="J10" s="242"/>
      <c r="K10" s="243">
        <f>ROUND(E10*J10,2)</f>
        <v>0</v>
      </c>
      <c r="L10" s="243">
        <v>21</v>
      </c>
      <c r="M10" s="243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3"/>
      <c r="S10" s="243" t="s">
        <v>182</v>
      </c>
      <c r="T10" s="244" t="s">
        <v>183</v>
      </c>
      <c r="U10" s="220">
        <v>0</v>
      </c>
      <c r="V10" s="220">
        <f>ROUND(E10*U10,2)</f>
        <v>0</v>
      </c>
      <c r="W10" s="220"/>
      <c r="X10" s="220" t="s">
        <v>224</v>
      </c>
      <c r="Y10" s="220" t="s">
        <v>185</v>
      </c>
      <c r="Z10" s="210"/>
      <c r="AA10" s="210"/>
      <c r="AB10" s="210"/>
      <c r="AC10" s="210"/>
      <c r="AD10" s="210"/>
      <c r="AE10" s="210"/>
      <c r="AF10" s="210"/>
      <c r="AG10" s="210" t="s">
        <v>225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8">
        <v>3</v>
      </c>
      <c r="B11" s="239" t="s">
        <v>1026</v>
      </c>
      <c r="C11" s="246" t="s">
        <v>1027</v>
      </c>
      <c r="D11" s="240" t="s">
        <v>686</v>
      </c>
      <c r="E11" s="241">
        <v>60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182</v>
      </c>
      <c r="T11" s="244" t="s">
        <v>183</v>
      </c>
      <c r="U11" s="220">
        <v>0</v>
      </c>
      <c r="V11" s="220">
        <f>ROUND(E11*U11,2)</f>
        <v>0</v>
      </c>
      <c r="W11" s="220"/>
      <c r="X11" s="220" t="s">
        <v>224</v>
      </c>
      <c r="Y11" s="220" t="s">
        <v>185</v>
      </c>
      <c r="Z11" s="210"/>
      <c r="AA11" s="210"/>
      <c r="AB11" s="210"/>
      <c r="AC11" s="210"/>
      <c r="AD11" s="210"/>
      <c r="AE11" s="210"/>
      <c r="AF11" s="210"/>
      <c r="AG11" s="210" t="s">
        <v>225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8">
        <v>4</v>
      </c>
      <c r="B12" s="239" t="s">
        <v>954</v>
      </c>
      <c r="C12" s="246" t="s">
        <v>1028</v>
      </c>
      <c r="D12" s="240" t="s">
        <v>686</v>
      </c>
      <c r="E12" s="241">
        <v>30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182</v>
      </c>
      <c r="T12" s="244" t="s">
        <v>183</v>
      </c>
      <c r="U12" s="220">
        <v>0</v>
      </c>
      <c r="V12" s="220">
        <f>ROUND(E12*U12,2)</f>
        <v>0</v>
      </c>
      <c r="W12" s="220"/>
      <c r="X12" s="220" t="s">
        <v>224</v>
      </c>
      <c r="Y12" s="220" t="s">
        <v>185</v>
      </c>
      <c r="Z12" s="210"/>
      <c r="AA12" s="210"/>
      <c r="AB12" s="210"/>
      <c r="AC12" s="210"/>
      <c r="AD12" s="210"/>
      <c r="AE12" s="210"/>
      <c r="AF12" s="210"/>
      <c r="AG12" s="210" t="s">
        <v>225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8">
        <v>5</v>
      </c>
      <c r="B13" s="239" t="s">
        <v>956</v>
      </c>
      <c r="C13" s="246" t="s">
        <v>1029</v>
      </c>
      <c r="D13" s="240" t="s">
        <v>686</v>
      </c>
      <c r="E13" s="241">
        <v>1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182</v>
      </c>
      <c r="T13" s="244" t="s">
        <v>183</v>
      </c>
      <c r="U13" s="220">
        <v>0</v>
      </c>
      <c r="V13" s="220">
        <f>ROUND(E13*U13,2)</f>
        <v>0</v>
      </c>
      <c r="W13" s="220"/>
      <c r="X13" s="220" t="s">
        <v>224</v>
      </c>
      <c r="Y13" s="220" t="s">
        <v>185</v>
      </c>
      <c r="Z13" s="210"/>
      <c r="AA13" s="210"/>
      <c r="AB13" s="210"/>
      <c r="AC13" s="210"/>
      <c r="AD13" s="210"/>
      <c r="AE13" s="210"/>
      <c r="AF13" s="210"/>
      <c r="AG13" s="210" t="s">
        <v>225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8">
        <v>6</v>
      </c>
      <c r="B14" s="239" t="s">
        <v>958</v>
      </c>
      <c r="C14" s="246" t="s">
        <v>1030</v>
      </c>
      <c r="D14" s="240" t="s">
        <v>784</v>
      </c>
      <c r="E14" s="241">
        <v>8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182</v>
      </c>
      <c r="T14" s="244" t="s">
        <v>183</v>
      </c>
      <c r="U14" s="220">
        <v>0</v>
      </c>
      <c r="V14" s="220">
        <f>ROUND(E14*U14,2)</f>
        <v>0</v>
      </c>
      <c r="W14" s="220"/>
      <c r="X14" s="220" t="s">
        <v>224</v>
      </c>
      <c r="Y14" s="220" t="s">
        <v>185</v>
      </c>
      <c r="Z14" s="210"/>
      <c r="AA14" s="210"/>
      <c r="AB14" s="210"/>
      <c r="AC14" s="210"/>
      <c r="AD14" s="210"/>
      <c r="AE14" s="210"/>
      <c r="AF14" s="210"/>
      <c r="AG14" s="210" t="s">
        <v>225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8">
        <v>7</v>
      </c>
      <c r="B15" s="239" t="s">
        <v>960</v>
      </c>
      <c r="C15" s="246" t="s">
        <v>1031</v>
      </c>
      <c r="D15" s="240" t="s">
        <v>784</v>
      </c>
      <c r="E15" s="241">
        <v>8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182</v>
      </c>
      <c r="T15" s="244" t="s">
        <v>183</v>
      </c>
      <c r="U15" s="220">
        <v>0</v>
      </c>
      <c r="V15" s="220">
        <f>ROUND(E15*U15,2)</f>
        <v>0</v>
      </c>
      <c r="W15" s="220"/>
      <c r="X15" s="220" t="s">
        <v>224</v>
      </c>
      <c r="Y15" s="220" t="s">
        <v>185</v>
      </c>
      <c r="Z15" s="210"/>
      <c r="AA15" s="210"/>
      <c r="AB15" s="210"/>
      <c r="AC15" s="210"/>
      <c r="AD15" s="210"/>
      <c r="AE15" s="210"/>
      <c r="AF15" s="210"/>
      <c r="AG15" s="210" t="s">
        <v>225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8">
        <v>8</v>
      </c>
      <c r="B16" s="239" t="s">
        <v>962</v>
      </c>
      <c r="C16" s="246" t="s">
        <v>1032</v>
      </c>
      <c r="D16" s="240" t="s">
        <v>329</v>
      </c>
      <c r="E16" s="241">
        <v>1800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182</v>
      </c>
      <c r="T16" s="244" t="s">
        <v>183</v>
      </c>
      <c r="U16" s="220">
        <v>0</v>
      </c>
      <c r="V16" s="220">
        <f>ROUND(E16*U16,2)</f>
        <v>0</v>
      </c>
      <c r="W16" s="220"/>
      <c r="X16" s="220" t="s">
        <v>224</v>
      </c>
      <c r="Y16" s="220" t="s">
        <v>185</v>
      </c>
      <c r="Z16" s="210"/>
      <c r="AA16" s="210"/>
      <c r="AB16" s="210"/>
      <c r="AC16" s="210"/>
      <c r="AD16" s="210"/>
      <c r="AE16" s="210"/>
      <c r="AF16" s="210"/>
      <c r="AG16" s="210" t="s">
        <v>225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8">
        <v>9</v>
      </c>
      <c r="B17" s="239" t="s">
        <v>964</v>
      </c>
      <c r="C17" s="246" t="s">
        <v>1033</v>
      </c>
      <c r="D17" s="240" t="s">
        <v>329</v>
      </c>
      <c r="E17" s="241">
        <v>1800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182</v>
      </c>
      <c r="T17" s="244" t="s">
        <v>183</v>
      </c>
      <c r="U17" s="220">
        <v>0</v>
      </c>
      <c r="V17" s="220">
        <f>ROUND(E17*U17,2)</f>
        <v>0</v>
      </c>
      <c r="W17" s="220"/>
      <c r="X17" s="220" t="s">
        <v>224</v>
      </c>
      <c r="Y17" s="220" t="s">
        <v>185</v>
      </c>
      <c r="Z17" s="210"/>
      <c r="AA17" s="210"/>
      <c r="AB17" s="210"/>
      <c r="AC17" s="210"/>
      <c r="AD17" s="210"/>
      <c r="AE17" s="210"/>
      <c r="AF17" s="210"/>
      <c r="AG17" s="210" t="s">
        <v>225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8">
        <v>10</v>
      </c>
      <c r="B18" s="239" t="s">
        <v>966</v>
      </c>
      <c r="C18" s="246" t="s">
        <v>1034</v>
      </c>
      <c r="D18" s="240" t="s">
        <v>686</v>
      </c>
      <c r="E18" s="241">
        <v>2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/>
      <c r="S18" s="243" t="s">
        <v>182</v>
      </c>
      <c r="T18" s="244" t="s">
        <v>183</v>
      </c>
      <c r="U18" s="220">
        <v>0</v>
      </c>
      <c r="V18" s="220">
        <f>ROUND(E18*U18,2)</f>
        <v>0</v>
      </c>
      <c r="W18" s="220"/>
      <c r="X18" s="220" t="s">
        <v>224</v>
      </c>
      <c r="Y18" s="220" t="s">
        <v>185</v>
      </c>
      <c r="Z18" s="210"/>
      <c r="AA18" s="210"/>
      <c r="AB18" s="210"/>
      <c r="AC18" s="210"/>
      <c r="AD18" s="210"/>
      <c r="AE18" s="210"/>
      <c r="AF18" s="210"/>
      <c r="AG18" s="210" t="s">
        <v>225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8">
        <v>11</v>
      </c>
      <c r="B19" s="239" t="s">
        <v>968</v>
      </c>
      <c r="C19" s="246" t="s">
        <v>1035</v>
      </c>
      <c r="D19" s="240" t="s">
        <v>686</v>
      </c>
      <c r="E19" s="241">
        <v>2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182</v>
      </c>
      <c r="T19" s="244" t="s">
        <v>183</v>
      </c>
      <c r="U19" s="220">
        <v>0</v>
      </c>
      <c r="V19" s="220">
        <f>ROUND(E19*U19,2)</f>
        <v>0</v>
      </c>
      <c r="W19" s="220"/>
      <c r="X19" s="220" t="s">
        <v>224</v>
      </c>
      <c r="Y19" s="220" t="s">
        <v>185</v>
      </c>
      <c r="Z19" s="210"/>
      <c r="AA19" s="210"/>
      <c r="AB19" s="210"/>
      <c r="AC19" s="210"/>
      <c r="AD19" s="210"/>
      <c r="AE19" s="210"/>
      <c r="AF19" s="210"/>
      <c r="AG19" s="210" t="s">
        <v>225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8">
        <v>12</v>
      </c>
      <c r="B20" s="239" t="s">
        <v>970</v>
      </c>
      <c r="C20" s="246" t="s">
        <v>1036</v>
      </c>
      <c r="D20" s="240" t="s">
        <v>686</v>
      </c>
      <c r="E20" s="241">
        <v>4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182</v>
      </c>
      <c r="T20" s="244" t="s">
        <v>183</v>
      </c>
      <c r="U20" s="220">
        <v>0</v>
      </c>
      <c r="V20" s="220">
        <f>ROUND(E20*U20,2)</f>
        <v>0</v>
      </c>
      <c r="W20" s="220"/>
      <c r="X20" s="220" t="s">
        <v>224</v>
      </c>
      <c r="Y20" s="220" t="s">
        <v>185</v>
      </c>
      <c r="Z20" s="210"/>
      <c r="AA20" s="210"/>
      <c r="AB20" s="210"/>
      <c r="AC20" s="210"/>
      <c r="AD20" s="210"/>
      <c r="AE20" s="210"/>
      <c r="AF20" s="210"/>
      <c r="AG20" s="210" t="s">
        <v>225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8">
        <v>13</v>
      </c>
      <c r="B21" s="239" t="s">
        <v>972</v>
      </c>
      <c r="C21" s="246" t="s">
        <v>1037</v>
      </c>
      <c r="D21" s="240" t="s">
        <v>686</v>
      </c>
      <c r="E21" s="241">
        <v>45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21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/>
      <c r="S21" s="243" t="s">
        <v>182</v>
      </c>
      <c r="T21" s="244" t="s">
        <v>183</v>
      </c>
      <c r="U21" s="220">
        <v>0</v>
      </c>
      <c r="V21" s="220">
        <f>ROUND(E21*U21,2)</f>
        <v>0</v>
      </c>
      <c r="W21" s="220"/>
      <c r="X21" s="220" t="s">
        <v>224</v>
      </c>
      <c r="Y21" s="220" t="s">
        <v>185</v>
      </c>
      <c r="Z21" s="210"/>
      <c r="AA21" s="210"/>
      <c r="AB21" s="210"/>
      <c r="AC21" s="210"/>
      <c r="AD21" s="210"/>
      <c r="AE21" s="210"/>
      <c r="AF21" s="210"/>
      <c r="AG21" s="210" t="s">
        <v>225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8">
        <v>14</v>
      </c>
      <c r="B22" s="239" t="s">
        <v>974</v>
      </c>
      <c r="C22" s="246" t="s">
        <v>1038</v>
      </c>
      <c r="D22" s="240" t="s">
        <v>686</v>
      </c>
      <c r="E22" s="241">
        <v>5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/>
      <c r="S22" s="243" t="s">
        <v>182</v>
      </c>
      <c r="T22" s="244" t="s">
        <v>183</v>
      </c>
      <c r="U22" s="220">
        <v>0</v>
      </c>
      <c r="V22" s="220">
        <f>ROUND(E22*U22,2)</f>
        <v>0</v>
      </c>
      <c r="W22" s="220"/>
      <c r="X22" s="220" t="s">
        <v>224</v>
      </c>
      <c r="Y22" s="220" t="s">
        <v>185</v>
      </c>
      <c r="Z22" s="210"/>
      <c r="AA22" s="210"/>
      <c r="AB22" s="210"/>
      <c r="AC22" s="210"/>
      <c r="AD22" s="210"/>
      <c r="AE22" s="210"/>
      <c r="AF22" s="210"/>
      <c r="AG22" s="210" t="s">
        <v>225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1">
        <v>15</v>
      </c>
      <c r="B23" s="232" t="s">
        <v>976</v>
      </c>
      <c r="C23" s="247" t="s">
        <v>1039</v>
      </c>
      <c r="D23" s="233" t="s">
        <v>329</v>
      </c>
      <c r="E23" s="234">
        <v>220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/>
      <c r="S23" s="236" t="s">
        <v>182</v>
      </c>
      <c r="T23" s="237" t="s">
        <v>183</v>
      </c>
      <c r="U23" s="220">
        <v>0</v>
      </c>
      <c r="V23" s="220">
        <f>ROUND(E23*U23,2)</f>
        <v>0</v>
      </c>
      <c r="W23" s="220"/>
      <c r="X23" s="220" t="s">
        <v>224</v>
      </c>
      <c r="Y23" s="220" t="s">
        <v>185</v>
      </c>
      <c r="Z23" s="210"/>
      <c r="AA23" s="210"/>
      <c r="AB23" s="210"/>
      <c r="AC23" s="210"/>
      <c r="AD23" s="210"/>
      <c r="AE23" s="210"/>
      <c r="AF23" s="210"/>
      <c r="AG23" s="210" t="s">
        <v>225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48" t="s">
        <v>1040</v>
      </c>
      <c r="D24" s="221"/>
      <c r="E24" s="222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48" t="s">
        <v>1041</v>
      </c>
      <c r="D25" s="221"/>
      <c r="E25" s="222">
        <v>220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1">
        <v>16</v>
      </c>
      <c r="B26" s="232" t="s">
        <v>978</v>
      </c>
      <c r="C26" s="247" t="s">
        <v>1042</v>
      </c>
      <c r="D26" s="233" t="s">
        <v>329</v>
      </c>
      <c r="E26" s="234">
        <v>110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6"/>
      <c r="S26" s="236" t="s">
        <v>182</v>
      </c>
      <c r="T26" s="237" t="s">
        <v>183</v>
      </c>
      <c r="U26" s="220">
        <v>0</v>
      </c>
      <c r="V26" s="220">
        <f>ROUND(E26*U26,2)</f>
        <v>0</v>
      </c>
      <c r="W26" s="220"/>
      <c r="X26" s="220" t="s">
        <v>224</v>
      </c>
      <c r="Y26" s="220" t="s">
        <v>185</v>
      </c>
      <c r="Z26" s="210"/>
      <c r="AA26" s="210"/>
      <c r="AB26" s="210"/>
      <c r="AC26" s="210"/>
      <c r="AD26" s="210"/>
      <c r="AE26" s="210"/>
      <c r="AF26" s="210"/>
      <c r="AG26" s="210" t="s">
        <v>225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48" t="s">
        <v>1040</v>
      </c>
      <c r="D27" s="221"/>
      <c r="E27" s="222"/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48" t="s">
        <v>1043</v>
      </c>
      <c r="D28" s="221"/>
      <c r="E28" s="222">
        <v>110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1">
        <v>17</v>
      </c>
      <c r="B29" s="232" t="s">
        <v>980</v>
      </c>
      <c r="C29" s="247" t="s">
        <v>1044</v>
      </c>
      <c r="D29" s="233" t="s">
        <v>329</v>
      </c>
      <c r="E29" s="234">
        <v>110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/>
      <c r="S29" s="236" t="s">
        <v>182</v>
      </c>
      <c r="T29" s="237" t="s">
        <v>183</v>
      </c>
      <c r="U29" s="220">
        <v>0</v>
      </c>
      <c r="V29" s="220">
        <f>ROUND(E29*U29,2)</f>
        <v>0</v>
      </c>
      <c r="W29" s="220"/>
      <c r="X29" s="220" t="s">
        <v>224</v>
      </c>
      <c r="Y29" s="220" t="s">
        <v>185</v>
      </c>
      <c r="Z29" s="210"/>
      <c r="AA29" s="210"/>
      <c r="AB29" s="210"/>
      <c r="AC29" s="210"/>
      <c r="AD29" s="210"/>
      <c r="AE29" s="210"/>
      <c r="AF29" s="210"/>
      <c r="AG29" s="210" t="s">
        <v>225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48" t="s">
        <v>1040</v>
      </c>
      <c r="D30" s="221"/>
      <c r="E30" s="222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48" t="s">
        <v>1043</v>
      </c>
      <c r="D31" s="221"/>
      <c r="E31" s="222">
        <v>110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8">
        <v>18</v>
      </c>
      <c r="B32" s="239" t="s">
        <v>982</v>
      </c>
      <c r="C32" s="246" t="s">
        <v>1045</v>
      </c>
      <c r="D32" s="240" t="s">
        <v>329</v>
      </c>
      <c r="E32" s="241">
        <v>260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21</v>
      </c>
      <c r="M32" s="243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182</v>
      </c>
      <c r="T32" s="244" t="s">
        <v>183</v>
      </c>
      <c r="U32" s="220">
        <v>0</v>
      </c>
      <c r="V32" s="220">
        <f>ROUND(E32*U32,2)</f>
        <v>0</v>
      </c>
      <c r="W32" s="220"/>
      <c r="X32" s="220" t="s">
        <v>224</v>
      </c>
      <c r="Y32" s="220" t="s">
        <v>185</v>
      </c>
      <c r="Z32" s="210"/>
      <c r="AA32" s="210"/>
      <c r="AB32" s="210"/>
      <c r="AC32" s="210"/>
      <c r="AD32" s="210"/>
      <c r="AE32" s="210"/>
      <c r="AF32" s="210"/>
      <c r="AG32" s="210" t="s">
        <v>225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8">
        <v>19</v>
      </c>
      <c r="B33" s="239" t="s">
        <v>984</v>
      </c>
      <c r="C33" s="246" t="s">
        <v>1046</v>
      </c>
      <c r="D33" s="240" t="s">
        <v>329</v>
      </c>
      <c r="E33" s="241">
        <v>260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182</v>
      </c>
      <c r="T33" s="244" t="s">
        <v>183</v>
      </c>
      <c r="U33" s="220">
        <v>0</v>
      </c>
      <c r="V33" s="220">
        <f>ROUND(E33*U33,2)</f>
        <v>0</v>
      </c>
      <c r="W33" s="220"/>
      <c r="X33" s="220" t="s">
        <v>224</v>
      </c>
      <c r="Y33" s="220" t="s">
        <v>185</v>
      </c>
      <c r="Z33" s="210"/>
      <c r="AA33" s="210"/>
      <c r="AB33" s="210"/>
      <c r="AC33" s="210"/>
      <c r="AD33" s="210"/>
      <c r="AE33" s="210"/>
      <c r="AF33" s="210"/>
      <c r="AG33" s="210" t="s">
        <v>225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8">
        <v>20</v>
      </c>
      <c r="B34" s="239" t="s">
        <v>986</v>
      </c>
      <c r="C34" s="246" t="s">
        <v>1047</v>
      </c>
      <c r="D34" s="240" t="s">
        <v>784</v>
      </c>
      <c r="E34" s="241">
        <v>2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21</v>
      </c>
      <c r="M34" s="243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3"/>
      <c r="S34" s="243" t="s">
        <v>182</v>
      </c>
      <c r="T34" s="244" t="s">
        <v>183</v>
      </c>
      <c r="U34" s="220">
        <v>0</v>
      </c>
      <c r="V34" s="220">
        <f>ROUND(E34*U34,2)</f>
        <v>0</v>
      </c>
      <c r="W34" s="220"/>
      <c r="X34" s="220" t="s">
        <v>224</v>
      </c>
      <c r="Y34" s="220" t="s">
        <v>185</v>
      </c>
      <c r="Z34" s="210"/>
      <c r="AA34" s="210"/>
      <c r="AB34" s="210"/>
      <c r="AC34" s="210"/>
      <c r="AD34" s="210"/>
      <c r="AE34" s="210"/>
      <c r="AF34" s="210"/>
      <c r="AG34" s="210" t="s">
        <v>225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8">
        <v>21</v>
      </c>
      <c r="B35" s="239" t="s">
        <v>987</v>
      </c>
      <c r="C35" s="246" t="s">
        <v>1048</v>
      </c>
      <c r="D35" s="240" t="s">
        <v>784</v>
      </c>
      <c r="E35" s="241">
        <v>8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21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/>
      <c r="S35" s="243" t="s">
        <v>182</v>
      </c>
      <c r="T35" s="244" t="s">
        <v>183</v>
      </c>
      <c r="U35" s="220">
        <v>0</v>
      </c>
      <c r="V35" s="220">
        <f>ROUND(E35*U35,2)</f>
        <v>0</v>
      </c>
      <c r="W35" s="220"/>
      <c r="X35" s="220" t="s">
        <v>224</v>
      </c>
      <c r="Y35" s="220" t="s">
        <v>185</v>
      </c>
      <c r="Z35" s="210"/>
      <c r="AA35" s="210"/>
      <c r="AB35" s="210"/>
      <c r="AC35" s="210"/>
      <c r="AD35" s="210"/>
      <c r="AE35" s="210"/>
      <c r="AF35" s="210"/>
      <c r="AG35" s="210" t="s">
        <v>225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8">
        <v>22</v>
      </c>
      <c r="B36" s="239" t="s">
        <v>989</v>
      </c>
      <c r="C36" s="246" t="s">
        <v>1049</v>
      </c>
      <c r="D36" s="240" t="s">
        <v>686</v>
      </c>
      <c r="E36" s="241">
        <v>1</v>
      </c>
      <c r="F36" s="242"/>
      <c r="G36" s="243">
        <f>ROUND(E36*F36,2)</f>
        <v>0</v>
      </c>
      <c r="H36" s="242"/>
      <c r="I36" s="243">
        <f>ROUND(E36*H36,2)</f>
        <v>0</v>
      </c>
      <c r="J36" s="242"/>
      <c r="K36" s="243">
        <f>ROUND(E36*J36,2)</f>
        <v>0</v>
      </c>
      <c r="L36" s="243">
        <v>21</v>
      </c>
      <c r="M36" s="243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3"/>
      <c r="S36" s="243" t="s">
        <v>182</v>
      </c>
      <c r="T36" s="244" t="s">
        <v>183</v>
      </c>
      <c r="U36" s="220">
        <v>0</v>
      </c>
      <c r="V36" s="220">
        <f>ROUND(E36*U36,2)</f>
        <v>0</v>
      </c>
      <c r="W36" s="220"/>
      <c r="X36" s="220" t="s">
        <v>224</v>
      </c>
      <c r="Y36" s="220" t="s">
        <v>185</v>
      </c>
      <c r="Z36" s="210"/>
      <c r="AA36" s="210"/>
      <c r="AB36" s="210"/>
      <c r="AC36" s="210"/>
      <c r="AD36" s="210"/>
      <c r="AE36" s="210"/>
      <c r="AF36" s="210"/>
      <c r="AG36" s="210" t="s">
        <v>225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4" t="s">
        <v>177</v>
      </c>
      <c r="B37" s="225" t="s">
        <v>132</v>
      </c>
      <c r="C37" s="245" t="s">
        <v>133</v>
      </c>
      <c r="D37" s="226"/>
      <c r="E37" s="227"/>
      <c r="F37" s="228"/>
      <c r="G37" s="228">
        <f>SUMIF(AG38:AG44,"&lt;&gt;NOR",G38:G44)</f>
        <v>0</v>
      </c>
      <c r="H37" s="228"/>
      <c r="I37" s="228">
        <f>SUM(I38:I44)</f>
        <v>0</v>
      </c>
      <c r="J37" s="228"/>
      <c r="K37" s="228">
        <f>SUM(K38:K44)</f>
        <v>0</v>
      </c>
      <c r="L37" s="228"/>
      <c r="M37" s="228">
        <f>SUM(M38:M44)</f>
        <v>0</v>
      </c>
      <c r="N37" s="227"/>
      <c r="O37" s="227">
        <f>SUM(O38:O44)</f>
        <v>0</v>
      </c>
      <c r="P37" s="227"/>
      <c r="Q37" s="227">
        <f>SUM(Q38:Q44)</f>
        <v>0</v>
      </c>
      <c r="R37" s="228"/>
      <c r="S37" s="228"/>
      <c r="T37" s="229"/>
      <c r="U37" s="223"/>
      <c r="V37" s="223">
        <f>SUM(V38:V44)</f>
        <v>0</v>
      </c>
      <c r="W37" s="223"/>
      <c r="X37" s="223"/>
      <c r="Y37" s="223"/>
      <c r="AG37" t="s">
        <v>178</v>
      </c>
    </row>
    <row r="38" spans="1:60" outlineLevel="1" x14ac:dyDescent="0.2">
      <c r="A38" s="231">
        <v>23</v>
      </c>
      <c r="B38" s="232" t="s">
        <v>871</v>
      </c>
      <c r="C38" s="247" t="s">
        <v>1050</v>
      </c>
      <c r="D38" s="233" t="s">
        <v>686</v>
      </c>
      <c r="E38" s="234">
        <v>1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6"/>
      <c r="S38" s="236" t="s">
        <v>182</v>
      </c>
      <c r="T38" s="237" t="s">
        <v>183</v>
      </c>
      <c r="U38" s="220">
        <v>0</v>
      </c>
      <c r="V38" s="220">
        <f>ROUND(E38*U38,2)</f>
        <v>0</v>
      </c>
      <c r="W38" s="220"/>
      <c r="X38" s="220" t="s">
        <v>224</v>
      </c>
      <c r="Y38" s="220" t="s">
        <v>185</v>
      </c>
      <c r="Z38" s="210"/>
      <c r="AA38" s="210"/>
      <c r="AB38" s="210"/>
      <c r="AC38" s="210"/>
      <c r="AD38" s="210"/>
      <c r="AE38" s="210"/>
      <c r="AF38" s="210"/>
      <c r="AG38" s="210" t="s">
        <v>225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45" outlineLevel="2" x14ac:dyDescent="0.2">
      <c r="A39" s="217"/>
      <c r="B39" s="218"/>
      <c r="C39" s="263" t="s">
        <v>1051</v>
      </c>
      <c r="D39" s="259"/>
      <c r="E39" s="259"/>
      <c r="F39" s="259"/>
      <c r="G39" s="259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439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58" t="str">
        <f>C39</f>
        <v>Televizor 8K QLED TV • rozlišení 7680×4320 px • DVB T2/C/S2/T H.265/HEVC • Micro Dimming (lokální řízení jasu) • Dolby Digital plus • 4 500 PQI • Quantum Processor 8K (AI) • Quantum HDR • Quantum HDR 2000 • přímé zadní podsvícení Direct LED • zvuk sledující pohyb (OTS) • zrcadlení obrazu • Wi-Fi • HbbTV 2.0 • Smart TV • Bluetooth • LAN • 4× HDMI • 2× USB • CI slot • Smart ovládač , úhlopříčka 207 cm</v>
      </c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8">
        <v>24</v>
      </c>
      <c r="B40" s="239" t="s">
        <v>873</v>
      </c>
      <c r="C40" s="246" t="s">
        <v>1052</v>
      </c>
      <c r="D40" s="240" t="s">
        <v>686</v>
      </c>
      <c r="E40" s="241">
        <v>1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21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182</v>
      </c>
      <c r="T40" s="244" t="s">
        <v>183</v>
      </c>
      <c r="U40" s="220">
        <v>0</v>
      </c>
      <c r="V40" s="220">
        <f>ROUND(E40*U40,2)</f>
        <v>0</v>
      </c>
      <c r="W40" s="220"/>
      <c r="X40" s="220" t="s">
        <v>224</v>
      </c>
      <c r="Y40" s="220" t="s">
        <v>185</v>
      </c>
      <c r="Z40" s="210"/>
      <c r="AA40" s="210"/>
      <c r="AB40" s="210"/>
      <c r="AC40" s="210"/>
      <c r="AD40" s="210"/>
      <c r="AE40" s="210"/>
      <c r="AF40" s="210"/>
      <c r="AG40" s="210" t="s">
        <v>225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1">
        <v>25</v>
      </c>
      <c r="B41" s="232" t="s">
        <v>875</v>
      </c>
      <c r="C41" s="247" t="s">
        <v>1053</v>
      </c>
      <c r="D41" s="233" t="s">
        <v>1054</v>
      </c>
      <c r="E41" s="234">
        <v>1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6"/>
      <c r="S41" s="236" t="s">
        <v>182</v>
      </c>
      <c r="T41" s="237" t="s">
        <v>183</v>
      </c>
      <c r="U41" s="220">
        <v>0</v>
      </c>
      <c r="V41" s="220">
        <f>ROUND(E41*U41,2)</f>
        <v>0</v>
      </c>
      <c r="W41" s="220"/>
      <c r="X41" s="220" t="s">
        <v>224</v>
      </c>
      <c r="Y41" s="220" t="s">
        <v>185</v>
      </c>
      <c r="Z41" s="210"/>
      <c r="AA41" s="210"/>
      <c r="AB41" s="210"/>
      <c r="AC41" s="210"/>
      <c r="AD41" s="210"/>
      <c r="AE41" s="210"/>
      <c r="AF41" s="210"/>
      <c r="AG41" s="210" t="s">
        <v>225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3.75" outlineLevel="2" x14ac:dyDescent="0.2">
      <c r="A42" s="217"/>
      <c r="B42" s="218"/>
      <c r="C42" s="263" t="s">
        <v>1055</v>
      </c>
      <c r="D42" s="259"/>
      <c r="E42" s="259"/>
      <c r="F42" s="259"/>
      <c r="G42" s="259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439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58" t="str">
        <f>C42</f>
        <v>Bezdrátový systém (skládá se z přijímače a 1 ruční mikrofon, a 1 vysílací jednotka za opasek, s klopovým mikrofonem). Rádiový přenos v pásmu UHF, elektronika přijímače je plně symetrická a zahrnuje nesymetrický i symetrický výstup, a šumovou bránu. Zpětný IR přenos od přijímače, pro automatické spárování.</v>
      </c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1">
        <v>26</v>
      </c>
      <c r="B43" s="232" t="s">
        <v>1056</v>
      </c>
      <c r="C43" s="247" t="s">
        <v>1057</v>
      </c>
      <c r="D43" s="233" t="s">
        <v>686</v>
      </c>
      <c r="E43" s="234">
        <v>1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6"/>
      <c r="S43" s="236" t="s">
        <v>182</v>
      </c>
      <c r="T43" s="237" t="s">
        <v>183</v>
      </c>
      <c r="U43" s="220">
        <v>0</v>
      </c>
      <c r="V43" s="220">
        <f>ROUND(E43*U43,2)</f>
        <v>0</v>
      </c>
      <c r="W43" s="220"/>
      <c r="X43" s="220" t="s">
        <v>224</v>
      </c>
      <c r="Y43" s="220" t="s">
        <v>185</v>
      </c>
      <c r="Z43" s="210"/>
      <c r="AA43" s="210"/>
      <c r="AB43" s="210"/>
      <c r="AC43" s="210"/>
      <c r="AD43" s="210"/>
      <c r="AE43" s="210"/>
      <c r="AF43" s="210"/>
      <c r="AG43" s="210" t="s">
        <v>225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45" outlineLevel="2" x14ac:dyDescent="0.2">
      <c r="A44" s="217"/>
      <c r="B44" s="218"/>
      <c r="C44" s="263" t="s">
        <v>1058</v>
      </c>
      <c r="D44" s="259"/>
      <c r="E44" s="259"/>
      <c r="F44" s="259"/>
      <c r="G44" s="259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439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58" t="str">
        <f>C44</f>
        <v>Špičkový univerzální aktivní sloupový reproduktor s nastavitelným vyzařováním. Obsahuje 10-kanálový zesilovač třídy D, digitální signálový procesor (DSP), vstup pro připojení k PA systému. Je osazen 10x 5" širokopásmovými reproduktory. Reproduktor se konfiguruje pomocí dálkového ovladače. Rovnoměrné rozptýlení v celé oblasti poslechu. Tento sloupový reproduktor dokáže z jednoho místa rovnoměrně nazvučit například celý přednáškový sál, nebo kostel bez akustických odrazů, čím se výrazně zlepší srozumitelnost.</v>
      </c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4" t="s">
        <v>177</v>
      </c>
      <c r="B45" s="225" t="s">
        <v>134</v>
      </c>
      <c r="C45" s="245" t="s">
        <v>135</v>
      </c>
      <c r="D45" s="226"/>
      <c r="E45" s="227"/>
      <c r="F45" s="228"/>
      <c r="G45" s="228">
        <f>SUMIF(AG46:AG49,"&lt;&gt;NOR",G46:G49)</f>
        <v>0</v>
      </c>
      <c r="H45" s="228"/>
      <c r="I45" s="228">
        <f>SUM(I46:I49)</f>
        <v>0</v>
      </c>
      <c r="J45" s="228"/>
      <c r="K45" s="228">
        <f>SUM(K46:K49)</f>
        <v>0</v>
      </c>
      <c r="L45" s="228"/>
      <c r="M45" s="228">
        <f>SUM(M46:M49)</f>
        <v>0</v>
      </c>
      <c r="N45" s="227"/>
      <c r="O45" s="227">
        <f>SUM(O46:O49)</f>
        <v>0</v>
      </c>
      <c r="P45" s="227"/>
      <c r="Q45" s="227">
        <f>SUM(Q46:Q49)</f>
        <v>0</v>
      </c>
      <c r="R45" s="228"/>
      <c r="S45" s="228"/>
      <c r="T45" s="229"/>
      <c r="U45" s="223"/>
      <c r="V45" s="223">
        <f>SUM(V46:V49)</f>
        <v>0</v>
      </c>
      <c r="W45" s="223"/>
      <c r="X45" s="223"/>
      <c r="Y45" s="223"/>
      <c r="AG45" t="s">
        <v>178</v>
      </c>
    </row>
    <row r="46" spans="1:60" outlineLevel="1" x14ac:dyDescent="0.2">
      <c r="A46" s="238">
        <v>27</v>
      </c>
      <c r="B46" s="239" t="s">
        <v>1059</v>
      </c>
      <c r="C46" s="246" t="s">
        <v>1060</v>
      </c>
      <c r="D46" s="240" t="s">
        <v>686</v>
      </c>
      <c r="E46" s="241">
        <v>1</v>
      </c>
      <c r="F46" s="242"/>
      <c r="G46" s="243">
        <f>ROUND(E46*F46,2)</f>
        <v>0</v>
      </c>
      <c r="H46" s="242"/>
      <c r="I46" s="243">
        <f>ROUND(E46*H46,2)</f>
        <v>0</v>
      </c>
      <c r="J46" s="242"/>
      <c r="K46" s="243">
        <f>ROUND(E46*J46,2)</f>
        <v>0</v>
      </c>
      <c r="L46" s="243">
        <v>21</v>
      </c>
      <c r="M46" s="243">
        <f>G46*(1+L46/100)</f>
        <v>0</v>
      </c>
      <c r="N46" s="241">
        <v>0</v>
      </c>
      <c r="O46" s="241">
        <f>ROUND(E46*N46,2)</f>
        <v>0</v>
      </c>
      <c r="P46" s="241">
        <v>0</v>
      </c>
      <c r="Q46" s="241">
        <f>ROUND(E46*P46,2)</f>
        <v>0</v>
      </c>
      <c r="R46" s="243"/>
      <c r="S46" s="243" t="s">
        <v>182</v>
      </c>
      <c r="T46" s="244" t="s">
        <v>183</v>
      </c>
      <c r="U46" s="220">
        <v>0</v>
      </c>
      <c r="V46" s="220">
        <f>ROUND(E46*U46,2)</f>
        <v>0</v>
      </c>
      <c r="W46" s="220"/>
      <c r="X46" s="220" t="s">
        <v>224</v>
      </c>
      <c r="Y46" s="220" t="s">
        <v>185</v>
      </c>
      <c r="Z46" s="210"/>
      <c r="AA46" s="210"/>
      <c r="AB46" s="210"/>
      <c r="AC46" s="210"/>
      <c r="AD46" s="210"/>
      <c r="AE46" s="210"/>
      <c r="AF46" s="210"/>
      <c r="AG46" s="210" t="s">
        <v>225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8">
        <v>28</v>
      </c>
      <c r="B47" s="239" t="s">
        <v>1061</v>
      </c>
      <c r="C47" s="246" t="s">
        <v>1062</v>
      </c>
      <c r="D47" s="240" t="s">
        <v>784</v>
      </c>
      <c r="E47" s="241">
        <v>1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21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182</v>
      </c>
      <c r="T47" s="244" t="s">
        <v>183</v>
      </c>
      <c r="U47" s="220">
        <v>0</v>
      </c>
      <c r="V47" s="220">
        <f>ROUND(E47*U47,2)</f>
        <v>0</v>
      </c>
      <c r="W47" s="220"/>
      <c r="X47" s="220" t="s">
        <v>224</v>
      </c>
      <c r="Y47" s="220" t="s">
        <v>185</v>
      </c>
      <c r="Z47" s="210"/>
      <c r="AA47" s="210"/>
      <c r="AB47" s="210"/>
      <c r="AC47" s="210"/>
      <c r="AD47" s="210"/>
      <c r="AE47" s="210"/>
      <c r="AF47" s="210"/>
      <c r="AG47" s="210" t="s">
        <v>225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8">
        <v>29</v>
      </c>
      <c r="B48" s="239" t="s">
        <v>1063</v>
      </c>
      <c r="C48" s="246" t="s">
        <v>1064</v>
      </c>
      <c r="D48" s="240" t="s">
        <v>784</v>
      </c>
      <c r="E48" s="241">
        <v>1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21</v>
      </c>
      <c r="M48" s="243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3"/>
      <c r="S48" s="243" t="s">
        <v>182</v>
      </c>
      <c r="T48" s="244" t="s">
        <v>183</v>
      </c>
      <c r="U48" s="220">
        <v>0</v>
      </c>
      <c r="V48" s="220">
        <f>ROUND(E48*U48,2)</f>
        <v>0</v>
      </c>
      <c r="W48" s="220"/>
      <c r="X48" s="220" t="s">
        <v>224</v>
      </c>
      <c r="Y48" s="220" t="s">
        <v>185</v>
      </c>
      <c r="Z48" s="210"/>
      <c r="AA48" s="210"/>
      <c r="AB48" s="210"/>
      <c r="AC48" s="210"/>
      <c r="AD48" s="210"/>
      <c r="AE48" s="210"/>
      <c r="AF48" s="210"/>
      <c r="AG48" s="210" t="s">
        <v>225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1">
        <v>30</v>
      </c>
      <c r="B49" s="232" t="s">
        <v>1065</v>
      </c>
      <c r="C49" s="247" t="s">
        <v>1066</v>
      </c>
      <c r="D49" s="233" t="s">
        <v>686</v>
      </c>
      <c r="E49" s="234">
        <v>1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6"/>
      <c r="S49" s="236" t="s">
        <v>182</v>
      </c>
      <c r="T49" s="237" t="s">
        <v>183</v>
      </c>
      <c r="U49" s="220">
        <v>0</v>
      </c>
      <c r="V49" s="220">
        <f>ROUND(E49*U49,2)</f>
        <v>0</v>
      </c>
      <c r="W49" s="220"/>
      <c r="X49" s="220" t="s">
        <v>224</v>
      </c>
      <c r="Y49" s="220" t="s">
        <v>185</v>
      </c>
      <c r="Z49" s="210"/>
      <c r="AA49" s="210"/>
      <c r="AB49" s="210"/>
      <c r="AC49" s="210"/>
      <c r="AD49" s="210"/>
      <c r="AE49" s="210"/>
      <c r="AF49" s="210"/>
      <c r="AG49" s="210" t="s">
        <v>225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3"/>
      <c r="B50" s="4"/>
      <c r="C50" s="249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v>12</v>
      </c>
      <c r="AF50">
        <v>21</v>
      </c>
      <c r="AG50" t="s">
        <v>163</v>
      </c>
    </row>
    <row r="51" spans="1:60" x14ac:dyDescent="0.2">
      <c r="A51" s="213"/>
      <c r="B51" s="214" t="s">
        <v>29</v>
      </c>
      <c r="C51" s="250"/>
      <c r="D51" s="215"/>
      <c r="E51" s="216"/>
      <c r="F51" s="216"/>
      <c r="G51" s="230">
        <f>G8+G37+G45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f>SUMIF(L7:L49,AE50,G7:G49)</f>
        <v>0</v>
      </c>
      <c r="AF51">
        <f>SUMIF(L7:L49,AF50,G7:G49)</f>
        <v>0</v>
      </c>
      <c r="AG51" t="s">
        <v>217</v>
      </c>
    </row>
    <row r="52" spans="1:60" x14ac:dyDescent="0.2">
      <c r="C52" s="251"/>
      <c r="D52" s="10"/>
      <c r="AG52" t="s">
        <v>218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7">
    <mergeCell ref="C44:G44"/>
    <mergeCell ref="A1:G1"/>
    <mergeCell ref="C2:G2"/>
    <mergeCell ref="C3:G3"/>
    <mergeCell ref="C4:G4"/>
    <mergeCell ref="C39:G39"/>
    <mergeCell ref="C42:G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00 00 Naklady</vt:lpstr>
      <vt:lpstr>001 D.1 Pol</vt:lpstr>
      <vt:lpstr>001 D.3 Pol</vt:lpstr>
      <vt:lpstr>001 D.4 Pol</vt:lpstr>
      <vt:lpstr>001 D.5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'001 D.1 Pol'!Názvy_tisku</vt:lpstr>
      <vt:lpstr>'001 D.3 Pol'!Názvy_tisku</vt:lpstr>
      <vt:lpstr>'001 D.4 Pol'!Názvy_tisku</vt:lpstr>
      <vt:lpstr>'001 D.5 Pol'!Názvy_tisku</vt:lpstr>
      <vt:lpstr>oadresa</vt:lpstr>
      <vt:lpstr>Stavba!Objednatel</vt:lpstr>
      <vt:lpstr>Stavba!Objekt</vt:lpstr>
      <vt:lpstr>'00 00 Naklady'!Oblast_tisku</vt:lpstr>
      <vt:lpstr>'001 D.1 Pol'!Oblast_tisku</vt:lpstr>
      <vt:lpstr>'001 D.3 Pol'!Oblast_tisku</vt:lpstr>
      <vt:lpstr>'001 D.4 Pol'!Oblast_tisku</vt:lpstr>
      <vt:lpstr>'001 D.5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2024-02-01T12:39:26Z</dcterms:modified>
</cp:coreProperties>
</file>