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2"/>
  </bookViews>
  <sheets>
    <sheet name="SO 000Ostatní" sheetId="2" r:id="rId1"/>
    <sheet name="SO 000Vedlejší" sheetId="3" r:id="rId2"/>
    <sheet name="SO 101" sheetId="4" r:id="rId3"/>
  </sheets>
  <definedNames/>
  <calcPr fullCalcOnLoad="1"/>
</workbook>
</file>

<file path=xl/sharedStrings.xml><?xml version="1.0" encoding="utf-8"?>
<sst xmlns="http://schemas.openxmlformats.org/spreadsheetml/2006/main" count="280" uniqueCount="126">
  <si>
    <t>EstiCon</t>
  </si>
  <si>
    <t>Firma:</t>
  </si>
  <si>
    <t>Soupis prací objektu</t>
  </si>
  <si>
    <t>S</t>
  </si>
  <si>
    <t>Stavba:</t>
  </si>
  <si>
    <t>MR 2</t>
  </si>
  <si>
    <t>II/602 Brno, ul. Jihlavská (Oblá)</t>
  </si>
  <si>
    <t>Ostatní</t>
  </si>
  <si>
    <t>O</t>
  </si>
  <si>
    <t>Objekt:</t>
  </si>
  <si>
    <t>SO 000</t>
  </si>
  <si>
    <t>Ostatní a vedlejší náklady</t>
  </si>
  <si>
    <t>O1</t>
  </si>
  <si>
    <t>Rozpočet:</t>
  </si>
  <si>
    <t>náklady</t>
  </si>
  <si>
    <t>Typ</t>
  </si>
  <si>
    <t>Poř. číslo</t>
  </si>
  <si>
    <t>Kód položky</t>
  </si>
  <si>
    <t>Varianta</t>
  </si>
  <si>
    <t>Název Položky</t>
  </si>
  <si>
    <t>MJ</t>
  </si>
  <si>
    <t>Množství</t>
  </si>
  <si>
    <t>Cena</t>
  </si>
  <si>
    <t>Cenová soustava</t>
  </si>
  <si>
    <t>Jednotková</t>
  </si>
  <si>
    <t>Celkem</t>
  </si>
  <si>
    <t>SD</t>
  </si>
  <si>
    <t>0</t>
  </si>
  <si>
    <t>Všeobecné konstrukce a práce</t>
  </si>
  <si>
    <t>P</t>
  </si>
  <si>
    <t>02710</t>
  </si>
  <si>
    <t/>
  </si>
  <si>
    <t>POMOC PRÁCE ZŘÍZ NEBO ZAJIŠŤ OBJÍŽĎKY A PŘÍSTUP CESTY</t>
  </si>
  <si>
    <t>KPL</t>
  </si>
  <si>
    <t>PP</t>
  </si>
  <si>
    <t>Přechodná úprava dopravního značení a objízdných tras, včetně údržby a úprav
během stavebních prací v souladu s TP66 - II.vydání "Zásady pro označování
pracovních míst na PK" a s platnými předpisy pro navrhování DZ na PK, vč.
vyhlášky č. 294/2015 Sb.
Stávající svislé dopravní značky se pro potřeby PDZ zachovají a dle potřeby
zakryjí, upraví nebo doplní. Přechodné SDZ (značky, směrovací desky, závory,
semaforová souprava, světla) se umístí na nosičích a podkladních deskách včetně
nutných přesunů dle jednotlivých fází (etap) výstavby, dodávky, montáže,
demontáže, včetně všech potřebných povolení k uzavírce.
Včetně projednání s dotčenými orgány.
Vše v režii zhotovitele.</t>
  </si>
  <si>
    <t>TS</t>
  </si>
  <si>
    <t>zahrnuje veškeré náklady spojené s objednatelem požadovanými zařízeními</t>
  </si>
  <si>
    <t>02946</t>
  </si>
  <si>
    <t>OSTAT POŽADAVKY - FOTODOKUMENTACE</t>
  </si>
  <si>
    <t>Fotodokumentace provádění stavby - popsáno v obchodních podmínkách</t>
  </si>
  <si>
    <t>položka zahrnuje:
- fotodokumentaci zadavatelem požadovaného děje a konstrukcí v požadovaných časových intervalech
- zadavatelem specifikované výstupy (fotografie v papírovém a digitálním formátu) v požadovaném počtu</t>
  </si>
  <si>
    <t>Vedlejší</t>
  </si>
  <si>
    <t>00014</t>
  </si>
  <si>
    <t>R</t>
  </si>
  <si>
    <t>Zajištění provedení a výstupů veškerých zkoušek a revizí - popsáno v obchodních podmínkách, technických podmínkách a normách ČSN</t>
  </si>
  <si>
    <t>SO 101</t>
  </si>
  <si>
    <t>Komunikace</t>
  </si>
  <si>
    <t>1</t>
  </si>
  <si>
    <t>Zemní práce</t>
  </si>
  <si>
    <t>11352</t>
  </si>
  <si>
    <t>ODSTRANĚNÍ CHODNÍKOVÝCH A SILNIČNÍCH OBRUBNÍKŮ BETONOVÝCH</t>
  </si>
  <si>
    <t>M</t>
  </si>
  <si>
    <t>vybourání betonových obrubíků v trojřádku - 20 m
odvoz a likvidace v režii zhotovitele</t>
  </si>
  <si>
    <t>VV</t>
  </si>
  <si>
    <t>20*3 = 60,000 [A]</t>
  </si>
  <si>
    <t>Položka zahrnuje veškerou manipulaci s vybouranou sutí a s vybouranými hmotami vč. uložení</t>
  </si>
  <si>
    <t>11355</t>
  </si>
  <si>
    <t>ODSTRANĚNÍ OBRUB Z DLAŽEBNÍCH KOSTEK JEDNODUCHÝCH</t>
  </si>
  <si>
    <t>vybourání pětiřádku ze žulových kostek - 40 m
část znovu použita na stavbě (trojřádek), zbytek očištěných kostek odvoz na skládku SÚS Popovice</t>
  </si>
  <si>
    <t>40*5 = 200,000 [A]</t>
  </si>
  <si>
    <t>113746</t>
  </si>
  <si>
    <t>FRÉZOVÁNÍ ZPEVNĚNÝCH PLOCH ASFALTOVÝCH TL. DO 100MM</t>
  </si>
  <si>
    <t>M2</t>
  </si>
  <si>
    <t>frézování v celé šíři 10 cm
odvoz a likvidace v režii zhotovitele</t>
  </si>
  <si>
    <t>5</t>
  </si>
  <si>
    <t>572213</t>
  </si>
  <si>
    <t>SPOJOVACÍ POSTŘIK Z EMULZE DO 0,5KG/M2</t>
  </si>
  <si>
    <t>0,5 kg/m2</t>
  </si>
  <si>
    <t>- dodání všech předepsaných materiálů pro postřiky v předepsaném množství
- provedení dle předepsaného technologického předpisu
- zřízení vrstvy bez rozlišení šířky, pokládání vrstvy po etapách
- úpravu napojení, ukončení</t>
  </si>
  <si>
    <t>574A44</t>
  </si>
  <si>
    <t>ASFALTOVÝ BETON PRO OBRUSNÉ VRSTVY ACO 11+, 11S TL. 50MM</t>
  </si>
  <si>
    <t>ACO 11+ tl. 5cm</t>
  </si>
  <si>
    <t>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</t>
  </si>
  <si>
    <t>574C46</t>
  </si>
  <si>
    <t>ASFALTOVÝ BETON PRO LOŽNÍ VRSTVY ACL 16+, 16S TL. 50MM</t>
  </si>
  <si>
    <t>ACL 16+ tl 5cm</t>
  </si>
  <si>
    <t>574E06</t>
  </si>
  <si>
    <t>ASFALTOVÝ BETON PRO PODKLADNÍ VRSTVY ACP 16+, 16S</t>
  </si>
  <si>
    <t>M3</t>
  </si>
  <si>
    <t>doplnění ACP 16+ v místě bouraných kostek a zapuštěných obrubníků
včetně infiltračního postřiku</t>
  </si>
  <si>
    <t>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těsnění podél obrubníků, dilatačních zařízení, odvodňovacích proužků, odvodňovačů, vpustí, šachet a pod.</t>
  </si>
  <si>
    <t>587202</t>
  </si>
  <si>
    <t>PŘEDLÁŽDĚNÍ KRYTU Z DROBNÝCH KOSTEK</t>
  </si>
  <si>
    <t>vybourání dvojřádku ze žulových kostek a předláždění do betonu - 50m</t>
  </si>
  <si>
    <t>50*0,1*2 = 10,000 [A]</t>
  </si>
  <si>
    <t>- pod pojmem *předláždění* se rozumí rozebrání stávající dlažby a pokládka dlažby ze stávajícího dlažebního materiálu (bez dodávky nového)
- zahrnuje nezbytnou manipulaci s tímto materiálem (nakládání, doprava, složení, očištění)
- dodání a rozprostření materiálu pro lože a jeho tloušťku předepsanou dokumentací a pro předepsanou výplň spar
- eventuelní doplnění plochy s použitím nového materiálu se vykazuje v položce č.582</t>
  </si>
  <si>
    <t>58910</t>
  </si>
  <si>
    <t>VÝPLŇ SPAR ASFALTEM</t>
  </si>
  <si>
    <t>zalití pracovních spár (podélné i příčné)</t>
  </si>
  <si>
    <t>položka zahrnuje:
- dodávku předepsaného materiálu
- vyčištění a výplň spar tímto materiálem</t>
  </si>
  <si>
    <t>8</t>
  </si>
  <si>
    <t>Potrubí</t>
  </si>
  <si>
    <t>89712</t>
  </si>
  <si>
    <t>VPUSŤ KANALIZAČNÍ ULIČNÍ KOMPLETNÍ Z BETONOVÝCH DÍLCŮ</t>
  </si>
  <si>
    <t>KUS</t>
  </si>
  <si>
    <t>vybudování uliční vpusti včetně mříží do stávající přípojky</t>
  </si>
  <si>
    <t>položka zahrnuje:
- dodávku a osazení předepsaných dílů včetně mříže
- výplň, těsnění  a tmelení spar a spojů,
- opatření  povrchů  betonu  izolací  proti zemní vlhkosti v částech, kde přijdou do styku se zeminou nebo kamenivem,
- předepsané podkladní konstrukce</t>
  </si>
  <si>
    <t>9</t>
  </si>
  <si>
    <t>Ostatní konstrukce a práce</t>
  </si>
  <si>
    <t>915111</t>
  </si>
  <si>
    <t>VODOROVNÉ DOPRAVNÍ ZNAČENÍ BARVOU HLADKÉ - DODÁVKA A POKLÁDKA</t>
  </si>
  <si>
    <t>o čára V1a (0,125)  - 257 m 
o čára V2b (3/1,5/0,125) - 105 bm / 70 m                    
o čára V2b (1,5/1,5/0,250) - 153 bm / 76,5 m  
o čára V4 (0,250) - 287 bm / 287 m                      
o čára V4 (0,5/0,5/0,250) - 40 bm / 20 m       
o V5 - 4 m2
o V9a šipka vlevo - 6 ks
o V9a šipka rovně - 4 ks 
o V9a šipka rovně a vpravo - 2 ks 
o V13 (plocha / barvy 33%) - 147 m2 / 49 m2</t>
  </si>
  <si>
    <t>32,2+9+19,5+72+5+4+7,5+4+3+49 = 205,200 [A]</t>
  </si>
  <si>
    <t>položka zahrnuje:
- dodání a pokládku nátěrového materiálu (měří se pouze natíraná plocha)
- předznačení a reflexní úpravu</t>
  </si>
  <si>
    <t>915211</t>
  </si>
  <si>
    <t>VODOROVNÉ DOPRAVNÍ ZNAČENÍ PLASTEM HLADKÉ - DODÁVKA A POKLÁDKA</t>
  </si>
  <si>
    <t>V5 - 4 m2
 V9a šipka vlevo - 6 ks
 V9a šipka rovně - 4 ks 
 V9a šipka rovně a vpravo - 2 ks
 V13 (plocha / barvy 33%) - 147 m2 / 49 m2</t>
  </si>
  <si>
    <t>4+7,5+4+3+49 = 67,500 [A]</t>
  </si>
  <si>
    <t>915221</t>
  </si>
  <si>
    <t>VODOR DOPRAV ZNAČ PLASTEM STRUKTURÁLNÍ NEHLUČNÉ - DOD A POKLÁDKA</t>
  </si>
  <si>
    <t>o čára V1a (0,125)  - 257 m 
o čára V2b (3/1,5/0,125) - 105 bm     
o čára V2b (1,5/1,5/0,250) - 153 bm 
o čára V4 (0,250) - 287 bm / 287 m          
o čára V4 (0,5/0,5/0,250) - 40 bm</t>
  </si>
  <si>
    <t>32,2+9+19,5+72+5 = 137,700 [A]</t>
  </si>
  <si>
    <t>91772</t>
  </si>
  <si>
    <t>OBRUBA Z DLAŽEBNÍCH KOSTEK DROBNÝCH</t>
  </si>
  <si>
    <t>provedení trojřádku ze žulových kostek  do betonu - 37 m
použití kostek z bouraného pětiřádku</t>
  </si>
  <si>
    <t>3*37 = 111,000 [A]</t>
  </si>
  <si>
    <t>Položka zahrnuje:
dodání a pokládku jedné řady dlažebních kostek o rozměrech předepsaných zadávací dokumentací
betonové lože i boční betonovou opěrku.</t>
  </si>
  <si>
    <t>919111</t>
  </si>
  <si>
    <t>ŘEZÁNÍ ASFALTOVÉHO KRYTU VOZOVEK TL DO 50MM</t>
  </si>
  <si>
    <t>zařezání a napojení na stávající povrch (podélná i příčná pracovní sprára)</t>
  </si>
  <si>
    <t>položka zahrnuje řezání vozovkové vrstvy v předepsané tloušťce, včetně spotřeby vody</t>
  </si>
  <si>
    <t>96687</t>
  </si>
  <si>
    <t>VYBOURÁNÍ ULIČNÍCH VPUSTÍ KOMPLETNÍCH</t>
  </si>
  <si>
    <t>vybourání uličních vpustí
odvoz a likvidace vzniklého odpadu v režii zhotovitele</t>
  </si>
  <si>
    <t>položka zahrnuje:
- kompletní bourací práce včetně nezbytného rozsahu zemních prací,
- veškerou manipulaci s vybouranou sutí a hmotami včetně uložení na skládku,
- veškeré další práce plynoucí z technologického předpisu a z platných předpisů,
nezahrnuje poplatek za skládku, který se vykazuje v položce 0141** (s výjimkou malého množství bouraného materiálu, kde je možné poplatek zahrnout do jednotkové ceny bourání – tento fakt musí být uveden v doplňujícím textu k položce)</t>
  </si>
</sst>
</file>

<file path=xl/styles.xml><?xml version="1.0" encoding="utf-8"?>
<styleSheet xmlns="http://schemas.openxmlformats.org/spreadsheetml/2006/main">
  <numFmts count="2">
    <numFmt numFmtId="165" formatCode="# ### ### ### ##0.00"/>
    <numFmt numFmtId="164" formatCode="# ### ### ### ##0.000"/>
  </numFmts>
  <fonts count="11">
    <font>
      <sz val="11"/>
      <name val="Calibri"/>
      <family val="2"/>
      <scheme val="minor"/>
    </font>
    <font>
      <sz val="10"/>
      <name val="Arial"/>
      <family val="2"/>
    </font>
    <font>
      <sz val="11"/>
      <color rgb="FFD9D9D9"/>
      <name val="Calibri"/>
      <family val="2"/>
      <scheme val="minor"/>
    </font>
    <font>
      <sz val="10"/>
      <color rgb="FF000000"/>
      <name val="Arial"/>
      <family val="2"/>
    </font>
    <font>
      <b/>
      <sz val="16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FFFFFF"/>
      <name val="Arial"/>
      <family val="2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41A5BD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>
        <color rgb="FF000000"/>
      </left>
      <right/>
      <top style="thin"/>
      <bottom/>
    </border>
    <border>
      <left/>
      <right/>
      <top style="thin"/>
      <bottom/>
    </border>
    <border>
      <left/>
      <right style="thin">
        <color rgb="FF000000"/>
      </right>
      <top style="thin"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 horizontal="left" vertical="center" wrapText="1"/>
      <protection/>
    </xf>
    <xf numFmtId="0" fontId="4" fillId="0" borderId="0">
      <alignment horizontal="center" vertical="center" wrapText="1"/>
      <protection/>
    </xf>
    <xf numFmtId="0" fontId="5" fillId="0" borderId="0">
      <alignment horizontal="left" vertical="center" wrapText="1"/>
      <protection/>
    </xf>
    <xf numFmtId="0" fontId="6" fillId="0" borderId="0">
      <alignment horizontal="center" vertical="center" wrapText="1"/>
      <protection/>
    </xf>
    <xf numFmtId="0" fontId="5" fillId="0" borderId="0">
      <alignment horizontal="left" vertical="center" wrapText="1"/>
      <protection/>
    </xf>
    <xf numFmtId="0" fontId="9" fillId="0" borderId="0">
      <alignment horizontal="right" vertical="center" wrapText="1"/>
      <protection/>
    </xf>
    <xf numFmtId="0" fontId="9" fillId="0" borderId="0">
      <alignment horizontal="left" vertical="center" wrapText="1"/>
      <protection/>
    </xf>
    <xf numFmtId="0" fontId="10" fillId="0" borderId="0">
      <alignment horizontal="left" vertical="center" wrapText="1"/>
      <protection/>
    </xf>
  </cellStyleXfs>
  <cellXfs count="45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2" borderId="2" xfId="0" applyFill="1" applyBorder="1"/>
    <xf numFmtId="0" fontId="3" fillId="2" borderId="2" xfId="20" applyFill="1" applyBorder="1" applyAlignment="1">
      <alignment horizontal="left" vertical="center" wrapText="1"/>
      <protection/>
    </xf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4" fillId="2" borderId="0" xfId="21" applyFill="1" applyBorder="1" applyAlignment="1">
      <alignment horizontal="center" vertical="center" wrapText="1"/>
      <protection/>
    </xf>
    <xf numFmtId="0" fontId="0" fillId="2" borderId="5" xfId="0" applyFill="1" applyBorder="1"/>
    <xf numFmtId="0" fontId="0" fillId="2" borderId="0" xfId="0" applyFill="1"/>
    <xf numFmtId="0" fontId="5" fillId="2" borderId="4" xfId="22" applyFill="1" applyBorder="1" applyAlignment="1">
      <alignment horizontal="left" vertical="center" wrapText="1"/>
      <protection/>
    </xf>
    <xf numFmtId="0" fontId="5" fillId="2" borderId="0" xfId="22" applyFill="1" applyBorder="1" applyAlignment="1">
      <alignment horizontal="right" vertical="center" wrapText="1"/>
      <protection/>
    </xf>
    <xf numFmtId="0" fontId="0" fillId="2" borderId="0" xfId="0" applyFill="1" applyBorder="1" applyAlignment="1">
      <alignment horizontal="right"/>
    </xf>
    <xf numFmtId="0" fontId="5" fillId="2" borderId="0" xfId="22" applyFill="1" applyBorder="1" applyAlignment="1">
      <alignment horizontal="left" vertical="center" wrapText="1"/>
      <protection/>
    </xf>
    <xf numFmtId="0" fontId="0" fillId="2" borderId="6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0" fontId="6" fillId="3" borderId="7" xfId="23" applyFill="1" applyBorder="1" applyAlignment="1">
      <alignment horizontal="center" vertical="center" wrapText="1"/>
      <protection/>
    </xf>
    <xf numFmtId="0" fontId="6" fillId="3" borderId="8" xfId="23" applyFill="1" applyBorder="1" applyAlignment="1">
      <alignment horizontal="center" vertical="center" wrapText="1"/>
      <protection/>
    </xf>
    <xf numFmtId="0" fontId="6" fillId="3" borderId="9" xfId="23" applyFill="1" applyBorder="1" applyAlignment="1">
      <alignment horizontal="center" vertical="center" wrapText="1"/>
      <protection/>
    </xf>
    <xf numFmtId="0" fontId="6" fillId="3" borderId="10" xfId="23" applyFill="1" applyBorder="1" applyAlignment="1">
      <alignment horizontal="center" vertical="center" wrapText="1"/>
      <protection/>
    </xf>
    <xf numFmtId="0" fontId="6" fillId="3" borderId="11" xfId="23" applyFill="1" applyBorder="1" applyAlignment="1">
      <alignment horizontal="center" vertical="center" wrapText="1"/>
      <protection/>
    </xf>
    <xf numFmtId="0" fontId="6" fillId="3" borderId="12" xfId="23" applyFill="1" applyBorder="1" applyAlignment="1">
      <alignment horizontal="center" vertical="center" wrapText="1"/>
      <protection/>
    </xf>
    <xf numFmtId="0" fontId="7" fillId="2" borderId="6" xfId="0" applyFont="1" applyFill="1" applyBorder="1"/>
    <xf numFmtId="0" fontId="7" fillId="2" borderId="13" xfId="0" applyFont="1" applyFill="1" applyBorder="1"/>
    <xf numFmtId="0" fontId="7" fillId="2" borderId="6" xfId="0" applyFont="1" applyFill="1" applyBorder="1" applyAlignment="1">
      <alignment horizontal="right"/>
    </xf>
    <xf numFmtId="0" fontId="7" fillId="2" borderId="14" xfId="0" applyFont="1" applyFill="1" applyBorder="1"/>
    <xf numFmtId="165" fontId="7" fillId="2" borderId="6" xfId="0" applyNumberFormat="1" applyFont="1" applyFill="1" applyBorder="1" applyAlignment="1">
      <alignment horizontal="center"/>
    </xf>
    <xf numFmtId="0" fontId="0" fillId="2" borderId="15" xfId="0" applyFill="1" applyBorder="1"/>
    <xf numFmtId="0" fontId="0" fillId="0" borderId="6" xfId="0" applyBorder="1"/>
    <xf numFmtId="0" fontId="0" fillId="0" borderId="6" xfId="0" applyBorder="1" applyAlignment="1">
      <alignment horizontal="right"/>
    </xf>
    <xf numFmtId="0" fontId="0" fillId="0" borderId="6" xfId="0" applyBorder="1" applyAlignment="1">
      <alignment wrapText="1"/>
    </xf>
    <xf numFmtId="0" fontId="0" fillId="0" borderId="6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0" xfId="0" applyNumberFormat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0" xfId="0" applyBorder="1" applyAlignment="1">
      <alignment wrapText="1"/>
    </xf>
    <xf numFmtId="0" fontId="0" fillId="0" borderId="17" xfId="0" applyBorder="1" applyAlignment="1">
      <alignment wrapText="1"/>
    </xf>
    <xf numFmtId="0" fontId="8" fillId="0" borderId="6" xfId="0" applyFont="1" applyBorder="1" applyAlignment="1">
      <alignment wrapText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Style" xfId="20"/>
    <cellStyle name="NadpisRekapitulaceSoupisPraciStyle" xfId="21"/>
    <cellStyle name="StavbaRozpocetHeaderStyle" xfId="22"/>
    <cellStyle name="NadpisySloupcuStyle" xfId="23"/>
    <cellStyle name="NadpisStrukturyStyle" xfId="24"/>
    <cellStyle name="RekapitulaceCenyStyle" xfId="25"/>
    <cellStyle name="StavebniDilStyle" xfId="26"/>
    <cellStyle name="PolDoplnInfoStyle" xfId="27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61950" cy="3619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619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61950" cy="3619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619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61950" cy="3619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6195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workbookViewId="0" topLeftCell="A1"/>
  </sheetViews>
  <sheetFormatPr defaultColWidth="9.140625" defaultRowHeight="15"/>
  <cols>
    <col min="1" max="1" width="9.140625" style="0" hidden="1" customWidth="1"/>
    <col min="2" max="2" width="16.140625" style="0" customWidth="1"/>
    <col min="3" max="3" width="9.7109375" style="0" customWidth="1"/>
    <col min="4" max="4" width="13.00390625" style="0" customWidth="1"/>
    <col min="5" max="5" width="64.8515625" style="0" customWidth="1"/>
    <col min="6" max="6" width="13.00390625" style="0" customWidth="1"/>
    <col min="7" max="9" width="16.140625" style="0" customWidth="1"/>
    <col min="10" max="10" width="14.8515625" style="0" bestFit="1" customWidth="1"/>
    <col min="15" max="16" width="9.140625" style="0" hidden="1" customWidth="1"/>
  </cols>
  <sheetData>
    <row r="1" spans="1:16" ht="15">
      <c r="A1" s="1" t="s">
        <v>0</v>
      </c>
      <c r="B1" s="2"/>
      <c r="C1" s="3"/>
      <c r="D1" s="3"/>
      <c r="E1" s="4" t="s">
        <v>1</v>
      </c>
      <c r="F1" s="3"/>
      <c r="G1" s="3"/>
      <c r="H1" s="3"/>
      <c r="I1" s="3"/>
      <c r="J1" s="5"/>
      <c r="P1">
        <v>3</v>
      </c>
    </row>
    <row r="2" spans="1:10" ht="20.25">
      <c r="A2" s="1"/>
      <c r="B2" s="6"/>
      <c r="C2" s="7"/>
      <c r="D2" s="7"/>
      <c r="E2" s="8" t="s">
        <v>2</v>
      </c>
      <c r="F2" s="7"/>
      <c r="G2" s="7"/>
      <c r="H2" s="7"/>
      <c r="I2" s="7"/>
      <c r="J2" s="9"/>
    </row>
    <row r="3" spans="1:16" ht="15">
      <c r="A3" s="10" t="s">
        <v>3</v>
      </c>
      <c r="B3" s="11" t="s">
        <v>4</v>
      </c>
      <c r="C3" s="12" t="s">
        <v>5</v>
      </c>
      <c r="D3" s="13"/>
      <c r="E3" s="14" t="s">
        <v>6</v>
      </c>
      <c r="F3" s="7"/>
      <c r="G3" s="7"/>
      <c r="H3" s="15" t="s">
        <v>7</v>
      </c>
      <c r="I3" s="16">
        <f>SUMIFS(I9:I15,A9:A15,"SD")</f>
        <v>0</v>
      </c>
      <c r="J3" s="9"/>
      <c r="O3">
        <v>0</v>
      </c>
      <c r="P3">
        <v>2</v>
      </c>
    </row>
    <row r="4" spans="1:16" ht="15">
      <c r="A4" s="10" t="s">
        <v>8</v>
      </c>
      <c r="B4" s="11" t="s">
        <v>9</v>
      </c>
      <c r="C4" s="12" t="s">
        <v>10</v>
      </c>
      <c r="D4" s="13"/>
      <c r="E4" s="14" t="s">
        <v>11</v>
      </c>
      <c r="F4" s="7"/>
      <c r="G4" s="7"/>
      <c r="H4" s="7"/>
      <c r="I4" s="7"/>
      <c r="J4" s="9"/>
      <c r="O4">
        <v>0.15</v>
      </c>
      <c r="P4">
        <v>2</v>
      </c>
    </row>
    <row r="5" spans="1:15" ht="15">
      <c r="A5" s="10" t="s">
        <v>12</v>
      </c>
      <c r="B5" s="11" t="s">
        <v>13</v>
      </c>
      <c r="C5" s="12" t="s">
        <v>7</v>
      </c>
      <c r="D5" s="13"/>
      <c r="E5" s="14" t="s">
        <v>14</v>
      </c>
      <c r="F5" s="7"/>
      <c r="G5" s="7"/>
      <c r="H5" s="7"/>
      <c r="I5" s="7"/>
      <c r="J5" s="9"/>
      <c r="O5">
        <v>0.21</v>
      </c>
    </row>
    <row r="6" spans="1:10" ht="15">
      <c r="A6" s="17" t="s">
        <v>15</v>
      </c>
      <c r="B6" s="18" t="s">
        <v>16</v>
      </c>
      <c r="C6" s="19" t="s">
        <v>17</v>
      </c>
      <c r="D6" s="19" t="s">
        <v>18</v>
      </c>
      <c r="E6" s="19" t="s">
        <v>19</v>
      </c>
      <c r="F6" s="19" t="s">
        <v>20</v>
      </c>
      <c r="G6" s="19" t="s">
        <v>21</v>
      </c>
      <c r="H6" s="19" t="s">
        <v>22</v>
      </c>
      <c r="I6" s="19"/>
      <c r="J6" s="20" t="s">
        <v>23</v>
      </c>
    </row>
    <row r="7" spans="1:10" ht="15">
      <c r="A7" s="17"/>
      <c r="B7" s="18"/>
      <c r="C7" s="19"/>
      <c r="D7" s="19"/>
      <c r="E7" s="19"/>
      <c r="F7" s="19"/>
      <c r="G7" s="19"/>
      <c r="H7" s="19" t="s">
        <v>24</v>
      </c>
      <c r="I7" s="19" t="s">
        <v>25</v>
      </c>
      <c r="J7" s="20"/>
    </row>
    <row r="8" spans="1:10" ht="15">
      <c r="A8" s="21">
        <v>0</v>
      </c>
      <c r="B8" s="18">
        <v>1</v>
      </c>
      <c r="C8" s="22">
        <v>2</v>
      </c>
      <c r="D8" s="19">
        <v>3</v>
      </c>
      <c r="E8" s="22">
        <v>4</v>
      </c>
      <c r="F8" s="19">
        <v>5</v>
      </c>
      <c r="G8" s="19">
        <v>6</v>
      </c>
      <c r="H8" s="19">
        <v>7</v>
      </c>
      <c r="I8" s="22">
        <v>8</v>
      </c>
      <c r="J8" s="20">
        <v>9</v>
      </c>
    </row>
    <row r="9" spans="1:10" ht="15">
      <c r="A9" s="23" t="s">
        <v>26</v>
      </c>
      <c r="B9" s="24"/>
      <c r="C9" s="25" t="s">
        <v>27</v>
      </c>
      <c r="D9" s="26"/>
      <c r="E9" s="23" t="s">
        <v>28</v>
      </c>
      <c r="F9" s="26"/>
      <c r="G9" s="26"/>
      <c r="H9" s="26"/>
      <c r="I9" s="27">
        <f>SUMIFS(I10:I15,A10:A15,"P")</f>
        <v>0</v>
      </c>
      <c r="J9" s="28"/>
    </row>
    <row r="10" spans="1:16" ht="15">
      <c r="A10" s="29" t="s">
        <v>29</v>
      </c>
      <c r="B10" s="29">
        <v>1</v>
      </c>
      <c r="C10" s="30" t="s">
        <v>30</v>
      </c>
      <c r="D10" s="29" t="s">
        <v>31</v>
      </c>
      <c r="E10" s="31" t="s">
        <v>32</v>
      </c>
      <c r="F10" s="32" t="s">
        <v>33</v>
      </c>
      <c r="G10" s="33">
        <v>1</v>
      </c>
      <c r="H10" s="34">
        <v>0</v>
      </c>
      <c r="I10" s="34">
        <f>ROUND(G10*H10,P4)</f>
        <v>0</v>
      </c>
      <c r="J10" s="29"/>
      <c r="O10" s="35">
        <f>I10*0.21</f>
        <v>0</v>
      </c>
      <c r="P10">
        <v>3</v>
      </c>
    </row>
    <row r="11" spans="1:10" ht="255">
      <c r="A11" s="29" t="s">
        <v>34</v>
      </c>
      <c r="B11" s="36"/>
      <c r="C11" s="37"/>
      <c r="D11" s="37"/>
      <c r="E11" s="31" t="s">
        <v>35</v>
      </c>
      <c r="F11" s="37"/>
      <c r="G11" s="37"/>
      <c r="H11" s="37"/>
      <c r="I11" s="37"/>
      <c r="J11" s="38"/>
    </row>
    <row r="12" spans="1:10" ht="30">
      <c r="A12" s="29" t="s">
        <v>36</v>
      </c>
      <c r="B12" s="36"/>
      <c r="C12" s="37"/>
      <c r="D12" s="37"/>
      <c r="E12" s="31" t="s">
        <v>37</v>
      </c>
      <c r="F12" s="37"/>
      <c r="G12" s="37"/>
      <c r="H12" s="37"/>
      <c r="I12" s="37"/>
      <c r="J12" s="38"/>
    </row>
    <row r="13" spans="1:16" ht="15">
      <c r="A13" s="29" t="s">
        <v>29</v>
      </c>
      <c r="B13" s="29">
        <v>2</v>
      </c>
      <c r="C13" s="30" t="s">
        <v>38</v>
      </c>
      <c r="D13" s="29" t="s">
        <v>31</v>
      </c>
      <c r="E13" s="31" t="s">
        <v>39</v>
      </c>
      <c r="F13" s="32" t="s">
        <v>33</v>
      </c>
      <c r="G13" s="33">
        <v>1</v>
      </c>
      <c r="H13" s="34">
        <v>0</v>
      </c>
      <c r="I13" s="34">
        <f>ROUND(G13*H13,P4)</f>
        <v>0</v>
      </c>
      <c r="J13" s="29"/>
      <c r="O13" s="35">
        <f>I13*0.21</f>
        <v>0</v>
      </c>
      <c r="P13">
        <v>3</v>
      </c>
    </row>
    <row r="14" spans="1:10" ht="15">
      <c r="A14" s="29" t="s">
        <v>34</v>
      </c>
      <c r="B14" s="36"/>
      <c r="C14" s="37"/>
      <c r="D14" s="37"/>
      <c r="E14" s="31" t="s">
        <v>40</v>
      </c>
      <c r="F14" s="37"/>
      <c r="G14" s="37"/>
      <c r="H14" s="37"/>
      <c r="I14" s="37"/>
      <c r="J14" s="38"/>
    </row>
    <row r="15" spans="1:10" ht="75">
      <c r="A15" s="29" t="s">
        <v>36</v>
      </c>
      <c r="B15" s="39"/>
      <c r="C15" s="40"/>
      <c r="D15" s="40"/>
      <c r="E15" s="31" t="s">
        <v>41</v>
      </c>
      <c r="F15" s="40"/>
      <c r="G15" s="40"/>
      <c r="H15" s="40"/>
      <c r="I15" s="40"/>
      <c r="J15" s="41"/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workbookViewId="0" topLeftCell="A1"/>
  </sheetViews>
  <sheetFormatPr defaultColWidth="9.140625" defaultRowHeight="15"/>
  <cols>
    <col min="1" max="1" width="9.140625" style="0" hidden="1" customWidth="1"/>
    <col min="2" max="2" width="16.140625" style="0" customWidth="1"/>
    <col min="3" max="3" width="9.7109375" style="0" customWidth="1"/>
    <col min="4" max="4" width="13.00390625" style="0" customWidth="1"/>
    <col min="5" max="5" width="64.8515625" style="0" customWidth="1"/>
    <col min="6" max="6" width="13.00390625" style="0" customWidth="1"/>
    <col min="7" max="9" width="16.140625" style="0" customWidth="1"/>
    <col min="10" max="10" width="14.8515625" style="0" bestFit="1" customWidth="1"/>
    <col min="15" max="16" width="9.140625" style="0" hidden="1" customWidth="1"/>
  </cols>
  <sheetData>
    <row r="1" spans="1:16" ht="15">
      <c r="A1" s="1" t="s">
        <v>0</v>
      </c>
      <c r="B1" s="2"/>
      <c r="C1" s="3"/>
      <c r="D1" s="3"/>
      <c r="E1" s="4" t="s">
        <v>1</v>
      </c>
      <c r="F1" s="3"/>
      <c r="G1" s="3"/>
      <c r="H1" s="3"/>
      <c r="I1" s="3"/>
      <c r="J1" s="5"/>
      <c r="P1">
        <v>3</v>
      </c>
    </row>
    <row r="2" spans="1:10" ht="20.25">
      <c r="A2" s="1"/>
      <c r="B2" s="6"/>
      <c r="C2" s="7"/>
      <c r="D2" s="7"/>
      <c r="E2" s="8" t="s">
        <v>2</v>
      </c>
      <c r="F2" s="7"/>
      <c r="G2" s="7"/>
      <c r="H2" s="7"/>
      <c r="I2" s="7"/>
      <c r="J2" s="9"/>
    </row>
    <row r="3" spans="1:16" ht="15">
      <c r="A3" s="10" t="s">
        <v>3</v>
      </c>
      <c r="B3" s="11" t="s">
        <v>4</v>
      </c>
      <c r="C3" s="12" t="s">
        <v>5</v>
      </c>
      <c r="D3" s="13"/>
      <c r="E3" s="14" t="s">
        <v>6</v>
      </c>
      <c r="F3" s="7"/>
      <c r="G3" s="7"/>
      <c r="H3" s="15" t="s">
        <v>42</v>
      </c>
      <c r="I3" s="16">
        <f>SUMIFS(I9:I12,A9:A12,"SD")</f>
        <v>0</v>
      </c>
      <c r="J3" s="9"/>
      <c r="O3">
        <v>0</v>
      </c>
      <c r="P3">
        <v>2</v>
      </c>
    </row>
    <row r="4" spans="1:16" ht="15">
      <c r="A4" s="10" t="s">
        <v>8</v>
      </c>
      <c r="B4" s="11" t="s">
        <v>9</v>
      </c>
      <c r="C4" s="12" t="s">
        <v>10</v>
      </c>
      <c r="D4" s="13"/>
      <c r="E4" s="14" t="s">
        <v>11</v>
      </c>
      <c r="F4" s="7"/>
      <c r="G4" s="7"/>
      <c r="H4" s="7"/>
      <c r="I4" s="7"/>
      <c r="J4" s="9"/>
      <c r="O4">
        <v>0.15</v>
      </c>
      <c r="P4">
        <v>2</v>
      </c>
    </row>
    <row r="5" spans="1:15" ht="15">
      <c r="A5" s="10" t="s">
        <v>12</v>
      </c>
      <c r="B5" s="11" t="s">
        <v>13</v>
      </c>
      <c r="C5" s="12" t="s">
        <v>42</v>
      </c>
      <c r="D5" s="13"/>
      <c r="E5" s="14" t="s">
        <v>14</v>
      </c>
      <c r="F5" s="7"/>
      <c r="G5" s="7"/>
      <c r="H5" s="7"/>
      <c r="I5" s="7"/>
      <c r="J5" s="9"/>
      <c r="O5">
        <v>0.21</v>
      </c>
    </row>
    <row r="6" spans="1:10" ht="15">
      <c r="A6" s="17" t="s">
        <v>15</v>
      </c>
      <c r="B6" s="18" t="s">
        <v>16</v>
      </c>
      <c r="C6" s="19" t="s">
        <v>17</v>
      </c>
      <c r="D6" s="19" t="s">
        <v>18</v>
      </c>
      <c r="E6" s="19" t="s">
        <v>19</v>
      </c>
      <c r="F6" s="19" t="s">
        <v>20</v>
      </c>
      <c r="G6" s="19" t="s">
        <v>21</v>
      </c>
      <c r="H6" s="19" t="s">
        <v>22</v>
      </c>
      <c r="I6" s="19"/>
      <c r="J6" s="20" t="s">
        <v>23</v>
      </c>
    </row>
    <row r="7" spans="1:10" ht="15">
      <c r="A7" s="17"/>
      <c r="B7" s="18"/>
      <c r="C7" s="19"/>
      <c r="D7" s="19"/>
      <c r="E7" s="19"/>
      <c r="F7" s="19"/>
      <c r="G7" s="19"/>
      <c r="H7" s="19" t="s">
        <v>24</v>
      </c>
      <c r="I7" s="19" t="s">
        <v>25</v>
      </c>
      <c r="J7" s="20"/>
    </row>
    <row r="8" spans="1:10" ht="15">
      <c r="A8" s="21">
        <v>0</v>
      </c>
      <c r="B8" s="18">
        <v>1</v>
      </c>
      <c r="C8" s="22">
        <v>2</v>
      </c>
      <c r="D8" s="19">
        <v>3</v>
      </c>
      <c r="E8" s="22">
        <v>4</v>
      </c>
      <c r="F8" s="19">
        <v>5</v>
      </c>
      <c r="G8" s="19">
        <v>6</v>
      </c>
      <c r="H8" s="19">
        <v>7</v>
      </c>
      <c r="I8" s="22">
        <v>8</v>
      </c>
      <c r="J8" s="20">
        <v>9</v>
      </c>
    </row>
    <row r="9" spans="1:10" ht="15">
      <c r="A9" s="23" t="s">
        <v>26</v>
      </c>
      <c r="B9" s="24"/>
      <c r="C9" s="25" t="s">
        <v>27</v>
      </c>
      <c r="D9" s="26"/>
      <c r="E9" s="23" t="s">
        <v>28</v>
      </c>
      <c r="F9" s="26"/>
      <c r="G9" s="26"/>
      <c r="H9" s="26"/>
      <c r="I9" s="27">
        <f>SUMIFS(I10:I12,A10:A12,"P")</f>
        <v>0</v>
      </c>
      <c r="J9" s="28"/>
    </row>
    <row r="10" spans="1:16" ht="30">
      <c r="A10" s="29" t="s">
        <v>29</v>
      </c>
      <c r="B10" s="29">
        <v>1</v>
      </c>
      <c r="C10" s="30" t="s">
        <v>43</v>
      </c>
      <c r="D10" s="29" t="s">
        <v>44</v>
      </c>
      <c r="E10" s="31" t="s">
        <v>45</v>
      </c>
      <c r="F10" s="32" t="s">
        <v>33</v>
      </c>
      <c r="G10" s="33">
        <v>1</v>
      </c>
      <c r="H10" s="34">
        <v>0</v>
      </c>
      <c r="I10" s="34">
        <f>ROUND(G10*H10,P4)</f>
        <v>0</v>
      </c>
      <c r="J10" s="29"/>
      <c r="O10" s="35">
        <f>I10*0.21</f>
        <v>0</v>
      </c>
      <c r="P10">
        <v>3</v>
      </c>
    </row>
    <row r="11" spans="1:10" ht="15">
      <c r="A11" s="29" t="s">
        <v>34</v>
      </c>
      <c r="B11" s="36"/>
      <c r="C11" s="37"/>
      <c r="D11" s="37"/>
      <c r="E11" s="42" t="s">
        <v>31</v>
      </c>
      <c r="F11" s="37"/>
      <c r="G11" s="37"/>
      <c r="H11" s="37"/>
      <c r="I11" s="37"/>
      <c r="J11" s="38"/>
    </row>
    <row r="12" spans="1:10" ht="15">
      <c r="A12" s="29" t="s">
        <v>36</v>
      </c>
      <c r="B12" s="39"/>
      <c r="C12" s="40"/>
      <c r="D12" s="40"/>
      <c r="E12" s="43" t="s">
        <v>31</v>
      </c>
      <c r="F12" s="40"/>
      <c r="G12" s="40"/>
      <c r="H12" s="40"/>
      <c r="I12" s="40"/>
      <c r="J12" s="41"/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tabSelected="1" workbookViewId="0" topLeftCell="A1"/>
  </sheetViews>
  <sheetFormatPr defaultColWidth="9.140625" defaultRowHeight="15"/>
  <cols>
    <col min="1" max="1" width="9.140625" style="0" hidden="1" customWidth="1"/>
    <col min="2" max="2" width="16.140625" style="0" customWidth="1"/>
    <col min="3" max="3" width="9.7109375" style="0" customWidth="1"/>
    <col min="4" max="4" width="13.00390625" style="0" customWidth="1"/>
    <col min="5" max="5" width="64.8515625" style="0" customWidth="1"/>
    <col min="6" max="6" width="13.00390625" style="0" customWidth="1"/>
    <col min="7" max="9" width="16.140625" style="0" customWidth="1"/>
    <col min="10" max="10" width="14.8515625" style="0" bestFit="1" customWidth="1"/>
    <col min="15" max="16" width="9.140625" style="0" hidden="1" customWidth="1"/>
  </cols>
  <sheetData>
    <row r="1" spans="1:16" ht="15">
      <c r="A1" s="1" t="s">
        <v>0</v>
      </c>
      <c r="B1" s="2"/>
      <c r="C1" s="3"/>
      <c r="D1" s="3"/>
      <c r="E1" s="4" t="s">
        <v>1</v>
      </c>
      <c r="F1" s="3"/>
      <c r="G1" s="3"/>
      <c r="H1" s="3"/>
      <c r="I1" s="3"/>
      <c r="J1" s="5"/>
      <c r="P1">
        <v>3</v>
      </c>
    </row>
    <row r="2" spans="1:10" ht="20.25">
      <c r="A2" s="1"/>
      <c r="B2" s="6"/>
      <c r="C2" s="7"/>
      <c r="D2" s="7"/>
      <c r="E2" s="8" t="s">
        <v>2</v>
      </c>
      <c r="F2" s="7"/>
      <c r="G2" s="7"/>
      <c r="H2" s="7"/>
      <c r="I2" s="7"/>
      <c r="J2" s="9"/>
    </row>
    <row r="3" spans="1:16" ht="15">
      <c r="A3" s="10" t="s">
        <v>3</v>
      </c>
      <c r="B3" s="11" t="s">
        <v>4</v>
      </c>
      <c r="C3" s="12" t="s">
        <v>5</v>
      </c>
      <c r="D3" s="13"/>
      <c r="E3" s="14" t="s">
        <v>6</v>
      </c>
      <c r="F3" s="7"/>
      <c r="G3" s="7"/>
      <c r="H3" s="15" t="s">
        <v>46</v>
      </c>
      <c r="I3" s="16">
        <f>SUMIFS(I8:I66,A8:A66,"SD")</f>
        <v>0</v>
      </c>
      <c r="J3" s="9"/>
      <c r="O3">
        <v>0</v>
      </c>
      <c r="P3">
        <v>2</v>
      </c>
    </row>
    <row r="4" spans="1:16" ht="15">
      <c r="A4" s="10" t="s">
        <v>8</v>
      </c>
      <c r="B4" s="11" t="s">
        <v>13</v>
      </c>
      <c r="C4" s="12" t="s">
        <v>46</v>
      </c>
      <c r="D4" s="13"/>
      <c r="E4" s="14" t="s">
        <v>47</v>
      </c>
      <c r="F4" s="7"/>
      <c r="G4" s="7"/>
      <c r="H4" s="7"/>
      <c r="I4" s="7"/>
      <c r="J4" s="9"/>
      <c r="O4">
        <v>0.15</v>
      </c>
      <c r="P4">
        <v>2</v>
      </c>
    </row>
    <row r="5" spans="1:15" ht="15">
      <c r="A5" s="17" t="s">
        <v>15</v>
      </c>
      <c r="B5" s="18" t="s">
        <v>16</v>
      </c>
      <c r="C5" s="19" t="s">
        <v>17</v>
      </c>
      <c r="D5" s="19" t="s">
        <v>18</v>
      </c>
      <c r="E5" s="19" t="s">
        <v>19</v>
      </c>
      <c r="F5" s="19" t="s">
        <v>20</v>
      </c>
      <c r="G5" s="19" t="s">
        <v>21</v>
      </c>
      <c r="H5" s="19" t="s">
        <v>22</v>
      </c>
      <c r="I5" s="19"/>
      <c r="J5" s="20" t="s">
        <v>23</v>
      </c>
      <c r="O5">
        <v>0.21</v>
      </c>
    </row>
    <row r="6" spans="1:10" ht="15">
      <c r="A6" s="17"/>
      <c r="B6" s="18"/>
      <c r="C6" s="19"/>
      <c r="D6" s="19"/>
      <c r="E6" s="19"/>
      <c r="F6" s="19"/>
      <c r="G6" s="19"/>
      <c r="H6" s="19" t="s">
        <v>24</v>
      </c>
      <c r="I6" s="19" t="s">
        <v>25</v>
      </c>
      <c r="J6" s="20"/>
    </row>
    <row r="7" spans="1:10" ht="15">
      <c r="A7" s="21">
        <v>0</v>
      </c>
      <c r="B7" s="18">
        <v>1</v>
      </c>
      <c r="C7" s="22">
        <v>2</v>
      </c>
      <c r="D7" s="19">
        <v>3</v>
      </c>
      <c r="E7" s="22">
        <v>4</v>
      </c>
      <c r="F7" s="19">
        <v>5</v>
      </c>
      <c r="G7" s="19">
        <v>6</v>
      </c>
      <c r="H7" s="19">
        <v>7</v>
      </c>
      <c r="I7" s="22">
        <v>8</v>
      </c>
      <c r="J7" s="20">
        <v>9</v>
      </c>
    </row>
    <row r="8" spans="1:10" ht="15">
      <c r="A8" s="23" t="s">
        <v>26</v>
      </c>
      <c r="B8" s="24"/>
      <c r="C8" s="25" t="s">
        <v>48</v>
      </c>
      <c r="D8" s="26"/>
      <c r="E8" s="23" t="s">
        <v>49</v>
      </c>
      <c r="F8" s="26"/>
      <c r="G8" s="26"/>
      <c r="H8" s="26"/>
      <c r="I8" s="27">
        <f>SUMIFS(I9:I19,A9:A19,"P")</f>
        <v>0</v>
      </c>
      <c r="J8" s="28"/>
    </row>
    <row r="9" spans="1:16" ht="15">
      <c r="A9" s="29" t="s">
        <v>29</v>
      </c>
      <c r="B9" s="29">
        <v>1</v>
      </c>
      <c r="C9" s="30" t="s">
        <v>50</v>
      </c>
      <c r="D9" s="29" t="s">
        <v>31</v>
      </c>
      <c r="E9" s="31" t="s">
        <v>51</v>
      </c>
      <c r="F9" s="32" t="s">
        <v>52</v>
      </c>
      <c r="G9" s="33">
        <v>60</v>
      </c>
      <c r="H9" s="34">
        <v>0</v>
      </c>
      <c r="I9" s="34">
        <f>ROUND(G9*H9,P4)</f>
        <v>0</v>
      </c>
      <c r="J9" s="29"/>
      <c r="O9" s="35">
        <f>I9*0.21</f>
        <v>0</v>
      </c>
      <c r="P9">
        <v>3</v>
      </c>
    </row>
    <row r="10" spans="1:10" ht="30">
      <c r="A10" s="29" t="s">
        <v>34</v>
      </c>
      <c r="B10" s="36"/>
      <c r="C10" s="37"/>
      <c r="D10" s="37"/>
      <c r="E10" s="31" t="s">
        <v>53</v>
      </c>
      <c r="F10" s="37"/>
      <c r="G10" s="37"/>
      <c r="H10" s="37"/>
      <c r="I10" s="37"/>
      <c r="J10" s="38"/>
    </row>
    <row r="11" spans="1:10" ht="15">
      <c r="A11" s="29" t="s">
        <v>54</v>
      </c>
      <c r="B11" s="36"/>
      <c r="C11" s="37"/>
      <c r="D11" s="37"/>
      <c r="E11" s="44" t="s">
        <v>55</v>
      </c>
      <c r="F11" s="37"/>
      <c r="G11" s="37"/>
      <c r="H11" s="37"/>
      <c r="I11" s="37"/>
      <c r="J11" s="38"/>
    </row>
    <row r="12" spans="1:10" ht="30">
      <c r="A12" s="29" t="s">
        <v>36</v>
      </c>
      <c r="B12" s="36"/>
      <c r="C12" s="37"/>
      <c r="D12" s="37"/>
      <c r="E12" s="31" t="s">
        <v>56</v>
      </c>
      <c r="F12" s="37"/>
      <c r="G12" s="37"/>
      <c r="H12" s="37"/>
      <c r="I12" s="37"/>
      <c r="J12" s="38"/>
    </row>
    <row r="13" spans="1:16" ht="15">
      <c r="A13" s="29" t="s">
        <v>29</v>
      </c>
      <c r="B13" s="29">
        <v>2</v>
      </c>
      <c r="C13" s="30" t="s">
        <v>57</v>
      </c>
      <c r="D13" s="29" t="s">
        <v>31</v>
      </c>
      <c r="E13" s="31" t="s">
        <v>58</v>
      </c>
      <c r="F13" s="32" t="s">
        <v>52</v>
      </c>
      <c r="G13" s="33">
        <v>200</v>
      </c>
      <c r="H13" s="34">
        <v>0</v>
      </c>
      <c r="I13" s="34">
        <f>ROUND(G13*H13,P4)</f>
        <v>0</v>
      </c>
      <c r="J13" s="29"/>
      <c r="O13" s="35">
        <f>I13*0.21</f>
        <v>0</v>
      </c>
      <c r="P13">
        <v>3</v>
      </c>
    </row>
    <row r="14" spans="1:10" ht="45">
      <c r="A14" s="29" t="s">
        <v>34</v>
      </c>
      <c r="B14" s="36"/>
      <c r="C14" s="37"/>
      <c r="D14" s="37"/>
      <c r="E14" s="31" t="s">
        <v>59</v>
      </c>
      <c r="F14" s="37"/>
      <c r="G14" s="37"/>
      <c r="H14" s="37"/>
      <c r="I14" s="37"/>
      <c r="J14" s="38"/>
    </row>
    <row r="15" spans="1:10" ht="15">
      <c r="A15" s="29" t="s">
        <v>54</v>
      </c>
      <c r="B15" s="36"/>
      <c r="C15" s="37"/>
      <c r="D15" s="37"/>
      <c r="E15" s="44" t="s">
        <v>60</v>
      </c>
      <c r="F15" s="37"/>
      <c r="G15" s="37"/>
      <c r="H15" s="37"/>
      <c r="I15" s="37"/>
      <c r="J15" s="38"/>
    </row>
    <row r="16" spans="1:10" ht="30">
      <c r="A16" s="29" t="s">
        <v>36</v>
      </c>
      <c r="B16" s="36"/>
      <c r="C16" s="37"/>
      <c r="D16" s="37"/>
      <c r="E16" s="31" t="s">
        <v>56</v>
      </c>
      <c r="F16" s="37"/>
      <c r="G16" s="37"/>
      <c r="H16" s="37"/>
      <c r="I16" s="37"/>
      <c r="J16" s="38"/>
    </row>
    <row r="17" spans="1:16" ht="15">
      <c r="A17" s="29" t="s">
        <v>29</v>
      </c>
      <c r="B17" s="29">
        <v>3</v>
      </c>
      <c r="C17" s="30" t="s">
        <v>61</v>
      </c>
      <c r="D17" s="29" t="s">
        <v>31</v>
      </c>
      <c r="E17" s="31" t="s">
        <v>62</v>
      </c>
      <c r="F17" s="32" t="s">
        <v>63</v>
      </c>
      <c r="G17" s="33">
        <v>2800</v>
      </c>
      <c r="H17" s="34">
        <v>0</v>
      </c>
      <c r="I17" s="34">
        <f>ROUND(G17*H17,P4)</f>
        <v>0</v>
      </c>
      <c r="J17" s="29"/>
      <c r="O17" s="35">
        <f>I17*0.21</f>
        <v>0</v>
      </c>
      <c r="P17">
        <v>3</v>
      </c>
    </row>
    <row r="18" spans="1:10" ht="30">
      <c r="A18" s="29" t="s">
        <v>34</v>
      </c>
      <c r="B18" s="36"/>
      <c r="C18" s="37"/>
      <c r="D18" s="37"/>
      <c r="E18" s="31" t="s">
        <v>64</v>
      </c>
      <c r="F18" s="37"/>
      <c r="G18" s="37"/>
      <c r="H18" s="37"/>
      <c r="I18" s="37"/>
      <c r="J18" s="38"/>
    </row>
    <row r="19" spans="1:10" ht="30">
      <c r="A19" s="29" t="s">
        <v>36</v>
      </c>
      <c r="B19" s="36"/>
      <c r="C19" s="37"/>
      <c r="D19" s="37"/>
      <c r="E19" s="31" t="s">
        <v>56</v>
      </c>
      <c r="F19" s="37"/>
      <c r="G19" s="37"/>
      <c r="H19" s="37"/>
      <c r="I19" s="37"/>
      <c r="J19" s="38"/>
    </row>
    <row r="20" spans="1:10" ht="15">
      <c r="A20" s="23" t="s">
        <v>26</v>
      </c>
      <c r="B20" s="24"/>
      <c r="C20" s="25" t="s">
        <v>65</v>
      </c>
      <c r="D20" s="26"/>
      <c r="E20" s="23" t="s">
        <v>47</v>
      </c>
      <c r="F20" s="26"/>
      <c r="G20" s="26"/>
      <c r="H20" s="26"/>
      <c r="I20" s="27">
        <f>SUMIFS(I21:I39,A21:A39,"P")</f>
        <v>0</v>
      </c>
      <c r="J20" s="28"/>
    </row>
    <row r="21" spans="1:16" ht="15">
      <c r="A21" s="29" t="s">
        <v>29</v>
      </c>
      <c r="B21" s="29">
        <v>4</v>
      </c>
      <c r="C21" s="30" t="s">
        <v>66</v>
      </c>
      <c r="D21" s="29" t="s">
        <v>31</v>
      </c>
      <c r="E21" s="31" t="s">
        <v>67</v>
      </c>
      <c r="F21" s="32" t="s">
        <v>63</v>
      </c>
      <c r="G21" s="33">
        <v>5600</v>
      </c>
      <c r="H21" s="34">
        <v>0</v>
      </c>
      <c r="I21" s="34">
        <f>ROUND(G21*H21,P4)</f>
        <v>0</v>
      </c>
      <c r="J21" s="29"/>
      <c r="O21" s="35">
        <f>I21*0.21</f>
        <v>0</v>
      </c>
      <c r="P21">
        <v>3</v>
      </c>
    </row>
    <row r="22" spans="1:10" ht="15">
      <c r="A22" s="29" t="s">
        <v>34</v>
      </c>
      <c r="B22" s="36"/>
      <c r="C22" s="37"/>
      <c r="D22" s="37"/>
      <c r="E22" s="31" t="s">
        <v>68</v>
      </c>
      <c r="F22" s="37"/>
      <c r="G22" s="37"/>
      <c r="H22" s="37"/>
      <c r="I22" s="37"/>
      <c r="J22" s="38"/>
    </row>
    <row r="23" spans="1:10" ht="75">
      <c r="A23" s="29" t="s">
        <v>36</v>
      </c>
      <c r="B23" s="36"/>
      <c r="C23" s="37"/>
      <c r="D23" s="37"/>
      <c r="E23" s="31" t="s">
        <v>69</v>
      </c>
      <c r="F23" s="37"/>
      <c r="G23" s="37"/>
      <c r="H23" s="37"/>
      <c r="I23" s="37"/>
      <c r="J23" s="38"/>
    </row>
    <row r="24" spans="1:16" ht="15">
      <c r="A24" s="29" t="s">
        <v>29</v>
      </c>
      <c r="B24" s="29">
        <v>5</v>
      </c>
      <c r="C24" s="30" t="s">
        <v>70</v>
      </c>
      <c r="D24" s="29" t="s">
        <v>31</v>
      </c>
      <c r="E24" s="31" t="s">
        <v>71</v>
      </c>
      <c r="F24" s="32" t="s">
        <v>63</v>
      </c>
      <c r="G24" s="33">
        <v>2800</v>
      </c>
      <c r="H24" s="34">
        <v>0</v>
      </c>
      <c r="I24" s="34">
        <f>ROUND(G24*H24,P4)</f>
        <v>0</v>
      </c>
      <c r="J24" s="29"/>
      <c r="O24" s="35">
        <f>I24*0.21</f>
        <v>0</v>
      </c>
      <c r="P24">
        <v>3</v>
      </c>
    </row>
    <row r="25" spans="1:10" ht="15">
      <c r="A25" s="29" t="s">
        <v>34</v>
      </c>
      <c r="B25" s="36"/>
      <c r="C25" s="37"/>
      <c r="D25" s="37"/>
      <c r="E25" s="31" t="s">
        <v>72</v>
      </c>
      <c r="F25" s="37"/>
      <c r="G25" s="37"/>
      <c r="H25" s="37"/>
      <c r="I25" s="37"/>
      <c r="J25" s="38"/>
    </row>
    <row r="26" spans="1:10" ht="165">
      <c r="A26" s="29" t="s">
        <v>36</v>
      </c>
      <c r="B26" s="36"/>
      <c r="C26" s="37"/>
      <c r="D26" s="37"/>
      <c r="E26" s="31" t="s">
        <v>73</v>
      </c>
      <c r="F26" s="37"/>
      <c r="G26" s="37"/>
      <c r="H26" s="37"/>
      <c r="I26" s="37"/>
      <c r="J26" s="38"/>
    </row>
    <row r="27" spans="1:16" ht="15">
      <c r="A27" s="29" t="s">
        <v>29</v>
      </c>
      <c r="B27" s="29">
        <v>6</v>
      </c>
      <c r="C27" s="30" t="s">
        <v>74</v>
      </c>
      <c r="D27" s="29" t="s">
        <v>31</v>
      </c>
      <c r="E27" s="31" t="s">
        <v>75</v>
      </c>
      <c r="F27" s="32" t="s">
        <v>63</v>
      </c>
      <c r="G27" s="33">
        <v>2800</v>
      </c>
      <c r="H27" s="34">
        <v>0</v>
      </c>
      <c r="I27" s="34">
        <f>ROUND(G27*H27,P4)</f>
        <v>0</v>
      </c>
      <c r="J27" s="29"/>
      <c r="O27" s="35">
        <f>I27*0.21</f>
        <v>0</v>
      </c>
      <c r="P27">
        <v>3</v>
      </c>
    </row>
    <row r="28" spans="1:10" ht="15">
      <c r="A28" s="29" t="s">
        <v>34</v>
      </c>
      <c r="B28" s="36"/>
      <c r="C28" s="37"/>
      <c r="D28" s="37"/>
      <c r="E28" s="31" t="s">
        <v>76</v>
      </c>
      <c r="F28" s="37"/>
      <c r="G28" s="37"/>
      <c r="H28" s="37"/>
      <c r="I28" s="37"/>
      <c r="J28" s="38"/>
    </row>
    <row r="29" spans="1:10" ht="165">
      <c r="A29" s="29" t="s">
        <v>36</v>
      </c>
      <c r="B29" s="36"/>
      <c r="C29" s="37"/>
      <c r="D29" s="37"/>
      <c r="E29" s="31" t="s">
        <v>73</v>
      </c>
      <c r="F29" s="37"/>
      <c r="G29" s="37"/>
      <c r="H29" s="37"/>
      <c r="I29" s="37"/>
      <c r="J29" s="38"/>
    </row>
    <row r="30" spans="1:16" ht="15">
      <c r="A30" s="29" t="s">
        <v>29</v>
      </c>
      <c r="B30" s="29">
        <v>7</v>
      </c>
      <c r="C30" s="30" t="s">
        <v>77</v>
      </c>
      <c r="D30" s="29" t="s">
        <v>31</v>
      </c>
      <c r="E30" s="31" t="s">
        <v>78</v>
      </c>
      <c r="F30" s="32" t="s">
        <v>79</v>
      </c>
      <c r="G30" s="33">
        <v>6</v>
      </c>
      <c r="H30" s="34">
        <v>0</v>
      </c>
      <c r="I30" s="34">
        <f>ROUND(G30*H30,P4)</f>
        <v>0</v>
      </c>
      <c r="J30" s="29"/>
      <c r="O30" s="35">
        <f>I30*0.21</f>
        <v>0</v>
      </c>
      <c r="P30">
        <v>3</v>
      </c>
    </row>
    <row r="31" spans="1:10" ht="30">
      <c r="A31" s="29" t="s">
        <v>34</v>
      </c>
      <c r="B31" s="36"/>
      <c r="C31" s="37"/>
      <c r="D31" s="37"/>
      <c r="E31" s="31" t="s">
        <v>80</v>
      </c>
      <c r="F31" s="37"/>
      <c r="G31" s="37"/>
      <c r="H31" s="37"/>
      <c r="I31" s="37"/>
      <c r="J31" s="38"/>
    </row>
    <row r="32" spans="1:10" ht="150">
      <c r="A32" s="29" t="s">
        <v>36</v>
      </c>
      <c r="B32" s="36"/>
      <c r="C32" s="37"/>
      <c r="D32" s="37"/>
      <c r="E32" s="31" t="s">
        <v>81</v>
      </c>
      <c r="F32" s="37"/>
      <c r="G32" s="37"/>
      <c r="H32" s="37"/>
      <c r="I32" s="37"/>
      <c r="J32" s="38"/>
    </row>
    <row r="33" spans="1:16" ht="15">
      <c r="A33" s="29" t="s">
        <v>29</v>
      </c>
      <c r="B33" s="29">
        <v>8</v>
      </c>
      <c r="C33" s="30" t="s">
        <v>82</v>
      </c>
      <c r="D33" s="29" t="s">
        <v>31</v>
      </c>
      <c r="E33" s="31" t="s">
        <v>83</v>
      </c>
      <c r="F33" s="32" t="s">
        <v>63</v>
      </c>
      <c r="G33" s="33">
        <v>10</v>
      </c>
      <c r="H33" s="34">
        <v>0</v>
      </c>
      <c r="I33" s="34">
        <f>ROUND(G33*H33,P4)</f>
        <v>0</v>
      </c>
      <c r="J33" s="29"/>
      <c r="O33" s="35">
        <f>I33*0.21</f>
        <v>0</v>
      </c>
      <c r="P33">
        <v>3</v>
      </c>
    </row>
    <row r="34" spans="1:10" ht="15">
      <c r="A34" s="29" t="s">
        <v>34</v>
      </c>
      <c r="B34" s="36"/>
      <c r="C34" s="37"/>
      <c r="D34" s="37"/>
      <c r="E34" s="31" t="s">
        <v>84</v>
      </c>
      <c r="F34" s="37"/>
      <c r="G34" s="37"/>
      <c r="H34" s="37"/>
      <c r="I34" s="37"/>
      <c r="J34" s="38"/>
    </row>
    <row r="35" spans="1:10" ht="15">
      <c r="A35" s="29" t="s">
        <v>54</v>
      </c>
      <c r="B35" s="36"/>
      <c r="C35" s="37"/>
      <c r="D35" s="37"/>
      <c r="E35" s="44" t="s">
        <v>85</v>
      </c>
      <c r="F35" s="37"/>
      <c r="G35" s="37"/>
      <c r="H35" s="37"/>
      <c r="I35" s="37"/>
      <c r="J35" s="38"/>
    </row>
    <row r="36" spans="1:10" ht="135">
      <c r="A36" s="29" t="s">
        <v>36</v>
      </c>
      <c r="B36" s="36"/>
      <c r="C36" s="37"/>
      <c r="D36" s="37"/>
      <c r="E36" s="31" t="s">
        <v>86</v>
      </c>
      <c r="F36" s="37"/>
      <c r="G36" s="37"/>
      <c r="H36" s="37"/>
      <c r="I36" s="37"/>
      <c r="J36" s="38"/>
    </row>
    <row r="37" spans="1:16" ht="15">
      <c r="A37" s="29" t="s">
        <v>29</v>
      </c>
      <c r="B37" s="29">
        <v>9</v>
      </c>
      <c r="C37" s="30" t="s">
        <v>87</v>
      </c>
      <c r="D37" s="29" t="s">
        <v>31</v>
      </c>
      <c r="E37" s="31" t="s">
        <v>88</v>
      </c>
      <c r="F37" s="32" t="s">
        <v>52</v>
      </c>
      <c r="G37" s="33">
        <v>600</v>
      </c>
      <c r="H37" s="34">
        <v>0</v>
      </c>
      <c r="I37" s="34">
        <f>ROUND(G37*H37,P4)</f>
        <v>0</v>
      </c>
      <c r="J37" s="29"/>
      <c r="O37" s="35">
        <f>I37*0.21</f>
        <v>0</v>
      </c>
      <c r="P37">
        <v>3</v>
      </c>
    </row>
    <row r="38" spans="1:10" ht="15">
      <c r="A38" s="29" t="s">
        <v>34</v>
      </c>
      <c r="B38" s="36"/>
      <c r="C38" s="37"/>
      <c r="D38" s="37"/>
      <c r="E38" s="31" t="s">
        <v>89</v>
      </c>
      <c r="F38" s="37"/>
      <c r="G38" s="37"/>
      <c r="H38" s="37"/>
      <c r="I38" s="37"/>
      <c r="J38" s="38"/>
    </row>
    <row r="39" spans="1:10" ht="45">
      <c r="A39" s="29" t="s">
        <v>36</v>
      </c>
      <c r="B39" s="36"/>
      <c r="C39" s="37"/>
      <c r="D39" s="37"/>
      <c r="E39" s="31" t="s">
        <v>90</v>
      </c>
      <c r="F39" s="37"/>
      <c r="G39" s="37"/>
      <c r="H39" s="37"/>
      <c r="I39" s="37"/>
      <c r="J39" s="38"/>
    </row>
    <row r="40" spans="1:10" ht="15">
      <c r="A40" s="23" t="s">
        <v>26</v>
      </c>
      <c r="B40" s="24"/>
      <c r="C40" s="25" t="s">
        <v>91</v>
      </c>
      <c r="D40" s="26"/>
      <c r="E40" s="23" t="s">
        <v>92</v>
      </c>
      <c r="F40" s="26"/>
      <c r="G40" s="26"/>
      <c r="H40" s="26"/>
      <c r="I40" s="27">
        <f>SUMIFS(I41:I43,A41:A43,"P")</f>
        <v>0</v>
      </c>
      <c r="J40" s="28"/>
    </row>
    <row r="41" spans="1:16" ht="15">
      <c r="A41" s="29" t="s">
        <v>29</v>
      </c>
      <c r="B41" s="29">
        <v>10</v>
      </c>
      <c r="C41" s="30" t="s">
        <v>93</v>
      </c>
      <c r="D41" s="29" t="s">
        <v>31</v>
      </c>
      <c r="E41" s="31" t="s">
        <v>94</v>
      </c>
      <c r="F41" s="32" t="s">
        <v>95</v>
      </c>
      <c r="G41" s="33">
        <v>3</v>
      </c>
      <c r="H41" s="34">
        <v>0</v>
      </c>
      <c r="I41" s="34">
        <f>ROUND(G41*H41,P4)</f>
        <v>0</v>
      </c>
      <c r="J41" s="29"/>
      <c r="O41" s="35">
        <f>I41*0.21</f>
        <v>0</v>
      </c>
      <c r="P41">
        <v>3</v>
      </c>
    </row>
    <row r="42" spans="1:10" ht="15">
      <c r="A42" s="29" t="s">
        <v>34</v>
      </c>
      <c r="B42" s="36"/>
      <c r="C42" s="37"/>
      <c r="D42" s="37"/>
      <c r="E42" s="31" t="s">
        <v>96</v>
      </c>
      <c r="F42" s="37"/>
      <c r="G42" s="37"/>
      <c r="H42" s="37"/>
      <c r="I42" s="37"/>
      <c r="J42" s="38"/>
    </row>
    <row r="43" spans="1:10" ht="90">
      <c r="A43" s="29" t="s">
        <v>36</v>
      </c>
      <c r="B43" s="36"/>
      <c r="C43" s="37"/>
      <c r="D43" s="37"/>
      <c r="E43" s="31" t="s">
        <v>97</v>
      </c>
      <c r="F43" s="37"/>
      <c r="G43" s="37"/>
      <c r="H43" s="37"/>
      <c r="I43" s="37"/>
      <c r="J43" s="38"/>
    </row>
    <row r="44" spans="1:10" ht="15">
      <c r="A44" s="23" t="s">
        <v>26</v>
      </c>
      <c r="B44" s="24"/>
      <c r="C44" s="25" t="s">
        <v>98</v>
      </c>
      <c r="D44" s="26"/>
      <c r="E44" s="23" t="s">
        <v>99</v>
      </c>
      <c r="F44" s="26"/>
      <c r="G44" s="26"/>
      <c r="H44" s="26"/>
      <c r="I44" s="27">
        <f>SUMIFS(I45:I66,A45:A66,"P")</f>
        <v>0</v>
      </c>
      <c r="J44" s="28"/>
    </row>
    <row r="45" spans="1:16" ht="30">
      <c r="A45" s="29" t="s">
        <v>29</v>
      </c>
      <c r="B45" s="29">
        <v>11</v>
      </c>
      <c r="C45" s="30" t="s">
        <v>100</v>
      </c>
      <c r="D45" s="29" t="s">
        <v>31</v>
      </c>
      <c r="E45" s="31" t="s">
        <v>101</v>
      </c>
      <c r="F45" s="32" t="s">
        <v>63</v>
      </c>
      <c r="G45" s="33">
        <v>205.2</v>
      </c>
      <c r="H45" s="34">
        <v>0</v>
      </c>
      <c r="I45" s="34">
        <f>ROUND(G45*H45,P4)</f>
        <v>0</v>
      </c>
      <c r="J45" s="29"/>
      <c r="O45" s="35">
        <f>I45*0.21</f>
        <v>0</v>
      </c>
      <c r="P45">
        <v>3</v>
      </c>
    </row>
    <row r="46" spans="1:10" ht="150">
      <c r="A46" s="29" t="s">
        <v>34</v>
      </c>
      <c r="B46" s="36"/>
      <c r="C46" s="37"/>
      <c r="D46" s="37"/>
      <c r="E46" s="31" t="s">
        <v>102</v>
      </c>
      <c r="F46" s="37"/>
      <c r="G46" s="37"/>
      <c r="H46" s="37"/>
      <c r="I46" s="37"/>
      <c r="J46" s="38"/>
    </row>
    <row r="47" spans="1:10" ht="15">
      <c r="A47" s="29" t="s">
        <v>54</v>
      </c>
      <c r="B47" s="36"/>
      <c r="C47" s="37"/>
      <c r="D47" s="37"/>
      <c r="E47" s="44" t="s">
        <v>103</v>
      </c>
      <c r="F47" s="37"/>
      <c r="G47" s="37"/>
      <c r="H47" s="37"/>
      <c r="I47" s="37"/>
      <c r="J47" s="38"/>
    </row>
    <row r="48" spans="1:10" ht="60">
      <c r="A48" s="29" t="s">
        <v>36</v>
      </c>
      <c r="B48" s="36"/>
      <c r="C48" s="37"/>
      <c r="D48" s="37"/>
      <c r="E48" s="31" t="s">
        <v>104</v>
      </c>
      <c r="F48" s="37"/>
      <c r="G48" s="37"/>
      <c r="H48" s="37"/>
      <c r="I48" s="37"/>
      <c r="J48" s="38"/>
    </row>
    <row r="49" spans="1:16" ht="30">
      <c r="A49" s="29" t="s">
        <v>29</v>
      </c>
      <c r="B49" s="29">
        <v>12</v>
      </c>
      <c r="C49" s="30" t="s">
        <v>105</v>
      </c>
      <c r="D49" s="29" t="s">
        <v>31</v>
      </c>
      <c r="E49" s="31" t="s">
        <v>106</v>
      </c>
      <c r="F49" s="32" t="s">
        <v>63</v>
      </c>
      <c r="G49" s="33">
        <v>67.5</v>
      </c>
      <c r="H49" s="34">
        <v>0</v>
      </c>
      <c r="I49" s="34">
        <f>ROUND(G49*H49,P4)</f>
        <v>0</v>
      </c>
      <c r="J49" s="29"/>
      <c r="O49" s="35">
        <f>I49*0.21</f>
        <v>0</v>
      </c>
      <c r="P49">
        <v>3</v>
      </c>
    </row>
    <row r="50" spans="1:10" ht="75">
      <c r="A50" s="29" t="s">
        <v>34</v>
      </c>
      <c r="B50" s="36"/>
      <c r="C50" s="37"/>
      <c r="D50" s="37"/>
      <c r="E50" s="31" t="s">
        <v>107</v>
      </c>
      <c r="F50" s="37"/>
      <c r="G50" s="37"/>
      <c r="H50" s="37"/>
      <c r="I50" s="37"/>
      <c r="J50" s="38"/>
    </row>
    <row r="51" spans="1:10" ht="15">
      <c r="A51" s="29" t="s">
        <v>54</v>
      </c>
      <c r="B51" s="36"/>
      <c r="C51" s="37"/>
      <c r="D51" s="37"/>
      <c r="E51" s="44" t="s">
        <v>108</v>
      </c>
      <c r="F51" s="37"/>
      <c r="G51" s="37"/>
      <c r="H51" s="37"/>
      <c r="I51" s="37"/>
      <c r="J51" s="38"/>
    </row>
    <row r="52" spans="1:10" ht="60">
      <c r="A52" s="29" t="s">
        <v>36</v>
      </c>
      <c r="B52" s="36"/>
      <c r="C52" s="37"/>
      <c r="D52" s="37"/>
      <c r="E52" s="31" t="s">
        <v>104</v>
      </c>
      <c r="F52" s="37"/>
      <c r="G52" s="37"/>
      <c r="H52" s="37"/>
      <c r="I52" s="37"/>
      <c r="J52" s="38"/>
    </row>
    <row r="53" spans="1:16" ht="30">
      <c r="A53" s="29" t="s">
        <v>29</v>
      </c>
      <c r="B53" s="29">
        <v>13</v>
      </c>
      <c r="C53" s="30" t="s">
        <v>109</v>
      </c>
      <c r="D53" s="29" t="s">
        <v>31</v>
      </c>
      <c r="E53" s="31" t="s">
        <v>110</v>
      </c>
      <c r="F53" s="32" t="s">
        <v>63</v>
      </c>
      <c r="G53" s="33">
        <v>137.7</v>
      </c>
      <c r="H53" s="34">
        <v>0</v>
      </c>
      <c r="I53" s="34">
        <f>ROUND(G53*H53,P4)</f>
        <v>0</v>
      </c>
      <c r="J53" s="29"/>
      <c r="O53" s="35">
        <f>I53*0.21</f>
        <v>0</v>
      </c>
      <c r="P53">
        <v>3</v>
      </c>
    </row>
    <row r="54" spans="1:10" ht="75">
      <c r="A54" s="29" t="s">
        <v>34</v>
      </c>
      <c r="B54" s="36"/>
      <c r="C54" s="37"/>
      <c r="D54" s="37"/>
      <c r="E54" s="31" t="s">
        <v>111</v>
      </c>
      <c r="F54" s="37"/>
      <c r="G54" s="37"/>
      <c r="H54" s="37"/>
      <c r="I54" s="37"/>
      <c r="J54" s="38"/>
    </row>
    <row r="55" spans="1:10" ht="15">
      <c r="A55" s="29" t="s">
        <v>54</v>
      </c>
      <c r="B55" s="36"/>
      <c r="C55" s="37"/>
      <c r="D55" s="37"/>
      <c r="E55" s="44" t="s">
        <v>112</v>
      </c>
      <c r="F55" s="37"/>
      <c r="G55" s="37"/>
      <c r="H55" s="37"/>
      <c r="I55" s="37"/>
      <c r="J55" s="38"/>
    </row>
    <row r="56" spans="1:10" ht="60">
      <c r="A56" s="29" t="s">
        <v>36</v>
      </c>
      <c r="B56" s="36"/>
      <c r="C56" s="37"/>
      <c r="D56" s="37"/>
      <c r="E56" s="31" t="s">
        <v>104</v>
      </c>
      <c r="F56" s="37"/>
      <c r="G56" s="37"/>
      <c r="H56" s="37"/>
      <c r="I56" s="37"/>
      <c r="J56" s="38"/>
    </row>
    <row r="57" spans="1:16" ht="15">
      <c r="A57" s="29" t="s">
        <v>29</v>
      </c>
      <c r="B57" s="29">
        <v>14</v>
      </c>
      <c r="C57" s="30" t="s">
        <v>113</v>
      </c>
      <c r="D57" s="29" t="s">
        <v>44</v>
      </c>
      <c r="E57" s="31" t="s">
        <v>114</v>
      </c>
      <c r="F57" s="32" t="s">
        <v>52</v>
      </c>
      <c r="G57" s="33">
        <v>111</v>
      </c>
      <c r="H57" s="34">
        <v>0</v>
      </c>
      <c r="I57" s="34">
        <f>ROUND(G57*H57,P4)</f>
        <v>0</v>
      </c>
      <c r="J57" s="29"/>
      <c r="O57" s="35">
        <f>I57*0.21</f>
        <v>0</v>
      </c>
      <c r="P57">
        <v>3</v>
      </c>
    </row>
    <row r="58" spans="1:10" ht="30">
      <c r="A58" s="29" t="s">
        <v>34</v>
      </c>
      <c r="B58" s="36"/>
      <c r="C58" s="37"/>
      <c r="D58" s="37"/>
      <c r="E58" s="31" t="s">
        <v>115</v>
      </c>
      <c r="F58" s="37"/>
      <c r="G58" s="37"/>
      <c r="H58" s="37"/>
      <c r="I58" s="37"/>
      <c r="J58" s="38"/>
    </row>
    <row r="59" spans="1:10" ht="15">
      <c r="A59" s="29" t="s">
        <v>54</v>
      </c>
      <c r="B59" s="36"/>
      <c r="C59" s="37"/>
      <c r="D59" s="37"/>
      <c r="E59" s="44" t="s">
        <v>116</v>
      </c>
      <c r="F59" s="37"/>
      <c r="G59" s="37"/>
      <c r="H59" s="37"/>
      <c r="I59" s="37"/>
      <c r="J59" s="38"/>
    </row>
    <row r="60" spans="1:10" ht="60">
      <c r="A60" s="29" t="s">
        <v>36</v>
      </c>
      <c r="B60" s="36"/>
      <c r="C60" s="37"/>
      <c r="D60" s="37"/>
      <c r="E60" s="31" t="s">
        <v>117</v>
      </c>
      <c r="F60" s="37"/>
      <c r="G60" s="37"/>
      <c r="H60" s="37"/>
      <c r="I60" s="37"/>
      <c r="J60" s="38"/>
    </row>
    <row r="61" spans="1:16" ht="15">
      <c r="A61" s="29" t="s">
        <v>29</v>
      </c>
      <c r="B61" s="29">
        <v>15</v>
      </c>
      <c r="C61" s="30" t="s">
        <v>118</v>
      </c>
      <c r="D61" s="29" t="s">
        <v>31</v>
      </c>
      <c r="E61" s="31" t="s">
        <v>119</v>
      </c>
      <c r="F61" s="32" t="s">
        <v>52</v>
      </c>
      <c r="G61" s="33">
        <v>600</v>
      </c>
      <c r="H61" s="34">
        <v>0</v>
      </c>
      <c r="I61" s="34">
        <f>ROUND(G61*H61,P4)</f>
        <v>0</v>
      </c>
      <c r="J61" s="29"/>
      <c r="O61" s="35">
        <f>I61*0.21</f>
        <v>0</v>
      </c>
      <c r="P61">
        <v>3</v>
      </c>
    </row>
    <row r="62" spans="1:10" ht="15">
      <c r="A62" s="29" t="s">
        <v>34</v>
      </c>
      <c r="B62" s="36"/>
      <c r="C62" s="37"/>
      <c r="D62" s="37"/>
      <c r="E62" s="31" t="s">
        <v>120</v>
      </c>
      <c r="F62" s="37"/>
      <c r="G62" s="37"/>
      <c r="H62" s="37"/>
      <c r="I62" s="37"/>
      <c r="J62" s="38"/>
    </row>
    <row r="63" spans="1:10" ht="30">
      <c r="A63" s="29" t="s">
        <v>36</v>
      </c>
      <c r="B63" s="36"/>
      <c r="C63" s="37"/>
      <c r="D63" s="37"/>
      <c r="E63" s="31" t="s">
        <v>121</v>
      </c>
      <c r="F63" s="37"/>
      <c r="G63" s="37"/>
      <c r="H63" s="37"/>
      <c r="I63" s="37"/>
      <c r="J63" s="38"/>
    </row>
    <row r="64" spans="1:16" ht="15">
      <c r="A64" s="29" t="s">
        <v>29</v>
      </c>
      <c r="B64" s="29">
        <v>16</v>
      </c>
      <c r="C64" s="30" t="s">
        <v>122</v>
      </c>
      <c r="D64" s="29" t="s">
        <v>31</v>
      </c>
      <c r="E64" s="31" t="s">
        <v>123</v>
      </c>
      <c r="F64" s="32" t="s">
        <v>95</v>
      </c>
      <c r="G64" s="33">
        <v>3</v>
      </c>
      <c r="H64" s="34">
        <v>0</v>
      </c>
      <c r="I64" s="34">
        <f>ROUND(G64*H64,P4)</f>
        <v>0</v>
      </c>
      <c r="J64" s="29"/>
      <c r="O64" s="35">
        <f>I64*0.21</f>
        <v>0</v>
      </c>
      <c r="P64">
        <v>3</v>
      </c>
    </row>
    <row r="65" spans="1:10" ht="30">
      <c r="A65" s="29" t="s">
        <v>34</v>
      </c>
      <c r="B65" s="36"/>
      <c r="C65" s="37"/>
      <c r="D65" s="37"/>
      <c r="E65" s="31" t="s">
        <v>124</v>
      </c>
      <c r="F65" s="37"/>
      <c r="G65" s="37"/>
      <c r="H65" s="37"/>
      <c r="I65" s="37"/>
      <c r="J65" s="38"/>
    </row>
    <row r="66" spans="1:10" ht="150">
      <c r="A66" s="29" t="s">
        <v>36</v>
      </c>
      <c r="B66" s="39"/>
      <c r="C66" s="40"/>
      <c r="D66" s="40"/>
      <c r="E66" s="31" t="s">
        <v>125</v>
      </c>
      <c r="F66" s="40"/>
      <c r="G66" s="40"/>
      <c r="H66" s="40"/>
      <c r="I66" s="40"/>
      <c r="J66" s="41"/>
    </row>
  </sheetData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Čechová Marcela</dc:creator>
  <cp:keywords/>
  <dc:description/>
  <cp:lastModifiedBy>Čechová Marcela</cp:lastModifiedBy>
  <dcterms:created xsi:type="dcterms:W3CDTF">2024-02-13T06:33:47Z</dcterms:created>
  <dcterms:modified xsi:type="dcterms:W3CDTF">2024-02-13T06:33:47Z</dcterms:modified>
  <cp:category/>
  <cp:version/>
  <cp:contentType/>
  <cp:contentStatus/>
</cp:coreProperties>
</file>