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251\pohoda\Dokumenty\CE\Nastavení\Seznamy\Zakázky\245Z\245Z001 Rekonstrukce školní kuchyně Tišnov\2_PD\1_PD ODEVZDÁNO\ROZPOČET\"/>
    </mc:Choice>
  </mc:AlternateContent>
  <xr:revisionPtr revIDLastSave="0" documentId="8_{1E8F54EF-D27D-4E78-8958-872FDAA8F1CD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 ON_VN Naklady" sheetId="12" r:id="rId4"/>
    <sheet name="D.1 D.1.1. Pol" sheetId="13" r:id="rId5"/>
    <sheet name="D.1.4.1 D.1.4.1. Pol" sheetId="14" r:id="rId6"/>
    <sheet name="D.1.4.2 1 Pol" sheetId="15" r:id="rId7"/>
    <sheet name="D.1.4.6 01 Pol" sheetId="16" r:id="rId8"/>
  </sheets>
  <externalReferences>
    <externalReference r:id="rId9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'D.1 D.1.1. Pol'!$1:$7</definedName>
    <definedName name="_xlnm.Print_Titles" localSheetId="5">'D.1.4.1 D.1.4.1. Pol'!$1:$7</definedName>
    <definedName name="_xlnm.Print_Titles" localSheetId="6">'D.1.4.2 1 Pol'!$1:$7</definedName>
    <definedName name="_xlnm.Print_Titles" localSheetId="7">'D.1.4.6 01 Pol'!$1:$7</definedName>
    <definedName name="_xlnm.Print_Titles" localSheetId="3">'OVN ON_VN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'D.1 D.1.1. Pol'!$A$1:$Y$772</definedName>
    <definedName name="_xlnm.Print_Area" localSheetId="5">'D.1.4.1 D.1.4.1. Pol'!$A$1:$Y$376</definedName>
    <definedName name="_xlnm.Print_Area" localSheetId="6">'D.1.4.2 1 Pol'!$A$1:$Y$139</definedName>
    <definedName name="_xlnm.Print_Area" localSheetId="7">'D.1.4.6 01 Pol'!$A$1:$Y$130</definedName>
    <definedName name="_xlnm.Print_Area" localSheetId="3">'OVN ON_VN Naklady'!$A$1:$Y$27</definedName>
    <definedName name="_xlnm.Print_Area" localSheetId="1">Stavba!$A$1:$J$116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5" i="1" l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G51" i="1"/>
  <c r="F51" i="1"/>
  <c r="G50" i="1"/>
  <c r="F50" i="1"/>
  <c r="G49" i="1"/>
  <c r="F49" i="1"/>
  <c r="G48" i="1"/>
  <c r="F48" i="1"/>
  <c r="G47" i="1"/>
  <c r="F47" i="1"/>
  <c r="G46" i="1"/>
  <c r="F46" i="1"/>
  <c r="G44" i="1"/>
  <c r="F44" i="1"/>
  <c r="G43" i="1"/>
  <c r="F43" i="1"/>
  <c r="G41" i="1"/>
  <c r="F41" i="1"/>
  <c r="G40" i="1"/>
  <c r="I40" i="1" s="1"/>
  <c r="F40" i="1"/>
  <c r="G39" i="1"/>
  <c r="F39" i="1"/>
  <c r="G129" i="16"/>
  <c r="BA70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G43" i="16"/>
  <c r="I43" i="16"/>
  <c r="I42" i="16" s="1"/>
  <c r="K43" i="16"/>
  <c r="K42" i="16" s="1"/>
  <c r="M43" i="16"/>
  <c r="M42" i="16" s="1"/>
  <c r="O43" i="16"/>
  <c r="O42" i="16" s="1"/>
  <c r="Q43" i="16"/>
  <c r="Q42" i="16" s="1"/>
  <c r="V43" i="16"/>
  <c r="V42" i="16" s="1"/>
  <c r="G44" i="16"/>
  <c r="I44" i="16"/>
  <c r="K44" i="16"/>
  <c r="M44" i="16"/>
  <c r="O44" i="16"/>
  <c r="Q44" i="16"/>
  <c r="V44" i="16"/>
  <c r="G46" i="16"/>
  <c r="I46" i="16"/>
  <c r="K46" i="16"/>
  <c r="M46" i="16"/>
  <c r="O46" i="16"/>
  <c r="O45" i="16" s="1"/>
  <c r="Q46" i="16"/>
  <c r="Q45" i="16" s="1"/>
  <c r="V46" i="16"/>
  <c r="V45" i="16" s="1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I45" i="16" s="1"/>
  <c r="K52" i="16"/>
  <c r="K45" i="16" s="1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I56" i="16"/>
  <c r="K56" i="16"/>
  <c r="M56" i="16"/>
  <c r="O56" i="16"/>
  <c r="Q56" i="16"/>
  <c r="V56" i="16"/>
  <c r="G57" i="16"/>
  <c r="I57" i="16"/>
  <c r="K57" i="16"/>
  <c r="M57" i="16"/>
  <c r="O57" i="16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O59" i="16"/>
  <c r="Q59" i="16"/>
  <c r="V59" i="16"/>
  <c r="G60" i="16"/>
  <c r="I60" i="16"/>
  <c r="K60" i="16"/>
  <c r="M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I65" i="16"/>
  <c r="K65" i="16"/>
  <c r="M65" i="16"/>
  <c r="O65" i="16"/>
  <c r="Q65" i="16"/>
  <c r="V65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O68" i="16"/>
  <c r="Q68" i="16"/>
  <c r="V68" i="16"/>
  <c r="G69" i="16"/>
  <c r="G68" i="16" s="1"/>
  <c r="I69" i="16"/>
  <c r="I68" i="16" s="1"/>
  <c r="K69" i="16"/>
  <c r="K68" i="16" s="1"/>
  <c r="M69" i="16"/>
  <c r="M68" i="16" s="1"/>
  <c r="O69" i="16"/>
  <c r="Q69" i="16"/>
  <c r="V69" i="16"/>
  <c r="G72" i="16"/>
  <c r="G71" i="16" s="1"/>
  <c r="I72" i="16"/>
  <c r="I71" i="16" s="1"/>
  <c r="K72" i="16"/>
  <c r="K71" i="16" s="1"/>
  <c r="M72" i="16"/>
  <c r="M71" i="16" s="1"/>
  <c r="O72" i="16"/>
  <c r="O71" i="16" s="1"/>
  <c r="Q72" i="16"/>
  <c r="Q71" i="16" s="1"/>
  <c r="V72" i="16"/>
  <c r="V71" i="16" s="1"/>
  <c r="G73" i="16"/>
  <c r="I73" i="16"/>
  <c r="K73" i="16"/>
  <c r="M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0" i="16"/>
  <c r="I80" i="16"/>
  <c r="K80" i="16"/>
  <c r="M80" i="16"/>
  <c r="O80" i="16"/>
  <c r="Q80" i="16"/>
  <c r="V80" i="16"/>
  <c r="G81" i="16"/>
  <c r="I81" i="16"/>
  <c r="K81" i="16"/>
  <c r="M81" i="16"/>
  <c r="O81" i="16"/>
  <c r="Q81" i="16"/>
  <c r="V81" i="16"/>
  <c r="G82" i="16"/>
  <c r="I82" i="16"/>
  <c r="K82" i="16"/>
  <c r="M82" i="16"/>
  <c r="O82" i="16"/>
  <c r="Q82" i="16"/>
  <c r="V82" i="16"/>
  <c r="G83" i="16"/>
  <c r="I83" i="16"/>
  <c r="K83" i="16"/>
  <c r="M83" i="16"/>
  <c r="O83" i="16"/>
  <c r="Q83" i="16"/>
  <c r="V83" i="16"/>
  <c r="G84" i="16"/>
  <c r="M84" i="16" s="1"/>
  <c r="I84" i="16"/>
  <c r="K84" i="16"/>
  <c r="O84" i="16"/>
  <c r="Q84" i="16"/>
  <c r="V84" i="16"/>
  <c r="G85" i="16"/>
  <c r="I85" i="16"/>
  <c r="K85" i="16"/>
  <c r="M85" i="16"/>
  <c r="O85" i="16"/>
  <c r="Q85" i="16"/>
  <c r="V85" i="16"/>
  <c r="G86" i="16"/>
  <c r="I86" i="16"/>
  <c r="K86" i="16"/>
  <c r="M86" i="16"/>
  <c r="O86" i="16"/>
  <c r="Q86" i="16"/>
  <c r="V86" i="16"/>
  <c r="G87" i="16"/>
  <c r="I87" i="16"/>
  <c r="K87" i="16"/>
  <c r="M87" i="16"/>
  <c r="O87" i="16"/>
  <c r="Q87" i="16"/>
  <c r="V87" i="16"/>
  <c r="G88" i="16"/>
  <c r="I88" i="16"/>
  <c r="K88" i="16"/>
  <c r="M88" i="16"/>
  <c r="O88" i="16"/>
  <c r="Q88" i="16"/>
  <c r="V88" i="16"/>
  <c r="G89" i="16"/>
  <c r="I89" i="16"/>
  <c r="K89" i="16"/>
  <c r="M89" i="16"/>
  <c r="O89" i="16"/>
  <c r="Q89" i="16"/>
  <c r="V89" i="16"/>
  <c r="G90" i="16"/>
  <c r="I90" i="16"/>
  <c r="K90" i="16"/>
  <c r="M90" i="16"/>
  <c r="O90" i="16"/>
  <c r="Q90" i="16"/>
  <c r="V90" i="16"/>
  <c r="G91" i="16"/>
  <c r="M91" i="16" s="1"/>
  <c r="I91" i="16"/>
  <c r="K91" i="16"/>
  <c r="O91" i="16"/>
  <c r="Q91" i="16"/>
  <c r="V91" i="16"/>
  <c r="G92" i="16"/>
  <c r="I92" i="16"/>
  <c r="K92" i="16"/>
  <c r="M92" i="16"/>
  <c r="O92" i="16"/>
  <c r="Q92" i="16"/>
  <c r="V92" i="16"/>
  <c r="G93" i="16"/>
  <c r="I93" i="16"/>
  <c r="K93" i="16"/>
  <c r="M93" i="16"/>
  <c r="O93" i="16"/>
  <c r="Q93" i="16"/>
  <c r="V93" i="16"/>
  <c r="G94" i="16"/>
  <c r="I94" i="16"/>
  <c r="K94" i="16"/>
  <c r="M94" i="16"/>
  <c r="O94" i="16"/>
  <c r="Q94" i="16"/>
  <c r="V94" i="16"/>
  <c r="G95" i="16"/>
  <c r="I95" i="16"/>
  <c r="K95" i="16"/>
  <c r="M95" i="16"/>
  <c r="O95" i="16"/>
  <c r="Q95" i="16"/>
  <c r="V95" i="16"/>
  <c r="G97" i="16"/>
  <c r="G96" i="16" s="1"/>
  <c r="I97" i="16"/>
  <c r="I96" i="16" s="1"/>
  <c r="K97" i="16"/>
  <c r="K96" i="16" s="1"/>
  <c r="M97" i="16"/>
  <c r="O97" i="16"/>
  <c r="O96" i="16" s="1"/>
  <c r="Q97" i="16"/>
  <c r="Q96" i="16" s="1"/>
  <c r="V97" i="16"/>
  <c r="V96" i="16" s="1"/>
  <c r="G98" i="16"/>
  <c r="I98" i="16"/>
  <c r="K98" i="16"/>
  <c r="M98" i="16"/>
  <c r="O98" i="16"/>
  <c r="Q98" i="16"/>
  <c r="V98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4" i="16"/>
  <c r="G103" i="16" s="1"/>
  <c r="I104" i="16"/>
  <c r="I103" i="16" s="1"/>
  <c r="K104" i="16"/>
  <c r="K103" i="16" s="1"/>
  <c r="M104" i="16"/>
  <c r="O104" i="16"/>
  <c r="O103" i="16" s="1"/>
  <c r="Q104" i="16"/>
  <c r="Q103" i="16" s="1"/>
  <c r="V104" i="16"/>
  <c r="G105" i="16"/>
  <c r="I105" i="16"/>
  <c r="K105" i="16"/>
  <c r="M105" i="16"/>
  <c r="O105" i="16"/>
  <c r="Q105" i="16"/>
  <c r="V105" i="16"/>
  <c r="G106" i="16"/>
  <c r="I106" i="16"/>
  <c r="K106" i="16"/>
  <c r="M106" i="16"/>
  <c r="O106" i="16"/>
  <c r="Q106" i="16"/>
  <c r="V106" i="16"/>
  <c r="G107" i="16"/>
  <c r="I107" i="16"/>
  <c r="K107" i="16"/>
  <c r="M107" i="16"/>
  <c r="O107" i="16"/>
  <c r="Q107" i="16"/>
  <c r="V107" i="16"/>
  <c r="V103" i="16" s="1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I110" i="16"/>
  <c r="K110" i="16"/>
  <c r="M110" i="16"/>
  <c r="O110" i="16"/>
  <c r="Q110" i="16"/>
  <c r="V110" i="16"/>
  <c r="G111" i="16"/>
  <c r="I111" i="16"/>
  <c r="K111" i="16"/>
  <c r="M111" i="16"/>
  <c r="O111" i="16"/>
  <c r="Q111" i="16"/>
  <c r="V111" i="16"/>
  <c r="G113" i="16"/>
  <c r="G112" i="16" s="1"/>
  <c r="I113" i="16"/>
  <c r="I112" i="16" s="1"/>
  <c r="K113" i="16"/>
  <c r="K112" i="16" s="1"/>
  <c r="M113" i="16"/>
  <c r="M112" i="16" s="1"/>
  <c r="O113" i="16"/>
  <c r="O112" i="16" s="1"/>
  <c r="Q113" i="16"/>
  <c r="Q112" i="16" s="1"/>
  <c r="V113" i="16"/>
  <c r="V112" i="16" s="1"/>
  <c r="G114" i="16"/>
  <c r="I114" i="16"/>
  <c r="K114" i="16"/>
  <c r="M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I116" i="16"/>
  <c r="K116" i="16"/>
  <c r="M116" i="16"/>
  <c r="O116" i="16"/>
  <c r="Q116" i="16"/>
  <c r="V116" i="16"/>
  <c r="G117" i="16"/>
  <c r="I117" i="16"/>
  <c r="K117" i="16"/>
  <c r="M117" i="16"/>
  <c r="O117" i="16"/>
  <c r="Q117" i="16"/>
  <c r="V117" i="16"/>
  <c r="G118" i="16"/>
  <c r="I118" i="16"/>
  <c r="K118" i="16"/>
  <c r="M118" i="16"/>
  <c r="O118" i="16"/>
  <c r="Q118" i="16"/>
  <c r="V118" i="16"/>
  <c r="G119" i="16"/>
  <c r="I119" i="16"/>
  <c r="K119" i="16"/>
  <c r="M119" i="16"/>
  <c r="O119" i="16"/>
  <c r="Q119" i="16"/>
  <c r="V119" i="16"/>
  <c r="G120" i="16"/>
  <c r="I120" i="16"/>
  <c r="K120" i="16"/>
  <c r="M120" i="16"/>
  <c r="O120" i="16"/>
  <c r="Q120" i="16"/>
  <c r="V120" i="16"/>
  <c r="G121" i="16"/>
  <c r="I121" i="16"/>
  <c r="K121" i="16"/>
  <c r="M121" i="16"/>
  <c r="O121" i="16"/>
  <c r="Q121" i="16"/>
  <c r="V121" i="16"/>
  <c r="G122" i="16"/>
  <c r="I122" i="16"/>
  <c r="K122" i="16"/>
  <c r="M122" i="16"/>
  <c r="O122" i="16"/>
  <c r="Q122" i="16"/>
  <c r="V122" i="16"/>
  <c r="G123" i="16"/>
  <c r="I123" i="16"/>
  <c r="K123" i="16"/>
  <c r="M123" i="16"/>
  <c r="O123" i="16"/>
  <c r="Q123" i="16"/>
  <c r="V123" i="16"/>
  <c r="G124" i="16"/>
  <c r="I124" i="16"/>
  <c r="K124" i="16"/>
  <c r="M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I126" i="16"/>
  <c r="K126" i="16"/>
  <c r="M126" i="16"/>
  <c r="O126" i="16"/>
  <c r="Q126" i="16"/>
  <c r="V126" i="16"/>
  <c r="G127" i="16"/>
  <c r="I127" i="16"/>
  <c r="K127" i="16"/>
  <c r="M127" i="16"/>
  <c r="O127" i="16"/>
  <c r="Q127" i="16"/>
  <c r="V127" i="16"/>
  <c r="AE129" i="16"/>
  <c r="G138" i="15"/>
  <c r="BA107" i="15"/>
  <c r="BA101" i="15"/>
  <c r="BA100" i="15"/>
  <c r="BA97" i="15"/>
  <c r="BA95" i="15"/>
  <c r="BA88" i="15"/>
  <c r="BA48" i="15"/>
  <c r="BA46" i="15"/>
  <c r="BA44" i="15"/>
  <c r="BA42" i="15"/>
  <c r="BA40" i="15"/>
  <c r="BA38" i="15"/>
  <c r="BA36" i="15"/>
  <c r="BA20" i="15"/>
  <c r="BA18" i="15"/>
  <c r="BA12" i="15"/>
  <c r="BA10" i="15"/>
  <c r="G9" i="15"/>
  <c r="I9" i="15"/>
  <c r="K9" i="15"/>
  <c r="M9" i="15"/>
  <c r="O9" i="15"/>
  <c r="Q9" i="15"/>
  <c r="V9" i="15"/>
  <c r="G11" i="15"/>
  <c r="I11" i="15"/>
  <c r="K11" i="15"/>
  <c r="M11" i="15"/>
  <c r="O11" i="15"/>
  <c r="Q11" i="15"/>
  <c r="V11" i="15"/>
  <c r="G13" i="15"/>
  <c r="AF138" i="15" s="1"/>
  <c r="I13" i="15"/>
  <c r="K13" i="15"/>
  <c r="M13" i="15"/>
  <c r="O13" i="15"/>
  <c r="Q13" i="15"/>
  <c r="V13" i="15"/>
  <c r="G15" i="15"/>
  <c r="M15" i="15" s="1"/>
  <c r="I15" i="15"/>
  <c r="I8" i="15" s="1"/>
  <c r="K15" i="15"/>
  <c r="K8" i="15" s="1"/>
  <c r="O15" i="15"/>
  <c r="Q15" i="15"/>
  <c r="V15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O8" i="15" s="1"/>
  <c r="Q21" i="15"/>
  <c r="Q8" i="15" s="1"/>
  <c r="V21" i="15"/>
  <c r="G23" i="15"/>
  <c r="I23" i="15"/>
  <c r="K23" i="15"/>
  <c r="M23" i="15"/>
  <c r="O23" i="15"/>
  <c r="Q23" i="15"/>
  <c r="V23" i="15"/>
  <c r="G25" i="15"/>
  <c r="I25" i="15"/>
  <c r="K25" i="15"/>
  <c r="M25" i="15"/>
  <c r="O25" i="15"/>
  <c r="Q25" i="15"/>
  <c r="V25" i="15"/>
  <c r="G27" i="15"/>
  <c r="I27" i="15"/>
  <c r="K27" i="15"/>
  <c r="M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7" i="15"/>
  <c r="I37" i="15"/>
  <c r="K37" i="15"/>
  <c r="M37" i="15"/>
  <c r="O37" i="15"/>
  <c r="Q37" i="15"/>
  <c r="V37" i="15"/>
  <c r="G39" i="15"/>
  <c r="I39" i="15"/>
  <c r="K39" i="15"/>
  <c r="M39" i="15"/>
  <c r="O39" i="15"/>
  <c r="Q39" i="15"/>
  <c r="V39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G47" i="15"/>
  <c r="I47" i="15"/>
  <c r="K47" i="15"/>
  <c r="M47" i="15"/>
  <c r="O47" i="15"/>
  <c r="Q47" i="15"/>
  <c r="V47" i="15"/>
  <c r="G49" i="15"/>
  <c r="I49" i="15"/>
  <c r="K49" i="15"/>
  <c r="M49" i="15"/>
  <c r="O49" i="15"/>
  <c r="Q49" i="15"/>
  <c r="V49" i="15"/>
  <c r="G51" i="15"/>
  <c r="I51" i="15"/>
  <c r="K51" i="15"/>
  <c r="M51" i="15"/>
  <c r="O51" i="15"/>
  <c r="Q51" i="15"/>
  <c r="V51" i="15"/>
  <c r="G53" i="15"/>
  <c r="I53" i="15"/>
  <c r="K53" i="15"/>
  <c r="M53" i="15"/>
  <c r="O53" i="15"/>
  <c r="Q53" i="15"/>
  <c r="V53" i="15"/>
  <c r="G55" i="15"/>
  <c r="I55" i="15"/>
  <c r="K55" i="15"/>
  <c r="M55" i="15"/>
  <c r="O55" i="15"/>
  <c r="Q55" i="15"/>
  <c r="V55" i="15"/>
  <c r="V8" i="15" s="1"/>
  <c r="G57" i="15"/>
  <c r="I57" i="15"/>
  <c r="K57" i="15"/>
  <c r="M57" i="15"/>
  <c r="O57" i="15"/>
  <c r="Q57" i="15"/>
  <c r="V57" i="15"/>
  <c r="G59" i="15"/>
  <c r="I59" i="15"/>
  <c r="K59" i="15"/>
  <c r="M59" i="15"/>
  <c r="O59" i="15"/>
  <c r="Q59" i="15"/>
  <c r="V59" i="15"/>
  <c r="G61" i="15"/>
  <c r="I61" i="15"/>
  <c r="K61" i="15"/>
  <c r="M61" i="15"/>
  <c r="O61" i="15"/>
  <c r="Q61" i="15"/>
  <c r="V61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G67" i="15"/>
  <c r="I67" i="15"/>
  <c r="K67" i="15"/>
  <c r="M67" i="15"/>
  <c r="O67" i="15"/>
  <c r="Q67" i="15"/>
  <c r="V67" i="15"/>
  <c r="G69" i="15"/>
  <c r="I69" i="15"/>
  <c r="K69" i="15"/>
  <c r="M69" i="15"/>
  <c r="O69" i="15"/>
  <c r="Q69" i="15"/>
  <c r="V69" i="15"/>
  <c r="G71" i="15"/>
  <c r="I71" i="15"/>
  <c r="K71" i="15"/>
  <c r="M71" i="15"/>
  <c r="O71" i="15"/>
  <c r="Q71" i="15"/>
  <c r="V71" i="15"/>
  <c r="G73" i="15"/>
  <c r="I73" i="15"/>
  <c r="K73" i="15"/>
  <c r="M73" i="15"/>
  <c r="O73" i="15"/>
  <c r="Q73" i="15"/>
  <c r="V73" i="15"/>
  <c r="G75" i="15"/>
  <c r="I75" i="15"/>
  <c r="K75" i="15"/>
  <c r="M75" i="15"/>
  <c r="O75" i="15"/>
  <c r="Q75" i="15"/>
  <c r="V75" i="15"/>
  <c r="G77" i="15"/>
  <c r="M77" i="15" s="1"/>
  <c r="I77" i="15"/>
  <c r="K77" i="15"/>
  <c r="O77" i="15"/>
  <c r="Q77" i="15"/>
  <c r="V77" i="15"/>
  <c r="G79" i="15"/>
  <c r="I79" i="15"/>
  <c r="K79" i="15"/>
  <c r="M79" i="15"/>
  <c r="O79" i="15"/>
  <c r="Q79" i="15"/>
  <c r="V79" i="15"/>
  <c r="G81" i="15"/>
  <c r="I81" i="15"/>
  <c r="K81" i="15"/>
  <c r="M81" i="15"/>
  <c r="O81" i="15"/>
  <c r="Q81" i="15"/>
  <c r="V81" i="15"/>
  <c r="G83" i="15"/>
  <c r="I83" i="15"/>
  <c r="K83" i="15"/>
  <c r="M83" i="15"/>
  <c r="O83" i="15"/>
  <c r="Q83" i="15"/>
  <c r="V83" i="15"/>
  <c r="G85" i="15"/>
  <c r="I85" i="15"/>
  <c r="K85" i="15"/>
  <c r="M85" i="15"/>
  <c r="O85" i="15"/>
  <c r="Q85" i="15"/>
  <c r="V85" i="15"/>
  <c r="G87" i="15"/>
  <c r="I87" i="15"/>
  <c r="K87" i="15"/>
  <c r="M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2" i="15"/>
  <c r="I92" i="15"/>
  <c r="K92" i="15"/>
  <c r="M92" i="15"/>
  <c r="O92" i="15"/>
  <c r="Q92" i="15"/>
  <c r="V92" i="15"/>
  <c r="O93" i="15"/>
  <c r="Q93" i="15"/>
  <c r="V93" i="15"/>
  <c r="G94" i="15"/>
  <c r="G93" i="15" s="1"/>
  <c r="I94" i="15"/>
  <c r="I93" i="15" s="1"/>
  <c r="K94" i="15"/>
  <c r="K93" i="15" s="1"/>
  <c r="M94" i="15"/>
  <c r="M93" i="15" s="1"/>
  <c r="O94" i="15"/>
  <c r="Q94" i="15"/>
  <c r="V94" i="15"/>
  <c r="G96" i="15"/>
  <c r="I96" i="15"/>
  <c r="K96" i="15"/>
  <c r="M96" i="15"/>
  <c r="O96" i="15"/>
  <c r="Q96" i="15"/>
  <c r="V96" i="15"/>
  <c r="G99" i="15"/>
  <c r="G98" i="15" s="1"/>
  <c r="I99" i="15"/>
  <c r="I98" i="15" s="1"/>
  <c r="K99" i="15"/>
  <c r="K98" i="15" s="1"/>
  <c r="M99" i="15"/>
  <c r="M98" i="15" s="1"/>
  <c r="O99" i="15"/>
  <c r="O98" i="15" s="1"/>
  <c r="Q99" i="15"/>
  <c r="Q98" i="15" s="1"/>
  <c r="V99" i="15"/>
  <c r="V98" i="15" s="1"/>
  <c r="G103" i="15"/>
  <c r="G102" i="15" s="1"/>
  <c r="I103" i="15"/>
  <c r="I102" i="15" s="1"/>
  <c r="K103" i="15"/>
  <c r="K102" i="15" s="1"/>
  <c r="M103" i="15"/>
  <c r="M102" i="15" s="1"/>
  <c r="O103" i="15"/>
  <c r="O102" i="15" s="1"/>
  <c r="Q103" i="15"/>
  <c r="Q102" i="15" s="1"/>
  <c r="V103" i="15"/>
  <c r="V102" i="15" s="1"/>
  <c r="O104" i="15"/>
  <c r="Q104" i="15"/>
  <c r="V104" i="15"/>
  <c r="G105" i="15"/>
  <c r="M105" i="15" s="1"/>
  <c r="M104" i="15" s="1"/>
  <c r="I105" i="15"/>
  <c r="I104" i="15" s="1"/>
  <c r="K105" i="15"/>
  <c r="K104" i="15" s="1"/>
  <c r="O105" i="15"/>
  <c r="Q105" i="15"/>
  <c r="V105" i="15"/>
  <c r="G106" i="15"/>
  <c r="I106" i="15"/>
  <c r="K106" i="15"/>
  <c r="M106" i="15"/>
  <c r="O106" i="15"/>
  <c r="Q106" i="15"/>
  <c r="V106" i="15"/>
  <c r="G108" i="15"/>
  <c r="I108" i="15"/>
  <c r="K108" i="15"/>
  <c r="M108" i="15"/>
  <c r="O108" i="15"/>
  <c r="Q108" i="15"/>
  <c r="V108" i="15"/>
  <c r="Q109" i="15"/>
  <c r="G110" i="15"/>
  <c r="I110" i="15"/>
  <c r="K110" i="15"/>
  <c r="M110" i="15"/>
  <c r="O110" i="15"/>
  <c r="Q110" i="15"/>
  <c r="V110" i="15"/>
  <c r="V109" i="15" s="1"/>
  <c r="G112" i="15"/>
  <c r="I112" i="15"/>
  <c r="K112" i="15"/>
  <c r="M112" i="15"/>
  <c r="O112" i="15"/>
  <c r="Q112" i="15"/>
  <c r="V112" i="15"/>
  <c r="G114" i="15"/>
  <c r="I114" i="15"/>
  <c r="K114" i="15"/>
  <c r="M114" i="15"/>
  <c r="O114" i="15"/>
  <c r="Q114" i="15"/>
  <c r="V114" i="15"/>
  <c r="G116" i="15"/>
  <c r="G109" i="15" s="1"/>
  <c r="I116" i="15"/>
  <c r="I109" i="15" s="1"/>
  <c r="K116" i="15"/>
  <c r="O116" i="15"/>
  <c r="Q116" i="15"/>
  <c r="V116" i="15"/>
  <c r="G118" i="15"/>
  <c r="I118" i="15"/>
  <c r="K118" i="15"/>
  <c r="M118" i="15"/>
  <c r="O118" i="15"/>
  <c r="Q118" i="15"/>
  <c r="V118" i="15"/>
  <c r="G120" i="15"/>
  <c r="I120" i="15"/>
  <c r="K120" i="15"/>
  <c r="M120" i="15"/>
  <c r="O120" i="15"/>
  <c r="Q120" i="15"/>
  <c r="V120" i="15"/>
  <c r="G122" i="15"/>
  <c r="I122" i="15"/>
  <c r="K122" i="15"/>
  <c r="K109" i="15" s="1"/>
  <c r="M122" i="15"/>
  <c r="O122" i="15"/>
  <c r="O109" i="15" s="1"/>
  <c r="Q122" i="15"/>
  <c r="V122" i="15"/>
  <c r="G124" i="15"/>
  <c r="I124" i="15"/>
  <c r="K124" i="15"/>
  <c r="M124" i="15"/>
  <c r="O124" i="15"/>
  <c r="Q124" i="15"/>
  <c r="V124" i="15"/>
  <c r="G126" i="15"/>
  <c r="I126" i="15"/>
  <c r="K126" i="15"/>
  <c r="M126" i="15"/>
  <c r="O126" i="15"/>
  <c r="Q126" i="15"/>
  <c r="V126" i="15"/>
  <c r="O127" i="15"/>
  <c r="Q127" i="15"/>
  <c r="V127" i="15"/>
  <c r="G128" i="15"/>
  <c r="G127" i="15" s="1"/>
  <c r="I128" i="15"/>
  <c r="K128" i="15"/>
  <c r="O128" i="15"/>
  <c r="Q128" i="15"/>
  <c r="V128" i="15"/>
  <c r="G130" i="15"/>
  <c r="I130" i="15"/>
  <c r="K130" i="15"/>
  <c r="M130" i="15"/>
  <c r="O130" i="15"/>
  <c r="Q130" i="15"/>
  <c r="V130" i="15"/>
  <c r="G132" i="15"/>
  <c r="I132" i="15"/>
  <c r="K132" i="15"/>
  <c r="M132" i="15"/>
  <c r="O132" i="15"/>
  <c r="Q132" i="15"/>
  <c r="V132" i="15"/>
  <c r="G134" i="15"/>
  <c r="I134" i="15"/>
  <c r="I127" i="15" s="1"/>
  <c r="K134" i="15"/>
  <c r="K127" i="15" s="1"/>
  <c r="M134" i="15"/>
  <c r="O134" i="15"/>
  <c r="Q134" i="15"/>
  <c r="V134" i="15"/>
  <c r="G136" i="15"/>
  <c r="I136" i="15"/>
  <c r="K136" i="15"/>
  <c r="M136" i="15"/>
  <c r="O136" i="15"/>
  <c r="Q136" i="15"/>
  <c r="V136" i="15"/>
  <c r="AE138" i="15"/>
  <c r="G375" i="14"/>
  <c r="BA373" i="14"/>
  <c r="BA90" i="14"/>
  <c r="BA88" i="14"/>
  <c r="BA86" i="14"/>
  <c r="BA10" i="14"/>
  <c r="G9" i="14"/>
  <c r="G8" i="14" s="1"/>
  <c r="I9" i="14"/>
  <c r="I8" i="14" s="1"/>
  <c r="K9" i="14"/>
  <c r="K8" i="14" s="1"/>
  <c r="M9" i="14"/>
  <c r="M8" i="14" s="1"/>
  <c r="O9" i="14"/>
  <c r="O8" i="14" s="1"/>
  <c r="Q9" i="14"/>
  <c r="Q8" i="14" s="1"/>
  <c r="V9" i="14"/>
  <c r="V8" i="14" s="1"/>
  <c r="G12" i="14"/>
  <c r="I12" i="14"/>
  <c r="K12" i="14"/>
  <c r="M12" i="14"/>
  <c r="O12" i="14"/>
  <c r="Q12" i="14"/>
  <c r="V12" i="14"/>
  <c r="G17" i="14"/>
  <c r="I17" i="14"/>
  <c r="K17" i="14"/>
  <c r="M17" i="14"/>
  <c r="O17" i="14"/>
  <c r="Q17" i="14"/>
  <c r="V17" i="14"/>
  <c r="G18" i="14"/>
  <c r="I18" i="14"/>
  <c r="K18" i="14"/>
  <c r="M18" i="14"/>
  <c r="O18" i="14"/>
  <c r="Q18" i="14"/>
  <c r="V18" i="14"/>
  <c r="G21" i="14"/>
  <c r="G20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4" i="14"/>
  <c r="I24" i="14"/>
  <c r="K24" i="14"/>
  <c r="M24" i="14"/>
  <c r="O24" i="14"/>
  <c r="Q24" i="14"/>
  <c r="V24" i="14"/>
  <c r="G26" i="14"/>
  <c r="I26" i="14"/>
  <c r="I20" i="14" s="1"/>
  <c r="K26" i="14"/>
  <c r="K20" i="14" s="1"/>
  <c r="M26" i="14"/>
  <c r="O26" i="14"/>
  <c r="Q26" i="14"/>
  <c r="V26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Q20" i="14" s="1"/>
  <c r="V30" i="14"/>
  <c r="V20" i="14" s="1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40" i="14"/>
  <c r="I40" i="14"/>
  <c r="K40" i="14"/>
  <c r="M40" i="14"/>
  <c r="O40" i="14"/>
  <c r="O20" i="14" s="1"/>
  <c r="Q40" i="14"/>
  <c r="V40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6" i="14"/>
  <c r="I46" i="14"/>
  <c r="K46" i="14"/>
  <c r="M46" i="14"/>
  <c r="O46" i="14"/>
  <c r="Q46" i="14"/>
  <c r="V46" i="14"/>
  <c r="G48" i="14"/>
  <c r="M48" i="14" s="1"/>
  <c r="I48" i="14"/>
  <c r="K48" i="14"/>
  <c r="O48" i="14"/>
  <c r="Q48" i="14"/>
  <c r="V48" i="14"/>
  <c r="G50" i="14"/>
  <c r="G49" i="14" s="1"/>
  <c r="I50" i="14"/>
  <c r="I49" i="14" s="1"/>
  <c r="K50" i="14"/>
  <c r="K49" i="14" s="1"/>
  <c r="M50" i="14"/>
  <c r="M49" i="14" s="1"/>
  <c r="O50" i="14"/>
  <c r="O49" i="14" s="1"/>
  <c r="Q50" i="14"/>
  <c r="Q49" i="14" s="1"/>
  <c r="V50" i="14"/>
  <c r="V49" i="14" s="1"/>
  <c r="G51" i="14"/>
  <c r="I51" i="14"/>
  <c r="K51" i="14"/>
  <c r="M51" i="14"/>
  <c r="O51" i="14"/>
  <c r="G52" i="14"/>
  <c r="I52" i="14"/>
  <c r="K52" i="14"/>
  <c r="M52" i="14"/>
  <c r="O52" i="14"/>
  <c r="Q52" i="14"/>
  <c r="Q51" i="14" s="1"/>
  <c r="V52" i="14"/>
  <c r="V51" i="14" s="1"/>
  <c r="G53" i="14"/>
  <c r="I53" i="14"/>
  <c r="K53" i="14"/>
  <c r="M53" i="14"/>
  <c r="O53" i="14"/>
  <c r="Q53" i="14"/>
  <c r="V53" i="14"/>
  <c r="G55" i="14"/>
  <c r="G54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59" i="14"/>
  <c r="I59" i="14"/>
  <c r="K59" i="14"/>
  <c r="M59" i="14"/>
  <c r="O59" i="14"/>
  <c r="Q59" i="14"/>
  <c r="V59" i="14"/>
  <c r="G61" i="14"/>
  <c r="I61" i="14"/>
  <c r="I54" i="14" s="1"/>
  <c r="K61" i="14"/>
  <c r="K54" i="14" s="1"/>
  <c r="M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5" i="14"/>
  <c r="I65" i="14"/>
  <c r="K65" i="14"/>
  <c r="M65" i="14"/>
  <c r="O65" i="14"/>
  <c r="O54" i="14" s="1"/>
  <c r="Q65" i="14"/>
  <c r="Q54" i="14" s="1"/>
  <c r="V65" i="14"/>
  <c r="V54" i="14" s="1"/>
  <c r="G66" i="14"/>
  <c r="I66" i="14"/>
  <c r="K66" i="14"/>
  <c r="M66" i="14"/>
  <c r="O66" i="14"/>
  <c r="Q66" i="14"/>
  <c r="V66" i="14"/>
  <c r="G67" i="14"/>
  <c r="I67" i="14"/>
  <c r="K67" i="14"/>
  <c r="M67" i="14"/>
  <c r="O67" i="14"/>
  <c r="Q67" i="14"/>
  <c r="V67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6" i="14"/>
  <c r="I76" i="14"/>
  <c r="K76" i="14"/>
  <c r="M76" i="14"/>
  <c r="O76" i="14"/>
  <c r="Q76" i="14"/>
  <c r="V76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3" i="14"/>
  <c r="I83" i="14"/>
  <c r="K83" i="14"/>
  <c r="M83" i="14"/>
  <c r="O83" i="14"/>
  <c r="Q83" i="14"/>
  <c r="V83" i="14"/>
  <c r="G85" i="14"/>
  <c r="G84" i="14" s="1"/>
  <c r="I85" i="14"/>
  <c r="I84" i="14" s="1"/>
  <c r="K85" i="14"/>
  <c r="K84" i="14" s="1"/>
  <c r="M85" i="14"/>
  <c r="O85" i="14"/>
  <c r="O84" i="14" s="1"/>
  <c r="Q85" i="14"/>
  <c r="V85" i="14"/>
  <c r="G87" i="14"/>
  <c r="I87" i="14"/>
  <c r="K87" i="14"/>
  <c r="M87" i="14"/>
  <c r="O87" i="14"/>
  <c r="Q87" i="14"/>
  <c r="V87" i="14"/>
  <c r="G89" i="14"/>
  <c r="I89" i="14"/>
  <c r="K89" i="14"/>
  <c r="M89" i="14"/>
  <c r="O89" i="14"/>
  <c r="Q89" i="14"/>
  <c r="V89" i="14"/>
  <c r="G91" i="14"/>
  <c r="I91" i="14"/>
  <c r="K91" i="14"/>
  <c r="M91" i="14"/>
  <c r="O91" i="14"/>
  <c r="Q91" i="14"/>
  <c r="Q84" i="14" s="1"/>
  <c r="V91" i="14"/>
  <c r="V84" i="14" s="1"/>
  <c r="G93" i="14"/>
  <c r="M93" i="14" s="1"/>
  <c r="I93" i="14"/>
  <c r="K93" i="14"/>
  <c r="O93" i="14"/>
  <c r="Q93" i="14"/>
  <c r="V93" i="14"/>
  <c r="G100" i="14"/>
  <c r="I100" i="14"/>
  <c r="K100" i="14"/>
  <c r="M100" i="14"/>
  <c r="O100" i="14"/>
  <c r="Q100" i="14"/>
  <c r="V100" i="14"/>
  <c r="G103" i="14"/>
  <c r="I103" i="14"/>
  <c r="K103" i="14"/>
  <c r="M103" i="14"/>
  <c r="O103" i="14"/>
  <c r="Q103" i="14"/>
  <c r="V103" i="14"/>
  <c r="G105" i="14"/>
  <c r="I105" i="14"/>
  <c r="K105" i="14"/>
  <c r="M105" i="14"/>
  <c r="O105" i="14"/>
  <c r="Q105" i="14"/>
  <c r="V105" i="14"/>
  <c r="G108" i="14"/>
  <c r="I108" i="14"/>
  <c r="K108" i="14"/>
  <c r="M108" i="14"/>
  <c r="O108" i="14"/>
  <c r="Q108" i="14"/>
  <c r="V108" i="14"/>
  <c r="G109" i="14"/>
  <c r="I109" i="14"/>
  <c r="K109" i="14"/>
  <c r="M109" i="14"/>
  <c r="O109" i="14"/>
  <c r="Q109" i="14"/>
  <c r="V109" i="14"/>
  <c r="G110" i="14"/>
  <c r="I110" i="14"/>
  <c r="K110" i="14"/>
  <c r="M110" i="14"/>
  <c r="O110" i="14"/>
  <c r="Q110" i="14"/>
  <c r="V110" i="14"/>
  <c r="G111" i="14"/>
  <c r="I111" i="14"/>
  <c r="K111" i="14"/>
  <c r="M111" i="14"/>
  <c r="O111" i="14"/>
  <c r="Q111" i="14"/>
  <c r="V111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6" i="14"/>
  <c r="I116" i="14"/>
  <c r="K116" i="14"/>
  <c r="M116" i="14"/>
  <c r="O116" i="14"/>
  <c r="Q116" i="14"/>
  <c r="V116" i="14"/>
  <c r="G117" i="14"/>
  <c r="I117" i="14"/>
  <c r="K117" i="14"/>
  <c r="M117" i="14"/>
  <c r="O117" i="14"/>
  <c r="Q117" i="14"/>
  <c r="V117" i="14"/>
  <c r="G120" i="14"/>
  <c r="I120" i="14"/>
  <c r="K120" i="14"/>
  <c r="M120" i="14"/>
  <c r="O120" i="14"/>
  <c r="Q120" i="14"/>
  <c r="V120" i="14"/>
  <c r="G123" i="14"/>
  <c r="I123" i="14"/>
  <c r="K123" i="14"/>
  <c r="M123" i="14"/>
  <c r="O123" i="14"/>
  <c r="Q123" i="14"/>
  <c r="V123" i="14"/>
  <c r="G124" i="14"/>
  <c r="I124" i="14"/>
  <c r="K124" i="14"/>
  <c r="M124" i="14"/>
  <c r="O124" i="14"/>
  <c r="Q124" i="14"/>
  <c r="V124" i="14"/>
  <c r="G125" i="14"/>
  <c r="M125" i="14" s="1"/>
  <c r="I125" i="14"/>
  <c r="K125" i="14"/>
  <c r="O125" i="14"/>
  <c r="Q125" i="14"/>
  <c r="V125" i="14"/>
  <c r="G128" i="14"/>
  <c r="G127" i="14" s="1"/>
  <c r="I128" i="14"/>
  <c r="I127" i="14" s="1"/>
  <c r="K128" i="14"/>
  <c r="K127" i="14" s="1"/>
  <c r="M128" i="14"/>
  <c r="O128" i="14"/>
  <c r="O127" i="14" s="1"/>
  <c r="Q128" i="14"/>
  <c r="Q127" i="14" s="1"/>
  <c r="V128" i="14"/>
  <c r="V127" i="14" s="1"/>
  <c r="G132" i="14"/>
  <c r="I132" i="14"/>
  <c r="K132" i="14"/>
  <c r="M132" i="14"/>
  <c r="O132" i="14"/>
  <c r="Q132" i="14"/>
  <c r="V132" i="14"/>
  <c r="G135" i="14"/>
  <c r="I135" i="14"/>
  <c r="K135" i="14"/>
  <c r="M135" i="14"/>
  <c r="O135" i="14"/>
  <c r="Q135" i="14"/>
  <c r="V135" i="14"/>
  <c r="G138" i="14"/>
  <c r="I138" i="14"/>
  <c r="K138" i="14"/>
  <c r="M138" i="14"/>
  <c r="O138" i="14"/>
  <c r="Q138" i="14"/>
  <c r="V138" i="14"/>
  <c r="G142" i="14"/>
  <c r="I142" i="14"/>
  <c r="K142" i="14"/>
  <c r="M142" i="14"/>
  <c r="O142" i="14"/>
  <c r="Q142" i="14"/>
  <c r="V142" i="14"/>
  <c r="G146" i="14"/>
  <c r="M146" i="14" s="1"/>
  <c r="I146" i="14"/>
  <c r="K146" i="14"/>
  <c r="O146" i="14"/>
  <c r="Q146" i="14"/>
  <c r="V146" i="14"/>
  <c r="G150" i="14"/>
  <c r="I150" i="14"/>
  <c r="K150" i="14"/>
  <c r="M150" i="14"/>
  <c r="O150" i="14"/>
  <c r="Q150" i="14"/>
  <c r="V150" i="14"/>
  <c r="G154" i="14"/>
  <c r="I154" i="14"/>
  <c r="K154" i="14"/>
  <c r="M154" i="14"/>
  <c r="O154" i="14"/>
  <c r="Q154" i="14"/>
  <c r="V154" i="14"/>
  <c r="G158" i="14"/>
  <c r="I158" i="14"/>
  <c r="K158" i="14"/>
  <c r="M158" i="14"/>
  <c r="O158" i="14"/>
  <c r="Q158" i="14"/>
  <c r="V158" i="14"/>
  <c r="G160" i="14"/>
  <c r="I160" i="14"/>
  <c r="K160" i="14"/>
  <c r="M160" i="14"/>
  <c r="O160" i="14"/>
  <c r="Q160" i="14"/>
  <c r="V160" i="14"/>
  <c r="G162" i="14"/>
  <c r="I162" i="14"/>
  <c r="K162" i="14"/>
  <c r="M162" i="14"/>
  <c r="O162" i="14"/>
  <c r="Q162" i="14"/>
  <c r="V162" i="14"/>
  <c r="G164" i="14"/>
  <c r="I164" i="14"/>
  <c r="K164" i="14"/>
  <c r="M164" i="14"/>
  <c r="O164" i="14"/>
  <c r="Q164" i="14"/>
  <c r="V164" i="14"/>
  <c r="G166" i="14"/>
  <c r="I166" i="14"/>
  <c r="K166" i="14"/>
  <c r="M166" i="14"/>
  <c r="O166" i="14"/>
  <c r="Q166" i="14"/>
  <c r="V166" i="14"/>
  <c r="G167" i="14"/>
  <c r="I167" i="14"/>
  <c r="K167" i="14"/>
  <c r="M167" i="14"/>
  <c r="O167" i="14"/>
  <c r="Q167" i="14"/>
  <c r="V167" i="14"/>
  <c r="G175" i="14"/>
  <c r="I175" i="14"/>
  <c r="K175" i="14"/>
  <c r="M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I177" i="14"/>
  <c r="K177" i="14"/>
  <c r="M177" i="14"/>
  <c r="O177" i="14"/>
  <c r="Q177" i="14"/>
  <c r="V177" i="14"/>
  <c r="G178" i="14"/>
  <c r="I178" i="14"/>
  <c r="K178" i="14"/>
  <c r="M178" i="14"/>
  <c r="O178" i="14"/>
  <c r="Q178" i="14"/>
  <c r="V178" i="14"/>
  <c r="G179" i="14"/>
  <c r="I179" i="14"/>
  <c r="K179" i="14"/>
  <c r="M179" i="14"/>
  <c r="O179" i="14"/>
  <c r="Q179" i="14"/>
  <c r="V179" i="14"/>
  <c r="G180" i="14"/>
  <c r="I180" i="14"/>
  <c r="K180" i="14"/>
  <c r="M180" i="14"/>
  <c r="O180" i="14"/>
  <c r="Q180" i="14"/>
  <c r="V180" i="14"/>
  <c r="G181" i="14"/>
  <c r="I181" i="14"/>
  <c r="K181" i="14"/>
  <c r="M181" i="14"/>
  <c r="O181" i="14"/>
  <c r="Q181" i="14"/>
  <c r="V181" i="14"/>
  <c r="G184" i="14"/>
  <c r="M184" i="14" s="1"/>
  <c r="I184" i="14"/>
  <c r="I183" i="14" s="1"/>
  <c r="K184" i="14"/>
  <c r="O184" i="14"/>
  <c r="Q184" i="14"/>
  <c r="V184" i="14"/>
  <c r="G186" i="14"/>
  <c r="I186" i="14"/>
  <c r="K186" i="14"/>
  <c r="M186" i="14"/>
  <c r="O186" i="14"/>
  <c r="Q186" i="14"/>
  <c r="V186" i="14"/>
  <c r="G187" i="14"/>
  <c r="I187" i="14"/>
  <c r="K187" i="14"/>
  <c r="M187" i="14"/>
  <c r="O187" i="14"/>
  <c r="Q187" i="14"/>
  <c r="V187" i="14"/>
  <c r="G188" i="14"/>
  <c r="I188" i="14"/>
  <c r="K188" i="14"/>
  <c r="K183" i="14" s="1"/>
  <c r="M188" i="14"/>
  <c r="O188" i="14"/>
  <c r="O183" i="14" s="1"/>
  <c r="Q188" i="14"/>
  <c r="V188" i="14"/>
  <c r="G189" i="14"/>
  <c r="I189" i="14"/>
  <c r="K189" i="14"/>
  <c r="M189" i="14"/>
  <c r="O189" i="14"/>
  <c r="Q189" i="14"/>
  <c r="V189" i="14"/>
  <c r="G190" i="14"/>
  <c r="I190" i="14"/>
  <c r="K190" i="14"/>
  <c r="M190" i="14"/>
  <c r="O190" i="14"/>
  <c r="Q190" i="14"/>
  <c r="V190" i="14"/>
  <c r="G191" i="14"/>
  <c r="I191" i="14"/>
  <c r="K191" i="14"/>
  <c r="M191" i="14"/>
  <c r="O191" i="14"/>
  <c r="Q191" i="14"/>
  <c r="Q183" i="14" s="1"/>
  <c r="V191" i="14"/>
  <c r="V183" i="14" s="1"/>
  <c r="G192" i="14"/>
  <c r="M192" i="14" s="1"/>
  <c r="I192" i="14"/>
  <c r="K192" i="14"/>
  <c r="O192" i="14"/>
  <c r="Q192" i="14"/>
  <c r="V192" i="14"/>
  <c r="G193" i="14"/>
  <c r="I193" i="14"/>
  <c r="K193" i="14"/>
  <c r="M193" i="14"/>
  <c r="O193" i="14"/>
  <c r="Q193" i="14"/>
  <c r="V193" i="14"/>
  <c r="G198" i="14"/>
  <c r="I198" i="14"/>
  <c r="K198" i="14"/>
  <c r="M198" i="14"/>
  <c r="O198" i="14"/>
  <c r="Q198" i="14"/>
  <c r="V198" i="14"/>
  <c r="G204" i="14"/>
  <c r="I204" i="14"/>
  <c r="K204" i="14"/>
  <c r="M204" i="14"/>
  <c r="O204" i="14"/>
  <c r="Q204" i="14"/>
  <c r="V204" i="14"/>
  <c r="G210" i="14"/>
  <c r="I210" i="14"/>
  <c r="K210" i="14"/>
  <c r="M210" i="14"/>
  <c r="O210" i="14"/>
  <c r="Q210" i="14"/>
  <c r="V210" i="14"/>
  <c r="G215" i="14"/>
  <c r="I215" i="14"/>
  <c r="K215" i="14"/>
  <c r="M215" i="14"/>
  <c r="O215" i="14"/>
  <c r="Q215" i="14"/>
  <c r="V215" i="14"/>
  <c r="G216" i="14"/>
  <c r="I216" i="14"/>
  <c r="K216" i="14"/>
  <c r="M216" i="14"/>
  <c r="O216" i="14"/>
  <c r="Q216" i="14"/>
  <c r="V216" i="14"/>
  <c r="G218" i="14"/>
  <c r="I218" i="14"/>
  <c r="K218" i="14"/>
  <c r="M218" i="14"/>
  <c r="O218" i="14"/>
  <c r="Q218" i="14"/>
  <c r="V218" i="14"/>
  <c r="G219" i="14"/>
  <c r="I219" i="14"/>
  <c r="K219" i="14"/>
  <c r="M219" i="14"/>
  <c r="O219" i="14"/>
  <c r="Q219" i="14"/>
  <c r="V219" i="14"/>
  <c r="G220" i="14"/>
  <c r="I220" i="14"/>
  <c r="K220" i="14"/>
  <c r="M220" i="14"/>
  <c r="O220" i="14"/>
  <c r="Q220" i="14"/>
  <c r="V220" i="14"/>
  <c r="G221" i="14"/>
  <c r="M221" i="14" s="1"/>
  <c r="I221" i="14"/>
  <c r="K221" i="14"/>
  <c r="O221" i="14"/>
  <c r="Q221" i="14"/>
  <c r="V221" i="14"/>
  <c r="G222" i="14"/>
  <c r="I222" i="14"/>
  <c r="K222" i="14"/>
  <c r="M222" i="14"/>
  <c r="O222" i="14"/>
  <c r="Q222" i="14"/>
  <c r="V222" i="14"/>
  <c r="G223" i="14"/>
  <c r="I223" i="14"/>
  <c r="K223" i="14"/>
  <c r="M223" i="14"/>
  <c r="O223" i="14"/>
  <c r="Q223" i="14"/>
  <c r="V223" i="14"/>
  <c r="G228" i="14"/>
  <c r="I228" i="14"/>
  <c r="K228" i="14"/>
  <c r="M228" i="14"/>
  <c r="O228" i="14"/>
  <c r="Q228" i="14"/>
  <c r="V228" i="14"/>
  <c r="G231" i="14"/>
  <c r="I231" i="14"/>
  <c r="K231" i="14"/>
  <c r="M231" i="14"/>
  <c r="O231" i="14"/>
  <c r="Q231" i="14"/>
  <c r="V231" i="14"/>
  <c r="G235" i="14"/>
  <c r="I235" i="14"/>
  <c r="K235" i="14"/>
  <c r="M235" i="14"/>
  <c r="O235" i="14"/>
  <c r="Q235" i="14"/>
  <c r="V235" i="14"/>
  <c r="G238" i="14"/>
  <c r="I238" i="14"/>
  <c r="K238" i="14"/>
  <c r="M238" i="14"/>
  <c r="O238" i="14"/>
  <c r="Q238" i="14"/>
  <c r="V238" i="14"/>
  <c r="G239" i="14"/>
  <c r="M239" i="14" s="1"/>
  <c r="I239" i="14"/>
  <c r="K239" i="14"/>
  <c r="O239" i="14"/>
  <c r="Q239" i="14"/>
  <c r="V239" i="14"/>
  <c r="G240" i="14"/>
  <c r="I240" i="14"/>
  <c r="K240" i="14"/>
  <c r="M240" i="14"/>
  <c r="O240" i="14"/>
  <c r="Q240" i="14"/>
  <c r="V240" i="14"/>
  <c r="G243" i="14"/>
  <c r="G242" i="14" s="1"/>
  <c r="I243" i="14"/>
  <c r="I242" i="14" s="1"/>
  <c r="K243" i="14"/>
  <c r="K242" i="14" s="1"/>
  <c r="M243" i="14"/>
  <c r="O243" i="14"/>
  <c r="O242" i="14" s="1"/>
  <c r="Q243" i="14"/>
  <c r="V243" i="14"/>
  <c r="G244" i="14"/>
  <c r="I244" i="14"/>
  <c r="K244" i="14"/>
  <c r="M244" i="14"/>
  <c r="O244" i="14"/>
  <c r="Q244" i="14"/>
  <c r="V244" i="14"/>
  <c r="G245" i="14"/>
  <c r="I245" i="14"/>
  <c r="K245" i="14"/>
  <c r="M245" i="14"/>
  <c r="O245" i="14"/>
  <c r="Q245" i="14"/>
  <c r="V245" i="14"/>
  <c r="G246" i="14"/>
  <c r="I246" i="14"/>
  <c r="K246" i="14"/>
  <c r="M246" i="14"/>
  <c r="O246" i="14"/>
  <c r="Q246" i="14"/>
  <c r="Q242" i="14" s="1"/>
  <c r="V246" i="14"/>
  <c r="V242" i="14" s="1"/>
  <c r="G247" i="14"/>
  <c r="M247" i="14" s="1"/>
  <c r="I247" i="14"/>
  <c r="K247" i="14"/>
  <c r="O247" i="14"/>
  <c r="Q247" i="14"/>
  <c r="V247" i="14"/>
  <c r="G248" i="14"/>
  <c r="I248" i="14"/>
  <c r="K248" i="14"/>
  <c r="M248" i="14"/>
  <c r="O248" i="14"/>
  <c r="Q248" i="14"/>
  <c r="V248" i="14"/>
  <c r="G249" i="14"/>
  <c r="I249" i="14"/>
  <c r="K249" i="14"/>
  <c r="M249" i="14"/>
  <c r="O249" i="14"/>
  <c r="Q249" i="14"/>
  <c r="V249" i="14"/>
  <c r="G250" i="14"/>
  <c r="I250" i="14"/>
  <c r="K250" i="14"/>
  <c r="M250" i="14"/>
  <c r="O250" i="14"/>
  <c r="Q250" i="14"/>
  <c r="V250" i="14"/>
  <c r="G252" i="14"/>
  <c r="I252" i="14"/>
  <c r="K252" i="14"/>
  <c r="M252" i="14"/>
  <c r="O252" i="14"/>
  <c r="Q252" i="14"/>
  <c r="V252" i="14"/>
  <c r="G253" i="14"/>
  <c r="I253" i="14"/>
  <c r="K253" i="14"/>
  <c r="M253" i="14"/>
  <c r="O253" i="14"/>
  <c r="Q253" i="14"/>
  <c r="V253" i="14"/>
  <c r="G254" i="14"/>
  <c r="I254" i="14"/>
  <c r="K254" i="14"/>
  <c r="M254" i="14"/>
  <c r="O254" i="14"/>
  <c r="Q254" i="14"/>
  <c r="V254" i="14"/>
  <c r="G257" i="14"/>
  <c r="G256" i="14" s="1"/>
  <c r="I257" i="14"/>
  <c r="I256" i="14" s="1"/>
  <c r="K257" i="14"/>
  <c r="K256" i="14" s="1"/>
  <c r="M257" i="14"/>
  <c r="O257" i="14"/>
  <c r="O256" i="14" s="1"/>
  <c r="Q257" i="14"/>
  <c r="Q256" i="14" s="1"/>
  <c r="V257" i="14"/>
  <c r="V256" i="14" s="1"/>
  <c r="G258" i="14"/>
  <c r="I258" i="14"/>
  <c r="K258" i="14"/>
  <c r="M258" i="14"/>
  <c r="O258" i="14"/>
  <c r="Q258" i="14"/>
  <c r="V258" i="14"/>
  <c r="G260" i="14"/>
  <c r="M260" i="14" s="1"/>
  <c r="I260" i="14"/>
  <c r="K260" i="14"/>
  <c r="O260" i="14"/>
  <c r="Q260" i="14"/>
  <c r="V260" i="14"/>
  <c r="G261" i="14"/>
  <c r="I261" i="14"/>
  <c r="K261" i="14"/>
  <c r="M261" i="14"/>
  <c r="O261" i="14"/>
  <c r="Q261" i="14"/>
  <c r="V261" i="14"/>
  <c r="G262" i="14"/>
  <c r="I262" i="14"/>
  <c r="K262" i="14"/>
  <c r="M262" i="14"/>
  <c r="O262" i="14"/>
  <c r="Q262" i="14"/>
  <c r="V262" i="14"/>
  <c r="G264" i="14"/>
  <c r="I264" i="14"/>
  <c r="K264" i="14"/>
  <c r="M264" i="14"/>
  <c r="O264" i="14"/>
  <c r="Q264" i="14"/>
  <c r="V264" i="14"/>
  <c r="G265" i="14"/>
  <c r="I265" i="14"/>
  <c r="K265" i="14"/>
  <c r="M265" i="14"/>
  <c r="O265" i="14"/>
  <c r="Q265" i="14"/>
  <c r="V265" i="14"/>
  <c r="G268" i="14"/>
  <c r="I268" i="14"/>
  <c r="K268" i="14"/>
  <c r="M268" i="14"/>
  <c r="O268" i="14"/>
  <c r="Q268" i="14"/>
  <c r="V268" i="14"/>
  <c r="G270" i="14"/>
  <c r="I270" i="14"/>
  <c r="K270" i="14"/>
  <c r="M270" i="14"/>
  <c r="O270" i="14"/>
  <c r="Q270" i="14"/>
  <c r="V270" i="14"/>
  <c r="G274" i="14"/>
  <c r="M274" i="14" s="1"/>
  <c r="I274" i="14"/>
  <c r="K274" i="14"/>
  <c r="O274" i="14"/>
  <c r="Q274" i="14"/>
  <c r="V274" i="14"/>
  <c r="G275" i="14"/>
  <c r="I275" i="14"/>
  <c r="K275" i="14"/>
  <c r="M275" i="14"/>
  <c r="O275" i="14"/>
  <c r="Q275" i="14"/>
  <c r="V275" i="14"/>
  <c r="G276" i="14"/>
  <c r="I276" i="14"/>
  <c r="K276" i="14"/>
  <c r="M276" i="14"/>
  <c r="O276" i="14"/>
  <c r="Q276" i="14"/>
  <c r="V276" i="14"/>
  <c r="G277" i="14"/>
  <c r="I277" i="14"/>
  <c r="K277" i="14"/>
  <c r="M277" i="14"/>
  <c r="O277" i="14"/>
  <c r="Q277" i="14"/>
  <c r="V277" i="14"/>
  <c r="G278" i="14"/>
  <c r="I278" i="14"/>
  <c r="K278" i="14"/>
  <c r="M278" i="14"/>
  <c r="O278" i="14"/>
  <c r="Q278" i="14"/>
  <c r="V278" i="14"/>
  <c r="G279" i="14"/>
  <c r="I279" i="14"/>
  <c r="K279" i="14"/>
  <c r="M279" i="14"/>
  <c r="O279" i="14"/>
  <c r="Q279" i="14"/>
  <c r="V279" i="14"/>
  <c r="G280" i="14"/>
  <c r="I280" i="14"/>
  <c r="K280" i="14"/>
  <c r="M280" i="14"/>
  <c r="O280" i="14"/>
  <c r="Q280" i="14"/>
  <c r="V280" i="14"/>
  <c r="G281" i="14"/>
  <c r="M281" i="14" s="1"/>
  <c r="I281" i="14"/>
  <c r="K281" i="14"/>
  <c r="O281" i="14"/>
  <c r="Q281" i="14"/>
  <c r="V281" i="14"/>
  <c r="G282" i="14"/>
  <c r="I282" i="14"/>
  <c r="K282" i="14"/>
  <c r="M282" i="14"/>
  <c r="O282" i="14"/>
  <c r="Q282" i="14"/>
  <c r="V282" i="14"/>
  <c r="G283" i="14"/>
  <c r="I283" i="14"/>
  <c r="K283" i="14"/>
  <c r="M283" i="14"/>
  <c r="O283" i="14"/>
  <c r="Q283" i="14"/>
  <c r="V283" i="14"/>
  <c r="G284" i="14"/>
  <c r="I284" i="14"/>
  <c r="K284" i="14"/>
  <c r="M284" i="14"/>
  <c r="O284" i="14"/>
  <c r="Q284" i="14"/>
  <c r="V284" i="14"/>
  <c r="G285" i="14"/>
  <c r="I285" i="14"/>
  <c r="K285" i="14"/>
  <c r="M285" i="14"/>
  <c r="O285" i="14"/>
  <c r="Q285" i="14"/>
  <c r="V285" i="14"/>
  <c r="G286" i="14"/>
  <c r="I286" i="14"/>
  <c r="K286" i="14"/>
  <c r="M286" i="14"/>
  <c r="O286" i="14"/>
  <c r="Q286" i="14"/>
  <c r="V286" i="14"/>
  <c r="G287" i="14"/>
  <c r="I287" i="14"/>
  <c r="K287" i="14"/>
  <c r="M287" i="14"/>
  <c r="O287" i="14"/>
  <c r="Q287" i="14"/>
  <c r="V287" i="14"/>
  <c r="G288" i="14"/>
  <c r="M288" i="14" s="1"/>
  <c r="I288" i="14"/>
  <c r="K288" i="14"/>
  <c r="O288" i="14"/>
  <c r="Q288" i="14"/>
  <c r="V288" i="14"/>
  <c r="G289" i="14"/>
  <c r="I289" i="14"/>
  <c r="K289" i="14"/>
  <c r="M289" i="14"/>
  <c r="O289" i="14"/>
  <c r="Q289" i="14"/>
  <c r="V289" i="14"/>
  <c r="V291" i="14"/>
  <c r="G292" i="14"/>
  <c r="M292" i="14" s="1"/>
  <c r="M291" i="14" s="1"/>
  <c r="I292" i="14"/>
  <c r="I291" i="14" s="1"/>
  <c r="K292" i="14"/>
  <c r="K291" i="14" s="1"/>
  <c r="O292" i="14"/>
  <c r="Q292" i="14"/>
  <c r="V292" i="14"/>
  <c r="G293" i="14"/>
  <c r="I293" i="14"/>
  <c r="K293" i="14"/>
  <c r="M293" i="14"/>
  <c r="O293" i="14"/>
  <c r="Q293" i="14"/>
  <c r="V293" i="14"/>
  <c r="G295" i="14"/>
  <c r="I295" i="14"/>
  <c r="K295" i="14"/>
  <c r="M295" i="14"/>
  <c r="O295" i="14"/>
  <c r="Q295" i="14"/>
  <c r="V295" i="14"/>
  <c r="G296" i="14"/>
  <c r="I296" i="14"/>
  <c r="K296" i="14"/>
  <c r="M296" i="14"/>
  <c r="O296" i="14"/>
  <c r="O291" i="14" s="1"/>
  <c r="Q296" i="14"/>
  <c r="Q291" i="14" s="1"/>
  <c r="V296" i="14"/>
  <c r="G297" i="14"/>
  <c r="I297" i="14"/>
  <c r="K297" i="14"/>
  <c r="M297" i="14"/>
  <c r="O297" i="14"/>
  <c r="Q297" i="14"/>
  <c r="V297" i="14"/>
  <c r="G300" i="14"/>
  <c r="G299" i="14" s="1"/>
  <c r="I300" i="14"/>
  <c r="I299" i="14" s="1"/>
  <c r="K300" i="14"/>
  <c r="K299" i="14" s="1"/>
  <c r="M300" i="14"/>
  <c r="O300" i="14"/>
  <c r="O299" i="14" s="1"/>
  <c r="Q300" i="14"/>
  <c r="Q299" i="14" s="1"/>
  <c r="V300" i="14"/>
  <c r="V299" i="14" s="1"/>
  <c r="G302" i="14"/>
  <c r="M302" i="14" s="1"/>
  <c r="I302" i="14"/>
  <c r="K302" i="14"/>
  <c r="O302" i="14"/>
  <c r="Q302" i="14"/>
  <c r="V302" i="14"/>
  <c r="G304" i="14"/>
  <c r="I304" i="14"/>
  <c r="K304" i="14"/>
  <c r="M304" i="14"/>
  <c r="O304" i="14"/>
  <c r="Q304" i="14"/>
  <c r="V304" i="14"/>
  <c r="G307" i="14"/>
  <c r="I307" i="14"/>
  <c r="K307" i="14"/>
  <c r="M307" i="14"/>
  <c r="O307" i="14"/>
  <c r="Q307" i="14"/>
  <c r="V307" i="14"/>
  <c r="G309" i="14"/>
  <c r="I309" i="14"/>
  <c r="K309" i="14"/>
  <c r="M309" i="14"/>
  <c r="O309" i="14"/>
  <c r="Q309" i="14"/>
  <c r="V309" i="14"/>
  <c r="G313" i="14"/>
  <c r="I313" i="14"/>
  <c r="K313" i="14"/>
  <c r="M313" i="14"/>
  <c r="O313" i="14"/>
  <c r="Q313" i="14"/>
  <c r="V313" i="14"/>
  <c r="G314" i="14"/>
  <c r="I314" i="14"/>
  <c r="K314" i="14"/>
  <c r="M314" i="14"/>
  <c r="O314" i="14"/>
  <c r="Q314" i="14"/>
  <c r="V314" i="14"/>
  <c r="G315" i="14"/>
  <c r="I315" i="14"/>
  <c r="K315" i="14"/>
  <c r="M315" i="14"/>
  <c r="O315" i="14"/>
  <c r="Q315" i="14"/>
  <c r="V315" i="14"/>
  <c r="G316" i="14"/>
  <c r="M316" i="14" s="1"/>
  <c r="I316" i="14"/>
  <c r="K316" i="14"/>
  <c r="O316" i="14"/>
  <c r="Q316" i="14"/>
  <c r="V316" i="14"/>
  <c r="G318" i="14"/>
  <c r="G317" i="14" s="1"/>
  <c r="I318" i="14"/>
  <c r="I317" i="14" s="1"/>
  <c r="K318" i="14"/>
  <c r="K317" i="14" s="1"/>
  <c r="M318" i="14"/>
  <c r="O318" i="14"/>
  <c r="O317" i="14" s="1"/>
  <c r="Q318" i="14"/>
  <c r="Q317" i="14" s="1"/>
  <c r="V318" i="14"/>
  <c r="V317" i="14" s="1"/>
  <c r="G320" i="14"/>
  <c r="I320" i="14"/>
  <c r="K320" i="14"/>
  <c r="M320" i="14"/>
  <c r="O320" i="14"/>
  <c r="Q320" i="14"/>
  <c r="V320" i="14"/>
  <c r="G323" i="14"/>
  <c r="I323" i="14"/>
  <c r="K323" i="14"/>
  <c r="M323" i="14"/>
  <c r="O323" i="14"/>
  <c r="Q323" i="14"/>
  <c r="V323" i="14"/>
  <c r="G324" i="14"/>
  <c r="I324" i="14"/>
  <c r="K324" i="14"/>
  <c r="M324" i="14"/>
  <c r="O324" i="14"/>
  <c r="Q324" i="14"/>
  <c r="V324" i="14"/>
  <c r="G325" i="14"/>
  <c r="I325" i="14"/>
  <c r="K325" i="14"/>
  <c r="M325" i="14"/>
  <c r="O325" i="14"/>
  <c r="Q325" i="14"/>
  <c r="V325" i="14"/>
  <c r="G326" i="14"/>
  <c r="M326" i="14" s="1"/>
  <c r="I326" i="14"/>
  <c r="K326" i="14"/>
  <c r="O326" i="14"/>
  <c r="Q326" i="14"/>
  <c r="V326" i="14"/>
  <c r="G327" i="14"/>
  <c r="I327" i="14"/>
  <c r="K327" i="14"/>
  <c r="M327" i="14"/>
  <c r="O327" i="14"/>
  <c r="Q327" i="14"/>
  <c r="V327" i="14"/>
  <c r="G328" i="14"/>
  <c r="I328" i="14"/>
  <c r="K328" i="14"/>
  <c r="M328" i="14"/>
  <c r="O328" i="14"/>
  <c r="Q328" i="14"/>
  <c r="V328" i="14"/>
  <c r="G329" i="14"/>
  <c r="M329" i="14" s="1"/>
  <c r="I329" i="14"/>
  <c r="K329" i="14"/>
  <c r="O329" i="14"/>
  <c r="Q329" i="14"/>
  <c r="V329" i="14"/>
  <c r="G330" i="14"/>
  <c r="I330" i="14"/>
  <c r="K330" i="14"/>
  <c r="M330" i="14"/>
  <c r="O330" i="14"/>
  <c r="Q330" i="14"/>
  <c r="V330" i="14"/>
  <c r="G332" i="14"/>
  <c r="G331" i="14" s="1"/>
  <c r="I332" i="14"/>
  <c r="I331" i="14" s="1"/>
  <c r="K332" i="14"/>
  <c r="K331" i="14" s="1"/>
  <c r="M332" i="14"/>
  <c r="M331" i="14" s="1"/>
  <c r="O332" i="14"/>
  <c r="O331" i="14" s="1"/>
  <c r="Q332" i="14"/>
  <c r="Q331" i="14" s="1"/>
  <c r="V332" i="14"/>
  <c r="G333" i="14"/>
  <c r="I333" i="14"/>
  <c r="K333" i="14"/>
  <c r="M333" i="14"/>
  <c r="O333" i="14"/>
  <c r="Q333" i="14"/>
  <c r="V333" i="14"/>
  <c r="G334" i="14"/>
  <c r="I334" i="14"/>
  <c r="K334" i="14"/>
  <c r="M334" i="14"/>
  <c r="O334" i="14"/>
  <c r="Q334" i="14"/>
  <c r="V334" i="14"/>
  <c r="G335" i="14"/>
  <c r="I335" i="14"/>
  <c r="K335" i="14"/>
  <c r="M335" i="14"/>
  <c r="O335" i="14"/>
  <c r="Q335" i="14"/>
  <c r="V335" i="14"/>
  <c r="V331" i="14" s="1"/>
  <c r="G336" i="14"/>
  <c r="M336" i="14" s="1"/>
  <c r="I336" i="14"/>
  <c r="K336" i="14"/>
  <c r="O336" i="14"/>
  <c r="Q336" i="14"/>
  <c r="V336" i="14"/>
  <c r="G337" i="14"/>
  <c r="I337" i="14"/>
  <c r="K337" i="14"/>
  <c r="M337" i="14"/>
  <c r="O337" i="14"/>
  <c r="Q337" i="14"/>
  <c r="V337" i="14"/>
  <c r="G338" i="14"/>
  <c r="I338" i="14"/>
  <c r="K338" i="14"/>
  <c r="M338" i="14"/>
  <c r="O338" i="14"/>
  <c r="Q338" i="14"/>
  <c r="V338" i="14"/>
  <c r="G339" i="14"/>
  <c r="I339" i="14"/>
  <c r="K339" i="14"/>
  <c r="M339" i="14"/>
  <c r="O339" i="14"/>
  <c r="Q339" i="14"/>
  <c r="V339" i="14"/>
  <c r="G340" i="14"/>
  <c r="I340" i="14"/>
  <c r="K340" i="14"/>
  <c r="M340" i="14"/>
  <c r="O340" i="14"/>
  <c r="Q340" i="14"/>
  <c r="V340" i="14"/>
  <c r="G341" i="14"/>
  <c r="I341" i="14"/>
  <c r="K341" i="14"/>
  <c r="M341" i="14"/>
  <c r="O341" i="14"/>
  <c r="Q341" i="14"/>
  <c r="V341" i="14"/>
  <c r="G342" i="14"/>
  <c r="I342" i="14"/>
  <c r="K342" i="14"/>
  <c r="M342" i="14"/>
  <c r="O342" i="14"/>
  <c r="Q342" i="14"/>
  <c r="V342" i="14"/>
  <c r="G343" i="14"/>
  <c r="M343" i="14" s="1"/>
  <c r="I343" i="14"/>
  <c r="K343" i="14"/>
  <c r="O343" i="14"/>
  <c r="Q343" i="14"/>
  <c r="V343" i="14"/>
  <c r="G344" i="14"/>
  <c r="I344" i="14"/>
  <c r="K344" i="14"/>
  <c r="M344" i="14"/>
  <c r="O344" i="14"/>
  <c r="Q344" i="14"/>
  <c r="V344" i="14"/>
  <c r="G345" i="14"/>
  <c r="I345" i="14"/>
  <c r="K345" i="14"/>
  <c r="M345" i="14"/>
  <c r="O345" i="14"/>
  <c r="Q345" i="14"/>
  <c r="V345" i="14"/>
  <c r="G346" i="14"/>
  <c r="I346" i="14"/>
  <c r="K346" i="14"/>
  <c r="M346" i="14"/>
  <c r="O346" i="14"/>
  <c r="Q346" i="14"/>
  <c r="V346" i="14"/>
  <c r="G347" i="14"/>
  <c r="I347" i="14"/>
  <c r="K347" i="14"/>
  <c r="M347" i="14"/>
  <c r="O347" i="14"/>
  <c r="Q347" i="14"/>
  <c r="V347" i="14"/>
  <c r="G349" i="14"/>
  <c r="G348" i="14" s="1"/>
  <c r="I349" i="14"/>
  <c r="I348" i="14" s="1"/>
  <c r="K349" i="14"/>
  <c r="K348" i="14" s="1"/>
  <c r="M349" i="14"/>
  <c r="O349" i="14"/>
  <c r="O348" i="14" s="1"/>
  <c r="Q349" i="14"/>
  <c r="Q348" i="14" s="1"/>
  <c r="V349" i="14"/>
  <c r="V348" i="14" s="1"/>
  <c r="G350" i="14"/>
  <c r="M350" i="14" s="1"/>
  <c r="I350" i="14"/>
  <c r="K350" i="14"/>
  <c r="O350" i="14"/>
  <c r="Q350" i="14"/>
  <c r="V350" i="14"/>
  <c r="G351" i="14"/>
  <c r="I351" i="14"/>
  <c r="K351" i="14"/>
  <c r="M351" i="14"/>
  <c r="O351" i="14"/>
  <c r="Q351" i="14"/>
  <c r="V351" i="14"/>
  <c r="G352" i="14"/>
  <c r="I352" i="14"/>
  <c r="K352" i="14"/>
  <c r="M352" i="14"/>
  <c r="O352" i="14"/>
  <c r="Q352" i="14"/>
  <c r="V352" i="14"/>
  <c r="G356" i="14"/>
  <c r="M356" i="14" s="1"/>
  <c r="I356" i="14"/>
  <c r="K356" i="14"/>
  <c r="O356" i="14"/>
  <c r="Q356" i="14"/>
  <c r="V356" i="14"/>
  <c r="G358" i="14"/>
  <c r="I358" i="14"/>
  <c r="K358" i="14"/>
  <c r="M358" i="14"/>
  <c r="O358" i="14"/>
  <c r="Q358" i="14"/>
  <c r="V358" i="14"/>
  <c r="G361" i="14"/>
  <c r="I361" i="14"/>
  <c r="K361" i="14"/>
  <c r="M361" i="14"/>
  <c r="O361" i="14"/>
  <c r="Q361" i="14"/>
  <c r="V361" i="14"/>
  <c r="G362" i="14"/>
  <c r="I362" i="14"/>
  <c r="K362" i="14"/>
  <c r="M362" i="14"/>
  <c r="O362" i="14"/>
  <c r="Q362" i="14"/>
  <c r="V362" i="14"/>
  <c r="G364" i="14"/>
  <c r="I364" i="14"/>
  <c r="K364" i="14"/>
  <c r="M364" i="14"/>
  <c r="O364" i="14"/>
  <c r="Q364" i="14"/>
  <c r="V364" i="14"/>
  <c r="G367" i="14"/>
  <c r="G366" i="14" s="1"/>
  <c r="I367" i="14"/>
  <c r="I366" i="14" s="1"/>
  <c r="K367" i="14"/>
  <c r="K366" i="14" s="1"/>
  <c r="M367" i="14"/>
  <c r="O367" i="14"/>
  <c r="O366" i="14" s="1"/>
  <c r="Q367" i="14"/>
  <c r="Q366" i="14" s="1"/>
  <c r="V367" i="14"/>
  <c r="V366" i="14" s="1"/>
  <c r="G369" i="14"/>
  <c r="M369" i="14" s="1"/>
  <c r="I369" i="14"/>
  <c r="K369" i="14"/>
  <c r="O369" i="14"/>
  <c r="Q369" i="14"/>
  <c r="V369" i="14"/>
  <c r="G372" i="14"/>
  <c r="G371" i="14" s="1"/>
  <c r="I372" i="14"/>
  <c r="I371" i="14" s="1"/>
  <c r="K372" i="14"/>
  <c r="K371" i="14" s="1"/>
  <c r="M372" i="14"/>
  <c r="M371" i="14" s="1"/>
  <c r="O372" i="14"/>
  <c r="O371" i="14" s="1"/>
  <c r="Q372" i="14"/>
  <c r="Q371" i="14" s="1"/>
  <c r="V372" i="14"/>
  <c r="V371" i="14" s="1"/>
  <c r="AE375" i="14"/>
  <c r="G771" i="13"/>
  <c r="BA769" i="13"/>
  <c r="BA616" i="13"/>
  <c r="BA399" i="13"/>
  <c r="BA299" i="13"/>
  <c r="BA296" i="13"/>
  <c r="BA293" i="13"/>
  <c r="BA290" i="13"/>
  <c r="BA161" i="13"/>
  <c r="BA154" i="13"/>
  <c r="BA143" i="13"/>
  <c r="BA140" i="13"/>
  <c r="BA128" i="13"/>
  <c r="BA95" i="13"/>
  <c r="BA90" i="13"/>
  <c r="BA82" i="13"/>
  <c r="BA72" i="13"/>
  <c r="BA35" i="13"/>
  <c r="BA12" i="13"/>
  <c r="G8" i="13"/>
  <c r="I8" i="13"/>
  <c r="K8" i="13"/>
  <c r="M8" i="13"/>
  <c r="O8" i="13"/>
  <c r="Q8" i="13"/>
  <c r="G9" i="13"/>
  <c r="I9" i="13"/>
  <c r="K9" i="13"/>
  <c r="M9" i="13"/>
  <c r="O9" i="13"/>
  <c r="Q9" i="13"/>
  <c r="V9" i="13"/>
  <c r="V8" i="13" s="1"/>
  <c r="G11" i="13"/>
  <c r="AF771" i="13" s="1"/>
  <c r="I11" i="13"/>
  <c r="K11" i="13"/>
  <c r="M11" i="13"/>
  <c r="O11" i="13"/>
  <c r="Q11" i="13"/>
  <c r="V11" i="13"/>
  <c r="G15" i="13"/>
  <c r="M15" i="13" s="1"/>
  <c r="I15" i="13"/>
  <c r="I14" i="13" s="1"/>
  <c r="K15" i="13"/>
  <c r="O15" i="13"/>
  <c r="Q15" i="13"/>
  <c r="V15" i="13"/>
  <c r="G18" i="13"/>
  <c r="I18" i="13"/>
  <c r="K18" i="13"/>
  <c r="M18" i="13"/>
  <c r="O18" i="13"/>
  <c r="Q18" i="13"/>
  <c r="V18" i="13"/>
  <c r="G21" i="13"/>
  <c r="I21" i="13"/>
  <c r="K21" i="13"/>
  <c r="M21" i="13"/>
  <c r="O21" i="13"/>
  <c r="Q21" i="13"/>
  <c r="V21" i="13"/>
  <c r="G24" i="13"/>
  <c r="I24" i="13"/>
  <c r="K24" i="13"/>
  <c r="K14" i="13" s="1"/>
  <c r="M24" i="13"/>
  <c r="O24" i="13"/>
  <c r="O14" i="13" s="1"/>
  <c r="Q24" i="13"/>
  <c r="V24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V29" i="13"/>
  <c r="G31" i="13"/>
  <c r="I31" i="13"/>
  <c r="K31" i="13"/>
  <c r="M31" i="13"/>
  <c r="O31" i="13"/>
  <c r="Q31" i="13"/>
  <c r="Q14" i="13" s="1"/>
  <c r="V31" i="13"/>
  <c r="V14" i="13" s="1"/>
  <c r="G34" i="13"/>
  <c r="M34" i="13" s="1"/>
  <c r="I34" i="13"/>
  <c r="K34" i="13"/>
  <c r="O34" i="13"/>
  <c r="Q34" i="13"/>
  <c r="V34" i="13"/>
  <c r="G37" i="13"/>
  <c r="I37" i="13"/>
  <c r="K37" i="13"/>
  <c r="M37" i="13"/>
  <c r="O37" i="13"/>
  <c r="Q37" i="13"/>
  <c r="V37" i="13"/>
  <c r="G39" i="13"/>
  <c r="I39" i="13"/>
  <c r="K39" i="13"/>
  <c r="M39" i="13"/>
  <c r="O39" i="13"/>
  <c r="Q39" i="13"/>
  <c r="V39" i="13"/>
  <c r="G41" i="13"/>
  <c r="I41" i="13"/>
  <c r="K41" i="13"/>
  <c r="M41" i="13"/>
  <c r="O41" i="13"/>
  <c r="Q41" i="13"/>
  <c r="V41" i="13"/>
  <c r="G45" i="13"/>
  <c r="G44" i="13" s="1"/>
  <c r="I45" i="13"/>
  <c r="I44" i="13" s="1"/>
  <c r="K45" i="13"/>
  <c r="K44" i="13" s="1"/>
  <c r="M45" i="13"/>
  <c r="M44" i="13" s="1"/>
  <c r="O45" i="13"/>
  <c r="O44" i="13" s="1"/>
  <c r="Q45" i="13"/>
  <c r="Q44" i="13" s="1"/>
  <c r="V45" i="13"/>
  <c r="V44" i="13" s="1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9" i="13"/>
  <c r="I49" i="13"/>
  <c r="K49" i="13"/>
  <c r="M49" i="13"/>
  <c r="O49" i="13"/>
  <c r="Q49" i="13"/>
  <c r="V49" i="13"/>
  <c r="G54" i="13"/>
  <c r="I54" i="13"/>
  <c r="K54" i="13"/>
  <c r="M54" i="13"/>
  <c r="O54" i="13"/>
  <c r="Q54" i="13"/>
  <c r="V54" i="13"/>
  <c r="G59" i="13"/>
  <c r="M59" i="13" s="1"/>
  <c r="I59" i="13"/>
  <c r="K59" i="13"/>
  <c r="O59" i="13"/>
  <c r="Q59" i="13"/>
  <c r="V59" i="13"/>
  <c r="G64" i="13"/>
  <c r="I64" i="13"/>
  <c r="K64" i="13"/>
  <c r="M64" i="13"/>
  <c r="O64" i="13"/>
  <c r="Q64" i="13"/>
  <c r="V64" i="13"/>
  <c r="G71" i="13"/>
  <c r="I71" i="13"/>
  <c r="K71" i="13"/>
  <c r="M71" i="13"/>
  <c r="O71" i="13"/>
  <c r="Q71" i="13"/>
  <c r="V71" i="13"/>
  <c r="G74" i="13"/>
  <c r="I74" i="13"/>
  <c r="K74" i="13"/>
  <c r="M74" i="13"/>
  <c r="O74" i="13"/>
  <c r="Q74" i="13"/>
  <c r="V74" i="13"/>
  <c r="G81" i="13"/>
  <c r="G80" i="13" s="1"/>
  <c r="I81" i="13"/>
  <c r="I80" i="13" s="1"/>
  <c r="K81" i="13"/>
  <c r="K80" i="13" s="1"/>
  <c r="M81" i="13"/>
  <c r="O81" i="13"/>
  <c r="O80" i="13" s="1"/>
  <c r="Q81" i="13"/>
  <c r="Q80" i="13" s="1"/>
  <c r="V81" i="13"/>
  <c r="V80" i="13" s="1"/>
  <c r="G84" i="13"/>
  <c r="I84" i="13"/>
  <c r="K84" i="13"/>
  <c r="M84" i="13"/>
  <c r="O84" i="13"/>
  <c r="Q84" i="13"/>
  <c r="V84" i="13"/>
  <c r="G86" i="13"/>
  <c r="M86" i="13" s="1"/>
  <c r="I86" i="13"/>
  <c r="K86" i="13"/>
  <c r="O86" i="13"/>
  <c r="Q86" i="13"/>
  <c r="V86" i="13"/>
  <c r="G91" i="13"/>
  <c r="I91" i="13"/>
  <c r="K91" i="13"/>
  <c r="M91" i="13"/>
  <c r="O91" i="13"/>
  <c r="Q91" i="13"/>
  <c r="V91" i="13"/>
  <c r="G96" i="13"/>
  <c r="I96" i="13"/>
  <c r="K96" i="13"/>
  <c r="M96" i="13"/>
  <c r="O96" i="13"/>
  <c r="Q96" i="13"/>
  <c r="V96" i="13"/>
  <c r="O97" i="13"/>
  <c r="G98" i="13"/>
  <c r="I98" i="13"/>
  <c r="K98" i="13"/>
  <c r="M98" i="13"/>
  <c r="O98" i="13"/>
  <c r="Q98" i="13"/>
  <c r="Q97" i="13" s="1"/>
  <c r="V98" i="13"/>
  <c r="V97" i="13" s="1"/>
  <c r="G99" i="13"/>
  <c r="I99" i="13"/>
  <c r="K99" i="13"/>
  <c r="M99" i="13"/>
  <c r="O99" i="13"/>
  <c r="Q99" i="13"/>
  <c r="V99" i="13"/>
  <c r="G103" i="13"/>
  <c r="I103" i="13"/>
  <c r="K103" i="13"/>
  <c r="M103" i="13"/>
  <c r="O103" i="13"/>
  <c r="Q103" i="13"/>
  <c r="V103" i="13"/>
  <c r="G119" i="13"/>
  <c r="G97" i="13" s="1"/>
  <c r="I119" i="13"/>
  <c r="K119" i="13"/>
  <c r="O119" i="13"/>
  <c r="Q119" i="13"/>
  <c r="V119" i="13"/>
  <c r="G123" i="13"/>
  <c r="I123" i="13"/>
  <c r="K123" i="13"/>
  <c r="M123" i="13"/>
  <c r="O123" i="13"/>
  <c r="Q123" i="13"/>
  <c r="V123" i="13"/>
  <c r="G124" i="13"/>
  <c r="I124" i="13"/>
  <c r="K124" i="13"/>
  <c r="M124" i="13"/>
  <c r="O124" i="13"/>
  <c r="Q124" i="13"/>
  <c r="V124" i="13"/>
  <c r="G127" i="13"/>
  <c r="I127" i="13"/>
  <c r="I97" i="13" s="1"/>
  <c r="K127" i="13"/>
  <c r="K97" i="13" s="1"/>
  <c r="M127" i="13"/>
  <c r="O127" i="13"/>
  <c r="Q127" i="13"/>
  <c r="V127" i="13"/>
  <c r="G129" i="13"/>
  <c r="M129" i="13" s="1"/>
  <c r="I129" i="13"/>
  <c r="K129" i="13"/>
  <c r="O129" i="13"/>
  <c r="Q129" i="13"/>
  <c r="V129" i="13"/>
  <c r="G139" i="13"/>
  <c r="I139" i="13"/>
  <c r="K139" i="13"/>
  <c r="M139" i="13"/>
  <c r="O139" i="13"/>
  <c r="Q139" i="13"/>
  <c r="V139" i="13"/>
  <c r="G142" i="13"/>
  <c r="I142" i="13"/>
  <c r="K142" i="13"/>
  <c r="M142" i="13"/>
  <c r="O142" i="13"/>
  <c r="Q142" i="13"/>
  <c r="V142" i="13"/>
  <c r="G145" i="13"/>
  <c r="I145" i="13"/>
  <c r="K145" i="13"/>
  <c r="M145" i="13"/>
  <c r="O145" i="13"/>
  <c r="Q145" i="13"/>
  <c r="V145" i="13"/>
  <c r="G147" i="13"/>
  <c r="I147" i="13"/>
  <c r="K147" i="13"/>
  <c r="M147" i="13"/>
  <c r="O147" i="13"/>
  <c r="Q147" i="13"/>
  <c r="V147" i="13"/>
  <c r="G153" i="13"/>
  <c r="I153" i="13"/>
  <c r="K153" i="13"/>
  <c r="M153" i="13"/>
  <c r="O153" i="13"/>
  <c r="Q153" i="13"/>
  <c r="V153" i="13"/>
  <c r="G160" i="13"/>
  <c r="M160" i="13" s="1"/>
  <c r="I160" i="13"/>
  <c r="K160" i="13"/>
  <c r="O160" i="13"/>
  <c r="Q160" i="13"/>
  <c r="V160" i="13"/>
  <c r="G166" i="13"/>
  <c r="I166" i="13"/>
  <c r="K166" i="13"/>
  <c r="M166" i="13"/>
  <c r="O166" i="13"/>
  <c r="Q166" i="13"/>
  <c r="V166" i="13"/>
  <c r="G168" i="13"/>
  <c r="I168" i="13"/>
  <c r="K168" i="13"/>
  <c r="M168" i="13"/>
  <c r="O168" i="13"/>
  <c r="Q168" i="13"/>
  <c r="V168" i="13"/>
  <c r="G180" i="13"/>
  <c r="I180" i="13"/>
  <c r="K180" i="13"/>
  <c r="M180" i="13"/>
  <c r="O180" i="13"/>
  <c r="Q180" i="13"/>
  <c r="V180" i="13"/>
  <c r="G182" i="13"/>
  <c r="I182" i="13"/>
  <c r="K182" i="13"/>
  <c r="M182" i="13"/>
  <c r="O182" i="13"/>
  <c r="Q182" i="13"/>
  <c r="V182" i="13"/>
  <c r="G197" i="13"/>
  <c r="I197" i="13"/>
  <c r="K197" i="13"/>
  <c r="M197" i="13"/>
  <c r="O197" i="13"/>
  <c r="Q197" i="13"/>
  <c r="V197" i="13"/>
  <c r="K200" i="13"/>
  <c r="O200" i="13"/>
  <c r="Q200" i="13"/>
  <c r="V200" i="13"/>
  <c r="G201" i="13"/>
  <c r="M201" i="13" s="1"/>
  <c r="M200" i="13" s="1"/>
  <c r="I201" i="13"/>
  <c r="I200" i="13" s="1"/>
  <c r="K201" i="13"/>
  <c r="O201" i="13"/>
  <c r="Q201" i="13"/>
  <c r="V201" i="13"/>
  <c r="G216" i="13"/>
  <c r="I216" i="13"/>
  <c r="K216" i="13"/>
  <c r="M216" i="13"/>
  <c r="O216" i="13"/>
  <c r="Q216" i="13"/>
  <c r="V216" i="13"/>
  <c r="G218" i="13"/>
  <c r="G217" i="13" s="1"/>
  <c r="I218" i="13"/>
  <c r="I217" i="13" s="1"/>
  <c r="K218" i="13"/>
  <c r="K217" i="13" s="1"/>
  <c r="M218" i="13"/>
  <c r="O218" i="13"/>
  <c r="O217" i="13" s="1"/>
  <c r="Q218" i="13"/>
  <c r="V218" i="13"/>
  <c r="G224" i="13"/>
  <c r="I224" i="13"/>
  <c r="K224" i="13"/>
  <c r="M224" i="13"/>
  <c r="O224" i="13"/>
  <c r="Q224" i="13"/>
  <c r="V224" i="13"/>
  <c r="G226" i="13"/>
  <c r="I226" i="13"/>
  <c r="K226" i="13"/>
  <c r="M226" i="13"/>
  <c r="O226" i="13"/>
  <c r="Q226" i="13"/>
  <c r="V226" i="13"/>
  <c r="G230" i="13"/>
  <c r="I230" i="13"/>
  <c r="K230" i="13"/>
  <c r="M230" i="13"/>
  <c r="O230" i="13"/>
  <c r="Q230" i="13"/>
  <c r="Q217" i="13" s="1"/>
  <c r="V230" i="13"/>
  <c r="V217" i="13" s="1"/>
  <c r="G233" i="13"/>
  <c r="M233" i="13" s="1"/>
  <c r="I233" i="13"/>
  <c r="K233" i="13"/>
  <c r="O233" i="13"/>
  <c r="Q233" i="13"/>
  <c r="V233" i="13"/>
  <c r="G236" i="13"/>
  <c r="I236" i="13"/>
  <c r="K236" i="13"/>
  <c r="M236" i="13"/>
  <c r="O236" i="13"/>
  <c r="Q236" i="13"/>
  <c r="V236" i="13"/>
  <c r="G238" i="13"/>
  <c r="I238" i="13"/>
  <c r="K238" i="13"/>
  <c r="M238" i="13"/>
  <c r="O238" i="13"/>
  <c r="Q238" i="13"/>
  <c r="V238" i="13"/>
  <c r="G240" i="13"/>
  <c r="I240" i="13"/>
  <c r="K240" i="13"/>
  <c r="M240" i="13"/>
  <c r="O240" i="13"/>
  <c r="Q240" i="13"/>
  <c r="V240" i="13"/>
  <c r="G242" i="13"/>
  <c r="M242" i="13" s="1"/>
  <c r="I242" i="13"/>
  <c r="K242" i="13"/>
  <c r="O242" i="13"/>
  <c r="Q242" i="13"/>
  <c r="V242" i="13"/>
  <c r="G245" i="13"/>
  <c r="I245" i="13"/>
  <c r="K245" i="13"/>
  <c r="M245" i="13"/>
  <c r="O245" i="13"/>
  <c r="Q245" i="13"/>
  <c r="V245" i="13"/>
  <c r="V248" i="13"/>
  <c r="G249" i="13"/>
  <c r="I249" i="13"/>
  <c r="K249" i="13"/>
  <c r="M249" i="13"/>
  <c r="O249" i="13"/>
  <c r="Q249" i="13"/>
  <c r="V249" i="13"/>
  <c r="G260" i="13"/>
  <c r="I260" i="13"/>
  <c r="K260" i="13"/>
  <c r="M260" i="13"/>
  <c r="O260" i="13"/>
  <c r="Q260" i="13"/>
  <c r="V260" i="13"/>
  <c r="G261" i="13"/>
  <c r="I261" i="13"/>
  <c r="K261" i="13"/>
  <c r="M261" i="13"/>
  <c r="O261" i="13"/>
  <c r="Q261" i="13"/>
  <c r="V261" i="13"/>
  <c r="G263" i="13"/>
  <c r="M263" i="13" s="1"/>
  <c r="I263" i="13"/>
  <c r="I248" i="13" s="1"/>
  <c r="K263" i="13"/>
  <c r="K248" i="13" s="1"/>
  <c r="O263" i="13"/>
  <c r="Q263" i="13"/>
  <c r="V263" i="13"/>
  <c r="G266" i="13"/>
  <c r="I266" i="13"/>
  <c r="K266" i="13"/>
  <c r="M266" i="13"/>
  <c r="O266" i="13"/>
  <c r="Q266" i="13"/>
  <c r="V266" i="13"/>
  <c r="G269" i="13"/>
  <c r="I269" i="13"/>
  <c r="K269" i="13"/>
  <c r="M269" i="13"/>
  <c r="O269" i="13"/>
  <c r="Q269" i="13"/>
  <c r="V269" i="13"/>
  <c r="G270" i="13"/>
  <c r="I270" i="13"/>
  <c r="K270" i="13"/>
  <c r="M270" i="13"/>
  <c r="O270" i="13"/>
  <c r="O248" i="13" s="1"/>
  <c r="Q270" i="13"/>
  <c r="Q248" i="13" s="1"/>
  <c r="V270" i="13"/>
  <c r="G272" i="13"/>
  <c r="I272" i="13"/>
  <c r="K272" i="13"/>
  <c r="M272" i="13"/>
  <c r="O272" i="13"/>
  <c r="Q272" i="13"/>
  <c r="V272" i="13"/>
  <c r="G274" i="13"/>
  <c r="I274" i="13"/>
  <c r="K274" i="13"/>
  <c r="M274" i="13"/>
  <c r="O274" i="13"/>
  <c r="Q274" i="13"/>
  <c r="V274" i="13"/>
  <c r="G275" i="13"/>
  <c r="I275" i="13"/>
  <c r="K275" i="13"/>
  <c r="M275" i="13"/>
  <c r="O275" i="13"/>
  <c r="Q275" i="13"/>
  <c r="V275" i="13"/>
  <c r="G276" i="13"/>
  <c r="M276" i="13" s="1"/>
  <c r="I276" i="13"/>
  <c r="K276" i="13"/>
  <c r="O276" i="13"/>
  <c r="Q276" i="13"/>
  <c r="V276" i="13"/>
  <c r="G278" i="13"/>
  <c r="G277" i="13" s="1"/>
  <c r="I278" i="13"/>
  <c r="I277" i="13" s="1"/>
  <c r="K278" i="13"/>
  <c r="K277" i="13" s="1"/>
  <c r="M278" i="13"/>
  <c r="M277" i="13" s="1"/>
  <c r="O278" i="13"/>
  <c r="O277" i="13" s="1"/>
  <c r="Q278" i="13"/>
  <c r="Q277" i="13" s="1"/>
  <c r="V278" i="13"/>
  <c r="V277" i="13" s="1"/>
  <c r="G280" i="13"/>
  <c r="I280" i="13"/>
  <c r="K280" i="13"/>
  <c r="M280" i="13"/>
  <c r="O280" i="13"/>
  <c r="G281" i="13"/>
  <c r="I281" i="13"/>
  <c r="K281" i="13"/>
  <c r="M281" i="13"/>
  <c r="O281" i="13"/>
  <c r="Q281" i="13"/>
  <c r="Q280" i="13" s="1"/>
  <c r="V281" i="13"/>
  <c r="V280" i="13" s="1"/>
  <c r="G283" i="13"/>
  <c r="I283" i="13"/>
  <c r="K283" i="13"/>
  <c r="M283" i="13"/>
  <c r="O283" i="13"/>
  <c r="Q283" i="13"/>
  <c r="V283" i="13"/>
  <c r="G286" i="13"/>
  <c r="M286" i="13" s="1"/>
  <c r="M285" i="13" s="1"/>
  <c r="I286" i="13"/>
  <c r="K286" i="13"/>
  <c r="O286" i="13"/>
  <c r="Q286" i="13"/>
  <c r="V286" i="13"/>
  <c r="G289" i="13"/>
  <c r="I289" i="13"/>
  <c r="K289" i="13"/>
  <c r="M289" i="13"/>
  <c r="O289" i="13"/>
  <c r="Q289" i="13"/>
  <c r="V289" i="13"/>
  <c r="G292" i="13"/>
  <c r="I292" i="13"/>
  <c r="K292" i="13"/>
  <c r="M292" i="13"/>
  <c r="O292" i="13"/>
  <c r="Q292" i="13"/>
  <c r="V292" i="13"/>
  <c r="G295" i="13"/>
  <c r="I295" i="13"/>
  <c r="I285" i="13" s="1"/>
  <c r="K295" i="13"/>
  <c r="K285" i="13" s="1"/>
  <c r="M295" i="13"/>
  <c r="O295" i="13"/>
  <c r="Q295" i="13"/>
  <c r="V295" i="13"/>
  <c r="G298" i="13"/>
  <c r="M298" i="13" s="1"/>
  <c r="I298" i="13"/>
  <c r="K298" i="13"/>
  <c r="O298" i="13"/>
  <c r="Q298" i="13"/>
  <c r="V298" i="13"/>
  <c r="G302" i="13"/>
  <c r="I302" i="13"/>
  <c r="K302" i="13"/>
  <c r="M302" i="13"/>
  <c r="O302" i="13"/>
  <c r="Q302" i="13"/>
  <c r="V302" i="13"/>
  <c r="G317" i="13"/>
  <c r="I317" i="13"/>
  <c r="K317" i="13"/>
  <c r="M317" i="13"/>
  <c r="O317" i="13"/>
  <c r="O285" i="13" s="1"/>
  <c r="Q317" i="13"/>
  <c r="Q285" i="13" s="1"/>
  <c r="V317" i="13"/>
  <c r="V285" i="13" s="1"/>
  <c r="G320" i="13"/>
  <c r="I320" i="13"/>
  <c r="K320" i="13"/>
  <c r="M320" i="13"/>
  <c r="O320" i="13"/>
  <c r="Q320" i="13"/>
  <c r="V320" i="13"/>
  <c r="G327" i="13"/>
  <c r="I327" i="13"/>
  <c r="K327" i="13"/>
  <c r="M327" i="13"/>
  <c r="O327" i="13"/>
  <c r="Q327" i="13"/>
  <c r="V327" i="13"/>
  <c r="G333" i="13"/>
  <c r="I333" i="13"/>
  <c r="K333" i="13"/>
  <c r="M333" i="13"/>
  <c r="O333" i="13"/>
  <c r="Q333" i="13"/>
  <c r="V333" i="13"/>
  <c r="G338" i="13"/>
  <c r="M338" i="13" s="1"/>
  <c r="I338" i="13"/>
  <c r="K338" i="13"/>
  <c r="O338" i="13"/>
  <c r="Q338" i="13"/>
  <c r="V338" i="13"/>
  <c r="G343" i="13"/>
  <c r="I343" i="13"/>
  <c r="K343" i="13"/>
  <c r="M343" i="13"/>
  <c r="O343" i="13"/>
  <c r="Q343" i="13"/>
  <c r="V343" i="13"/>
  <c r="G345" i="13"/>
  <c r="I345" i="13"/>
  <c r="K345" i="13"/>
  <c r="M345" i="13"/>
  <c r="O345" i="13"/>
  <c r="Q345" i="13"/>
  <c r="V345" i="13"/>
  <c r="G348" i="13"/>
  <c r="I348" i="13"/>
  <c r="K348" i="13"/>
  <c r="M348" i="13"/>
  <c r="O348" i="13"/>
  <c r="Q348" i="13"/>
  <c r="V348" i="13"/>
  <c r="G351" i="13"/>
  <c r="I351" i="13"/>
  <c r="K351" i="13"/>
  <c r="M351" i="13"/>
  <c r="O351" i="13"/>
  <c r="Q351" i="13"/>
  <c r="V351" i="13"/>
  <c r="G353" i="13"/>
  <c r="I353" i="13"/>
  <c r="K353" i="13"/>
  <c r="M353" i="13"/>
  <c r="O353" i="13"/>
  <c r="Q353" i="13"/>
  <c r="V353" i="13"/>
  <c r="G355" i="13"/>
  <c r="I355" i="13"/>
  <c r="K355" i="13"/>
  <c r="M355" i="13"/>
  <c r="O355" i="13"/>
  <c r="Q355" i="13"/>
  <c r="V355" i="13"/>
  <c r="G357" i="13"/>
  <c r="M357" i="13" s="1"/>
  <c r="I357" i="13"/>
  <c r="K357" i="13"/>
  <c r="O357" i="13"/>
  <c r="Q357" i="13"/>
  <c r="V357" i="13"/>
  <c r="G358" i="13"/>
  <c r="I358" i="13"/>
  <c r="K358" i="13"/>
  <c r="M358" i="13"/>
  <c r="O358" i="13"/>
  <c r="Q358" i="13"/>
  <c r="V358" i="13"/>
  <c r="G367" i="13"/>
  <c r="I367" i="13"/>
  <c r="K367" i="13"/>
  <c r="M367" i="13"/>
  <c r="O367" i="13"/>
  <c r="Q367" i="13"/>
  <c r="V367" i="13"/>
  <c r="G381" i="13"/>
  <c r="I381" i="13"/>
  <c r="K381" i="13"/>
  <c r="M381" i="13"/>
  <c r="O381" i="13"/>
  <c r="Q381" i="13"/>
  <c r="V381" i="13"/>
  <c r="G383" i="13"/>
  <c r="I383" i="13"/>
  <c r="K383" i="13"/>
  <c r="M383" i="13"/>
  <c r="O383" i="13"/>
  <c r="Q383" i="13"/>
  <c r="V383" i="13"/>
  <c r="G386" i="13"/>
  <c r="I386" i="13"/>
  <c r="K386" i="13"/>
  <c r="M386" i="13"/>
  <c r="O386" i="13"/>
  <c r="Q386" i="13"/>
  <c r="V386" i="13"/>
  <c r="G398" i="13"/>
  <c r="M398" i="13" s="1"/>
  <c r="I398" i="13"/>
  <c r="K398" i="13"/>
  <c r="O398" i="13"/>
  <c r="Q398" i="13"/>
  <c r="V398" i="13"/>
  <c r="G401" i="13"/>
  <c r="I401" i="13"/>
  <c r="K401" i="13"/>
  <c r="M401" i="13"/>
  <c r="O401" i="13"/>
  <c r="Q401" i="13"/>
  <c r="V401" i="13"/>
  <c r="G403" i="13"/>
  <c r="I403" i="13"/>
  <c r="K403" i="13"/>
  <c r="M403" i="13"/>
  <c r="O403" i="13"/>
  <c r="Q403" i="13"/>
  <c r="V403" i="13"/>
  <c r="G404" i="13"/>
  <c r="I404" i="13"/>
  <c r="I397" i="13" s="1"/>
  <c r="K404" i="13"/>
  <c r="K397" i="13" s="1"/>
  <c r="M404" i="13"/>
  <c r="O404" i="13"/>
  <c r="Q404" i="13"/>
  <c r="V404" i="13"/>
  <c r="G405" i="13"/>
  <c r="M405" i="13" s="1"/>
  <c r="I405" i="13"/>
  <c r="K405" i="13"/>
  <c r="O405" i="13"/>
  <c r="Q405" i="13"/>
  <c r="V405" i="13"/>
  <c r="G407" i="13"/>
  <c r="I407" i="13"/>
  <c r="K407" i="13"/>
  <c r="M407" i="13"/>
  <c r="O407" i="13"/>
  <c r="Q407" i="13"/>
  <c r="V407" i="13"/>
  <c r="G409" i="13"/>
  <c r="I409" i="13"/>
  <c r="K409" i="13"/>
  <c r="M409" i="13"/>
  <c r="O409" i="13"/>
  <c r="O397" i="13" s="1"/>
  <c r="Q409" i="13"/>
  <c r="Q397" i="13" s="1"/>
  <c r="V409" i="13"/>
  <c r="V397" i="13" s="1"/>
  <c r="G411" i="13"/>
  <c r="I411" i="13"/>
  <c r="K411" i="13"/>
  <c r="M411" i="13"/>
  <c r="O411" i="13"/>
  <c r="Q411" i="13"/>
  <c r="V411" i="13"/>
  <c r="G415" i="13"/>
  <c r="I415" i="13"/>
  <c r="K415" i="13"/>
  <c r="M415" i="13"/>
  <c r="O415" i="13"/>
  <c r="Q415" i="13"/>
  <c r="V415" i="13"/>
  <c r="G419" i="13"/>
  <c r="I419" i="13"/>
  <c r="K419" i="13"/>
  <c r="M419" i="13"/>
  <c r="O419" i="13"/>
  <c r="Q419" i="13"/>
  <c r="V419" i="13"/>
  <c r="G422" i="13"/>
  <c r="M422" i="13" s="1"/>
  <c r="I422" i="13"/>
  <c r="K422" i="13"/>
  <c r="O422" i="13"/>
  <c r="Q422" i="13"/>
  <c r="V422" i="13"/>
  <c r="G424" i="13"/>
  <c r="I424" i="13"/>
  <c r="K424" i="13"/>
  <c r="M424" i="13"/>
  <c r="O424" i="13"/>
  <c r="Q424" i="13"/>
  <c r="V424" i="13"/>
  <c r="V427" i="13"/>
  <c r="G428" i="13"/>
  <c r="G427" i="13" s="1"/>
  <c r="I428" i="13"/>
  <c r="I427" i="13" s="1"/>
  <c r="K428" i="13"/>
  <c r="K427" i="13" s="1"/>
  <c r="M428" i="13"/>
  <c r="M427" i="13" s="1"/>
  <c r="O428" i="13"/>
  <c r="O427" i="13" s="1"/>
  <c r="Q428" i="13"/>
  <c r="Q427" i="13" s="1"/>
  <c r="V428" i="13"/>
  <c r="G431" i="13"/>
  <c r="G430" i="13" s="1"/>
  <c r="I431" i="13"/>
  <c r="I430" i="13" s="1"/>
  <c r="K431" i="13"/>
  <c r="K430" i="13" s="1"/>
  <c r="M431" i="13"/>
  <c r="O431" i="13"/>
  <c r="O430" i="13" s="1"/>
  <c r="Q431" i="13"/>
  <c r="Q430" i="13" s="1"/>
  <c r="V431" i="13"/>
  <c r="V430" i="13" s="1"/>
  <c r="G433" i="13"/>
  <c r="I433" i="13"/>
  <c r="K433" i="13"/>
  <c r="M433" i="13"/>
  <c r="O433" i="13"/>
  <c r="Q433" i="13"/>
  <c r="V433" i="13"/>
  <c r="G440" i="13"/>
  <c r="M440" i="13" s="1"/>
  <c r="I440" i="13"/>
  <c r="K440" i="13"/>
  <c r="O440" i="13"/>
  <c r="Q440" i="13"/>
  <c r="V440" i="13"/>
  <c r="G446" i="13"/>
  <c r="I446" i="13"/>
  <c r="K446" i="13"/>
  <c r="M446" i="13"/>
  <c r="O446" i="13"/>
  <c r="Q446" i="13"/>
  <c r="V446" i="13"/>
  <c r="G452" i="13"/>
  <c r="I452" i="13"/>
  <c r="K452" i="13"/>
  <c r="M452" i="13"/>
  <c r="O452" i="13"/>
  <c r="Q452" i="13"/>
  <c r="V452" i="13"/>
  <c r="G457" i="13"/>
  <c r="I457" i="13"/>
  <c r="K457" i="13"/>
  <c r="M457" i="13"/>
  <c r="O457" i="13"/>
  <c r="Q457" i="13"/>
  <c r="V457" i="13"/>
  <c r="G460" i="13"/>
  <c r="G459" i="13" s="1"/>
  <c r="I460" i="13"/>
  <c r="I459" i="13" s="1"/>
  <c r="K460" i="13"/>
  <c r="K459" i="13" s="1"/>
  <c r="M460" i="13"/>
  <c r="O460" i="13"/>
  <c r="O459" i="13" s="1"/>
  <c r="Q460" i="13"/>
  <c r="Q459" i="13" s="1"/>
  <c r="V460" i="13"/>
  <c r="V459" i="13" s="1"/>
  <c r="G473" i="13"/>
  <c r="I473" i="13"/>
  <c r="K473" i="13"/>
  <c r="M473" i="13"/>
  <c r="O473" i="13"/>
  <c r="Q473" i="13"/>
  <c r="V473" i="13"/>
  <c r="G474" i="13"/>
  <c r="M474" i="13" s="1"/>
  <c r="I474" i="13"/>
  <c r="K474" i="13"/>
  <c r="O474" i="13"/>
  <c r="Q474" i="13"/>
  <c r="V474" i="13"/>
  <c r="G476" i="13"/>
  <c r="I476" i="13"/>
  <c r="K476" i="13"/>
  <c r="M476" i="13"/>
  <c r="O476" i="13"/>
  <c r="Q476" i="13"/>
  <c r="V476" i="13"/>
  <c r="G479" i="13"/>
  <c r="G478" i="13" s="1"/>
  <c r="I479" i="13"/>
  <c r="I478" i="13" s="1"/>
  <c r="K479" i="13"/>
  <c r="K478" i="13" s="1"/>
  <c r="M479" i="13"/>
  <c r="O479" i="13"/>
  <c r="Q479" i="13"/>
  <c r="V479" i="13"/>
  <c r="G483" i="13"/>
  <c r="M483" i="13" s="1"/>
  <c r="I483" i="13"/>
  <c r="K483" i="13"/>
  <c r="O483" i="13"/>
  <c r="Q483" i="13"/>
  <c r="V483" i="13"/>
  <c r="G486" i="13"/>
  <c r="I486" i="13"/>
  <c r="K486" i="13"/>
  <c r="M486" i="13"/>
  <c r="O486" i="13"/>
  <c r="Q486" i="13"/>
  <c r="V486" i="13"/>
  <c r="G488" i="13"/>
  <c r="I488" i="13"/>
  <c r="K488" i="13"/>
  <c r="M488" i="13"/>
  <c r="O488" i="13"/>
  <c r="O478" i="13" s="1"/>
  <c r="Q488" i="13"/>
  <c r="Q478" i="13" s="1"/>
  <c r="V488" i="13"/>
  <c r="V478" i="13" s="1"/>
  <c r="G490" i="13"/>
  <c r="I490" i="13"/>
  <c r="K490" i="13"/>
  <c r="M490" i="13"/>
  <c r="O490" i="13"/>
  <c r="Q490" i="13"/>
  <c r="V490" i="13"/>
  <c r="G493" i="13"/>
  <c r="I493" i="13"/>
  <c r="K493" i="13"/>
  <c r="M493" i="13"/>
  <c r="O493" i="13"/>
  <c r="Q493" i="13"/>
  <c r="V493" i="13"/>
  <c r="G494" i="13"/>
  <c r="I494" i="13"/>
  <c r="K494" i="13"/>
  <c r="M494" i="13"/>
  <c r="O494" i="13"/>
  <c r="Q494" i="13"/>
  <c r="V494" i="13"/>
  <c r="G498" i="13"/>
  <c r="M498" i="13" s="1"/>
  <c r="I498" i="13"/>
  <c r="K498" i="13"/>
  <c r="O498" i="13"/>
  <c r="Q498" i="13"/>
  <c r="V498" i="13"/>
  <c r="G501" i="13"/>
  <c r="I501" i="13"/>
  <c r="K501" i="13"/>
  <c r="M501" i="13"/>
  <c r="O501" i="13"/>
  <c r="Q501" i="13"/>
  <c r="V501" i="13"/>
  <c r="G502" i="13"/>
  <c r="I502" i="13"/>
  <c r="K502" i="13"/>
  <c r="M502" i="13"/>
  <c r="O502" i="13"/>
  <c r="Q502" i="13"/>
  <c r="V502" i="13"/>
  <c r="G503" i="13"/>
  <c r="I503" i="13"/>
  <c r="K503" i="13"/>
  <c r="M503" i="13"/>
  <c r="O503" i="13"/>
  <c r="Q503" i="13"/>
  <c r="V503" i="13"/>
  <c r="G506" i="13"/>
  <c r="I506" i="13"/>
  <c r="K506" i="13"/>
  <c r="M506" i="13"/>
  <c r="O506" i="13"/>
  <c r="Q506" i="13"/>
  <c r="V506" i="13"/>
  <c r="G512" i="13"/>
  <c r="I512" i="13"/>
  <c r="K512" i="13"/>
  <c r="M512" i="13"/>
  <c r="O512" i="13"/>
  <c r="Q512" i="13"/>
  <c r="V512" i="13"/>
  <c r="G515" i="13"/>
  <c r="I515" i="13"/>
  <c r="K515" i="13"/>
  <c r="M515" i="13"/>
  <c r="O515" i="13"/>
  <c r="Q515" i="13"/>
  <c r="V515" i="13"/>
  <c r="G519" i="13"/>
  <c r="M519" i="13" s="1"/>
  <c r="I519" i="13"/>
  <c r="K519" i="13"/>
  <c r="O519" i="13"/>
  <c r="Q519" i="13"/>
  <c r="V519" i="13"/>
  <c r="G522" i="13"/>
  <c r="I522" i="13"/>
  <c r="K522" i="13"/>
  <c r="M522" i="13"/>
  <c r="O522" i="13"/>
  <c r="Q522" i="13"/>
  <c r="V522" i="13"/>
  <c r="G526" i="13"/>
  <c r="I526" i="13"/>
  <c r="K526" i="13"/>
  <c r="M526" i="13"/>
  <c r="O526" i="13"/>
  <c r="Q526" i="13"/>
  <c r="V526" i="13"/>
  <c r="G529" i="13"/>
  <c r="I529" i="13"/>
  <c r="K529" i="13"/>
  <c r="M529" i="13"/>
  <c r="O529" i="13"/>
  <c r="Q529" i="13"/>
  <c r="V529" i="13"/>
  <c r="G532" i="13"/>
  <c r="I532" i="13"/>
  <c r="K532" i="13"/>
  <c r="M532" i="13"/>
  <c r="O532" i="13"/>
  <c r="Q532" i="13"/>
  <c r="V532" i="13"/>
  <c r="G535" i="13"/>
  <c r="G534" i="13" s="1"/>
  <c r="I535" i="13"/>
  <c r="I534" i="13" s="1"/>
  <c r="K535" i="13"/>
  <c r="K534" i="13" s="1"/>
  <c r="M535" i="13"/>
  <c r="O535" i="13"/>
  <c r="O534" i="13" s="1"/>
  <c r="Q535" i="13"/>
  <c r="Q534" i="13" s="1"/>
  <c r="V535" i="13"/>
  <c r="V534" i="13" s="1"/>
  <c r="G536" i="13"/>
  <c r="M536" i="13" s="1"/>
  <c r="I536" i="13"/>
  <c r="K536" i="13"/>
  <c r="O536" i="13"/>
  <c r="Q536" i="13"/>
  <c r="V536" i="13"/>
  <c r="G537" i="13"/>
  <c r="I537" i="13"/>
  <c r="K537" i="13"/>
  <c r="M537" i="13"/>
  <c r="O537" i="13"/>
  <c r="Q537" i="13"/>
  <c r="V537" i="13"/>
  <c r="G539" i="13"/>
  <c r="I539" i="13"/>
  <c r="K539" i="13"/>
  <c r="M539" i="13"/>
  <c r="O539" i="13"/>
  <c r="Q539" i="13"/>
  <c r="V539" i="13"/>
  <c r="G544" i="13"/>
  <c r="I544" i="13"/>
  <c r="K544" i="13"/>
  <c r="M544" i="13"/>
  <c r="O544" i="13"/>
  <c r="Q544" i="13"/>
  <c r="V544" i="13"/>
  <c r="G547" i="13"/>
  <c r="G546" i="13" s="1"/>
  <c r="I547" i="13"/>
  <c r="I546" i="13" s="1"/>
  <c r="K547" i="13"/>
  <c r="K546" i="13" s="1"/>
  <c r="M547" i="13"/>
  <c r="O547" i="13"/>
  <c r="O546" i="13" s="1"/>
  <c r="Q547" i="13"/>
  <c r="Q546" i="13" s="1"/>
  <c r="V547" i="13"/>
  <c r="V546" i="13" s="1"/>
  <c r="G548" i="13"/>
  <c r="I548" i="13"/>
  <c r="K548" i="13"/>
  <c r="M548" i="13"/>
  <c r="O548" i="13"/>
  <c r="Q548" i="13"/>
  <c r="V548" i="13"/>
  <c r="G552" i="13"/>
  <c r="I552" i="13"/>
  <c r="K552" i="13"/>
  <c r="M552" i="13"/>
  <c r="O552" i="13"/>
  <c r="Q552" i="13"/>
  <c r="V552" i="13"/>
  <c r="G554" i="13"/>
  <c r="I554" i="13"/>
  <c r="K554" i="13"/>
  <c r="M554" i="13"/>
  <c r="O554" i="13"/>
  <c r="Q554" i="13"/>
  <c r="V554" i="13"/>
  <c r="G560" i="13"/>
  <c r="I560" i="13"/>
  <c r="K560" i="13"/>
  <c r="M560" i="13"/>
  <c r="O560" i="13"/>
  <c r="Q560" i="13"/>
  <c r="V560" i="13"/>
  <c r="G568" i="13"/>
  <c r="M568" i="13" s="1"/>
  <c r="I568" i="13"/>
  <c r="K568" i="13"/>
  <c r="O568" i="13"/>
  <c r="Q568" i="13"/>
  <c r="V568" i="13"/>
  <c r="G574" i="13"/>
  <c r="I574" i="13"/>
  <c r="K574" i="13"/>
  <c r="M574" i="13"/>
  <c r="O574" i="13"/>
  <c r="Q574" i="13"/>
  <c r="V574" i="13"/>
  <c r="G576" i="13"/>
  <c r="I576" i="13"/>
  <c r="K576" i="13"/>
  <c r="M576" i="13"/>
  <c r="O576" i="13"/>
  <c r="Q576" i="13"/>
  <c r="V576" i="13"/>
  <c r="G590" i="13"/>
  <c r="I590" i="13"/>
  <c r="K590" i="13"/>
  <c r="M590" i="13"/>
  <c r="O590" i="13"/>
  <c r="Q590" i="13"/>
  <c r="V590" i="13"/>
  <c r="G593" i="13"/>
  <c r="I593" i="13"/>
  <c r="K593" i="13"/>
  <c r="M593" i="13"/>
  <c r="O593" i="13"/>
  <c r="Q593" i="13"/>
  <c r="V593" i="13"/>
  <c r="G599" i="13"/>
  <c r="I599" i="13"/>
  <c r="K599" i="13"/>
  <c r="M599" i="13"/>
  <c r="O599" i="13"/>
  <c r="Q599" i="13"/>
  <c r="V599" i="13"/>
  <c r="G602" i="13"/>
  <c r="I602" i="13"/>
  <c r="K602" i="13"/>
  <c r="M602" i="13"/>
  <c r="O602" i="13"/>
  <c r="Q602" i="13"/>
  <c r="V602" i="13"/>
  <c r="G606" i="13"/>
  <c r="M606" i="13" s="1"/>
  <c r="I606" i="13"/>
  <c r="K606" i="13"/>
  <c r="O606" i="13"/>
  <c r="Q606" i="13"/>
  <c r="V606" i="13"/>
  <c r="G610" i="13"/>
  <c r="I610" i="13"/>
  <c r="K610" i="13"/>
  <c r="M610" i="13"/>
  <c r="O610" i="13"/>
  <c r="Q610" i="13"/>
  <c r="V610" i="13"/>
  <c r="G612" i="13"/>
  <c r="I612" i="13"/>
  <c r="K612" i="13"/>
  <c r="M612" i="13"/>
  <c r="O612" i="13"/>
  <c r="Q612" i="13"/>
  <c r="V612" i="13"/>
  <c r="G614" i="13"/>
  <c r="I614" i="13"/>
  <c r="K614" i="13"/>
  <c r="M614" i="13"/>
  <c r="O614" i="13"/>
  <c r="G615" i="13"/>
  <c r="I615" i="13"/>
  <c r="K615" i="13"/>
  <c r="M615" i="13"/>
  <c r="O615" i="13"/>
  <c r="Q615" i="13"/>
  <c r="Q614" i="13" s="1"/>
  <c r="V615" i="13"/>
  <c r="V614" i="13" s="1"/>
  <c r="G619" i="13"/>
  <c r="G618" i="13" s="1"/>
  <c r="I619" i="13"/>
  <c r="I618" i="13" s="1"/>
  <c r="K619" i="13"/>
  <c r="K618" i="13" s="1"/>
  <c r="M619" i="13"/>
  <c r="O619" i="13"/>
  <c r="O618" i="13" s="1"/>
  <c r="Q619" i="13"/>
  <c r="Q618" i="13" s="1"/>
  <c r="V619" i="13"/>
  <c r="V618" i="13" s="1"/>
  <c r="G621" i="13"/>
  <c r="M621" i="13" s="1"/>
  <c r="I621" i="13"/>
  <c r="K621" i="13"/>
  <c r="O621" i="13"/>
  <c r="Q621" i="13"/>
  <c r="V621" i="13"/>
  <c r="G624" i="13"/>
  <c r="I624" i="13"/>
  <c r="K624" i="13"/>
  <c r="M624" i="13"/>
  <c r="O624" i="13"/>
  <c r="Q624" i="13"/>
  <c r="V624" i="13"/>
  <c r="G636" i="13"/>
  <c r="I636" i="13"/>
  <c r="K636" i="13"/>
  <c r="M636" i="13"/>
  <c r="O636" i="13"/>
  <c r="Q636" i="13"/>
  <c r="V636" i="13"/>
  <c r="G645" i="13"/>
  <c r="I645" i="13"/>
  <c r="K645" i="13"/>
  <c r="M645" i="13"/>
  <c r="O645" i="13"/>
  <c r="Q645" i="13"/>
  <c r="V645" i="13"/>
  <c r="G654" i="13"/>
  <c r="M654" i="13" s="1"/>
  <c r="I654" i="13"/>
  <c r="K654" i="13"/>
  <c r="O654" i="13"/>
  <c r="Q654" i="13"/>
  <c r="V654" i="13"/>
  <c r="G657" i="13"/>
  <c r="I657" i="13"/>
  <c r="K657" i="13"/>
  <c r="M657" i="13"/>
  <c r="O657" i="13"/>
  <c r="Q657" i="13"/>
  <c r="V657" i="13"/>
  <c r="G658" i="13"/>
  <c r="I658" i="13"/>
  <c r="K658" i="13"/>
  <c r="M658" i="13"/>
  <c r="O658" i="13"/>
  <c r="Q658" i="13"/>
  <c r="V658" i="13"/>
  <c r="G659" i="13"/>
  <c r="I659" i="13"/>
  <c r="K659" i="13"/>
  <c r="M659" i="13"/>
  <c r="O659" i="13"/>
  <c r="Q659" i="13"/>
  <c r="V659" i="13"/>
  <c r="G662" i="13"/>
  <c r="I662" i="13"/>
  <c r="K662" i="13"/>
  <c r="M662" i="13"/>
  <c r="O662" i="13"/>
  <c r="Q662" i="13"/>
  <c r="V662" i="13"/>
  <c r="G664" i="13"/>
  <c r="I664" i="13"/>
  <c r="K664" i="13"/>
  <c r="M664" i="13"/>
  <c r="O664" i="13"/>
  <c r="Q664" i="13"/>
  <c r="V664" i="13"/>
  <c r="G665" i="13"/>
  <c r="I665" i="13"/>
  <c r="K665" i="13"/>
  <c r="G666" i="13"/>
  <c r="I666" i="13"/>
  <c r="K666" i="13"/>
  <c r="M666" i="13"/>
  <c r="M665" i="13" s="1"/>
  <c r="O666" i="13"/>
  <c r="O665" i="13" s="1"/>
  <c r="Q666" i="13"/>
  <c r="Q665" i="13" s="1"/>
  <c r="V666" i="13"/>
  <c r="V665" i="13" s="1"/>
  <c r="G667" i="13"/>
  <c r="I667" i="13"/>
  <c r="K667" i="13"/>
  <c r="M667" i="13"/>
  <c r="O667" i="13"/>
  <c r="Q667" i="13"/>
  <c r="V667" i="13"/>
  <c r="G668" i="13"/>
  <c r="I668" i="13"/>
  <c r="K668" i="13"/>
  <c r="M668" i="13"/>
  <c r="O668" i="13"/>
  <c r="Q668" i="13"/>
  <c r="V668" i="13"/>
  <c r="G669" i="13"/>
  <c r="I669" i="13"/>
  <c r="K669" i="13"/>
  <c r="M669" i="13"/>
  <c r="O669" i="13"/>
  <c r="Q669" i="13"/>
  <c r="V669" i="13"/>
  <c r="G671" i="13"/>
  <c r="I671" i="13"/>
  <c r="K671" i="13"/>
  <c r="M671" i="13"/>
  <c r="O671" i="13"/>
  <c r="Q671" i="13"/>
  <c r="V671" i="13"/>
  <c r="G676" i="13"/>
  <c r="I676" i="13"/>
  <c r="K676" i="13"/>
  <c r="M676" i="13"/>
  <c r="O676" i="13"/>
  <c r="Q676" i="13"/>
  <c r="V676" i="13"/>
  <c r="I679" i="13"/>
  <c r="G680" i="13"/>
  <c r="I680" i="13"/>
  <c r="K680" i="13"/>
  <c r="K679" i="13" s="1"/>
  <c r="M680" i="13"/>
  <c r="M679" i="13" s="1"/>
  <c r="O680" i="13"/>
  <c r="O679" i="13" s="1"/>
  <c r="Q680" i="13"/>
  <c r="Q679" i="13" s="1"/>
  <c r="V680" i="13"/>
  <c r="V679" i="13" s="1"/>
  <c r="G688" i="13"/>
  <c r="I688" i="13"/>
  <c r="K688" i="13"/>
  <c r="M688" i="13"/>
  <c r="O688" i="13"/>
  <c r="Q688" i="13"/>
  <c r="V688" i="13"/>
  <c r="G690" i="13"/>
  <c r="I690" i="13"/>
  <c r="K690" i="13"/>
  <c r="M690" i="13"/>
  <c r="O690" i="13"/>
  <c r="Q690" i="13"/>
  <c r="V690" i="13"/>
  <c r="G693" i="13"/>
  <c r="I693" i="13"/>
  <c r="K693" i="13"/>
  <c r="M693" i="13"/>
  <c r="O693" i="13"/>
  <c r="Q693" i="13"/>
  <c r="V693" i="13"/>
  <c r="G696" i="13"/>
  <c r="I696" i="13"/>
  <c r="K696" i="13"/>
  <c r="M696" i="13"/>
  <c r="O696" i="13"/>
  <c r="Q696" i="13"/>
  <c r="V696" i="13"/>
  <c r="G699" i="13"/>
  <c r="I699" i="13"/>
  <c r="K699" i="13"/>
  <c r="M699" i="13"/>
  <c r="O699" i="13"/>
  <c r="Q699" i="13"/>
  <c r="V699" i="13"/>
  <c r="G702" i="13"/>
  <c r="M702" i="13" s="1"/>
  <c r="I702" i="13"/>
  <c r="K702" i="13"/>
  <c r="O702" i="13"/>
  <c r="Q702" i="13"/>
  <c r="V702" i="13"/>
  <c r="G704" i="13"/>
  <c r="I704" i="13"/>
  <c r="K704" i="13"/>
  <c r="M704" i="13"/>
  <c r="O704" i="13"/>
  <c r="Q704" i="13"/>
  <c r="V704" i="13"/>
  <c r="G718" i="13"/>
  <c r="I718" i="13"/>
  <c r="K718" i="13"/>
  <c r="M718" i="13"/>
  <c r="O718" i="13"/>
  <c r="Q718" i="13"/>
  <c r="V718" i="13"/>
  <c r="G729" i="13"/>
  <c r="I729" i="13"/>
  <c r="K729" i="13"/>
  <c r="M729" i="13"/>
  <c r="O729" i="13"/>
  <c r="Q729" i="13"/>
  <c r="V729" i="13"/>
  <c r="G733" i="13"/>
  <c r="M733" i="13" s="1"/>
  <c r="I733" i="13"/>
  <c r="K733" i="13"/>
  <c r="O733" i="13"/>
  <c r="Q733" i="13"/>
  <c r="V733" i="13"/>
  <c r="G736" i="13"/>
  <c r="I736" i="13"/>
  <c r="K736" i="13"/>
  <c r="M736" i="13"/>
  <c r="O736" i="13"/>
  <c r="Q736" i="13"/>
  <c r="V736" i="13"/>
  <c r="G738" i="13"/>
  <c r="I738" i="13"/>
  <c r="K738" i="13"/>
  <c r="M738" i="13"/>
  <c r="O738" i="13"/>
  <c r="Q738" i="13"/>
  <c r="V738" i="13"/>
  <c r="G740" i="13"/>
  <c r="I740" i="13"/>
  <c r="K740" i="13"/>
  <c r="M740" i="13"/>
  <c r="O740" i="13"/>
  <c r="Q740" i="13"/>
  <c r="V740" i="13"/>
  <c r="G742" i="13"/>
  <c r="I742" i="13"/>
  <c r="K742" i="13"/>
  <c r="M742" i="13"/>
  <c r="O742" i="13"/>
  <c r="Q742" i="13"/>
  <c r="V742" i="13"/>
  <c r="G744" i="13"/>
  <c r="I744" i="13"/>
  <c r="K744" i="13"/>
  <c r="M744" i="13"/>
  <c r="O744" i="13"/>
  <c r="Q744" i="13"/>
  <c r="V744" i="13"/>
  <c r="G746" i="13"/>
  <c r="M746" i="13" s="1"/>
  <c r="I746" i="13"/>
  <c r="K746" i="13"/>
  <c r="O746" i="13"/>
  <c r="Q746" i="13"/>
  <c r="V746" i="13"/>
  <c r="G748" i="13"/>
  <c r="I748" i="13"/>
  <c r="K748" i="13"/>
  <c r="M748" i="13"/>
  <c r="O748" i="13"/>
  <c r="Q748" i="13"/>
  <c r="V748" i="13"/>
  <c r="G750" i="13"/>
  <c r="I750" i="13"/>
  <c r="K750" i="13"/>
  <c r="M750" i="13"/>
  <c r="O750" i="13"/>
  <c r="Q750" i="13"/>
  <c r="V750" i="13"/>
  <c r="G753" i="13"/>
  <c r="I753" i="13"/>
  <c r="K753" i="13"/>
  <c r="M753" i="13"/>
  <c r="O753" i="13"/>
  <c r="Q753" i="13"/>
  <c r="V753" i="13"/>
  <c r="G755" i="13"/>
  <c r="I755" i="13"/>
  <c r="K755" i="13"/>
  <c r="M755" i="13"/>
  <c r="O755" i="13"/>
  <c r="Q755" i="13"/>
  <c r="V755" i="13"/>
  <c r="G758" i="13"/>
  <c r="G757" i="13" s="1"/>
  <c r="I758" i="13"/>
  <c r="I757" i="13" s="1"/>
  <c r="K758" i="13"/>
  <c r="K757" i="13" s="1"/>
  <c r="M758" i="13"/>
  <c r="M757" i="13" s="1"/>
  <c r="O758" i="13"/>
  <c r="O757" i="13" s="1"/>
  <c r="Q758" i="13"/>
  <c r="Q757" i="13" s="1"/>
  <c r="V758" i="13"/>
  <c r="V757" i="13" s="1"/>
  <c r="G759" i="13"/>
  <c r="M759" i="13" s="1"/>
  <c r="I759" i="13"/>
  <c r="K759" i="13"/>
  <c r="O759" i="13"/>
  <c r="Q759" i="13"/>
  <c r="V759" i="13"/>
  <c r="G760" i="13"/>
  <c r="I760" i="13"/>
  <c r="K760" i="13"/>
  <c r="M760" i="13"/>
  <c r="O760" i="13"/>
  <c r="Q760" i="13"/>
  <c r="V760" i="13"/>
  <c r="G761" i="13"/>
  <c r="I761" i="13"/>
  <c r="K761" i="13"/>
  <c r="M761" i="13"/>
  <c r="O761" i="13"/>
  <c r="Q761" i="13"/>
  <c r="V761" i="13"/>
  <c r="G762" i="13"/>
  <c r="I762" i="13"/>
  <c r="K762" i="13"/>
  <c r="M762" i="13"/>
  <c r="O762" i="13"/>
  <c r="Q762" i="13"/>
  <c r="V762" i="13"/>
  <c r="G763" i="13"/>
  <c r="I763" i="13"/>
  <c r="K763" i="13"/>
  <c r="M763" i="13"/>
  <c r="O763" i="13"/>
  <c r="Q763" i="13"/>
  <c r="V763" i="13"/>
  <c r="G765" i="13"/>
  <c r="I765" i="13"/>
  <c r="K765" i="13"/>
  <c r="M765" i="13"/>
  <c r="O765" i="13"/>
  <c r="Q765" i="13"/>
  <c r="V765" i="13"/>
  <c r="I767" i="13"/>
  <c r="K767" i="13"/>
  <c r="O767" i="13"/>
  <c r="Q767" i="13"/>
  <c r="V767" i="13"/>
  <c r="G768" i="13"/>
  <c r="G767" i="13" s="1"/>
  <c r="I768" i="13"/>
  <c r="K768" i="13"/>
  <c r="O768" i="13"/>
  <c r="Q768" i="13"/>
  <c r="V768" i="13"/>
  <c r="AE771" i="13"/>
  <c r="G26" i="12"/>
  <c r="BA23" i="12"/>
  <c r="BA21" i="12"/>
  <c r="BA19" i="12"/>
  <c r="BA14" i="12"/>
  <c r="BA10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1" i="12"/>
  <c r="G8" i="12" s="1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I17" i="12"/>
  <c r="K17" i="12"/>
  <c r="O17" i="12"/>
  <c r="Q17" i="12"/>
  <c r="V17" i="12"/>
  <c r="G18" i="12"/>
  <c r="G17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AE26" i="12"/>
  <c r="I20" i="1"/>
  <c r="I19" i="1"/>
  <c r="I18" i="1"/>
  <c r="I17" i="1"/>
  <c r="I16" i="1"/>
  <c r="I116" i="1"/>
  <c r="J108" i="1" s="1"/>
  <c r="F52" i="1"/>
  <c r="G23" i="1" s="1"/>
  <c r="G52" i="1"/>
  <c r="G25" i="1" s="1"/>
  <c r="H52" i="1"/>
  <c r="I52" i="1"/>
  <c r="J39" i="1" s="1"/>
  <c r="J52" i="1" s="1"/>
  <c r="I51" i="1"/>
  <c r="I50" i="1"/>
  <c r="I49" i="1"/>
  <c r="I48" i="1"/>
  <c r="I47" i="1"/>
  <c r="I46" i="1"/>
  <c r="I44" i="1"/>
  <c r="I43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115" i="1" l="1"/>
  <c r="J114" i="1"/>
  <c r="J113" i="1"/>
  <c r="J112" i="1"/>
  <c r="J111" i="1"/>
  <c r="J97" i="1"/>
  <c r="J98" i="1"/>
  <c r="J78" i="1"/>
  <c r="J110" i="1"/>
  <c r="J79" i="1"/>
  <c r="J99" i="1"/>
  <c r="J85" i="1"/>
  <c r="J86" i="1"/>
  <c r="J100" i="1"/>
  <c r="J109" i="1"/>
  <c r="J88" i="1"/>
  <c r="J102" i="1"/>
  <c r="J89" i="1"/>
  <c r="J75" i="1"/>
  <c r="J73" i="1"/>
  <c r="J87" i="1"/>
  <c r="J74" i="1"/>
  <c r="J90" i="1"/>
  <c r="J101" i="1"/>
  <c r="J103" i="1"/>
  <c r="J76" i="1"/>
  <c r="J91" i="1"/>
  <c r="J77" i="1"/>
  <c r="J80" i="1"/>
  <c r="J104" i="1"/>
  <c r="J81" i="1"/>
  <c r="J93" i="1"/>
  <c r="J105" i="1"/>
  <c r="J92" i="1"/>
  <c r="J70" i="1"/>
  <c r="J82" i="1"/>
  <c r="J94" i="1"/>
  <c r="J71" i="1"/>
  <c r="J107" i="1"/>
  <c r="J83" i="1"/>
  <c r="J106" i="1"/>
  <c r="J95" i="1"/>
  <c r="J72" i="1"/>
  <c r="J84" i="1"/>
  <c r="J96" i="1"/>
  <c r="J51" i="1"/>
  <c r="J50" i="1"/>
  <c r="J49" i="1"/>
  <c r="A27" i="1"/>
  <c r="J44" i="1"/>
  <c r="J41" i="1"/>
  <c r="J43" i="1"/>
  <c r="J46" i="1"/>
  <c r="J40" i="1"/>
  <c r="J47" i="1"/>
  <c r="J48" i="1"/>
  <c r="M103" i="16"/>
  <c r="M45" i="16"/>
  <c r="M96" i="16"/>
  <c r="M8" i="16"/>
  <c r="G45" i="16"/>
  <c r="AF129" i="16"/>
  <c r="M8" i="15"/>
  <c r="M128" i="15"/>
  <c r="M127" i="15" s="1"/>
  <c r="M116" i="15"/>
  <c r="M109" i="15" s="1"/>
  <c r="G8" i="15"/>
  <c r="G104" i="15"/>
  <c r="M127" i="14"/>
  <c r="M183" i="14"/>
  <c r="M242" i="14"/>
  <c r="M366" i="14"/>
  <c r="M84" i="14"/>
  <c r="M299" i="14"/>
  <c r="M348" i="14"/>
  <c r="M317" i="14"/>
  <c r="M256" i="14"/>
  <c r="AF375" i="14"/>
  <c r="G183" i="14"/>
  <c r="M55" i="14"/>
  <c r="M54" i="14" s="1"/>
  <c r="M21" i="14"/>
  <c r="M20" i="14" s="1"/>
  <c r="G291" i="14"/>
  <c r="M248" i="13"/>
  <c r="M14" i="13"/>
  <c r="M397" i="13"/>
  <c r="M430" i="13"/>
  <c r="M478" i="13"/>
  <c r="M459" i="13"/>
  <c r="M618" i="13"/>
  <c r="M534" i="13"/>
  <c r="M80" i="13"/>
  <c r="M546" i="13"/>
  <c r="M217" i="13"/>
  <c r="G679" i="13"/>
  <c r="G397" i="13"/>
  <c r="G285" i="13"/>
  <c r="G200" i="13"/>
  <c r="G14" i="13"/>
  <c r="M768" i="13"/>
  <c r="M767" i="13" s="1"/>
  <c r="M119" i="13"/>
  <c r="M97" i="13" s="1"/>
  <c r="G248" i="13"/>
  <c r="AF26" i="12"/>
  <c r="M18" i="12"/>
  <c r="M17" i="12" s="1"/>
  <c r="I21" i="1"/>
  <c r="J116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CFF29AEF-A4B6-4A78-B869-76EA519967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2CCF3A-AEF7-4B34-B7A0-F0CB0EC2D0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4A70D70C-A325-45BF-8F1B-A20434B3F85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F33AB9-8BE6-4F39-ABC0-37606F4049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CA35CAC8-5141-4E02-918C-997DBFAF44B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54B5F0-0802-4742-B3E7-C9A12A2B124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95AE5816-C0E5-42F2-AB70-22FEC08EAB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00320F-7E5A-42F9-B442-BE43FB9931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A7A784D8-0048-41FF-B0BF-BE442AFADE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3B69F7-E4AB-4A0B-9D4F-5AA7B77EB0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<sst xmlns="http://schemas.openxmlformats.org/spreadsheetml/2006/main" count="7236" uniqueCount="1901">
  <si>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</si>
  <si>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</si>
  <si>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</si>
  <si>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</si>
  <si>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</si>
  <si>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</si>
  <si>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</si>
  <si>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</si>
  <si>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</si>
  <si>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</si>
  <si>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</si>
  <si>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</si>
  <si>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</si>
  <si>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</si>
  <si>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</si>
  <si>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</si>
  <si>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</si>
  <si>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</si>
  <si>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</si>
  <si>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</si>
  <si>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</si>
  <si>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</si>
  <si>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</si>
  <si>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</si>
  <si>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</si>
  <si>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</si>
  <si>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</si>
  <si>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</si>
  <si>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</si>
  <si>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</si>
  <si>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</si>
  <si>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</si>
  <si>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</si>
  <si>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</si>
  <si>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</si>
  <si>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</si>
  <si>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</si>
  <si>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</si>
  <si>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</si>
  <si>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</si>
  <si>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</si>
  <si>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</si>
  <si>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</si>
  <si>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245Z001A</t>
  </si>
  <si>
    <t>Řešení havarijního stavu školní kuchyně</t>
  </si>
  <si>
    <t>Stavba</t>
  </si>
  <si>
    <t>Ostatní a vedlejší náklady</t>
  </si>
  <si>
    <t>ON/VN</t>
  </si>
  <si>
    <t>Stavební objekt</t>
  </si>
  <si>
    <t>D.1</t>
  </si>
  <si>
    <t>D.1.1.</t>
  </si>
  <si>
    <t>Architektonicko stavební řešení</t>
  </si>
  <si>
    <t>Provozní soubor</t>
  </si>
  <si>
    <t>D.1.4.1</t>
  </si>
  <si>
    <t>Zdravotně technické instalace</t>
  </si>
  <si>
    <t>D.1.4.1.</t>
  </si>
  <si>
    <t>D.1.4.2</t>
  </si>
  <si>
    <t>Vzduchotechnika</t>
  </si>
  <si>
    <t>1</t>
  </si>
  <si>
    <t>VZT a chlazení</t>
  </si>
  <si>
    <t>D.1.4.6</t>
  </si>
  <si>
    <t>Elektrotechnika a elektronické komunikace</t>
  </si>
  <si>
    <t>01</t>
  </si>
  <si>
    <t>Celkem za stavbu</t>
  </si>
  <si>
    <t>CZK</t>
  </si>
  <si>
    <t>#POPS</t>
  </si>
  <si>
    <t>Popis stavby: 245Z001A - Řešení havarijního stavu školní kuchyně</t>
  </si>
  <si>
    <t>#POPO</t>
  </si>
  <si>
    <t>Popis objektu: D.1 - Řešení havarijního stavu školní kuchyně</t>
  </si>
  <si>
    <t>#POPR</t>
  </si>
  <si>
    <t>Popis rozpočtu: D.1.1. - Architektonicko stavební řešení</t>
  </si>
  <si>
    <t>Popis objektu: D.1.4.1 - Zdravotně technické instalace</t>
  </si>
  <si>
    <t>Popis rozpočtu: D.1.4.1. - Zdravotně technické instalace</t>
  </si>
  <si>
    <t>Popis objektu: D.1.4.2 - Vzduchotechnika</t>
  </si>
  <si>
    <t>Popis rozpočtu: 1 - VZT a chlazení</t>
  </si>
  <si>
    <t>Popis objektu: D.1.4.6 - Elektrotechnika a elektronické komunikace</t>
  </si>
  <si>
    <t>Popis rozpočtu: 01 - Elektrotechnika a elektronické komunikace</t>
  </si>
  <si>
    <t>Popis objektu: OVN - Ostatní a vedlejší náklady</t>
  </si>
  <si>
    <t>Popis rozpočtu: ON/VN - Ostatní a vedlejší náklady</t>
  </si>
  <si>
    <t>Rekapitulace dílů</t>
  </si>
  <si>
    <t>Typ dílu</t>
  </si>
  <si>
    <t>_2</t>
  </si>
  <si>
    <t>Stavební práce</t>
  </si>
  <si>
    <t>_3</t>
  </si>
  <si>
    <t>Materiály</t>
  </si>
  <si>
    <t>_4</t>
  </si>
  <si>
    <t>Dodávky zařízení (specifikace)</t>
  </si>
  <si>
    <t>_7</t>
  </si>
  <si>
    <t>Dodávka a montáž Stravovacího systému</t>
  </si>
  <si>
    <t>zařízení 1 - Větrání prostoru kuchyně</t>
  </si>
  <si>
    <t>2</t>
  </si>
  <si>
    <t>zařízení 2 - Větrání sociálního zázemí a šatny</t>
  </si>
  <si>
    <t>21</t>
  </si>
  <si>
    <t>Úprava podloží a základ.spáry</t>
  </si>
  <si>
    <t>3</t>
  </si>
  <si>
    <t>Svislé a kompletní konstrukce</t>
  </si>
  <si>
    <t>zařízení 3 - odvětrání výlevky</t>
  </si>
  <si>
    <t>34</t>
  </si>
  <si>
    <t>Stěny a příčky</t>
  </si>
  <si>
    <t>342</t>
  </si>
  <si>
    <t>Stěny a příčky montované lehké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</si>
  <si>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</si>
  <si>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</si>
  <si>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</si>
  <si>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</si>
  <si>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</si>
  <si>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</si>
  <si>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</si>
  <si>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</si>
  <si>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</si>
  <si>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</si>
  <si>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</si>
  <si>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</si>
  <si>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</si>
  <si>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</si>
  <si>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</si>
  <si>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</si>
  <si>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</si>
  <si>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</si>
  <si>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</si>
  <si>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</si>
  <si>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</si>
  <si>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</si>
  <si>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700</t>
  </si>
  <si>
    <t>HZS - hodinové zúčtovací sazby, zkoušky, revize</t>
  </si>
  <si>
    <t>700B</t>
  </si>
  <si>
    <t>Demontáže PSV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</si>
  <si>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</si>
  <si>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</si>
  <si>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</si>
  <si>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</si>
  <si>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</si>
  <si>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</si>
  <si>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</si>
  <si>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</si>
  <si>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</si>
  <si>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</si>
  <si>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</si>
  <si>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</si>
  <si>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726</t>
  </si>
  <si>
    <t>Předstěnové systémy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</si>
  <si>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</si>
  <si>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</si>
  <si>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</si>
  <si>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</si>
  <si>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</si>
  <si>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</si>
  <si>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</si>
  <si>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</si>
  <si>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</si>
  <si>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</si>
  <si>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</si>
  <si>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</si>
  <si>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</si>
  <si>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</si>
  <si>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</si>
  <si>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</si>
  <si>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</si>
  <si>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</si>
  <si>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</si>
  <si>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</si>
  <si>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</si>
  <si>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</si>
  <si>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</si>
  <si>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</si>
  <si>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</si>
  <si>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</si>
  <si>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</si>
  <si>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</si>
  <si>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</si>
  <si>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</si>
  <si>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</si>
  <si>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</si>
  <si>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OVN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</si>
  <si>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</si>
  <si>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</si>
  <si>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</si>
  <si>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</si>
  <si>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</si>
  <si>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</si>
  <si>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</si>
  <si>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</si>
  <si>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</si>
  <si>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</si>
  <si>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</si>
  <si>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</si>
  <si>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</si>
  <si>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</si>
  <si>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</si>
  <si>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</si>
  <si>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</si>
  <si>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</si>
  <si>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</si>
  <si>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</si>
  <si>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</si>
  <si>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</si>
  <si>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</si>
  <si>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</si>
  <si>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</si>
  <si>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</si>
  <si>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</si>
  <si>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 R</t>
  </si>
  <si>
    <t>Přípravné a průzkumné služby či práce</t>
  </si>
  <si>
    <t>Soubor</t>
  </si>
  <si>
    <t>RTS 24/ I</t>
  </si>
  <si>
    <t>Indiv</t>
  </si>
  <si>
    <t>VRN</t>
  </si>
  <si>
    <t>Běžná</t>
  </si>
  <si>
    <t>POL99_8</t>
  </si>
  <si>
    <t>Náklady dodavatele vyplývající z povinností dodavatele stanovených obchodními podmínkami před zahájením stavebních prací. Tato skupina zahrnuje zejména náklady na přípravné činnosti.</t>
  </si>
  <si>
    <t>POP</t>
  </si>
  <si>
    <t>005121 R</t>
  </si>
  <si>
    <t>Zařízení staveniště</t>
  </si>
  <si>
    <t>POL99_2</t>
  </si>
  <si>
    <t>Veškeré náklady spojené s vybudováním, provozem a odstraněním zařízení staveniště.</t>
  </si>
  <si>
    <t>005122 R</t>
  </si>
  <si>
    <t>Provozní vlivy</t>
  </si>
  <si>
    <t>POL99_0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</si>
  <si>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</si>
  <si>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</si>
  <si>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</si>
  <si>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</si>
  <si>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</si>
  <si>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</si>
  <si>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</si>
  <si>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</si>
  <si>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</si>
  <si>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</si>
  <si>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</si>
  <si>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</si>
  <si>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</si>
  <si>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hygienický rozbor vody : 1</t>
  </si>
  <si>
    <t>VV</t>
  </si>
  <si>
    <t>SUM</t>
  </si>
  <si>
    <t>END</t>
  </si>
  <si>
    <t>Položkový soupis prací a dodávek</t>
  </si>
  <si>
    <t>216904391R00</t>
  </si>
  <si>
    <t>Očištění ploch tlak. vodou nebo stlač. vzduchem  ,  , příplatek za ruční dočištění ocelovými kartáči</t>
  </si>
  <si>
    <t>m2</t>
  </si>
  <si>
    <t>800-2</t>
  </si>
  <si>
    <t>Práce</t>
  </si>
  <si>
    <t>POL1_</t>
  </si>
  <si>
    <t>sanace - schodiště, sklep : 1,5*8,0</t>
  </si>
  <si>
    <t>281606123R00</t>
  </si>
  <si>
    <t>Injektování zdiva proti vzlínající vlhkosti cihelného, tloušťky do 500 mm, beztlakovou krémovou injektáží</t>
  </si>
  <si>
    <t>m</t>
  </si>
  <si>
    <t>801-4</t>
  </si>
  <si>
    <t>Vyvrtání otvorů 10 ks/m, vyčištění vrtu od hrubých nečistot, zaplnění otvorů injektážní pastou. Aplikace tlakovou pistolí. Uzavření vyplněných otvorů těsnicí maltou.</t>
  </si>
  <si>
    <t>sanace - schodiště, sklep : 8,0</t>
  </si>
  <si>
    <t>310239211RT2</t>
  </si>
  <si>
    <t>Zazdívka otvorů o ploše přes 1 m2 do 4 m2 ve zdivu nadzákladovém cihlami pálenými pro jakoukoliv maltu vápenocementovou</t>
  </si>
  <si>
    <t>m3</t>
  </si>
  <si>
    <t>včetně pomocného pracovního lešení</t>
  </si>
  <si>
    <t>SPI</t>
  </si>
  <si>
    <t>1,87*1,26*0,45</t>
  </si>
  <si>
    <t>317234410R00</t>
  </si>
  <si>
    <t>Vyzdívka mezi nosníky cementovou</t>
  </si>
  <si>
    <t>jakýmikoliv cihlami pálenými na jakoukoliv maltu,</t>
  </si>
  <si>
    <t>I160 : 2,75*0,6*0,06</t>
  </si>
  <si>
    <t>317314160R00</t>
  </si>
  <si>
    <t>Podbetonování zhlaví nosníků zdivo šířky 600 mm</t>
  </si>
  <si>
    <t>kus</t>
  </si>
  <si>
    <t>betonem C 16/20. Tloušťka lože 50 mm, délka 200 mm.</t>
  </si>
  <si>
    <t>VZT stavební prostup : 2</t>
  </si>
  <si>
    <t>317941121R00</t>
  </si>
  <si>
    <t>Osazení ocelových válcovaných nosníků na zdivu bez dodávky materiálu, výšky do 120 mm</t>
  </si>
  <si>
    <t>t</t>
  </si>
  <si>
    <t>801-1</t>
  </si>
  <si>
    <t>profilu I, nebo IE, nebo U, nebo UE, nebo L</t>
  </si>
  <si>
    <t>L60/60/6 - 5,42 kg/m : 1,2*2*5,42*0,001</t>
  </si>
  <si>
    <t>317941123R00</t>
  </si>
  <si>
    <t>Osazení ocelových válcovaných nosníků na zdivu bez dodávky materiálu, výšky od 140 do 220 mm</t>
  </si>
  <si>
    <t>Oranžová</t>
  </si>
  <si>
    <t>346244315R00</t>
  </si>
  <si>
    <t>Obezdívka van a WC modulů z pórobetonu tloušťky 150 mm</t>
  </si>
  <si>
    <t>modul WC, výlevka : 1,2*0,9*2</t>
  </si>
  <si>
    <t>346244381R00</t>
  </si>
  <si>
    <t>Plentování ocelových nosníků jednostranné výšky do 200 mm</t>
  </si>
  <si>
    <t>jakýmikoliv cihlami,</t>
  </si>
  <si>
    <t>I160 : 0,16*2,75*2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</si>
  <si>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</si>
  <si>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</si>
  <si>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</si>
  <si>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I160 : 2,75*1,0</t>
  </si>
  <si>
    <t>621481211RT6</t>
  </si>
  <si>
    <t>Vyztužení vnějších omítek podhledů sklotextilní síťovinou s dodávkou výztužné sítě a stěrkového tmelu</t>
  </si>
  <si>
    <t>zaplentování L60/60/6 : 1,2*0,3</t>
  </si>
  <si>
    <t>133301600000R</t>
  </si>
  <si>
    <t>Tyč ocelová válcovaná za tepla průřez: rovnoramenné L; značka: S235JR (1.0038); a = 60 mm; b = 60 mm; t = 6,0 mm</t>
  </si>
  <si>
    <t>kg</t>
  </si>
  <si>
    <t>SPCM</t>
  </si>
  <si>
    <t>Specifikace</t>
  </si>
  <si>
    <t>POL3_</t>
  </si>
  <si>
    <t>hmotnost 5,42 kg/m : 1,2*2*5,42*1,08</t>
  </si>
  <si>
    <t>13380530R</t>
  </si>
  <si>
    <t>Tyč ocelová válcovaná za tepla průřez: I; značka: S235JR (1.0038); h = 160 mm; b = 74 mm; s = 6,3 mm; t = 9,5 mm</t>
  </si>
  <si>
    <t xml:space="preserve">+8% : </t>
  </si>
  <si>
    <t>Odkaz na mn. položky pořadí 7 : 1,96900*1,08</t>
  </si>
  <si>
    <t>317121047RT2</t>
  </si>
  <si>
    <t>Překlady pórobetonové nenosné délky 1240 mm, šířky 100 mm, výšky 249 mm</t>
  </si>
  <si>
    <t>317121047RT3</t>
  </si>
  <si>
    <t>Překlady pórobetonové nenosné délky 1240 mm, šířky 125 mm, výšky 249 mm</t>
  </si>
  <si>
    <t>317121049RT2</t>
  </si>
  <si>
    <t>Překlady pórobetonové nenosné délky 2500 mm, šířky 100 mm, výšky 249 mm</t>
  </si>
  <si>
    <t>prostupy VZT : 3</t>
  </si>
  <si>
    <t>342255024R00</t>
  </si>
  <si>
    <t>Příčky z cihel a tvárnic nepálených příčky z příčkovek pórobetonových tloušťky 100 mm</t>
  </si>
  <si>
    <t>včetně pomocného lešení</t>
  </si>
  <si>
    <t>m.č. 1.10 : 3,3*1,95*2-2,05*0,6</t>
  </si>
  <si>
    <t>m.č. 1.11, 1.12 : 3,1*(1,145+1,0+1,27+1,145+0,95+0,32+1,2+0,32)-2,05*0,7*2</t>
  </si>
  <si>
    <t>odpočet otvorů : -1,85*0,55*2</t>
  </si>
  <si>
    <t>342255026R00</t>
  </si>
  <si>
    <t>Příčky z cihel a tvárnic nepálených příčky z příčkovek pórobetonových tloušťky 125 mm</t>
  </si>
  <si>
    <t>m.č. 1.14/1.15 : 3,4*1,95</t>
  </si>
  <si>
    <t>m.č. 1.05/1.06 : 3,1*2,48-2,05*0,9</t>
  </si>
  <si>
    <t>odpočet otvorů : -1,85*1,15</t>
  </si>
  <si>
    <t>342668111R00</t>
  </si>
  <si>
    <t>Těsnění styku příčky se stávající stěnou PU pěnou</t>
  </si>
  <si>
    <t>m.č. 1.10 : (1,95-1,85)*2</t>
  </si>
  <si>
    <t>m.č. 1.11, 1.12 : 1,145+1,0+1,27+1,145+0,95+0,32+1,2+0,32</t>
  </si>
  <si>
    <t>m.č. 1.14/1.15 : 1,95-1,85</t>
  </si>
  <si>
    <t>m.č. 1.05/1.06 : 2,48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</si>
  <si>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</si>
  <si>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</si>
  <si>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</si>
  <si>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</si>
  <si>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m.č. 1.10 : 3,3*4</t>
  </si>
  <si>
    <t>m.č. 1.11, 1.12 : 3,1*5</t>
  </si>
  <si>
    <t>m.č. 1.14/1.15 : 3,4*2</t>
  </si>
  <si>
    <t>m.č. 1.05/1.06 : 3,1*2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</si>
  <si>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</si>
  <si>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</si>
  <si>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</si>
  <si>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0,25*2,1*4</t>
  </si>
  <si>
    <t>931971113R00</t>
  </si>
  <si>
    <t>Separace zdiva od podkladu těžkým asfaltovým pásem šířky do 300 mm</t>
  </si>
  <si>
    <t xml:space="preserve">Separace příček : </t>
  </si>
  <si>
    <t>m.č. 1.10 : 1,95*2</t>
  </si>
  <si>
    <t>m.č. 1.14/1.15 : 1,95</t>
  </si>
  <si>
    <t>342013223R00</t>
  </si>
  <si>
    <t>Příčky z desek sádrokartonových dvojité opláštění, jednoduchá konstrukce CW 75 tloušťka příčky 125 mm, desky impregnované, tloušťky12,5 mm, tloušťka izolace 80 mm, požární odolnost EI 60</t>
  </si>
  <si>
    <t>zřízení nosné konstrukce příčky, vložení tepelné izolace tl. do 5 cm, montáž desek, tmelení spár Q2 a úprava rohů. Včetně dodávek materiálu.</t>
  </si>
  <si>
    <t>3,4*5,02-2,05*0,9</t>
  </si>
  <si>
    <t>342091211R00</t>
  </si>
  <si>
    <t>Úpravy, doplňkové práce a příplatky pro sádrokartonové a sádrovláknité příčky Úprava napojovací spáry SDK s jinou stavební konstrukcí akrylovým tmelem šířka spáry do 2 mm</t>
  </si>
  <si>
    <t>3,4*4</t>
  </si>
  <si>
    <t>342091014R00</t>
  </si>
  <si>
    <t>Úpravy, doplňkové práce a příplatky pro sádrokartonové a sádrovláknité příčky příplatky za zřízení otvoru do 4 m2, OK 2x CW, 2x opláštění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</si>
  <si>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</si>
  <si>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</si>
  <si>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</si>
  <si>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347016233R00</t>
  </si>
  <si>
    <t>Předstěny opláštěné sádrokartonovými deskami volně stojící, bez izolace 1x nosná ocelová konstrukce CW 100, dvojité opláštění, desky impregnované, tloušťky 12,5 mm, tloušťka stěny 125 mm, požární odolnost EI 45</t>
  </si>
  <si>
    <t>342263320V1</t>
  </si>
  <si>
    <t>Úprava sádrokartonové příčky pro skříněk, polic</t>
  </si>
  <si>
    <t>Vlastní</t>
  </si>
  <si>
    <t>411386611T00</t>
  </si>
  <si>
    <t>Zabetonování otvorů instal. 0,09 m2 ve stropech a klenbách, ze suchých směsí</t>
  </si>
  <si>
    <t>URS 24/I</t>
  </si>
  <si>
    <t>601011141RT3</t>
  </si>
  <si>
    <t xml:space="preserve">Omítka stropů a podhledů z hotových směsí vrstva štuková, vápenná,  , tloušťka vrstvy 4 mm,  </t>
  </si>
  <si>
    <t>po jednotlivých vrstvách</t>
  </si>
  <si>
    <t>Včetně pomocného lešení.</t>
  </si>
  <si>
    <t>Odkaz na mn. položky pořadí 35 : 138,19000</t>
  </si>
  <si>
    <t>602011141RT3</t>
  </si>
  <si>
    <t xml:space="preserve">Omítka stěn z hotových směsí vrstva štuková, vápenná,  , tloušťka vrstvy 4 mm,  </t>
  </si>
  <si>
    <t xml:space="preserve">oprava/sjednocení stáv. omítek : </t>
  </si>
  <si>
    <t>m.č. 1.04 : 1,3*(2,66+12,64+8,52+1,95+8,52+8,4+1,2+1,32+3,25+1,32+0,35+8,44+0,1*2+0,615+5,02+2,655+1,76+0,9+0,975+1,68)+3,3*0,615*2</t>
  </si>
  <si>
    <t>odpočet otvorů : -1,0*1,27-1,0*1,18-3,115*2,47*2-1,2*2,16-1,2*1,2*3-0,73*1,76*2-0,73*1,68*2</t>
  </si>
  <si>
    <t>přípočet ostění : 0,45*(1,0+1,27+1,0)+0,45*(1,0+1,18+1,0)+0,15*(1,87+2,16+1,87)+0,4*(1,87+1,2+1,87)*3+0,3*(2,0+0,97+2,0)</t>
  </si>
  <si>
    <t>m.č. 1.05 : 3,0*(1,2+2,48+1,2)*2-2,05*0,95*2-1,97*0,85*2-2,05*1,0*2+0,35*(2,05+0,95+2,05)+0,5*(2,05+1,0+2,05)</t>
  </si>
  <si>
    <t>m.č. 1.06 : 1,0*(2,48+3,125)*2-0,7*0,63*2+0,3*(0,7+0,63+0,7)*2</t>
  </si>
  <si>
    <t>m.č. 1.07 : 4,33*2,48+(1,37*3,25/2)*2+(2,96*3,25*2)-4,08*1,425+0,25*(4,08+1,425+4,08)</t>
  </si>
  <si>
    <t>m.č. 1.08 : 2,96*(4,45+2,43)*2-2,05*1,0*2-0,6*1,15+0,4*(2,05+1,0+2,05)+0,3*(0,6+1,15+0,6)-0,6*(0,6+0,49+0,3+1,45+0,3+0,49+0,6)</t>
  </si>
  <si>
    <t>m.č. 1.09 : 2,96*(2,45+2,42+0,1+1,35+1,37+1,0+1,05)-1,97*0,75-2,05*1,0+0,4*(2,05+1,0+2,05)</t>
  </si>
  <si>
    <t>m.č. 1.10 : 1,3*(0,9+1,95)*2</t>
  </si>
  <si>
    <t>m.č. 1.11 : 1,0*(0,9+1,145+1,0+1,27+1,1+0,32+0,9+2,095)</t>
  </si>
  <si>
    <t>m.č. 1.12 : 1,0*(0,9+2,1+0,4+0,32+0,5+2,42)</t>
  </si>
  <si>
    <t>m.č. 1.13, 1.14 : 3,3*(7,7+1,95)*2-1,86*1,18-0,75*2,25-2,05*1,07+0,45*(1,86+1,18+1,86)+0,3*(1,92+1,235+1,92)+0,4*(2,15+0,85+2,15)+0,4*(2,15+0,88+2,15)+0,45*(2,05+1,07+2,05)-2,0*(0,45+1,97+0,4+0,88+0,4+2,07+1,95)</t>
  </si>
  <si>
    <t>m.č. 1.15 : 3,3*(2,78+1,95)*2-2,05*0,97+0,45*(2,05+0,97+2,05)</t>
  </si>
  <si>
    <t>602016191R00</t>
  </si>
  <si>
    <t>Jádrová omítka penetrační nátěr stěn akrylátový</t>
  </si>
  <si>
    <t>Odkaz na mn. položky pořadí 8 : 2,16000</t>
  </si>
  <si>
    <t>Odkaz na mn. položky pořadí 17 : 29,52000*2</t>
  </si>
  <si>
    <t>Odkaz na mn. položky pořadí 18 : 10,34550*2</t>
  </si>
  <si>
    <t>601011199R00</t>
  </si>
  <si>
    <t>Penetrace velmi savých minerálních podkladů zpevňující (lehké betony a staré omítky), stropů</t>
  </si>
  <si>
    <t>602011199R00</t>
  </si>
  <si>
    <t>Penetrace velmi savých minerálních podkladů zpevňující (lehké betony a staré omítky), stěn</t>
  </si>
  <si>
    <t>Odkaz na mn. položky pořadí 45 : 500,91745</t>
  </si>
  <si>
    <t>Odkaz na mn. položky pořadí 31 : 81,89100*-1</t>
  </si>
  <si>
    <t>611401111RT2</t>
  </si>
  <si>
    <t>Omítka malých ploch na stropech do 0,09 m2, vápennou štukovou omítkou</t>
  </si>
  <si>
    <t>jakoukoliv maltou, z pomocného pracovního lešení o výšce podlahy do 1900 mm a pro zatížení do 1,5 kPa,</t>
  </si>
  <si>
    <t>611481211RT6</t>
  </si>
  <si>
    <t>Vyztužení vnitřních omítek stropů sklotextilní síťovinou s dodávkou síťoviny a stěrkového tmelu</t>
  </si>
  <si>
    <t>s pomocným lešením o výšce podlahy do 1900 mm a pro zatížení do 1,5 kPa,</t>
  </si>
  <si>
    <t>m.č. 1.02 : 6,26</t>
  </si>
  <si>
    <t>m.č. 1.04 : 83,5</t>
  </si>
  <si>
    <t>m.č. 1.05 : 6,32</t>
  </si>
  <si>
    <t>m.č. 1.06 : 7,75</t>
  </si>
  <si>
    <t>m.č. 1.07 : 8,19</t>
  </si>
  <si>
    <t>m.č. 1.08 : 10,81</t>
  </si>
  <si>
    <t>m.č. 1.14 : 9,94</t>
  </si>
  <si>
    <t>m.č. 1.15 : 5,42</t>
  </si>
  <si>
    <t>612401291RT2</t>
  </si>
  <si>
    <t>Omítky malých ploch vnitřních stěn přes 0,09 do 0,25 m2, vápennou štukovou omítkou</t>
  </si>
  <si>
    <t>zapravení L60/60/6 : 1</t>
  </si>
  <si>
    <t>612401391RT2</t>
  </si>
  <si>
    <t>Omítky malých ploch vnitřních stěn přes 0,25 do 1 m2, vápennou štukovou omítkou</t>
  </si>
  <si>
    <t>zapravení I160 : 1</t>
  </si>
  <si>
    <t>612403393R00</t>
  </si>
  <si>
    <t>Hrubá výplň rýh ve stěnách, jakoukoliv maltou maltou ze suchých směsí  150 x 50 mm</t>
  </si>
  <si>
    <t>jakékoliv šířky rýhy,</t>
  </si>
  <si>
    <t>612409991RT2</t>
  </si>
  <si>
    <t>Začištění omítek kolem oken, dveří a obkladů apod. s použitím suché maltové směsi</t>
  </si>
  <si>
    <t>VZT stavební prostup : (0,75+2,25)*2</t>
  </si>
  <si>
    <t>výměna dveří m.č. 1.01, 1.02 : (2,05+1,0+2,05)*2*2</t>
  </si>
  <si>
    <t>výměna dveří m.č. 1.08 : (2,05+1,0+2,05)*2*2</t>
  </si>
  <si>
    <t>výměna dveří m.č. 1.14 : (2,05+1,07+2,05)*2</t>
  </si>
  <si>
    <t>výměna dveří m.č. 1.15 : (2,05+0,97+2,05)*2</t>
  </si>
  <si>
    <t>612425921R00</t>
  </si>
  <si>
    <t xml:space="preserve">Omítka vápenná vnitřního ostění omítkou hladkou </t>
  </si>
  <si>
    <t>okenního nebo dveřního, z pomocného pracovního lešení o výšce podlahy do 1900 mm a pro zatížení do 1,5 kPa,</t>
  </si>
  <si>
    <t xml:space="preserve">m.č. 1.04 : </t>
  </si>
  <si>
    <t>rozšíření stáv.prostupu 630x315 na 650x350 mm : 0,63*(0,65+0,35)*2</t>
  </si>
  <si>
    <t>doplnění ostění po odsek. stáv. obkladů : 0,43*0,15*2+1,5*0,3*2+0,48*(0,15*2*3)+0,45*0,45*2+0,3*2,16+0,4*0,64*2*3</t>
  </si>
  <si>
    <t xml:space="preserve">m.č. 1.13 : </t>
  </si>
  <si>
    <t>VZT stavební prostup : 0,6*(2,25+0,75)*2</t>
  </si>
  <si>
    <t>612425931RT2</t>
  </si>
  <si>
    <t>Omítka vápenná vnitřního ostění omítkou štukovou</t>
  </si>
  <si>
    <t>výměna dveří m.č. 1.01, 1.02 : 0,15*(2,05+1,0+2,05)*2</t>
  </si>
  <si>
    <t>výměna dveří m.č. 1.08 : 0,15*(2,05+1,0+2,05)*2</t>
  </si>
  <si>
    <t>výměna dveří m.č. 1.14 : 0,15*(2,05+1,07+2,05)</t>
  </si>
  <si>
    <t>výměna dveří m.č. 1.15 : 0,15*(2,05+0,97+2,05)</t>
  </si>
  <si>
    <t>612434253RT1</t>
  </si>
  <si>
    <t xml:space="preserve">Omítkový sanační systém pro vnitřní zdivo sanační podhoz tl. 4 mm, sanační jádrová odvlhčovací omítka tl. 25 mm, sanační omítka štuková tl. 2,5 mm,  </t>
  </si>
  <si>
    <t>612474510R00</t>
  </si>
  <si>
    <t xml:space="preserve">Omítka vnitřní stěn ze suché směsi jednovrstvá filcovaná,  , vápenocementová, na pálené cihly a tvarovky,  </t>
  </si>
  <si>
    <t>kompletní souvrství</t>
  </si>
  <si>
    <t xml:space="preserve">podrovnání po odsek. stáv. obkladů : </t>
  </si>
  <si>
    <t>m.č. 1.03 : 1,4*(0,75+0,5)</t>
  </si>
  <si>
    <t>1,5*(5,44+12,64+7,985+1,95+0,325+0,63+0,74+1,2+1,32+3,25+1,32+0,35+3,0+0,615+5,02)</t>
  </si>
  <si>
    <t>1,5*(0,63+1,24+0,3+0,97+0,3+1,91+0,63+4,12)</t>
  </si>
  <si>
    <t>1,5*(0,615+0,45+0,1+0,85+0,1+0,7+0,615+2,0)</t>
  </si>
  <si>
    <t>odpočet otvorů : -0,43*1,08-1,5*1,45-0,48*(1,5+1,5+1,5)-0,45*1,18-1,5*0,65-1,5*0,95-0,64*2,16-0,64*1,2*3</t>
  </si>
  <si>
    <t>přípočet ostění : 0,43*0,15*2+1,5*0,3*2+0,48*(0,15*2*3)+0,45*0,45*2+0,3*2,16+0,4*(0,64+1,2+0,64)*3</t>
  </si>
  <si>
    <t>úklid : 1,5*1,3*2-1,5*0,65</t>
  </si>
  <si>
    <t>hygienické zázemí kuchyňky : 2,0*2,0</t>
  </si>
  <si>
    <t>612474611RT2</t>
  </si>
  <si>
    <t>Omítka stěn vnitřní, VPC jádro, vápen.štuk, ručně, na pálené cihly a tvarovky - nové zdivo</t>
  </si>
  <si>
    <t>1,87*1,26</t>
  </si>
  <si>
    <t>612481211RT6</t>
  </si>
  <si>
    <t>Vyztužení povrchu vnitřních stěn sklotextilní síťovinou s dodávkou síťoviny a stěrkového tmelu</t>
  </si>
  <si>
    <t>Žlutá</t>
  </si>
  <si>
    <t>m.č. 1.04 : 3,3*(2,66+12,64+8,52+1,95+8,52+8,4+1,2+1,32+3,25+1,32+0,35+8,44+0,1*2+0,615+5,02+2,655+1,76+0,9+0,975+1,68)+3,3*0,615*2</t>
  </si>
  <si>
    <t>odpočet otvorů : -2,05*0,9-1,07*1,08-2,0*1,45-1,07*1,5*3-0,6*1,27-1,85*1,18-2,075*1,07*2-3,115*2,47*2-1,87*2,16-1,87*1,2*3-2,73*1,76*2-2,73*1,68*2</t>
  </si>
  <si>
    <t>přípočet ostění : 0,45*(1,1+1,27+1,1)+0,45*(1,5+1,18+1,5)+0,15*(1,87+2,16+1,87)+0,4*(1,87+1,2+1,87)*3+0,3*(2,0+0,97+2,0)</t>
  </si>
  <si>
    <t>m.č. 1.06 : 3,0*(2,48+3,125)*2-1,97*0,95-0,28*0,63*2+0,3*(0,28+0,63+0,28)*2</t>
  </si>
  <si>
    <t>m.č. 1.08 : 2,96*(4,45+2,43)*2-2,05*1,0*2-0,6*1,15+0,4*(2,05+1,0+2,05)+0,3*(0,6+1,15+0,6)</t>
  </si>
  <si>
    <t>m.č. 1.10 : 3,3*(0,9+1,95)*2-1,97*0,65</t>
  </si>
  <si>
    <t>m.č. 1.11 : 2,96*(0,9+1,145+1,0+1,27+1,1+0,32+0,9+2,095)-1,97*0,75*2</t>
  </si>
  <si>
    <t>m.č. 1.12 : 2,96*(0,9+2,1+0,4+0,32+0,5+2,42)-1,97*0,75</t>
  </si>
  <si>
    <t>m.č. 1.13, 1.14 : 3,3*(7,7+1,95)*2-1,86*1,18-0,75*2,25-2,05*1,07+0,45*(1,86+1,18+1,86)+0,3*(1,92+1,235+1,92)+0,4*(2,15+0,85+2,15)+0,4*(2,15+0,88+2,15)+0,45*(2,05+1,07+2,05)</t>
  </si>
  <si>
    <t>632451012R00</t>
  </si>
  <si>
    <t>Vyrovnávací potěr ze suché směsi v pásu tloušťky 30 mm</t>
  </si>
  <si>
    <t xml:space="preserve">podrovnání parapetů : </t>
  </si>
  <si>
    <t>m.č. 1.04 : 0,15*(1,08+1,5*3)+0,3*2,16+0,4*1,2*3</t>
  </si>
  <si>
    <t>632421160RU3</t>
  </si>
  <si>
    <t>Potěr ze suchých směsí cementová rychle tvrdnoucí podlahová hmota vyztužená vláknem, tloušťky 50 mm, včetně penetrace</t>
  </si>
  <si>
    <t>s rozprostřením a uhlazením</t>
  </si>
  <si>
    <t>včetně penetrace podkladu.</t>
  </si>
  <si>
    <t>m.č. 1.07 : 2,48*1,01</t>
  </si>
  <si>
    <t>m.č. 1.09 : 4,6</t>
  </si>
  <si>
    <t>m.č. 1.10 : 1,8</t>
  </si>
  <si>
    <t>m.č. 1.11 : 3,16</t>
  </si>
  <si>
    <t>m.č. 1.12 : 2,05</t>
  </si>
  <si>
    <t>m.č. 1.13 : 4,41</t>
  </si>
  <si>
    <t>631319181SP</t>
  </si>
  <si>
    <t>Příplatek za lokální spádování kolem vpustí  1,5-2%</t>
  </si>
  <si>
    <t>642944121R00</t>
  </si>
  <si>
    <t>Osazování ocelových zárubní dodatečně plochy do 2,5 m2</t>
  </si>
  <si>
    <t>lisovaných nebo z úhelníků s vybetonováním prahu</t>
  </si>
  <si>
    <t>Včetně pomocného pracovního lešení o výšce podlahy do 1900 mm a pro zatížení do 1,5 kPa.</t>
  </si>
  <si>
    <t>Odkaz na mn. položky pořadí 54 : 1,00000</t>
  </si>
  <si>
    <t>Odkaz na mn. položky pořadí 55 : 3,00000</t>
  </si>
  <si>
    <t>Odkaz na mn. položky pořadí 56 : 3,00000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</si>
  <si>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</si>
  <si>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</si>
  <si>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Odkaz na mn. položky pořadí 53 : 3,00000</t>
  </si>
  <si>
    <t>642953121R00</t>
  </si>
  <si>
    <t>Osazení dřevěných dveřních zárubní a rámů dodatečně bukových, leštěných, o ploše do 2,5 m2</t>
  </si>
  <si>
    <t>z pomocného pracovního lešení o výšce podlahy do 1900 mm a pro zatížení do 1,5 kPa,</t>
  </si>
  <si>
    <t xml:space="preserve"> - dle specifikace PD : </t>
  </si>
  <si>
    <t>6/T : 1+1</t>
  </si>
  <si>
    <t>642953221R00</t>
  </si>
  <si>
    <t>Osazení dřevěných dveřních zárubní a rámů dodatečně bukových, leštěných, o ploše přes 2,5 m2</t>
  </si>
  <si>
    <t>Odkaz na mn. položky pořadí 58 : 1,00000</t>
  </si>
  <si>
    <t>5533301115R</t>
  </si>
  <si>
    <t>Zárubeň kovová - polodrážková (klasická); pro přesné zdění; H' = 1 970 mm; B' = 700 mm; t = 100 mm; počet křídel: 1; materiál těsnění: PVC; typ závěsů: stavitelné</t>
  </si>
  <si>
    <t>1/T : 2</t>
  </si>
  <si>
    <t>7/T : 1</t>
  </si>
  <si>
    <t>5533301235R</t>
  </si>
  <si>
    <t>Zárubeň kovová - polodrážková (klasická); pro přesné zdění; H' = 1 970 mm; B' = 900 mm; t = 125 mm; počet křídel: 1; materiál těsnění: PVC; typ závěsů: stavitelné</t>
  </si>
  <si>
    <t>3/T : 1</t>
  </si>
  <si>
    <t>5533301325R</t>
  </si>
  <si>
    <t>Zárubeň kovová - polodrážková (klasická); pro přesné zdění; H' = 1 970 mm; B' = 800 mm; t = 150 mm; počet křídel: 1; materiál těsnění: PVC; typ závěsů: stavitelné</t>
  </si>
  <si>
    <t>4/T : 1+2</t>
  </si>
  <si>
    <t>5533301335R</t>
  </si>
  <si>
    <t>Zárubeň kovová - polodrážková (klasická); pro přesné zdění; H' = 1 970 mm; B' = 900 mm; t = 150 mm; počet křídel: 1; materiál těsnění: PVC; typ závěsů: stavitelné</t>
  </si>
  <si>
    <t>2/T : 1+2</t>
  </si>
  <si>
    <t>611816010R</t>
  </si>
  <si>
    <t>Zárubeň dřevěná - rámová; H' = 1 970 mm; B' = 800 mm; počet křídel: 1; povrchová úprava: dýha</t>
  </si>
  <si>
    <t>611816025D</t>
  </si>
  <si>
    <t>Zárubeň rámová pro kývavé dveře, šířka 1450 mm dýha dub</t>
  </si>
  <si>
    <t>5/T : 1</t>
  </si>
  <si>
    <t>711140101R00</t>
  </si>
  <si>
    <t>Odstranění izolace proti vodě - pásy přitavením vodorovné, 1 vrstva</t>
  </si>
  <si>
    <t>800-711</t>
  </si>
  <si>
    <t>m.č. 1.04 : 84,4</t>
  </si>
  <si>
    <t>m.č. 1.05 : 7,12</t>
  </si>
  <si>
    <t>m.č. 1.06 : 3,95</t>
  </si>
  <si>
    <t>m.č. 1.07 : 2,64</t>
  </si>
  <si>
    <t>m.č. 1.08 : 2,48*1,01</t>
  </si>
  <si>
    <t>m.č. 1.09 : 10,81</t>
  </si>
  <si>
    <t>m.č. 1.10 : 10,77</t>
  </si>
  <si>
    <t>m.č. 1.11 : 16,37</t>
  </si>
  <si>
    <t>m.č. 1.12 : 4,5</t>
  </si>
  <si>
    <t>m.č. 1.13 : 2,14</t>
  </si>
  <si>
    <t>713102121R00</t>
  </si>
  <si>
    <t>Odstranění tepelné izolace z desek, lamel, rohoží, pásů a foukané izolace podlah, volně uložené, z minerálních desek, lamel, rohoží a pásů, tloušťky do 100 mm</t>
  </si>
  <si>
    <t>800-713</t>
  </si>
  <si>
    <t>764410880R00</t>
  </si>
  <si>
    <t>Demontáž oplechování parapetů rš od 400 do 600 mm</t>
  </si>
  <si>
    <t>800-764</t>
  </si>
  <si>
    <t>1,08+1,5*3</t>
  </si>
  <si>
    <t>766411812R00</t>
  </si>
  <si>
    <t>Demontáž obložení stěn panely velikosti přes 1,5 m2</t>
  </si>
  <si>
    <t>800-766</t>
  </si>
  <si>
    <t xml:space="preserve">pro zpětné použití : </t>
  </si>
  <si>
    <t>výdej jídel : 2,1*(1,06+2,79+0,5)</t>
  </si>
  <si>
    <t>766411822R00</t>
  </si>
  <si>
    <t>Demontáž obložení stěn podkladových roštů</t>
  </si>
  <si>
    <t xml:space="preserve">zpětné použití-po zakrácení : </t>
  </si>
  <si>
    <t>výdej jídel : 0,2*(1,2+2,8+0,5)</t>
  </si>
  <si>
    <t>766662811R00</t>
  </si>
  <si>
    <t>Demontáž dveřních křídel prahů dveří  jednokřídlových</t>
  </si>
  <si>
    <t>776401800R00</t>
  </si>
  <si>
    <t>Demontáž soklíků nebo lišt pryžových nebo PVC odstranění a uložení na hromady</t>
  </si>
  <si>
    <t>800-775</t>
  </si>
  <si>
    <t>m.č. 1.02 : (3,1+2,02)*2-0,95+0,4*2</t>
  </si>
  <si>
    <t>776511810RT3</t>
  </si>
  <si>
    <t>Odstranění povlakových podlah z nášlapné plochy lepených, bez podložky, z ploch do 10 m2</t>
  </si>
  <si>
    <t>900-01</t>
  </si>
  <si>
    <t>Demontáž vnitřního kuchyňského vybavení</t>
  </si>
  <si>
    <t>soubor</t>
  </si>
  <si>
    <t>900-02</t>
  </si>
  <si>
    <t>Demontáž vnitřních AL rolet (posoudit možnost opětovné montáže)</t>
  </si>
  <si>
    <t>900-03</t>
  </si>
  <si>
    <t>Demontáž nerezového obložení výdejních pultů (posoudit možnost opětovné montáže)</t>
  </si>
  <si>
    <t>941955002R00</t>
  </si>
  <si>
    <t>Lešení lehké pracovní pomocné pomocné, o výšce lešeňové podlahy přes 1,2 do 1,9 m</t>
  </si>
  <si>
    <t>800-3</t>
  </si>
  <si>
    <t>6,26+28,95+83,5+6,32+7,75+8,19+10,81+4,6+1,8+3,16+2,05+4,41+9,94+5,42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</si>
  <si>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</si>
  <si>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</si>
  <si>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8,1*20,85+6,7*10,1</t>
  </si>
  <si>
    <t>952902110R00</t>
  </si>
  <si>
    <t>Čištění budov zametáním v místnostech, chodbách, na schodišti a na půdě</t>
  </si>
  <si>
    <t>2x : (6,26+28,95+83,5+6,32+7,75+8,19+10,81+4,6+1,8+3,16+2,05+4,41+9,94+5,42)*2</t>
  </si>
  <si>
    <t>113231218R00</t>
  </si>
  <si>
    <t>Bourání liniových odvodňovacích žabů zatížení B125, šířka žlabu 185 mm</t>
  </si>
  <si>
    <t>822-1</t>
  </si>
  <si>
    <t>včetně betonového lože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</si>
  <si>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</si>
  <si>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</si>
  <si>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</si>
  <si>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</si>
  <si>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3,3*1,95*2-1,97*0,6+3,0*(0,69+2,9+0,25)-1,97*0,6</t>
  </si>
  <si>
    <t>962031116R00</t>
  </si>
  <si>
    <t>Bourání příček z cihel pálených plných, tloušťky 140 mm</t>
  </si>
  <si>
    <t>3,0*2,48-1,97*0,7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</si>
  <si>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</si>
  <si>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</si>
  <si>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</si>
  <si>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3,3*1,95*0,26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</si>
  <si>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</si>
  <si>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</si>
  <si>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</si>
  <si>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kuchyň - sokl v. 120mm : 0,8*2,3*0,12</t>
  </si>
  <si>
    <t>sprcha - sokl v. 150mm : 0,15*0,9*0,15</t>
  </si>
  <si>
    <t>965042141RT3</t>
  </si>
  <si>
    <t>Bourání podkladů pod dlažby nebo litých celistvých dlažeb a mazanin  betonových nebo z litého asfaltu, tloušťky do 100 mm, plochy přes 4 m2</t>
  </si>
  <si>
    <t>Začátek provozního součtu</t>
  </si>
  <si>
    <t xml:space="preserve">  m.č. 1.04 : 84,4</t>
  </si>
  <si>
    <t xml:space="preserve">  m.č. 1.05 : 7,12</t>
  </si>
  <si>
    <t xml:space="preserve">  m.č. 1.06 : 3,95</t>
  </si>
  <si>
    <t xml:space="preserve">  m.č. 1.07 : 2,64</t>
  </si>
  <si>
    <t xml:space="preserve">  m.č. 1.08 : 2,48*1,01</t>
  </si>
  <si>
    <t xml:space="preserve">  m.č. 1.09 : 10,81</t>
  </si>
  <si>
    <t xml:space="preserve">  m.č. 1.10 : 10,77</t>
  </si>
  <si>
    <t xml:space="preserve">  m.č. 1.11 : 16,37</t>
  </si>
  <si>
    <t xml:space="preserve">  m.č. 1.12 : 4,5</t>
  </si>
  <si>
    <t xml:space="preserve">  m.č. 1.13 : 2,14</t>
  </si>
  <si>
    <t xml:space="preserve">  Mezisoučet</t>
  </si>
  <si>
    <t>Konec provozního součtu</t>
  </si>
  <si>
    <t>předpoklad tl. 60 mm : 145,2048*0,06</t>
  </si>
  <si>
    <t>965081413R00</t>
  </si>
  <si>
    <t>Bourání podlah z xylolitu litého, bez podkladní mazaniny,  , plochy přes 1 m2</t>
  </si>
  <si>
    <t>bez podkladního lože, s jakoukoliv výplní spár</t>
  </si>
  <si>
    <t>965081713RT2</t>
  </si>
  <si>
    <t>Bourání podlah z keramických dlaždic, tloušťky do 10 mm, plochy přes 1 m2</t>
  </si>
  <si>
    <t>965081813RT2</t>
  </si>
  <si>
    <t>Bourání podlah z dlaždic teracových, tloušťky do 30 mm, plochy přes 1 m2</t>
  </si>
  <si>
    <t>965081702R00</t>
  </si>
  <si>
    <t>Bourání podlah Soklíků z dlažeb keramických tloušťky do 10 mm, výšky do 100 mm</t>
  </si>
  <si>
    <t>m.č. 1.05 : 1,2+5,8+1,2+0,5*2+0,45*2+2,48-0,95*2-0,65-0,85</t>
  </si>
  <si>
    <t>m.č. 1.07 : 0,8+0,9+0,8</t>
  </si>
  <si>
    <t>m.č. 1.12 : (2,31+1,95)*2-0,85+0,45*2</t>
  </si>
  <si>
    <t>965081802R00</t>
  </si>
  <si>
    <t>Bourání podlah Soklíků z dlažeb keramických tloušťky nad 10 mm, výšky do 150 mm</t>
  </si>
  <si>
    <t>m.č. 1.06 : 2,78+1,48+2,09+0,25+0,69+1,24-0,75-0,65</t>
  </si>
  <si>
    <t>m.č. 1.09 : (4,45+2,43)*2-0,95*2+0,3*2</t>
  </si>
  <si>
    <t>m.č. 1.10 : (4,45+2,42)*2-0,95+0,3*2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</si>
  <si>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</si>
  <si>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</si>
  <si>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</si>
  <si>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</si>
  <si>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</si>
  <si>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</si>
  <si>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2,1*0,95*3</t>
  </si>
  <si>
    <t>968062456R00</t>
  </si>
  <si>
    <t>Vybourání dřevěných rámů dveřních zárubní, plochy přes 2 m2</t>
  </si>
  <si>
    <t>2,1*1,5</t>
  </si>
  <si>
    <t>968071112R00</t>
  </si>
  <si>
    <t>Vyvěšení nebo zavěšení kovových křídel oken, plochy do 1,5 m2</t>
  </si>
  <si>
    <t>s případným uložením a opětovným zavěšením po provedení stavebních změn,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</si>
  <si>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</si>
  <si>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</si>
  <si>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1,9*1,3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</si>
  <si>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</si>
  <si>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</si>
  <si>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2,05*0,95*3+2,05*0,85+2,05*0,75+2,05*0,65*2</t>
  </si>
  <si>
    <t>968091001R00</t>
  </si>
  <si>
    <t>Vybourání vnitřních parapetů teracových, šířky do 30 cm, tloušťky 3 cm</t>
  </si>
  <si>
    <t>978011211R00</t>
  </si>
  <si>
    <t xml:space="preserve">Odstranění štukové vrstvy z omítek stropů vnitřních,  </t>
  </si>
  <si>
    <t>978013211R00</t>
  </si>
  <si>
    <t xml:space="preserve">Odstranění štukové vrstvy z omítek stěn vnitřních,  </t>
  </si>
  <si>
    <t>m.č. 1.02 : 3,275*(3,1+2,02)*2-1,97*0,95*2+0,5*(2,05+1,0+2,05)</t>
  </si>
  <si>
    <t>m.č. 1.04 : 3,3*(5,44+12,64+7,985+1,95+7,985+8,4+1,2+1,32+3,25+1,32+0,35+8,44+0,1*2+0,615+5,02+0,615+2,0+0,615)</t>
  </si>
  <si>
    <t>m.č. 1.04 - odpočet otvorů : -2,05*0,9-1,07*1,08-2,0*1,45-1,07*1,5*3-0,6*1,27-1,85*1,18-2,075*1,07*2-3,115*2,47*2-1,87*2,16-1,87*1,2*3-2,73*1,76*2-2,73*1,68*2</t>
  </si>
  <si>
    <t>m.č. 1.04 - přípočet ostění : 0,15*(1,07+1,08+1,07)+0,48*(2,05+1,5+2,05)+0,15*(1,07+1,5+1,07)*3+0,45*(0,6+1,27+0,6)+0,45*(1,85+1,18+1,85)+0,63*(2,075+1,07+2,75)+0,63*3,115+2,73*0,615*2+0,3*2,0*2+0,15*(1,87+2,16+1,87)+0,4*(1,87+1,2+1,87)*3</t>
  </si>
  <si>
    <t>m.č. 1.05 : 2,96*(1,2+2,48+1,2)*2-2,05*0,95*2-1,97*0,85*2-2,05*1,0*2+0,35*(2,05+0,95+2,05)+0,5*(2,05+1,0+2,05)</t>
  </si>
  <si>
    <t>m.č. 1.06, 1.07 : 2,96*(3,125+2,48+3,125)-0,98*0,64*2+0,3*(0,98+0,64+0,98)*2</t>
  </si>
  <si>
    <t>m.č. 1.08 : 4,33*2,48+(1,37*3,25/2)*2+(2,96*3,25*2)-4,08*1,425+0,25*(4,08+1,425+4,08)</t>
  </si>
  <si>
    <t>m.č. 1.09 : 2,96*(4,45+2,43)*2-2,05*1,0*2-0,6*1,15+0,4*(2,05+1,0+2,05)+0,3*(0,6+1,15+0,6)</t>
  </si>
  <si>
    <t>m.č. 1.10 : 2,96*(2,45+4,55)*2-2,05*1,0-1,87*1,26+0,4*(2,05+1,0+2,05)</t>
  </si>
  <si>
    <t>m.č. 1.11, 1.12 : 3,3*(8,395+1,95)*2-1,86*1,18-0,75*2,25-2,05*1,07+0,45*(1,86+1,18+1,86)+0,3*(1,92+1,235+1,92)+0,4*(2,15+0,85+2,15)+0,4*(2,15+0,88+2,15)+0,45*(2,05+1,07+2,05)+3,3*2,31*2-2,05*0,97+0,45*(2,05+0,97+2,05)</t>
  </si>
  <si>
    <t>m.č. 1.13 : 3,3*0,9*2</t>
  </si>
  <si>
    <t xml:space="preserve">odpočet odsek. stáv. obkladů : </t>
  </si>
  <si>
    <t>Odkaz na mn. položky pořadí 95 : 102,82070*-1</t>
  </si>
  <si>
    <t>978021191R00</t>
  </si>
  <si>
    <t>Otlučení cementových omítek vnitřních stěn v rozsahu do 100 %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</si>
  <si>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</si>
  <si>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</si>
  <si>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</si>
  <si>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978059531R00</t>
  </si>
  <si>
    <t>Odsekání a odebrání obkladů stěn z obkládaček vnitřních z jakýchkoliv materiálů, plochy přes 2 m2</t>
  </si>
  <si>
    <t/>
  </si>
  <si>
    <t>úklid : 1,5*(1,1+1,95)*2-1,5*0,65</t>
  </si>
  <si>
    <t>hygienické zázemí kuchyňky : 2,0*(1,4+0,9+2,0)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</si>
  <si>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</si>
  <si>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</si>
  <si>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</si>
  <si>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970031160R00</t>
  </si>
  <si>
    <t>Jádrové vrtání, kruhové prostupy v cihelném zdivu jádrové vrtání, do D 160 mm</t>
  </si>
  <si>
    <t>VZT stavební prostup : 0,6*2</t>
  </si>
  <si>
    <t>970033160R00</t>
  </si>
  <si>
    <t>Jádrové vrtání, kruhové prostupy v cihelném zdivu příplatek za jádrové vrtání ve H nad 1,5 m , do D 160 mm</t>
  </si>
  <si>
    <t>970034160R00</t>
  </si>
  <si>
    <t>Jádrové vrtání, kruhové prostupy v cihelném zdivu příplatek za jádrové vrtání vodorovně ve stěně, do D 160 mm</t>
  </si>
  <si>
    <t>970231150R00</t>
  </si>
  <si>
    <t>Řezání cihelného zdiva hloubka řezu 150 mm</t>
  </si>
  <si>
    <t>m.č. 1.02/1.04 : 2,05+0,95+2,05</t>
  </si>
  <si>
    <t>970231300R00</t>
  </si>
  <si>
    <t>Řezání cihelného zdiva hloubka řezu 300 mm</t>
  </si>
  <si>
    <t>VZT stavební prostup : (0,75+2,25+0,75)*2</t>
  </si>
  <si>
    <t>970241100R00</t>
  </si>
  <si>
    <t>Řezání prostého betonu hloubka řezu 100 mm</t>
  </si>
  <si>
    <t>drážky pro nové vpustě : (0,3+0,8)*2*3+(0,3+0,6)*2*2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</si>
  <si>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</si>
  <si>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</si>
  <si>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</si>
  <si>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Včetně pomocného lešení o výšce podlahy do 1900 mm a pro zatížení do 1,5 kPa  (150 kg/m2).</t>
  </si>
  <si>
    <t>rozšíření stáv.prostupu 630x315 na 650x350 mm : 1</t>
  </si>
  <si>
    <t>971033631R00</t>
  </si>
  <si>
    <t>Vybourání otvorů ve zdivu cihelném z jakýchkoliv cihel pálených  na jakoukoliv maltu vápenou nebo vápenocementovou, plochy do 4 m2, tloušťky do 150 mm</t>
  </si>
  <si>
    <t>m.č. 1.02/1.04 : 2,05*0,95</t>
  </si>
  <si>
    <t>971033651R00</t>
  </si>
  <si>
    <t>Vybourání otvorů ve zdivu cihelném z jakýchkoliv cihel pálených  na jakoukoliv maltu vápenou nebo vápenocementovou, plochy do 4 m2, tloušťky do 600 mm</t>
  </si>
  <si>
    <t>VZT stavební prostup : 2,25*0,75*0,6</t>
  </si>
  <si>
    <t>974031666R00</t>
  </si>
  <si>
    <t>Vysekání rýh v jakémkoliv zdivu cihelném pro vtahování nosníků do zdí, před vybouráním otvorů  do hloubky 150 mm, při výšce nosníku do 250 mm</t>
  </si>
  <si>
    <t>I160 : 2,75*4</t>
  </si>
  <si>
    <t>974042547R00</t>
  </si>
  <si>
    <t>Vysekání rýh v betonové a jiné monolitické dlažbě do hloubky 70 mm, šířky do 300 mm</t>
  </si>
  <si>
    <t>s betonovým podkladem,</t>
  </si>
  <si>
    <t>drážky pro nové vpustě : 0,8*3+0,6*2</t>
  </si>
  <si>
    <t>999281145R00</t>
  </si>
  <si>
    <t>Přesun hmot pro opravy a údržbu objektů pro opravy a údržbu dosavadních objektů včetně vnějších plášťů  výšky do 6 m, nošením</t>
  </si>
  <si>
    <t>Přesun hmot</t>
  </si>
  <si>
    <t>POL7_</t>
  </si>
  <si>
    <t>oborů 801, 803, 811 a 812</t>
  </si>
  <si>
    <t>711212000RU1</t>
  </si>
  <si>
    <t>Izolace proti vodě nátěr podkladní pod hydroizolační stěrky</t>
  </si>
  <si>
    <t>Odkaz na mn. položky pořadí 110 : 130,31250</t>
  </si>
  <si>
    <t>711212002RT3</t>
  </si>
  <si>
    <t>Izolace proti vodě stěrka hydroizolační  proti zemní vlhkosti</t>
  </si>
  <si>
    <t>jednovrstvá</t>
  </si>
  <si>
    <t>m.č. 1.04 : 83,5+0,3*(2,66-0,95+12,64-1,5+0,3*2+8,52+1,95-0,65+0,86+0,63+0,74+1,2-0,95+1,32+3,25+1,32+0,35+3,0+5,635+2,655+0,9+0,125*2+3,22+0,975+0,615+0,7+0,85+0,1*2+0,45+0,615+0,9+3,22+0,9)+0,3*(0,63+1,24+0,9+0,3*2+1,91+0,63+4,12)</t>
  </si>
  <si>
    <t>m.č. 1.06 : 7,75+0,3*(2,48+3,125)*2-0,3*0,95</t>
  </si>
  <si>
    <t>m.č. 1.10 : 1,8+0,3*(0,9+1,95)*2-0,3*0,65</t>
  </si>
  <si>
    <t>m.č. 1.11 : 3,16+0,1*(2,095+0,9)*2-0,1*0,75*2+2,0*(1,145+0,9+1,1)</t>
  </si>
  <si>
    <t>m.č. 1.12 : 2,05+0,1*(0,9+2,1+0,4+0,32+0,5+2,42)-0,1*0,75</t>
  </si>
  <si>
    <t>711212601RT2</t>
  </si>
  <si>
    <t>Izolace proti vodě doplňky  těsnicí pás š.100 mm do spoje podlaha-stěna</t>
  </si>
  <si>
    <t>m.č. 1.04 : (2,66-0,95+12,64-1,5+0,3*2+8,52+1,95-0,65+0,86+0,63+0,74+1,2-0,95+1,32+3,25+1,32+0,35+3,0+5,635+2,655+0,9+0,125*2+3,22+0,975+0,615+0,7+0,85+0,1*2+0,45+0,615+0,9+3,22+0,9)+(0,63+1,24+0,9+0,3*2+1,91+0,63+4,12)</t>
  </si>
  <si>
    <t>m.č. 1.06 : (2,48+3,125)*2-0,95</t>
  </si>
  <si>
    <t>m.č. 1.10 : (0,9+1,95)*2-0,65</t>
  </si>
  <si>
    <t>m.č. 1.11 : (1,0+1,28+1,1+0,32+0,9+1,0)-0,75*2+(1,145+0,9+1,1)</t>
  </si>
  <si>
    <t>m.č. 1.12 : (0,9+2,1+0,4+0,32+0,5+2,42)-0,75</t>
  </si>
  <si>
    <t>711212602RT2</t>
  </si>
  <si>
    <t>Izolace proti vodě doplňky  těsnicí roh do spoje podlaha stěna</t>
  </si>
  <si>
    <t>m.č. 1.04 : 43</t>
  </si>
  <si>
    <t>m.č. 1.06 : 4</t>
  </si>
  <si>
    <t>m.č. 1.10 : 4</t>
  </si>
  <si>
    <t>m.č. 1.11 : 8</t>
  </si>
  <si>
    <t>m.č. 1.12 : 6</t>
  </si>
  <si>
    <t>711212611RT2</t>
  </si>
  <si>
    <t>Izolace proti vodě doplňky  těsnicí pás šířky 100 mm do svislých koutů</t>
  </si>
  <si>
    <t>m.č. 1.04 : 0,3*43</t>
  </si>
  <si>
    <t>m.č. 1.06 : 0,3*4</t>
  </si>
  <si>
    <t>m.č. 1.10 : 0,3*4</t>
  </si>
  <si>
    <t>m.č. 1.12 : 2,0*2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</si>
  <si>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</si>
  <si>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</si>
  <si>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</si>
  <si>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</si>
  <si>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</si>
  <si>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713191100RT9</t>
  </si>
  <si>
    <t>Izolace tepelné běžných konstrukcí - doplňky položení separační fólie, včetně dodávky PE fólie</t>
  </si>
  <si>
    <t>28375705R</t>
  </si>
  <si>
    <t>Výrobek izolační pro budovy z pěnového polystyrenu (EPS) tvar: deska; OH = 25 kg/m3; lambda = 0,035 W/(m.K); pevnost v tlaku CS 150 kPa</t>
  </si>
  <si>
    <t>40mm ; +2% : (83,5+6,32+7,75+2,48*1,01+10,81+4,6+1,8+3,16+2,05+4,41+9,94+5,42)*0,04*1,02</t>
  </si>
  <si>
    <t>998713101R00</t>
  </si>
  <si>
    <t>Přesun hmot pro izolace tepelné v objektech výšky do 6 m</t>
  </si>
  <si>
    <t>50 m vodorovně</t>
  </si>
  <si>
    <t>766414133R00</t>
  </si>
  <si>
    <t>Montáž obložení stěn, sloupů a pilířů o ploše do 5 m2, panely obkladovými, dýhovanými , velikosti přes 1,5 m2</t>
  </si>
  <si>
    <t>Včetně našroubování soklu.</t>
  </si>
  <si>
    <t>výdej jídel : (2,1-1,6)*(1,06+2,79+0,5)</t>
  </si>
  <si>
    <t>766661112R00</t>
  </si>
  <si>
    <t>Montáž dveřních křídel kompletizovaných otevíravých ,  , do ocelové nebo fošnové zárubně, jednokřídlových, šířky do 800 mm</t>
  </si>
  <si>
    <t>Odkaz na mn. položky pořadí 132 : 3,00000</t>
  </si>
  <si>
    <t>Odkaz na mn. položky pořadí 133 : 3,00000</t>
  </si>
  <si>
    <t>766661122R00</t>
  </si>
  <si>
    <t>Montáž dveřních křídel kompletizovaných otevíravých ,  , do ocelové nebo fošnové zárubně, jednokřídlových, šířky přes 800 mm</t>
  </si>
  <si>
    <t>Odkaz na mn. položky pořadí 134 : 4,00000</t>
  </si>
  <si>
    <t>766662112R00</t>
  </si>
  <si>
    <t>Montáž dveřních křídel kompletizovaných otevíravých ,  , do zazděné rámové zárubně, jednokřídlových, šířky do 800 mm</t>
  </si>
  <si>
    <t>Odkaz na mn. položky pořadí 135 : 2,00000</t>
  </si>
  <si>
    <t>766665132R00</t>
  </si>
  <si>
    <t>Montáž dveřních křídel kompletizovaných kývavých,  , do zazděné rámové zárubně, dvoukřídlových, šířky do 1450 mm</t>
  </si>
  <si>
    <t>Včetně montáže okopného plechu, stavěče křídel a držadel kyvných dveří.</t>
  </si>
  <si>
    <t>Odkaz na mn. položky pořadí 136 : 1,00000</t>
  </si>
  <si>
    <t>766664912R00</t>
  </si>
  <si>
    <t>Oprava dveřních křídel doplňkové práce pro opravu dveřních křídel  vyřezání otvoru v dveřních křídlech pro zasklení nebo větrání, z tvrdého dřeva</t>
  </si>
  <si>
    <t>766670021R00</t>
  </si>
  <si>
    <t>Doplňky ke dveřním křídlům - montáž Montáž kliky a štítku</t>
  </si>
  <si>
    <t>Odkaz na mn. položky pořadí 129 : 2,00000</t>
  </si>
  <si>
    <t>Odkaz na mn. položky pořadí 130 : 8,00000</t>
  </si>
  <si>
    <t>Odkaz na mn. položky pořadí 131 : 2,00000</t>
  </si>
  <si>
    <t>766414139</t>
  </si>
  <si>
    <t>Zakrácení a olištování dýhového obkladu</t>
  </si>
  <si>
    <t>výdej jídel : 1,06+2,79+0,5</t>
  </si>
  <si>
    <t>766669921PR</t>
  </si>
  <si>
    <t>Příplatek ke dveřím - nerez větrací mřížka ve spodní části dveří</t>
  </si>
  <si>
    <t>766669922PR</t>
  </si>
  <si>
    <t>Příplatek ke dveřím - oboustr. nerezový plech výšky 150 mm</t>
  </si>
  <si>
    <t>54914582R</t>
  </si>
  <si>
    <t>kování stavební - prvek: dveřní kování se zajištěním; provedení Cr; pro dveře WC, koupelen</t>
  </si>
  <si>
    <t>54914591R</t>
  </si>
  <si>
    <t>kování stavební - prvek: kliky se štíty pro klíč; provedení Cr; pro dveře</t>
  </si>
  <si>
    <t>549146421R</t>
  </si>
  <si>
    <t>kování bezpečnostní klika - klika; povrch nerez-mat; bezpečnostní třída 3</t>
  </si>
  <si>
    <t>6/T : 2</t>
  </si>
  <si>
    <t>611601202R</t>
  </si>
  <si>
    <t>Dveře vnitřní jednostranně otevíravé; funkce: klasické; šířka = 700 mm; výška = 1 970 mm; počet křídel: 1; materiál rámu křídla: MDF; materiál výplně: voština; materiál pláště: MDF; povrchová úprava: CPL; struktura povrchu: oboustranně hladká; míra zasklení: plné křídlo; barva: dekor dle vzorníku</t>
  </si>
  <si>
    <t>61160423R</t>
  </si>
  <si>
    <t>Dveře vnitřní jednostranně otevíravé; funkce: klasické; šířka = 800 mm; výška = 1 970 mm; počet křídel: 1; materiál rámu křídla: MDF; materiál výplně: voština; materiál pláště: MDF; povrchová úprava: CPL; struktura povrchu: oboustranně hladká; míra zasklení: 1/3; barva: dekor dle vzorníku</t>
  </si>
  <si>
    <t>61160424R</t>
  </si>
  <si>
    <t>Dveře vnitřní jednostranně otevíravé; funkce: klasické; šířka = 900 mm; výška = 1 970 mm; počet křídel: 1; materiál rámu křídla: MDF; materiál výplně: voština; materiál pláště: MDF; povrchová úprava: CPL; struktura povrchu: oboustranně hladká; míra zasklení: 1/3; barva: dekor dle vzorníku</t>
  </si>
  <si>
    <t>611618103D</t>
  </si>
  <si>
    <t>Dveře vnitřní hladké 1/3 neprůhl.sklo 1-křídlé 800 x 1970 mm, dýha dub</t>
  </si>
  <si>
    <t>611618106K</t>
  </si>
  <si>
    <t>Dveře vnitřní hladké 1/3 sklo,  2-křídlé, kývavé 1450 x 1970 mm dýha dub, 2x stavěč dv.křídla, bezp.řetízek, 4x nerezové madlo dl. 1,0m</t>
  </si>
  <si>
    <t>998766101R00</t>
  </si>
  <si>
    <t>Přesun hmot pro konstrukce truhlářské v objektech výšky do 6 m</t>
  </si>
  <si>
    <t>767649193R00</t>
  </si>
  <si>
    <t>Montáž dveří montáž doplňků dveří stavěče křídel</t>
  </si>
  <si>
    <t>800-767</t>
  </si>
  <si>
    <t>767649194R00</t>
  </si>
  <si>
    <t>Montáž dveří montáž doplňků dveří madla</t>
  </si>
  <si>
    <t>767896120R00</t>
  </si>
  <si>
    <t>Montáž ostatních kovových doplňků staveb okopových plechů výšky do 50 cm</t>
  </si>
  <si>
    <t>0,9*(3+1+3)*2+1,45*2+0,8*2*2</t>
  </si>
  <si>
    <t>767130064RMI</t>
  </si>
  <si>
    <t>Podhled kazetový, závěs, desky pro polozapuštěnou hranu 60 x 60 cm, rastr do vlhkého prostředí, desky omyvatelné</t>
  </si>
  <si>
    <t>Agregovaná položka</t>
  </si>
  <si>
    <t>POL2_</t>
  </si>
  <si>
    <t>998767201R00</t>
  </si>
  <si>
    <t>Přesun hmot pro kovové stavební doplňk. konstrukce v objektech výšky do 6 m</t>
  </si>
  <si>
    <t>771101101R00</t>
  </si>
  <si>
    <t xml:space="preserve">Příprava podkladu pod dlažby vysávání podkladů pod keramickou dlažbu průmyslovým vysavačem </t>
  </si>
  <si>
    <t>800-771</t>
  </si>
  <si>
    <t>771101210RT1</t>
  </si>
  <si>
    <t>Příprava podkladu pod dlažby penetrace podkladu pod dlažby</t>
  </si>
  <si>
    <t>Odkaz na mn. položky pořadí 146 : 47,17000*0,1</t>
  </si>
  <si>
    <t>Odkaz na mn. položky pořadí 147 : 38,48480</t>
  </si>
  <si>
    <t>Odkaz na mn. položky pořadí 153 : 21,42000*0,65</t>
  </si>
  <si>
    <t>771101310R00</t>
  </si>
  <si>
    <t>Příprava podkladu pod dlažby vyčištění keramické dlažby</t>
  </si>
  <si>
    <t>Očištění povrchu stávajícího schodiště : 1,19*(0,35+0,16)*18</t>
  </si>
  <si>
    <t>771475014R00</t>
  </si>
  <si>
    <t>Montáž soklíků z dlaždic keramických výšky 100 mm, soklíků vodorovných, kladených do flexibilního tmele</t>
  </si>
  <si>
    <t>m.č. 1.05 : 1,2+5,8+1,2+0,2*3+2,48+0,5*2-0,95*2-0,85*2</t>
  </si>
  <si>
    <t>m.č. 1.07 : 1,01+5,48+1,01-1,425+0,2*2</t>
  </si>
  <si>
    <t>m.č. 1.08 : (4,45+2,43)*2-0,85*2+0,4*2</t>
  </si>
  <si>
    <t>m.č. 1.09 : 0,44+2,45+1,35+1,37+1,0+1,045+1,4+0,44+0,15</t>
  </si>
  <si>
    <t>m.č. 1.15 : (2,78+1,95)*2-0,85+0,45*2</t>
  </si>
  <si>
    <t>771575109RT0</t>
  </si>
  <si>
    <t>Montáž podlah vnitřních z dlaždic keramických 300 x 200 mm, režných nebo glazovaných, hladkých, kladených do flexibilního tmele</t>
  </si>
  <si>
    <t>771576109RT1</t>
  </si>
  <si>
    <t>Montáž podlah vnitřních z dlaždic keramických 300 x 300 mm, režných nebo glazovaných, hladkých, kladených do epoxidového tmele</t>
  </si>
  <si>
    <t>771577133RS7</t>
  </si>
  <si>
    <t>Montáž podlah vnitřních z dlaždic keramických Hrany schodů, dilatační, koutové, ukončovací a přechodové profily profily přechodové nerez, dekorativní spojení dvou podlah stejné výšky, uložení do tmele, výška profilu 7 mm, šířka profilu 26 mm</t>
  </si>
  <si>
    <t>1,45+0,9*6+0,8*3+0,75*2+0,65</t>
  </si>
  <si>
    <t>771578011R00</t>
  </si>
  <si>
    <t>Montáž podlah vnitřních z dlaždic keramických Zvláštní úpravy spár spára podlaha-stěna silikonem</t>
  </si>
  <si>
    <t>vč. dodávky a montáže silikonu.</t>
  </si>
  <si>
    <t>m.č. 1.04 : (2,66+12,64+0,3*2+8,52+1,95+0,86+0,63+0,74+1,2+1,32+3,25+1,32+0,35+3,0+5,635+2,655+0,9+0,125*2+3,22+0,975+0,615+0,7+0,85+0,1*2+0,45+0,615+0,9+3,22+0,9)+(0,63+1,24+0,9+0,3*2+1,91+0,63+4,12)</t>
  </si>
  <si>
    <t>m.č. 1.05 : 1,2+5,8+1,2+0,2*3+2,48-0,95*2-0,85*2+0,5*2</t>
  </si>
  <si>
    <t>m.č. 1.06 : (2,48+3,125)*2-0,65</t>
  </si>
  <si>
    <t>m.č. 1.07 : 1,01+5,48+1,01+0,2*2+(0,3+0,16)*18*2</t>
  </si>
  <si>
    <t>m.č. 1.12 : 0,9+2,1+0,4+0,32+0,5+2,42</t>
  </si>
  <si>
    <t>m.č. 1.13 : (2,6+1,9)*2+0,4*2</t>
  </si>
  <si>
    <t>m.č. 1.14 : (5,1+1,95)*2+0,4*2+0,45*2</t>
  </si>
  <si>
    <t>m.č. 1.15 : (2,78+1,95)*2+0,45*2</t>
  </si>
  <si>
    <t>771578011RT5</t>
  </si>
  <si>
    <t>771579791R00</t>
  </si>
  <si>
    <t>Montáž podlah vnitřních z dlaždic keramických Příplatky k položkám montáže podlah keramických příplatek za plochu podlah keramických do 5 m2 jednotlivě</t>
  </si>
  <si>
    <t>771270011RAC</t>
  </si>
  <si>
    <t>Obklad schodišťových stupňů včetně soklíku do tmele, Dlažba keramická typ: schodovka; bez glazury (UGL); tl. = 9,0 mm; a = 298 mm; b = 298 mm; nasákavost = 0,5 %; protiskluznost: R10; povrch: hladký, ...</t>
  </si>
  <si>
    <t>AP-PSV</t>
  </si>
  <si>
    <t>z dlaždic keramických včetně soklíku výšky 20 cm.</t>
  </si>
  <si>
    <t>1,19*18</t>
  </si>
  <si>
    <t>597642032R</t>
  </si>
  <si>
    <t>Dlažba keramická bez glazury (UGL); tl. = 9,0 mm; a = 298 mm; b = 298 mm; nasákavost = 0,5 %; protiskluznost: R11; povrch: reliéfní, matný; barva: černá</t>
  </si>
  <si>
    <t xml:space="preserve">protiskluznost R11 : </t>
  </si>
  <si>
    <t xml:space="preserve">předběžný typ, cena ; +15% : </t>
  </si>
  <si>
    <t>Odkaz na mn. položky pořadí 148 : 103,78000*1,15</t>
  </si>
  <si>
    <t>59764210R</t>
  </si>
  <si>
    <t>Dlažba keramická bez glazury (UGL); tl. = 9,0 mm; a = 298 mm; b = 298 mm; nasákavost = 0,5 %; protiskluznost: R10; povrch: hladký, matný, protiskluzová úprava; barva: šedá</t>
  </si>
  <si>
    <t xml:space="preserve">protiskluznost R10 : </t>
  </si>
  <si>
    <t>Odkaz na mn. položky pořadí 147 : 38,48480*1,15</t>
  </si>
  <si>
    <t>597642410R</t>
  </si>
  <si>
    <t>dlažba keramická sokl; š = 80 mm; l = 300 mm; h = 9,0 mm; povrch matný; pro interiér i exteriér</t>
  </si>
  <si>
    <t>předběžný typ, cena ; +5% : 165</t>
  </si>
  <si>
    <t>998771101R00</t>
  </si>
  <si>
    <t>Přesun hmot pro podlahy z dlaždic v objektech výšky do 6 m</t>
  </si>
  <si>
    <t>776520110RAE</t>
  </si>
  <si>
    <t>Podlahy povlakové z PVC podlahovina heterogenní, akustická, oblast použití 34-42, tl. 3,3 mm, z pásů, včetně soklíku, včetně vyrovnání podkladu samonivelační stěrkou</t>
  </si>
  <si>
    <t>lepení a dodávka podlahoviny z PVC, bez podkladu. Svaření podlahoviny. Dodávka a lepení podlahových soklíků z měkčeného PVC. Pastování a vyleštění podlah.</t>
  </si>
  <si>
    <t>Modrá</t>
  </si>
  <si>
    <t>781101210R00</t>
  </si>
  <si>
    <t>Příprava podkladu pod obklady penetrace podkladu pod obklady</t>
  </si>
  <si>
    <t>včetně dodávky materiálu.</t>
  </si>
  <si>
    <t>Odkaz na mn. položky pořadí 161 : 219,60190</t>
  </si>
  <si>
    <t>781475114RT1</t>
  </si>
  <si>
    <t>Montáž obkladů vnitřních z dlaždic keramických 200 x 200 mm,  , kladených do flexibilního tmele</t>
  </si>
  <si>
    <t>m.č. 1.03 : 1,6*(1,06+2,79+0,5)</t>
  </si>
  <si>
    <t>m.č. 1.04 : 2,0*(5,02+2,66+12,64+8,52+1,95+0,86+0,63+0,74+1,2+1,32+3,25+1,32+0,35+3,0+0,615+5,02+2,655+5,02+0,975+0,615+0,7+0,1+0,85+0,1+0,45+0,615)+0,15*(2,05+0,9+2,05)</t>
  </si>
  <si>
    <t>2,0*(0,63+1,24+0,3+0,97+0,3+1,91+0,63+4,12)</t>
  </si>
  <si>
    <t>odpočet otvorů : -2,0*0,9-1,97*0,95-0,98*1,08-2,0*1,45-0,98*1,5*3-0,95*1,18-1,97*0,65-1,97*0,95-1,14*2,16-1,14*1,2*3-2,0*0,9</t>
  </si>
  <si>
    <t>přípočet ostění : 0,98*0,15*2+2,0*0,3*2+0,98*0,15*2*3+0,95*0,45*2+0,3*(1,14+2,16+1,14)+0,4*(1,14+1,2+1,14)*3</t>
  </si>
  <si>
    <t>m.č. 1.06 : 2,0*(2,48+3,125)*2-1,97*0,95-0,28*0,63*2+0,3*(0,28+0,63+0,28)*2</t>
  </si>
  <si>
    <t>m.č. 1.08 : 0,6*(0,6+0,49+0,3+1,45+0,3+0,49+0,6)</t>
  </si>
  <si>
    <t>m.č. 1.10 : 2,0*(0,9+1,95)*2-1,97*0,65</t>
  </si>
  <si>
    <t>m.č. 1.11 : 2,0*(0,9+1,145+1,0+1,27+1,1+0,32+0,9+2,095)-1,97*0,75*2</t>
  </si>
  <si>
    <t>m.č. 1.12 : 2,0*(0,9+2,1+0,4+0,32+0,5+2,42)-1,97*0,75</t>
  </si>
  <si>
    <t>m.č. 1.13, 1.14 : 2,0*(0,45+1,97+0,4+0,88+0,4+2,07)+2,0*(1,95+5,1)-0,875*1,18</t>
  </si>
  <si>
    <t>781497111RS2</t>
  </si>
  <si>
    <t xml:space="preserve">Lišty k obkladům profil ukončovací leštěný hliník, uložení do tmele, výška profilu 8 mm,  </t>
  </si>
  <si>
    <t>m.č. 1.03 : 1,06+2,79+0,5</t>
  </si>
  <si>
    <t>m.č. 1.04 : (5,02+2,66+12,64+8,85+1,95+0,86+0,63+0,74+1,2+1,32+3,25+1,32+0,35+3,0+0,615+5,02+2,655+5,02+0,975+0,615+0,7+0,1+0,85+0,1+0,45+0,615)-0,9-1,45-1,18-2,16-1,2*3-0,9+(0,15*2+0,3*2+0,15*2*3+0,45*2+0,3*2+0,4*2*3)</t>
  </si>
  <si>
    <t>m.č. 1.06 : (2,48+3,125)*2-0,63*2+0,3*2*2</t>
  </si>
  <si>
    <t>m.č. 1.08 : 0,6*2+0,49+0,3+1,45+0,3+0,49+0,6*2</t>
  </si>
  <si>
    <t>m.č. 1.10 : (0,9+1,95)*2</t>
  </si>
  <si>
    <t>m.č. 1.11 : 0,9+1,145+1,0+1,27+1,1+0,32+0,9+2,095</t>
  </si>
  <si>
    <t>m.č. 1.13, 1.14 : 0,45+1,97+0,4+0,88+0,4+2,07-1,18</t>
  </si>
  <si>
    <t>781497121RS2</t>
  </si>
  <si>
    <t xml:space="preserve">Lišty k obkladům profil rohový eloxovaný hliník, uložení do tmele,  , výška profilu 8 mm,  </t>
  </si>
  <si>
    <t>m.č. 1.03 : 1,6*2</t>
  </si>
  <si>
    <t>m.č. 1.04 : 2,0*27+0,98*2*4+0,95*2+1,14*2*4+2,16+1,2</t>
  </si>
  <si>
    <t>m.č. 1.06 : (0,28+0,63+0,28)*2</t>
  </si>
  <si>
    <t>m.č. 1.08 : 0,6*4</t>
  </si>
  <si>
    <t>m.č. 1.10 : 0,9</t>
  </si>
  <si>
    <t>m.č. 1.11 : 2,0*2</t>
  </si>
  <si>
    <t>m.č. 1.12 : 2,0+0,9</t>
  </si>
  <si>
    <t>m.č. 1.13, 1.14 : 2,0*4</t>
  </si>
  <si>
    <t>597813604R</t>
  </si>
  <si>
    <t>Obklad keramický typ: běžný; s glazurou (GL); tl. = 6,5 mm; a = 198 mm; b = 198 mm; povrch: hladký, matný; barva: světle béžová</t>
  </si>
  <si>
    <t>Odkaz na mn. položky pořadí 161 : 219,60190*1,15</t>
  </si>
  <si>
    <t>998781101R00</t>
  </si>
  <si>
    <t>Přesun hmot pro obklady keramické v objektech výšky do 6 m</t>
  </si>
  <si>
    <t>783220010RAB</t>
  </si>
  <si>
    <t>Nátěry kovových doplňkových konstrukcí syntetické základní a dvojnásobný krycí</t>
  </si>
  <si>
    <t>L60/60/6 : 1,2*2*0,24</t>
  </si>
  <si>
    <t>I160 - 0,575 m2/m : 2,75*4*0,575</t>
  </si>
  <si>
    <t>783220010RAC</t>
  </si>
  <si>
    <t>Nátěry kovových doplňkových konstrukcí syntetické dvojnásobý krycí s emailováním</t>
  </si>
  <si>
    <t>RTS 23/ II</t>
  </si>
  <si>
    <t>nátěry nových ocel. zárubní : 0,25*(2,05+0,95+2,05)*6+0,25*(2,05+0,85+2,05)*3+0,2*(2,05+0,75+2,05)*3</t>
  </si>
  <si>
    <t>767200001N</t>
  </si>
  <si>
    <t>Stávající zábradlí schodištové - nátěr dvojnásobný</t>
  </si>
  <si>
    <t>Kalkul</t>
  </si>
  <si>
    <t>784111101R00</t>
  </si>
  <si>
    <t>Příprava povrchu Penetrace (napouštění) podkladu disperzní, jednonásobná</t>
  </si>
  <si>
    <t>800-784</t>
  </si>
  <si>
    <t>784111701R00</t>
  </si>
  <si>
    <t>784181201R00</t>
  </si>
  <si>
    <t>Příprava povrchu Penetrace (napouštění) podkladu silikát, jednonásobná</t>
  </si>
  <si>
    <t>784182211R00</t>
  </si>
  <si>
    <t>Malby vápenné se začištěním  , bílé, dvojnásobné</t>
  </si>
  <si>
    <t>784115512R00</t>
  </si>
  <si>
    <t>Malby z malířských směsí protiplísňové,  , bílé, dvojnásobné</t>
  </si>
  <si>
    <t>Odkaz na mn. položky pořadí 29 : 138,19000</t>
  </si>
  <si>
    <t>Odkaz na mn. položky pořadí 30 : 313,73385</t>
  </si>
  <si>
    <t>Odkaz na mn. položky pořadí 41 : 4,59600</t>
  </si>
  <si>
    <t>Odkaz na mn. položky pořadí 44 : 2,35620</t>
  </si>
  <si>
    <t>784115712R00</t>
  </si>
  <si>
    <t>Malby z malířských směsí omyvatelných, pro sádrokarton,  , bílé, dvojnásobné</t>
  </si>
  <si>
    <t>SDK příčka : (3,4*5,02-2,05*0,9)*2</t>
  </si>
  <si>
    <t>odpočet obkladů : -2,0*(3,22+0,9)*2</t>
  </si>
  <si>
    <t>725299101R00</t>
  </si>
  <si>
    <t>Montáž koupelnových doplňků mýdelníků, držáků apod.</t>
  </si>
  <si>
    <t>800-721</t>
  </si>
  <si>
    <t>Odkaz na mn. položky pořadí 186 : 1,00000</t>
  </si>
  <si>
    <t>Odkaz na mn. položky pořadí 187 : 5,00000</t>
  </si>
  <si>
    <t>Odkaz na mn. položky pořadí 188 : 5,00000</t>
  </si>
  <si>
    <t>Odkaz na mn. položky pořadí 189 : 7,00000</t>
  </si>
  <si>
    <t>Odkaz na mn. položky pořadí 190 : 1,00000</t>
  </si>
  <si>
    <t>Odkaz na mn. položky pořadí 191 : 3,00000</t>
  </si>
  <si>
    <t>Odkaz na mn. položky pořadí 192 : 4,00000</t>
  </si>
  <si>
    <t>781497121RS1</t>
  </si>
  <si>
    <t xml:space="preserve">Lišty k obkladům profil rohový eloxovaný hliník, uložení do tmele,  , výška profilu 6 mm,  </t>
  </si>
  <si>
    <t>2/Os : 0,6*4</t>
  </si>
  <si>
    <t>787911111R00</t>
  </si>
  <si>
    <t>Montáž zrcadla na stěnu, lepidlem, plochy do 2 m2</t>
  </si>
  <si>
    <t>800-787</t>
  </si>
  <si>
    <t>včetně dodávky lepidla.</t>
  </si>
  <si>
    <t>2/Os : 0,6*0,6</t>
  </si>
  <si>
    <t>767133221P01</t>
  </si>
  <si>
    <t>Vnitřní parapet kuchyně - nerezový plech, hl. 1080mm, D+M</t>
  </si>
  <si>
    <t>6/Os : 1,08+1,5*3</t>
  </si>
  <si>
    <t>786611132D01</t>
  </si>
  <si>
    <t>Vnitřní hliníková roleta vč. vodících profilů, rozměr 1080 x 1070 mm, D+M</t>
  </si>
  <si>
    <t>5/Os : 1</t>
  </si>
  <si>
    <t>786611143D02</t>
  </si>
  <si>
    <t>Vnitřní hliníková roleta vč. vodících profilů, rozměr 1500 x 1070 mm, D+M</t>
  </si>
  <si>
    <t>5/Os : 3</t>
  </si>
  <si>
    <t>61140757S</t>
  </si>
  <si>
    <t>Síť proti hmyzu na okno, vč. rámu, D+M</t>
  </si>
  <si>
    <t>18/Os : 1,2*1,87*6+2,16*0,86+0,64*0,98*2+1,27*0,6+1,18*1,85+1,18*1,125</t>
  </si>
  <si>
    <t>766810010LAE</t>
  </si>
  <si>
    <t>Sestava kuchyňské linky - dodávka a montáž, linka 240 cm</t>
  </si>
  <si>
    <t>- spodní skříňky-odstín červená keramika</t>
  </si>
  <si>
    <t>- horní skříňky-odstín bílá</t>
  </si>
  <si>
    <t>- pracovní deska-postforming, dekor imitace betonu/kamene</t>
  </si>
  <si>
    <t>- zástěna nad pracovní deskou, dekor imitace betonu/kamene</t>
  </si>
  <si>
    <t>- police vsazená do nikyve stěně-tuplovaná, odstín červená keramika</t>
  </si>
  <si>
    <t>- kování s tlumením</t>
  </si>
  <si>
    <t>- zásuvky s plnovýsuvem</t>
  </si>
  <si>
    <t>- spodní skříňky-profilové úchyty nerez</t>
  </si>
  <si>
    <t>- horní skříňky-otevírání přesahem desky (bez úchytek)</t>
  </si>
  <si>
    <t>- vestavná nízká lednice</t>
  </si>
  <si>
    <t>- nerez dřez s odkapávací plochou</t>
  </si>
  <si>
    <t>15/Os : 1</t>
  </si>
  <si>
    <t>766820010RST</t>
  </si>
  <si>
    <t>Jídelní stůl se židlemi</t>
  </si>
  <si>
    <t>komplet</t>
  </si>
  <si>
    <t>Jídelní stůl:</t>
  </si>
  <si>
    <t>- rozmery stolové desky 1200 x 800 mm</t>
  </si>
  <si>
    <t>- deska dekor dub</t>
  </si>
  <si>
    <t>- podnož černá</t>
  </si>
  <si>
    <t>Jídelní židle:</t>
  </si>
  <si>
    <t>- 5 ks</t>
  </si>
  <si>
    <t>- kovová podnož černá</t>
  </si>
  <si>
    <t>- sedák a opěrák tvarová buková překližky, dýha dub</t>
  </si>
  <si>
    <t>16/Os : 1</t>
  </si>
  <si>
    <t>766825111AP0</t>
  </si>
  <si>
    <t>Šatní skříňka, hl. 600 mm, š. 320 mm, povrch CPL, D+M</t>
  </si>
  <si>
    <t>větratelná, uzamykatelná</t>
  </si>
  <si>
    <t>3/Os : 5</t>
  </si>
  <si>
    <t>766825111AP1</t>
  </si>
  <si>
    <t>Lavice, hl. 400 mm, dl.. 1000 mm, lamino, dekor dub, D+M</t>
  </si>
  <si>
    <t>17/Os : 1</t>
  </si>
  <si>
    <t>55149005R</t>
  </si>
  <si>
    <t>držák toaletního papíru nerez</t>
  </si>
  <si>
    <t>12/Os : 1</t>
  </si>
  <si>
    <t>55149011R</t>
  </si>
  <si>
    <t>zásobník na papírové ručníky; nerez</t>
  </si>
  <si>
    <t>10/Os : 5</t>
  </si>
  <si>
    <t>55149021R</t>
  </si>
  <si>
    <t>dávkovač tekutého mýdla nerez; obsah 1,25 l</t>
  </si>
  <si>
    <t>9/Os : 5</t>
  </si>
  <si>
    <t>55149032R</t>
  </si>
  <si>
    <t>koš odpadkový nerez; obsah 20,0 l</t>
  </si>
  <si>
    <t>11/Os : 7</t>
  </si>
  <si>
    <t>55149050R</t>
  </si>
  <si>
    <t>WC kartáč nerez; držák univerzální</t>
  </si>
  <si>
    <t>13/Os : 1</t>
  </si>
  <si>
    <t>5514907001</t>
  </si>
  <si>
    <t>Dvojháček na oděv, chrom</t>
  </si>
  <si>
    <t>1/Os : 3</t>
  </si>
  <si>
    <t>60780036P</t>
  </si>
  <si>
    <t>Polička na úklidové a čistící prostředky, DTD lamino bílé, délky 1100x300mm, vč. kotvících prvků</t>
  </si>
  <si>
    <t>14/Os : 4</t>
  </si>
  <si>
    <t>63465124R</t>
  </si>
  <si>
    <t>sklo plavené zrcadlo; čiré; š = 1 600 mm; l = 2000,0 mm; tl = 4,0 mm</t>
  </si>
  <si>
    <t xml:space="preserve">+25% : </t>
  </si>
  <si>
    <t>Odkaz na mn. položky pořadí 177 : 0,36000*1,25</t>
  </si>
  <si>
    <t>97004979210002</t>
  </si>
  <si>
    <t>Vnitřní informační značení v dotčeném prostoru stavby, provedení hliník; vč. grafického návrhu; D+M, značení účelu místností (kuchyň, šatna, hrubá příprava zeleniny), značení únikových východů, HUP...</t>
  </si>
  <si>
    <t>4/Os : 1</t>
  </si>
  <si>
    <t>998766201R00</t>
  </si>
  <si>
    <t>979094211R00</t>
  </si>
  <si>
    <t>Nakládání nebo překládání vybourané suti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</si>
  <si>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</si>
  <si>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</si>
  <si>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</si>
  <si>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</si>
  <si>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</si>
  <si>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</si>
  <si>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</si>
  <si>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</si>
  <si>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</si>
  <si>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</si>
  <si>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</si>
  <si>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</si>
  <si>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kategorie 17 09 04 smíšené stavební a demoliční odpady</t>
  </si>
  <si>
    <t>979093111R00</t>
  </si>
  <si>
    <t>Uložení suti na skládku bez zhutnění</t>
  </si>
  <si>
    <t>800-6</t>
  </si>
  <si>
    <t>s hrubým urovnáním,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</si>
  <si>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</si>
  <si>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</si>
  <si>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</si>
  <si>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Včetně:</t>
  </si>
  <si>
    <t>PRO</t>
  </si>
  <si>
    <t>1.PP - zapravení prostupů : 2+3+12+16</t>
  </si>
  <si>
    <t>612403399RT2</t>
  </si>
  <si>
    <t>Hrubá výplň rýh ve stěnách, jakoukoliv maltou maltou ze suchých směsí  jakékoliv šířky</t>
  </si>
  <si>
    <t xml:space="preserve">zapravení rýh + 15% : </t>
  </si>
  <si>
    <t>0,15*40,0*1,15</t>
  </si>
  <si>
    <t>0,10*18,0*1,15</t>
  </si>
  <si>
    <t>910      T01</t>
  </si>
  <si>
    <t>Hzs-nezměřitelné stavební práce a přípomoci</t>
  </si>
  <si>
    <t>h</t>
  </si>
  <si>
    <t>970051018R00</t>
  </si>
  <si>
    <t>Jádrové vrtání, kruhové prostupy v železobetonu jádrové vrtání , d 14-18 mm</t>
  </si>
  <si>
    <t>970051030R00</t>
  </si>
  <si>
    <t>Jádrové vrtání, kruhové prostupy v železobetonu jádrové vrtání , d 30 mm</t>
  </si>
  <si>
    <t>3*0,35</t>
  </si>
  <si>
    <t>970051080R00</t>
  </si>
  <si>
    <t>Jádrové vrtání, kruhové prostupy v železobetonu jádrové vrtání , do D 80 mm</t>
  </si>
  <si>
    <t>12*0,35</t>
  </si>
  <si>
    <t>970051130R00</t>
  </si>
  <si>
    <t>Jádrové vrtání, kruhové prostupy v železobetonu jádrové vrtání , do D 130 mm</t>
  </si>
  <si>
    <t>16*0,35</t>
  </si>
  <si>
    <t>970056018R00</t>
  </si>
  <si>
    <t>Jádrové vrtání, kruhové prostupy v železobetonu příplatek za jádrové vrtání do stropu, d 14-18 mm</t>
  </si>
  <si>
    <t>970056030R00</t>
  </si>
  <si>
    <t>Jádrové vrtání, kruhové prostupy v železobetonu příplatek za jádrové vrtání do stropu, d 30 mm</t>
  </si>
  <si>
    <t>970056080R00</t>
  </si>
  <si>
    <t>Jádrové vrtání, kruhové prostupy v železobetonu příplatek za jádrové vrtání do stropu, do D 80 mm</t>
  </si>
  <si>
    <t>970056130R00</t>
  </si>
  <si>
    <t>Jádrové vrtání, kruhové prostupy v železobetonu příplatek za jádrové vrtání do stropu, do D 130 mm</t>
  </si>
  <si>
    <t>970057018R00</t>
  </si>
  <si>
    <t>Jádrové vrtání, kruhové prostupy v železobetonu příplatek za časté přemístění stroje jádrového vrtání, d 14-18 mm</t>
  </si>
  <si>
    <t>970057030R00</t>
  </si>
  <si>
    <t>Jádrové vrtání, kruhové prostupy v železobetonu příplatek za časté přemístění stroje jádrového vrtání, d 30 mm</t>
  </si>
  <si>
    <t>970057080R00</t>
  </si>
  <si>
    <t>Jádrové vrtání, kruhové prostupy v železobetonu příplatek za časté přemístění stroje jádrového vrtání, do D 80 mm</t>
  </si>
  <si>
    <t>970057130R00</t>
  </si>
  <si>
    <t>Jádrové vrtání, kruhové prostupy v železobetonu příplatek za časté přemístění stroje jádrového vrtání, do D 130 mm</t>
  </si>
  <si>
    <t>974031144R00</t>
  </si>
  <si>
    <t>Vysekání rýh v jakémkoliv zdivu cihelném v ploše  do hloubky 70 mm, šířky do 150 mm</t>
  </si>
  <si>
    <t>40,00000</t>
  </si>
  <si>
    <t>12,00000</t>
  </si>
  <si>
    <t>974031153R00</t>
  </si>
  <si>
    <t>Vysekání rýh v jakémkoliv zdivu cihelném v ploše  do hloubky 100 mm, šířky do 100 mm</t>
  </si>
  <si>
    <t>R1</t>
  </si>
  <si>
    <t>Stavební přípomoci - sekání ost. drážek a prostupů</t>
  </si>
  <si>
    <t>hod</t>
  </si>
  <si>
    <t>979100014RA0</t>
  </si>
  <si>
    <t>Odvozy suti a vybouraných hmot vodorovný přesun na skládku do 15 km, vnitrostaveništně 25 m, svislá doprava výtahem z 2.NP</t>
  </si>
  <si>
    <t>AP-HSV</t>
  </si>
  <si>
    <t>1,32481</t>
  </si>
  <si>
    <t>0,22800</t>
  </si>
  <si>
    <t>979990101R00</t>
  </si>
  <si>
    <t>Poplatek za uložení, směsi betonu a cihel,  , skupina 17 01 01 a 17 01 02 z Katalogu odpadů</t>
  </si>
  <si>
    <t>R2</t>
  </si>
  <si>
    <t>Topná zkouška - napuštění, odvzdušnění, dilatační zk., vyregulování</t>
  </si>
  <si>
    <t>R3</t>
  </si>
  <si>
    <t>Revize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</si>
  <si>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</si>
  <si>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</si>
  <si>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</si>
  <si>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</si>
  <si>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</si>
  <si>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721290821R00</t>
  </si>
  <si>
    <t>Vnitrostaveništní přemístění vybouraných hmot svislý , v objektech výšky do 6m</t>
  </si>
  <si>
    <t>vodorovně do 100 m</t>
  </si>
  <si>
    <t>722170801R00</t>
  </si>
  <si>
    <t>Demontáž potrubí z trubek z PH tlakových do D 32 mm</t>
  </si>
  <si>
    <t>722181812R00</t>
  </si>
  <si>
    <t>Demontáž plstěných pásů z trub do D 50</t>
  </si>
  <si>
    <t>722290821R00</t>
  </si>
  <si>
    <t>Vnitrostaveništní přemístění vybouraných hmot svislé, v objektech výšky do 6m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</si>
  <si>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</si>
  <si>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</si>
  <si>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</si>
  <si>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</si>
  <si>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</si>
  <si>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725330820R00</t>
  </si>
  <si>
    <t>Demontáž výlevek diturvitových</t>
  </si>
  <si>
    <t>bez výtokových armatur a bez nádrže a splachovacího potrubí,</t>
  </si>
  <si>
    <t>725590811R00</t>
  </si>
  <si>
    <t>Vnitrostaveništní  přemístění vybouraných hmot svislé, v objektech výšky do 6m</t>
  </si>
  <si>
    <t>725820801R00</t>
  </si>
  <si>
    <t>Demontáž baterií nástěnných do G 3/4"</t>
  </si>
  <si>
    <t>733110806R00</t>
  </si>
  <si>
    <t>Demontáž potrubí z ocelových trubek závitových přes 15 do DN 32</t>
  </si>
  <si>
    <t>800-731</t>
  </si>
  <si>
    <t>733890801R00</t>
  </si>
  <si>
    <t>Vnitrostaveništní přemístění demontovaných hmot rozvodů potrubí vodorovně do 100 m  z objektů výšky do 6 m</t>
  </si>
  <si>
    <t>735291800R00</t>
  </si>
  <si>
    <t>Demontáž konzol nebo držáků otopných těles, registrů, konvektorů do odpadu</t>
  </si>
  <si>
    <t>otopných těles, registrů, konvektorů do odpadu</t>
  </si>
  <si>
    <t>735494811R00</t>
  </si>
  <si>
    <t>Vypuštění vody z otopných soustav bez kotlů, ohříváků, zásobníků a nádrží</t>
  </si>
  <si>
    <t>( bez kotlů, ohříváků, zásobníků a nádrží )</t>
  </si>
  <si>
    <t>735890801R00</t>
  </si>
  <si>
    <t>Vnitrostaveništní přemístění demontovaných hmot  otopných těles vodorovně 100 m  z objektů výšky do 6 m</t>
  </si>
  <si>
    <t>735131810RO0</t>
  </si>
  <si>
    <t>Demontáž otopných těles hliníkových článkových</t>
  </si>
  <si>
    <t>1,82723</t>
  </si>
  <si>
    <t>0,11634</t>
  </si>
  <si>
    <t>979981101R00</t>
  </si>
  <si>
    <t>Odvoz a likvidace suti bez příměsí - kontejnerem do 3 t</t>
  </si>
  <si>
    <t>713571113R00</t>
  </si>
  <si>
    <t>Požárně ochranná manžeta EI 90, D 75 mm</t>
  </si>
  <si>
    <t>Montáž manžety ke stěně nebo stropu pomocí rozpěrné hmoždinky se šroubem. Cena obsahuje i dodávku manžety a spojovacích prostředků.</t>
  </si>
  <si>
    <t>713571115R00</t>
  </si>
  <si>
    <t>Požárně ochranná manžeta EI 90, D 110 mm</t>
  </si>
  <si>
    <t>713571116R00</t>
  </si>
  <si>
    <t>Požárně ochranná manžeta EI 90, D 125 mm</t>
  </si>
  <si>
    <t>722182001RT2</t>
  </si>
  <si>
    <t>Montáž tepelné izolace potrubí samolepicí spoj a příčné stažení páskou, do DN 25</t>
  </si>
  <si>
    <t>Odkaz na mn. položky pořadí 65 : 5,00000</t>
  </si>
  <si>
    <t>722182011RT1</t>
  </si>
  <si>
    <t>Montáž tepelné izolace potrubí lepicí páska, sponky, do DN 25</t>
  </si>
  <si>
    <t>Odkaz na mn. položky pořadí 54 : 70,00000</t>
  </si>
  <si>
    <t>Odkaz na mn. položky pořadí 55 : 30,00000</t>
  </si>
  <si>
    <t>Odkaz na mn. položky pořadí 57 : 34,00000</t>
  </si>
  <si>
    <t>Odkaz na mn. položky pořadí 58 : 10,00000</t>
  </si>
  <si>
    <t>Odkaz na mn. položky pořadí 64 : 12,00000</t>
  </si>
  <si>
    <t>Odkaz na mn. položky pořadí 56 : 15,00000</t>
  </si>
  <si>
    <t>722182014RT1</t>
  </si>
  <si>
    <t>Montáž tepelné izolace potrubí lepicí páska, sponky, přes DN 25 do DN 40</t>
  </si>
  <si>
    <t>Odkaz na mn. položky pořadí 59 : 20,00000</t>
  </si>
  <si>
    <t>Odkaz na mn. položky pořadí 60 : 5,00000</t>
  </si>
  <si>
    <t>722182016RT1</t>
  </si>
  <si>
    <t>Montáž tepelné izolace potrubí lepicí páska, sponky, přes DN 40 do DN 80</t>
  </si>
  <si>
    <t>Nedokončená</t>
  </si>
  <si>
    <t>Odkaz na mn. položky pořadí 61 : 2,50000</t>
  </si>
  <si>
    <t>722182094K00</t>
  </si>
  <si>
    <t>Příplatek za montáž izolačních tvarovek</t>
  </si>
  <si>
    <t>1,00000</t>
  </si>
  <si>
    <t>28323361R</t>
  </si>
  <si>
    <t>páska spojovací Al, PE; samolepicí; jednostranně; spoj parotěsný; š = 50,0 mm; l = 100 m</t>
  </si>
  <si>
    <t>283771027R</t>
  </si>
  <si>
    <t>pouzdro potrubní tvarovatelné; pěnový polyetylén; vnitřní průměr 20,0 mm; tl. izolace 13,0 mm; provozní teplota  -65 až 90 °C; tepelná vodivost (10°C) 0,0380 W/mK</t>
  </si>
  <si>
    <t>283771028R</t>
  </si>
  <si>
    <t>pouzdro potrubní tvarovatelné; pěnový polyetylén; vnitřní průměr 20,0 mm; tl. izolace 20,0 mm; provozní teplota  -65 až 90 °C; tepelná vodivost (10°C) 0,0380 W/mK</t>
  </si>
  <si>
    <t>283771031R</t>
  </si>
  <si>
    <t>pouzdro potrubní tvarovatelné; pěnový polyetylén; vnitřní průměr 22,0 mm; tl. izolace 13,0 mm; provozní teplota  -65 až 90 °C; tepelná vodivost (10°C) 0,0380 W/mK</t>
  </si>
  <si>
    <t>283771092R</t>
  </si>
  <si>
    <t>pouzdro potrubní tvarovatelné; pěnový polyetylén; vnitřní průměr 25,0 mm; tl. izolace 13,0 mm; provozní teplota  -65 až 90 °C; tepelná vodivost (10°C) 0,0380 W/mK</t>
  </si>
  <si>
    <t>283771093R</t>
  </si>
  <si>
    <t>pouzdro potrubní tvarovatelné; pěnový polyetylén; vnitřní průměr 25,0 mm; tl. izolace 20,0 mm; provozní teplota  -65 až 90 °C; tepelná vodivost (10°C) 0,0380 W/mK</t>
  </si>
  <si>
    <t>283771127R</t>
  </si>
  <si>
    <t>pouzdro potrubní tvarovatelné; pěnový polyetylén; vnitřní průměr 32,0 mm; tl. izolace 13,0 mm; provozní teplota  -65 až 90 °C; tepelná vodivost (10°C) 0,0380 W/mK</t>
  </si>
  <si>
    <t>283771129R</t>
  </si>
  <si>
    <t>pouzdro potrubní tvarovatelné; pěnový polyetylén; vnitřní průměr 32,0 mm; tl. izolace 25,0 mm; provozní teplota  -65 až 90 °C; tepelná vodivost (10°C) 0,0380 W/mK</t>
  </si>
  <si>
    <t>283771186R</t>
  </si>
  <si>
    <t>pouzdro potrubní tvarovatelné; pěnový polyetylén; vnitřní průměr 63,0 mm; tl. izolace 13,0 mm; provozní teplota  -65 až 90 °C; tepelná vodivost (10°C) 0,0380 W/mK</t>
  </si>
  <si>
    <t>28377130R</t>
  </si>
  <si>
    <t>spona na potrubní pouzdro; plastová; tl = 1,00 mm; š = 4,9 mm; l = 32 mm; šedá</t>
  </si>
  <si>
    <t>700,00000</t>
  </si>
  <si>
    <t>100,00000</t>
  </si>
  <si>
    <t>28377135R</t>
  </si>
  <si>
    <t>páska spojovací PVC; samolepicí; jednostranně; tl. 0,19 mm; š = 38,0 mm; l = 20 m</t>
  </si>
  <si>
    <t>2,00000</t>
  </si>
  <si>
    <t>28377619R</t>
  </si>
  <si>
    <t>pouzdro potrubní tvarovatelné; pěnový polyetylén; vnitřní průměr 28,0 mm; tl. izolace 13,0 mm; provozní teplota  -65 až 90 °C; tepelná vodivost (10°C) 0,0380 W/mK</t>
  </si>
  <si>
    <t>631547014R</t>
  </si>
  <si>
    <t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</si>
  <si>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998713201R00</t>
  </si>
  <si>
    <t>721170966R00</t>
  </si>
  <si>
    <t>Opravy odpadního potrubí novodurového propojení dosavadního potrubí PVC, D 140 mm</t>
  </si>
  <si>
    <t>Včetně pomocného lešení o výšce podlahy do 1900 mm a pro zatížení do 1,5 kPa.</t>
  </si>
  <si>
    <t>3,00000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</si>
  <si>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</si>
  <si>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</si>
  <si>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</si>
  <si>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</si>
  <si>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721176103R00</t>
  </si>
  <si>
    <t>Potrubí HT připojovací vnější průměr D 50 mm, tloušťka stěny 1,8 mm, DN 50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</si>
  <si>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</si>
  <si>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</si>
  <si>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</si>
  <si>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</si>
  <si>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</si>
  <si>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vnější průměr D 110 mm, tloušťka stěny 2,7 mm, DN 100</t>
  </si>
  <si>
    <t>721176134R00</t>
  </si>
  <si>
    <t>Potrubí svodné (ležaté) zavěšené vnější průměr D 75 mm, tloušťka stěny 1,9 mm, DN 70</t>
  </si>
  <si>
    <t>721176135R00</t>
  </si>
  <si>
    <t>Potrubí svodné (ležaté) zavěšené vnější průměr D 110 mm, tloušťka stěny 2,7 mm, DN 100</t>
  </si>
  <si>
    <t>721176136R00</t>
  </si>
  <si>
    <t>Potrubí svodné (ležaté) zavěšené vnější průměr D 125 mm, tloušťka stěny 3,1 mm, DN 125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</si>
  <si>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</si>
  <si>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</si>
  <si>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</si>
  <si>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</si>
  <si>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</si>
  <si>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</si>
  <si>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</si>
  <si>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</si>
  <si>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</si>
  <si>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</si>
  <si>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</si>
  <si>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</si>
  <si>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</si>
  <si>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Odkaz na mn. položky pořadí 68 : 8,00000</t>
  </si>
  <si>
    <t>Odkaz na mn. položky pořadí 69 : 26,00000</t>
  </si>
  <si>
    <t>Odkaz na mn. položky pořadí 70 : 18,00000</t>
  </si>
  <si>
    <t>Odkaz na mn. položky pořadí 71 : 24,00000</t>
  </si>
  <si>
    <t>Odkaz na mn. položky pořadí 72 : 18,00000</t>
  </si>
  <si>
    <t>Odkaz na mn. položky pořadí 73 : 54,00000</t>
  </si>
  <si>
    <t>Odkaz na mn. položky pořadí 74 : 14,00000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</si>
  <si>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</si>
  <si>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</si>
  <si>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721      T00</t>
  </si>
  <si>
    <t>Hzs-nezměřitelné práce a přípomoci při výměně kanalizace</t>
  </si>
  <si>
    <t>721p1</t>
  </si>
  <si>
    <t>Krabicový nerezový žlab 300x800mm, Vpust DN100 svislá s HI límcem, protiskluzný rošt, D+M</t>
  </si>
  <si>
    <t>ks</t>
  </si>
  <si>
    <t>721p2</t>
  </si>
  <si>
    <t>Krabicový nerezový žlab 300x600mm, Vpust DN100 svislá s HI límcem, protiskluzný rošt, D+M</t>
  </si>
  <si>
    <t>28615444.AR</t>
  </si>
  <si>
    <t>Kus čisticí plastový pro vnitřní kanalizaci typ: přímý; spoj: hrdlový; potrubí: jednovrstvé; materiál: PP; povrch: hladký; DN/OD = 125</t>
  </si>
  <si>
    <t>28651861.AR</t>
  </si>
  <si>
    <t>Spojka plastová pro venkovní kanalizaci typ: přechodová; spoj: hrdlový; potrubí: jednovrstvé; materiál: PVC-U; povrch: hladký; DN2 = 125; SDR 41,0; SN 8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</si>
  <si>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</si>
  <si>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</si>
  <si>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</si>
  <si>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722131918R00</t>
  </si>
  <si>
    <t>Opravy vodovodního potrubí závitového vsazení odbočky do potrubí, DN 80</t>
  </si>
  <si>
    <t>722131936R00</t>
  </si>
  <si>
    <t>Opravy vodovodního potrubí závitového propojení dosavadního potrubí, DN 50</t>
  </si>
  <si>
    <t>722131938R00</t>
  </si>
  <si>
    <t>Opravy vodovodního potrubí závitového propojení dosavadního potrubí, DN 80</t>
  </si>
  <si>
    <t>722172912R00</t>
  </si>
  <si>
    <t>Opravy vodovodního potrubí z plastových trubek propojení plastového potrubí polyfuzí, D 20 mm</t>
  </si>
  <si>
    <t>722172913R00</t>
  </si>
  <si>
    <t>Opravy vodovodního potrubí z plastových trubek propojení plastového potrubí polyfuzí, D 25 mm</t>
  </si>
  <si>
    <t>722172914R00</t>
  </si>
  <si>
    <t>Opravy vodovodního potrubí z plastových trubek propojení plastového potrubí polyfuzí, D 32 mm</t>
  </si>
  <si>
    <t>722172964R00</t>
  </si>
  <si>
    <t>Opravy vodovodního potrubí z plastových trubek vsazení odbočky do stávajícího plastového potrubí polyfuzí včetně T-kusu, D 32 mm</t>
  </si>
  <si>
    <t>722172966R00</t>
  </si>
  <si>
    <t>Opravy vodovodního potrubí z plastových trubek vsazení odbočky do stávajícího plastového potrubí polyfuzí včetně T-kusu, D 50 mm</t>
  </si>
  <si>
    <t>722178711R00</t>
  </si>
  <si>
    <t>Potrubí vícevrstvé PP-RCT/ PP-RCT+BF/ PP-RCT, D 20 mm, s 2,8 mm, S 3,2, polyfúzně svařované</t>
  </si>
  <si>
    <t>včetně tvarovek, bez zednických výpomocí</t>
  </si>
  <si>
    <t>SV : 40</t>
  </si>
  <si>
    <t>TV, C : 60</t>
  </si>
  <si>
    <t>722178712R00</t>
  </si>
  <si>
    <t>Potrubí vícevrstvé PP-RCT/ PP-RCT+BF/ PP-RCT, D 25 mm, s 3,5 mm, S 3,2, polyfúzně svařované</t>
  </si>
  <si>
    <t>Potrubí včetně tvarovek a zednických výpomocí.</t>
  </si>
  <si>
    <t>SV : 20</t>
  </si>
  <si>
    <t>TV, C : 24</t>
  </si>
  <si>
    <t>722178713R00</t>
  </si>
  <si>
    <t>Potrubí vícevrstvé PP-RCT/ PP-RCT+BF/ PP-RCT, D 32 mm, s 4,4 mm, S 3,2, polyfúzně svařované</t>
  </si>
  <si>
    <t>TV : 5</t>
  </si>
  <si>
    <t>722178716R00</t>
  </si>
  <si>
    <t>Potrubí vícevrstvé PP-RCT/ PP-RCT+BF/ PP-RCT, D 63 mm, s 8,6 mm, S 3,2, polyfúzně svařované</t>
  </si>
  <si>
    <t>SV : 2,5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</si>
  <si>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</si>
  <si>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</si>
  <si>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</si>
  <si>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</si>
  <si>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</si>
  <si>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</si>
  <si>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</si>
  <si>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</si>
  <si>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</si>
  <si>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</si>
  <si>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</si>
  <si>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</si>
  <si>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</si>
  <si>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722237126R00</t>
  </si>
  <si>
    <t>Kohout kulový, mosazný, vnitřní-vnitřní závit, DN 50, PN 35, včetně dodávky materiálu</t>
  </si>
  <si>
    <t>722280106R00</t>
  </si>
  <si>
    <t>Tlakové zkoušky vodovodního potrubí do DN 32</t>
  </si>
  <si>
    <t>Včetně dodávky vody, uzavření a zabezpečení konců potrubí.</t>
  </si>
  <si>
    <t>Odkaz na mn. položky pořadí 96 : 100,00000</t>
  </si>
  <si>
    <t>Odkaz na mn. položky pořadí 97 : 44,00000</t>
  </si>
  <si>
    <t>Odkaz na mn. položky pořadí 98 : 25,00000</t>
  </si>
  <si>
    <t>722280109R00</t>
  </si>
  <si>
    <t>Tlakové zkoušky vodovodního potrubí přes DN 50 do DN 65</t>
  </si>
  <si>
    <t>Odkaz na mn. položky pořadí 99 : 2,50000</t>
  </si>
  <si>
    <t>722290234R00</t>
  </si>
  <si>
    <t>Proplach a dezinfekce vodovodního potrubí do DN 80</t>
  </si>
  <si>
    <t>Včetně dodání desinfekčního prostředku.</t>
  </si>
  <si>
    <t>Odkaz na mn. položky pořadí 107 : 169,00000</t>
  </si>
  <si>
    <t>Odkaz na mn. položky pořadí 108 : 2,50000</t>
  </si>
  <si>
    <t>734261224R00</t>
  </si>
  <si>
    <t>Šroubení topenářské, přímé, mosazné, DN 20, PN 10, včetně dodávky materiálu</t>
  </si>
  <si>
    <t>734261225R00</t>
  </si>
  <si>
    <t>Šroubení topenářské, přímé, mosazné, DN 25, PN 10, včetně dodávky materiálu</t>
  </si>
  <si>
    <t>722      T00</t>
  </si>
  <si>
    <t>Hzs-nezměřitelné práce a přípomoci při výměně vodovodu</t>
  </si>
  <si>
    <t>998722101R00</t>
  </si>
  <si>
    <t>Přesun hmot pro vnitřní vodovod v objektech výšky do 6 m</t>
  </si>
  <si>
    <t>vodorovně do 50 m</t>
  </si>
  <si>
    <t>722130901R00</t>
  </si>
  <si>
    <t xml:space="preserve">Opravy vodovodního potrubí závitového zazátkování vývodu,  </t>
  </si>
  <si>
    <t>723160806R00</t>
  </si>
  <si>
    <t>Demontáž přípojek k plynoměrům závitových  , G 6/4"</t>
  </si>
  <si>
    <t>pár</t>
  </si>
  <si>
    <t>723160833R00</t>
  </si>
  <si>
    <t>Demontáž přípojek k plynoměrům závitových rozpěrek, G 6/4"</t>
  </si>
  <si>
    <t>723190901R00</t>
  </si>
  <si>
    <t>Opravy plynovodního potrubí doplňkové práce  uzavření nebo otevření plynového potrubí při opravách</t>
  </si>
  <si>
    <t>723190907R00</t>
  </si>
  <si>
    <t>Opravy plynovodního potrubí doplňkové práce  odvzdušnění a napuštění plynového potrubí</t>
  </si>
  <si>
    <t>723190909R00</t>
  </si>
  <si>
    <t>Opravy plynovodního potrubí doplňkové práce  neúřední tlaková zkouška dosavadního potrubí</t>
  </si>
  <si>
    <t>723260801R00</t>
  </si>
  <si>
    <t>Demontáž plynoměrů PS 2, PS 6, PS 10</t>
  </si>
  <si>
    <t>723290821R00</t>
  </si>
  <si>
    <t>733191917R00</t>
  </si>
  <si>
    <t>Opravy rozvodu potrubí z ocelových trubek závitových normálních i zesílených  zaslepení zkováním a zavařením, DN 40</t>
  </si>
  <si>
    <t>723      T00</t>
  </si>
  <si>
    <t>Hzs-nezměřitelné práce a přípomoci při montáži plynovodu</t>
  </si>
  <si>
    <t>998723101R00</t>
  </si>
  <si>
    <t>Přesun hmot pro vnitřní plynovod v objektech výšky do 6 m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</si>
  <si>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</si>
  <si>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</si>
  <si>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</si>
  <si>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</si>
  <si>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</si>
  <si>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</si>
  <si>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</si>
  <si>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725249103R00</t>
  </si>
  <si>
    <t xml:space="preserve">Montáž sprchového koutu  </t>
  </si>
  <si>
    <t>725319101R00</t>
  </si>
  <si>
    <t>Montáž dřezu jednoduchého</t>
  </si>
  <si>
    <t>pouze dopojení (dřez souč. kuch.linky) : 1</t>
  </si>
  <si>
    <t>725019103R00</t>
  </si>
  <si>
    <t>Výlevka diturvitová s plastovou mřížkou, závěsná</t>
  </si>
  <si>
    <t>725814103R00</t>
  </si>
  <si>
    <t>Ventil  rohový, mosazný, bez matky, DN 15 x DN 10, včetně dodávky materiálu</t>
  </si>
  <si>
    <t>SV : 22</t>
  </si>
  <si>
    <t>TV : 16</t>
  </si>
  <si>
    <t>725814122R00</t>
  </si>
  <si>
    <t>Ventil  pračkový, mosazný, se zpětnou klapkou, DN 15 x DN 20, včetně dodávky materiálu</t>
  </si>
  <si>
    <t>SV : 6</t>
  </si>
  <si>
    <t>725829301R00</t>
  </si>
  <si>
    <t>Montáž baterií umyvadlových a dřezových umyvadlové a dřezové stojánkové</t>
  </si>
  <si>
    <t>2+1</t>
  </si>
  <si>
    <t>Odkaz na mn. položky pořadí 141 : 1,00000</t>
  </si>
  <si>
    <t>Odkaz na mn. položky pořadí 142 : 2,00000</t>
  </si>
  <si>
    <t>725829201R00</t>
  </si>
  <si>
    <t>Montáž baterií umyvadlových a dřezových umyvadlové a dřezové nástěnné chromové</t>
  </si>
  <si>
    <t>725849200R00</t>
  </si>
  <si>
    <t>Montáž baterie sprchové nastavitelná výška</t>
  </si>
  <si>
    <t>725849302R00</t>
  </si>
  <si>
    <t>Montáž baterie sprchové držáku sprchy</t>
  </si>
  <si>
    <t>55145001R</t>
  </si>
  <si>
    <t>Baterie směšovací páková; použití: umyvadlo; typ: stojánkový; materiál: mosaz; povrchová úprava: chrom</t>
  </si>
  <si>
    <t>551450090R</t>
  </si>
  <si>
    <t>Baterie směšovací páková; použití: sprcha; typ: nástěnný; materiál: mosaz; rozteč 130 až 170 mm; povrchová úprava: chrom</t>
  </si>
  <si>
    <t>55145011R</t>
  </si>
  <si>
    <t>Baterie směšovací páková; použití: dřez; typ: nástěnný; materiál: mosaz; rozteč 130 až 170 mm; povrchová úprava: chrom</t>
  </si>
  <si>
    <t>55145015R</t>
  </si>
  <si>
    <t>Baterie směšovací páková; použití: dřez; typ: stojánkový; materiál: mosaz; povrchová úprava: chrom</t>
  </si>
  <si>
    <t>55145040R</t>
  </si>
  <si>
    <t>Baterie směšovací páková; použití: dřez; typ: stojánkový; materiál: mosaz; příslušenství: vytahovací sprcha; povrchová úprava: chrom</t>
  </si>
  <si>
    <t>55145041R</t>
  </si>
  <si>
    <t>55145352R</t>
  </si>
  <si>
    <t>kombinace sprchová držák pevný; ruční sprcha d 68 mm; hadice 150 cm; povrch chrom</t>
  </si>
  <si>
    <t>5516740682R</t>
  </si>
  <si>
    <t>Sedátko záchodové s poklopem; materiál: plast; tvar: oválný; barva: bílá</t>
  </si>
  <si>
    <t>55484470.AR</t>
  </si>
  <si>
    <t>dveře sprchové zasouvací; třídílné; h = 1 850,0 mm; š = 800,0 mm; š. vstupu 400 mm; výplň bezpečnostní sklo, čiré</t>
  </si>
  <si>
    <t>64217304R</t>
  </si>
  <si>
    <t>Umyvadlo keramické typ: jednoduchý; š = 500 mm; hl = 410 mm; tvar: oválný; otvor pro baterii uprostřed</t>
  </si>
  <si>
    <t>64240062R</t>
  </si>
  <si>
    <t>Mísa záchodová keramická se samostatným přívodem vody; zabudování: nástěnné; tvar: oválný; splachování: hluboké; odpad: vodorovný; povrchová úprava: lesklá glazura</t>
  </si>
  <si>
    <t>64293809R</t>
  </si>
  <si>
    <t>Vanička sprchová keramická 800 x 900 mm</t>
  </si>
  <si>
    <t>998725101R00</t>
  </si>
  <si>
    <t>Přesun hmot pro zařizovací předměty v objektech výšky do 6 m</t>
  </si>
  <si>
    <t>725119402R00</t>
  </si>
  <si>
    <t>Doplňky Montáž doplňků zařízení záchodů předstěnový systém do sádrokartonu</t>
  </si>
  <si>
    <t>726211121R00</t>
  </si>
  <si>
    <t>Předstěnový modul pro WC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</si>
  <si>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Včetně dodávky a připevnění montážního prvku vč. napojení na kanalizační popř. vodovodní potrubí.</t>
  </si>
  <si>
    <t>286967601R</t>
  </si>
  <si>
    <t>systém předstěnový pro výlevku, pro nástěnnou armaturu; pro suchou instalaci (do sádrokartonu), pro zazdění mokrým procesem; h = 130,0 cm; š = 50,0 cm; hl = 8,3 cm</t>
  </si>
  <si>
    <t>551070101R</t>
  </si>
  <si>
    <t>tlačítko ovládací plastové; ovládací síla do 20,0 N; dvoučinné mechanické splachování 3 l/6 l; 247x165x17,5 mm; barva bílá</t>
  </si>
  <si>
    <t>733111103R00</t>
  </si>
  <si>
    <t>Potrubí z trubek závitových ocelových bezešvých, běžných, nízkotlaké, DN 15</t>
  </si>
  <si>
    <t>733111104R00</t>
  </si>
  <si>
    <t>Potrubí z trubek závitových ocelových bezešvých, běžných, nízkotlaké, DN 20</t>
  </si>
  <si>
    <t>733113113R00</t>
  </si>
  <si>
    <t>Potrubí z trubek závitových příplatek k ceně za zhotovení přípojky z ocelových trubek závitových,  ,  , DN 15</t>
  </si>
  <si>
    <t>dopojení otopného tělesa : 6*2</t>
  </si>
  <si>
    <t>propojení potrubí : 6*2</t>
  </si>
  <si>
    <t>733113114R00</t>
  </si>
  <si>
    <t>Potrubí z trubek závitových příplatek k ceně za zhotovení přípojky z ocelových trubek závitových,  ,  , DN 20</t>
  </si>
  <si>
    <t>propojení potrubí : 2*2</t>
  </si>
  <si>
    <t>733190106R00</t>
  </si>
  <si>
    <t>Tlakové zkoušky potrubí ocelových závitových, plastových, měděných do DN 32</t>
  </si>
  <si>
    <t>Odkaz na mn. položky pořadí 155 : 18,00000</t>
  </si>
  <si>
    <t>Odkaz na mn. položky pořadí 156 : 24,00000</t>
  </si>
  <si>
    <t>733191914R00</t>
  </si>
  <si>
    <t>Opravy rozvodu potrubí z ocelových trubek závitových normálních i zesílených  zaslepení zkováním a zavařením, DN 20</t>
  </si>
  <si>
    <t>733191923R00</t>
  </si>
  <si>
    <t>Opravy rozvodu potrubí z ocelových trubek závitových normálních i zesílených  navaření odbočky na dosavadní potrubí, DN 15</t>
  </si>
  <si>
    <t>733191924R00</t>
  </si>
  <si>
    <t>Opravy rozvodu potrubí z ocelových trubek závitových normálních i zesílených  navaření odbočky na dosavadní potrubí, DN 20</t>
  </si>
  <si>
    <t>998733101R00</t>
  </si>
  <si>
    <t>Přesun hmot pro rozvody potrubí v objektech výšky do 6 m</t>
  </si>
  <si>
    <t>734209123R00</t>
  </si>
  <si>
    <t>Montáž závitové armatury se třemi závity, G 1/2", bez dodávky materiálu</t>
  </si>
  <si>
    <t>Odkaz na mn. položky pořadí 185 : 2,00000</t>
  </si>
  <si>
    <t>734209113R00</t>
  </si>
  <si>
    <t>Montáž závitové armatury se dvěma závity, G 1/2", bez dodávky materiálu</t>
  </si>
  <si>
    <t>Odkaz na mn. položky pořadí 170 : 4,00000</t>
  </si>
  <si>
    <t>Odkaz na mn. položky pořadí 171 : 4,00000</t>
  </si>
  <si>
    <t>734235122R00</t>
  </si>
  <si>
    <t>Kohout kulový, mosazný, DN 20, PN 42, vnitřní-vnitřní, včetně dodávky materiálu</t>
  </si>
  <si>
    <t>734291113R00</t>
  </si>
  <si>
    <t>Kohout kulový, napouštěcí a vypouštěcí, mosazný, DN 15, PN 10, včetně dodávky materiálu</t>
  </si>
  <si>
    <t>734291951M00</t>
  </si>
  <si>
    <t>Montáž hlavic ručního/termostat.ovládání</t>
  </si>
  <si>
    <t>55120002L</t>
  </si>
  <si>
    <t>Ventil termostatický přímý LIPO 1/2"</t>
  </si>
  <si>
    <t>55120010L</t>
  </si>
  <si>
    <t>Šroubení regulační rohové LIPO 1/2"</t>
  </si>
  <si>
    <t>55120016L</t>
  </si>
  <si>
    <t>Hlavice termostatická LIPO bílá (kapalinová proti krádeži)</t>
  </si>
  <si>
    <t>998734101R00</t>
  </si>
  <si>
    <t>Přesun hmot pro armatury v objektech výšky do 6 m</t>
  </si>
  <si>
    <t>735138003R00</t>
  </si>
  <si>
    <t>Otopné těleso nízkoenergetické doplňkové práce tlakové zkoušky, těles dvouřadých</t>
  </si>
  <si>
    <t>735131312U00</t>
  </si>
  <si>
    <t>Montáž otopných těles článkových hliníkových rozteč připojení 350-600 mm o počtu článků 6 až 10</t>
  </si>
  <si>
    <t>735131313U00</t>
  </si>
  <si>
    <t>Montáž otopných těles článkových hliníkových rozteč připojení 350-600 mm o počtu článků 12 až 14</t>
  </si>
  <si>
    <t>735131315U00</t>
  </si>
  <si>
    <t>Montáž otopných těles článkových hliníkových rozteč připojení 350-600 mm o počtu článků přes 18</t>
  </si>
  <si>
    <t>735131317U00</t>
  </si>
  <si>
    <t>Montáž otopných těles článkových hliníkových rozteč připojení 200 mm o počtu článků 5 až 10</t>
  </si>
  <si>
    <t>4845035G1</t>
  </si>
  <si>
    <t>Těleso otopné GARDA Aleternum 1800/5 čl. - SP středový rohový - 1500 W, 400 mm, vč. 1x jednovtoková armatura, 2x zátka 1/2"</t>
  </si>
  <si>
    <t>4845035G2</t>
  </si>
  <si>
    <t>Těleso otopné GARDA Aleternum 1800/7 čl. - SP středový rohový - 2100 W, 560 mm, vč. 1x jednovtoková armatura, 2x zátka 1/2"</t>
  </si>
  <si>
    <t>4845530O1</t>
  </si>
  <si>
    <t>Těleso otopné ORION 500/6 čl. - 768 W, 485 mm</t>
  </si>
  <si>
    <t>4845530O2</t>
  </si>
  <si>
    <t>Těleso otopné ORION 500/14 čl. - 1792 W, 1133 mm</t>
  </si>
  <si>
    <t>4845530O3</t>
  </si>
  <si>
    <t>Těleso otopné ORION 500/24 čl. - 3072 W, 1943 mm</t>
  </si>
  <si>
    <t>4845530O4</t>
  </si>
  <si>
    <t>Těleso otopné ORION 500/30 čl. - 3840 W, 2429 mm</t>
  </si>
  <si>
    <t>48455-990</t>
  </si>
  <si>
    <t>Balíček montážní pro otopná tělesa GARDA 550110</t>
  </si>
  <si>
    <t>48455-991</t>
  </si>
  <si>
    <t>Balíček montážní pro otopná tělesa ORION</t>
  </si>
  <si>
    <t>48460-991</t>
  </si>
  <si>
    <t>Bezpečnostní fixace držáku NLR proti nadzvednutí radiátoru</t>
  </si>
  <si>
    <t>48460-992</t>
  </si>
  <si>
    <t>Samosvorné napojení na Cu potrubí 15 mm</t>
  </si>
  <si>
    <t>998735101R00</t>
  </si>
  <si>
    <t>Přesun hmot pro otopná tělesa v objektech výšky do 6 m</t>
  </si>
  <si>
    <t>767883211RT3</t>
  </si>
  <si>
    <t>Objímka pro zavěšení potrubí dvoušroubová, pro potrubí průměru 20 - 23 mm, na kombivrut a hmoždinku, maximální doporučené zatížení v tahu 1,3 kN</t>
  </si>
  <si>
    <t>767883211RT4</t>
  </si>
  <si>
    <t>Objímka pro zavěšení potrubí dvoušroubová, pro potrubí průměru 25 - 30 mm, na kombivrut a hmoždinku, maximální doporučené zatížení v tahu 1,3 kN</t>
  </si>
  <si>
    <t>767883211RT5</t>
  </si>
  <si>
    <t>Objímka pro zavěšení potrubí dvoušroubová, pro potrubí průměru 31 - 38 mm, na kombivrut a hmoždinku, maximální doporučené zatížení v tahu 1,3 kN</t>
  </si>
  <si>
    <t>767885002R00</t>
  </si>
  <si>
    <t>Žlab podpůrný pozinkovaný, pro vedení plastového potrubí, D 25 mm</t>
  </si>
  <si>
    <t>Položky neobsahují montáž objímek a konzol.</t>
  </si>
  <si>
    <t>24,00000</t>
  </si>
  <si>
    <t>8,00000</t>
  </si>
  <si>
    <t>767885003R00</t>
  </si>
  <si>
    <t>Žlab podpůrný pozinkovaný, pro vedení plastového potrubí, D 32 mm</t>
  </si>
  <si>
    <t>767995101R00</t>
  </si>
  <si>
    <t>Výroba a montáž atypických kovovových doplňků staveb hmotnosti do 5 kg</t>
  </si>
  <si>
    <t>0,25 kg/m : (18+54+14)*0,25</t>
  </si>
  <si>
    <t>0,20 kg/m : (24+8+12)*0,20</t>
  </si>
  <si>
    <t>31179125R</t>
  </si>
  <si>
    <t>tyč závitová M8; l = 1 000 mm; mat. ocel 4,8 - DIN 975; povrch pozink</t>
  </si>
  <si>
    <t>55399994R</t>
  </si>
  <si>
    <t>výrobek kovový zámečnický, atypický</t>
  </si>
  <si>
    <t>Odkaz na mn. položky pořadí 195 : 30,30000</t>
  </si>
  <si>
    <t>998767101R00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</si>
  <si>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</si>
  <si>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</si>
  <si>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</si>
  <si>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</si>
  <si>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>783425350R00</t>
  </si>
  <si>
    <t>Nátěry potrubí a armatur syntetické potrubí, do DN 100 mm, dvojnásobné s 1x emailováním a základním nátěrem</t>
  </si>
  <si>
    <t>1.01</t>
  </si>
  <si>
    <t>dodávka a montáž</t>
  </si>
  <si>
    <t>kpl</t>
  </si>
  <si>
    <t>POL1_1</t>
  </si>
  <si>
    <t>podstropní vzt jednotka s maximálními rozměry 2500x1600x1070 mm, hmotnost do 630 kg; skříň vzt jednotky bude sedvinčové konstrukce a 30 mm PIR výplně s koeficientem tepelné vodivosti alespoň 0,025 W/mK; Vpř=Vod=6.800m3/h při 300 Pa; jednotka ve složení na přívodu: pružná manžeta, uzavírací klapka (vč. servopohonu), kazetový filtr G4, vířivý protiproudý rekuperační výměník se zimní účinností alespoň 68% a automaticky řízenou klapkou by-passu (vč. servopohonu), přívodní ventilátor s s EC technologií, přímý chladič s funkcí tepelného čerpadla (20 kW), vodní ohřívač (70/50°C, 22 kW), pružná manžeta; na odtahu: pružná manžeta, kazetový filtr G4, vířivý protiproudý rekuperační výměník se zimní účinností alespoň 68% a automaticky řízenou klapkou by-passu, odtahový ventilátor s EC technologií, uzavírací klapka (vč. servopohonu), pružná manžeta; součástí jednotky je vestavěná regulace s možností řízení externí kondenzační jednotky; včetně funkční MaR a nástěnného ovladače jednotky, vč. příslušenství sifon, směšovací uzle (jednotka dodána v rozloženém stavu i oddělenou MaR)</t>
  </si>
  <si>
    <t>1.02</t>
  </si>
  <si>
    <t>venkovní kondenzační inverterová jednotka Qchl=23 kW, s vekovními rozměry do 1090x1630x380 mm, hmotností do 145 kg, s max. akustickým tlakem 59 dBA, elektrickými parametry-jmenovitý příkon 8,2 kW/400 V/50 Hz, vč. expanzního ventilu, trysky, magnetického ventilu, cívky, průhledítka a dehydrátuvč a dále konzole pro upevnění na stěnu domu</t>
  </si>
  <si>
    <t>1.02a</t>
  </si>
  <si>
    <t>modul pro komunikaci regulace vzt jednotky a kondenzační jednotky</t>
  </si>
  <si>
    <t>1.02b</t>
  </si>
  <si>
    <t>bm</t>
  </si>
  <si>
    <t>předizolané Cu potrubí O12,7xO22,2 mm vč. komunikačního kabelu</t>
  </si>
  <si>
    <t>1.03</t>
  </si>
  <si>
    <t>deskový tlumič hluku 100x500 mm, délka 1000 mm, izolace minerální vata, plášť s galvanizovaného plechu vč. náběhových plechů, min. útlumy: 32 Hz (1 dB), 63 Hz (3 dB), 125 Hz (7 dB), 250 Hz (9 dB), 500 Hz (14 dB), 1000 Hz (22 dB), 2000 Hz (20 dB), 4000 Hz (14 dB), 8000 Hz (11 dB) hmotnost do 9 kg</t>
  </si>
  <si>
    <t>1.04</t>
  </si>
  <si>
    <t>deskový tlumič hluku 100x500 mm, délka 500 mm, izolace minerální vata, plášť s galvanizovaného plechu vč. náběhových plechů, min. útlumy: 32 Hz (0 dB), 63 Hz (3 dB), 125 Hz (3 dB), 250 Hz (5 dB), 500 Hz (9 dB), 1000 Hz (14 dB), 2000 Hz (14 dB), 4000 Hz (10 dB), 8000 Hz (8 dB) hmotnost do 6 kg</t>
  </si>
  <si>
    <t>1.10</t>
  </si>
  <si>
    <t>regulační klapka do čtyřhranného potrubí 500x355 mm, ruční, provedení pozink</t>
  </si>
  <si>
    <t>1.11</t>
  </si>
  <si>
    <t>regulační klapka do čtyřhranného potrubí 400x160 mm, ruční, provedení pozink</t>
  </si>
  <si>
    <t>1.12</t>
  </si>
  <si>
    <t>regulační klapka do čtyřhranného potrubí 355x250 mm, ruční, provedení pozink</t>
  </si>
  <si>
    <t>1.13</t>
  </si>
  <si>
    <t>regulační klapka do čtyřhranného potrubí 280x100 mm, ruční, provedení pozink</t>
  </si>
  <si>
    <t>1.14</t>
  </si>
  <si>
    <t>regulační klapka do kruhového potrubí O250 mm, ruční, provedení pozink</t>
  </si>
  <si>
    <t>1.15</t>
  </si>
  <si>
    <t>regulační klapka do kruhového potrubí O225 mm, ruční, provedení pozink</t>
  </si>
  <si>
    <t>1.16</t>
  </si>
  <si>
    <t>regulační klapka do kruhového potrubí O160 mm, ruční, provedení pozink</t>
  </si>
  <si>
    <t>1.20</t>
  </si>
  <si>
    <t>nerezová digestoř 1450x1600x435 mm pro Vodt=1.500 m3/h, vybavená lamelovými odlučovači (400x400, 2 ks) a led osvětlením, vč. montážního příslušenství</t>
  </si>
  <si>
    <t>1.21</t>
  </si>
  <si>
    <t>nerezová digestoř 1600x1200x435 mm pro Vodt=1.500 m3/h, vybavená lamelovými odlučovači (400x400, 3 ks) a led osvětlením,  vč. montážního příslušenství</t>
  </si>
  <si>
    <t>1.22</t>
  </si>
  <si>
    <t>nerezová digestoř 1300x1500x435 mm pro Vodt=450 m3/h, nápojné hrdlo O160 mm, vybavená lamelovými odlučovači (400x400, 3 ks) a led osvětlením,  vč. montážního příslušenství</t>
  </si>
  <si>
    <t>1.23</t>
  </si>
  <si>
    <t>nerezová digestoř 1950 x1350x435 mm pro Vodt=800 m3/h, nápojné hrdlo O225 mm,  vč. montážního příslušenství</t>
  </si>
  <si>
    <t>1.24</t>
  </si>
  <si>
    <t>nerezová digestoř 1650 x1200x435 mm pro Vodt=800 m3/h, nápojné hrdlo O225 mm,  vč. montážního příslušenství</t>
  </si>
  <si>
    <t>1.25</t>
  </si>
  <si>
    <t>textilní vyústka - kruhový profil pr.355 mm, délka 4000 mm, napojení v 1/2 délky vyústky se vstupním nástvacem 500x355 mm, konce zaslepené, dvojité zavěšení na pozinkované lanko, hmotnost komplet cca 4 kg, pro přívod 3.350 m3/h vzduchu</t>
  </si>
  <si>
    <t>1.26</t>
  </si>
  <si>
    <t>textilní vyústka - kruhový profil pr.250 mm, délka 4000 mm, napojení v 1/2 délky vyústky se vstupním nástvacem 355x250 mm, konce zaslepené, dvojité zavěšení na pozinkované lanko, hmotnost komplet cca 3 kg, pro přívod 1.700 m3/h vzduchu</t>
  </si>
  <si>
    <t>1.27</t>
  </si>
  <si>
    <t>plastový přívodní talířový ventil na potrubí O100 mm vč. zděře</t>
  </si>
  <si>
    <t>1.29</t>
  </si>
  <si>
    <t>protidešťová žaluzie 1250x630 mm se sítem proti ptactvu 35x35 mm, provedení pozink</t>
  </si>
  <si>
    <t>1.28</t>
  </si>
  <si>
    <t>výfuková hlavice čtyřhraná 630x500 mm se sítem proti ptactvu s oky 35x35 mm, provedení pozink</t>
  </si>
  <si>
    <t>1.30</t>
  </si>
  <si>
    <t>kruhové potrubí spirálně vinuté z pozinkovaného plechu skupiny I. ve třídě těsnosti C včetně:, spojovacího a těsnícího materiálu, závěsů s pružným uložením min. po 3 m, konzol a montážního</t>
  </si>
  <si>
    <t>materiálu, revizních a servisních otvorů O250 vč. 75% tvarovek</t>
  </si>
  <si>
    <t>1.31</t>
  </si>
  <si>
    <t>materiálu, revizních a servisních otvorů O225 vč. 71% tvarovek</t>
  </si>
  <si>
    <t>1.32</t>
  </si>
  <si>
    <t>materiálu, revizních a servisních otvorů O160 vč. 48% tvarovek</t>
  </si>
  <si>
    <t>1.33</t>
  </si>
  <si>
    <t>materiálu, revizních a servisních otvorů O100 vč. 0% tvarovek</t>
  </si>
  <si>
    <t>1.40</t>
  </si>
  <si>
    <t>čtyřhranné potrubí z pozinkovaného plechu skupiny I. ve třídě těsnosti C včetně: spojovacího a, těsnícího materiálu, závěsů s pružným uložením min. po 1,5 m, konzol a montážního materiálu,</t>
  </si>
  <si>
    <t>revizních a servisních otvorů potrubí do obvodu 4000 mm - tvarovky</t>
  </si>
  <si>
    <t>1.41</t>
  </si>
  <si>
    <t>revizních a servisních otvorů potrubí do obvodu 4000 mm - rovné</t>
  </si>
  <si>
    <t>1.42</t>
  </si>
  <si>
    <t>revizních a servisních otvorů potrubí do obvodu 2630 mm - tvarovky</t>
  </si>
  <si>
    <t>1.43</t>
  </si>
  <si>
    <t>revizních a servisních otvorů potrubí do obvodu 2630 mm - rovné</t>
  </si>
  <si>
    <t>1.44</t>
  </si>
  <si>
    <t>revizních a servisních otvorů potrubí do obvodu 1890 mm - tvarovky</t>
  </si>
  <si>
    <t>1.45</t>
  </si>
  <si>
    <t>revizních a servisních otvorů potrubí do obvodu 1890 mm - rovné</t>
  </si>
  <si>
    <t>1.46</t>
  </si>
  <si>
    <t>revizních a servisních otvorů potrubí do obvodu 1500 mm - tvarovky</t>
  </si>
  <si>
    <t>1.47</t>
  </si>
  <si>
    <t>revizních a servisních otvorů potrubí do obvodu 1500 mm - rovné</t>
  </si>
  <si>
    <t>1.48</t>
  </si>
  <si>
    <t>revizních a servisních otvorů potrubí do obvodu 1050 mm - tvarovky</t>
  </si>
  <si>
    <t>1.49</t>
  </si>
  <si>
    <t>revizních a servisních otvorů potrubí do obvodu 1050 mm - rovné</t>
  </si>
  <si>
    <t>1.50</t>
  </si>
  <si>
    <t>revizních a servisních otvorů potrubí do obvodu 650 mm - tvarovky</t>
  </si>
  <si>
    <t>1.80</t>
  </si>
  <si>
    <t>tepelná izolace z minerální vlny tl. 80 mm s Al polepem</t>
  </si>
  <si>
    <t>1.90</t>
  </si>
  <si>
    <t>demontáž, odvoz a likvidace</t>
  </si>
  <si>
    <t>stávajícího potrubí vč. zařízení vzt (ventilátory, koncové elementy…atd) jeho následný odvoz a ekologická likvidace</t>
  </si>
  <si>
    <t>Pol__0041</t>
  </si>
  <si>
    <t>montážní a spotřební materiál</t>
  </si>
  <si>
    <t>Pol__0042</t>
  </si>
  <si>
    <t>spuštění a zaregulování systému</t>
  </si>
  <si>
    <t>Pol__0043</t>
  </si>
  <si>
    <t>Doprava</t>
  </si>
  <si>
    <t>2.01</t>
  </si>
  <si>
    <t>potrubní radiální ventilátor do kruhového potrubí O100 mm Vodt=200 m3/h při 150 Pa, příkon 60 W/230 V vč. pružných manžet (ocelové manžety s gumovým vyložením)</t>
  </si>
  <si>
    <t>2.02</t>
  </si>
  <si>
    <t>potrubní radiální ventilátor do kruhového potrubí O100 mm Vodt=80 m3/h při 100 Pa, příkon 60 W vč. pružných manžet (ocelové manžety s gumovým vyložením)</t>
  </si>
  <si>
    <t>Z21</t>
  </si>
  <si>
    <t>Vynášecí ocelové prvky pro osazení podstropní VZT jednotky (620kg), D+M</t>
  </si>
  <si>
    <t>2x ocelový montážní U-profil kotvený chem. kotvami do stropu a protilehlých nosných stěn pomocí konzolových nosníků.</t>
  </si>
  <si>
    <t>Systémový prvek, podléhající návrhu v dílenské dokumentaci zhotovitele a to vč. přesných kotevních prvků.</t>
  </si>
  <si>
    <t>941955003R00</t>
  </si>
  <si>
    <t>Lešení lehké pracovní pomocné pomocné, o výšce lešeňové podlahy přes 1,9 do 2,5 m</t>
  </si>
  <si>
    <t>ON1</t>
  </si>
  <si>
    <t>Mobilní zdvihací technika pro montáž potrubí na fasádě</t>
  </si>
  <si>
    <t>Z21b</t>
  </si>
  <si>
    <t>Dílenská dokumentace ocel. kotvení VZT jednotky</t>
  </si>
  <si>
    <t>2.20</t>
  </si>
  <si>
    <t>plastový odtahový talířový ventil na potrubí O160 mm vč. zděře</t>
  </si>
  <si>
    <t>2.21</t>
  </si>
  <si>
    <t>plastový odtahový talířový ventil na potrubí O100 mm vč. zděře</t>
  </si>
  <si>
    <t>2.22</t>
  </si>
  <si>
    <t>protidešťová žaluzie plastová s gravitačními lamelami na potrubí O125 mm</t>
  </si>
  <si>
    <t>2.30</t>
  </si>
  <si>
    <t>materiálu, revizních a servisních otvorů O160 vč. 100% tvarovek</t>
  </si>
  <si>
    <t>2.31</t>
  </si>
  <si>
    <t>materiálu, revizních a servisních otvorů O125 vč. 34% tvarovek</t>
  </si>
  <si>
    <t>2.32</t>
  </si>
  <si>
    <t>materiálu, revizních a servisních otvorů O100 vč. 10% tvarovek</t>
  </si>
  <si>
    <t>2.80</t>
  </si>
  <si>
    <t>tepelná izolace z minerální vlny tl. 50 mm s Al polepem</t>
  </si>
  <si>
    <t>Pol__0053</t>
  </si>
  <si>
    <t>Pol__0054</t>
  </si>
  <si>
    <t>3.01</t>
  </si>
  <si>
    <t>nástěnný ventilátor do kruhového potrubí O100 mm Vodt=50 m3/h při 15 Pa, příkon 20 W</t>
  </si>
  <si>
    <t>3.20</t>
  </si>
  <si>
    <t>protidešťová žaluzie plastová s gravitačními lamelami na potrubí O100 mm</t>
  </si>
  <si>
    <t>3.30</t>
  </si>
  <si>
    <t>materiálu, revizních a servisních otvorů O125 vč. 0% tvarovek</t>
  </si>
  <si>
    <t>Pol__0058</t>
  </si>
  <si>
    <t>Pol__0059</t>
  </si>
  <si>
    <t>Pol__0001</t>
  </si>
  <si>
    <t>Trubka 23 volně/pod omítku</t>
  </si>
  <si>
    <t>POL1_9</t>
  </si>
  <si>
    <t>Pol__0002</t>
  </si>
  <si>
    <t>Ukončení vodiče v rozvaděči + zapojení do 35 mm2</t>
  </si>
  <si>
    <t>Pol__0003</t>
  </si>
  <si>
    <t>Ukončení celoplast. kabelů zákl./pás.do 4x50 mm2</t>
  </si>
  <si>
    <t>Pol__0004</t>
  </si>
  <si>
    <t>Uložení kabelu Cu 3 x 1,5 mm2</t>
  </si>
  <si>
    <t>Pol__0005</t>
  </si>
  <si>
    <t>Uložení kabelu Cu 3 x 2,5 mm2</t>
  </si>
  <si>
    <t>Pol__0006</t>
  </si>
  <si>
    <t>Uložení kabelu Cu 5 x 2,5 mm2</t>
  </si>
  <si>
    <t>Pol__0007</t>
  </si>
  <si>
    <t>Uložení kabelu Cu 5 x 4 mm2</t>
  </si>
  <si>
    <t>Pol__0008</t>
  </si>
  <si>
    <t>Uložení kabelu Cu 5 x 6 mm2</t>
  </si>
  <si>
    <t>Pol__0009</t>
  </si>
  <si>
    <t>Uložení kabelu Cu 5 x 10 mm2</t>
  </si>
  <si>
    <t>Pol__0010</t>
  </si>
  <si>
    <t>Uložení kabelu Cu 5 x 16 mm2</t>
  </si>
  <si>
    <t>Pol__0011</t>
  </si>
  <si>
    <t>Vodič  H07V-K (CYA) 6mm2 uložený volně</t>
  </si>
  <si>
    <t>Pol__0012</t>
  </si>
  <si>
    <t>Vodič  H07V-K (CYA) 10mm2 uložený volně</t>
  </si>
  <si>
    <t>Pol__0013</t>
  </si>
  <si>
    <t>Vodič  H07V-K (CYA) 16mm2 uložený volně</t>
  </si>
  <si>
    <t>Pol__0014</t>
  </si>
  <si>
    <t>Vodič  H07V-K (CYA) 25mm2 uložený volně</t>
  </si>
  <si>
    <t>Pol__0015</t>
  </si>
  <si>
    <t>Uložení kabelu H07RN 3x2,5mm2</t>
  </si>
  <si>
    <t>Pol__0016</t>
  </si>
  <si>
    <t>Uložení kabelu H07RN 5x6mm2</t>
  </si>
  <si>
    <t>Pol__0017</t>
  </si>
  <si>
    <t>Uložení kabelu H07RN 5x10mm2</t>
  </si>
  <si>
    <t>Pol__0018</t>
  </si>
  <si>
    <t>Uložení kabelu H07RN 5x16mm2</t>
  </si>
  <si>
    <t>Pol__0019</t>
  </si>
  <si>
    <t>Montáž spínače zapuštěného</t>
  </si>
  <si>
    <t>Pol__0020</t>
  </si>
  <si>
    <t>Montáž spínače zapuštěného,žaluziového</t>
  </si>
  <si>
    <t>Pol__0021</t>
  </si>
  <si>
    <t>Montáž relé časového - multifunkční</t>
  </si>
  <si>
    <t>Pol__0022</t>
  </si>
  <si>
    <t>Montáž zásuvky nástěnné 3P+N+PE</t>
  </si>
  <si>
    <t>Pol__0023</t>
  </si>
  <si>
    <t>Montáž zásuvky zapuštěné 2P+PE</t>
  </si>
  <si>
    <t>Pol__0024</t>
  </si>
  <si>
    <t>Montáž vypínače zapuštěného(25-63A)</t>
  </si>
  <si>
    <t>Pol__0025</t>
  </si>
  <si>
    <t>Montáž kabelového žlabu 250/50 (2m)</t>
  </si>
  <si>
    <t>Pol__0026</t>
  </si>
  <si>
    <t>Vyvrtání kapsy pro krabici do pr.80 mm, cihla plná</t>
  </si>
  <si>
    <t>Pol__0027</t>
  </si>
  <si>
    <t>Vyvrtání kapsy pro krabici do pr.150 mm,cihla plná</t>
  </si>
  <si>
    <t>Pol__0028</t>
  </si>
  <si>
    <t>Uložení krabice kruhové pod omítku bez zapojení</t>
  </si>
  <si>
    <t>Pol__0029</t>
  </si>
  <si>
    <t>Montáž LED svítidla stropního, zavěšeného, vestavného</t>
  </si>
  <si>
    <t>Pol__0030</t>
  </si>
  <si>
    <t>Uložení kabelu UTP</t>
  </si>
  <si>
    <t>Pol__0031</t>
  </si>
  <si>
    <t>Osazení hmoždinky do cihlového zdiva HM 8</t>
  </si>
  <si>
    <t>Pol__0032</t>
  </si>
  <si>
    <t>Ukonč.kabelu nalis.koncovkou, dopojení do zařízení</t>
  </si>
  <si>
    <t>Pol__0033</t>
  </si>
  <si>
    <t>Výměna hlavního jističe v 1.poli</t>
  </si>
  <si>
    <t>soub</t>
  </si>
  <si>
    <t>Pol__0034</t>
  </si>
  <si>
    <t>Vysekání rýh ve zdivu z cihel, 5 x 5 cm</t>
  </si>
  <si>
    <t>Pol__0035</t>
  </si>
  <si>
    <t>Průraz zdivem v betonové zdi tloušťky 30 cm, plochy do 0,50 m2</t>
  </si>
  <si>
    <t>Pol__0036</t>
  </si>
  <si>
    <t>Kabel silový s Cu jádrem 750V CYKY-J 3 x 1,5 mm2</t>
  </si>
  <si>
    <t>Pol__0037</t>
  </si>
  <si>
    <t>Kabel silový s Cu jádrem 750V CYKY-J 3 x 2,5 mm2</t>
  </si>
  <si>
    <t>Pol__0038</t>
  </si>
  <si>
    <t>Kabel silový s Cu jádrem 750V CYKY-J 5 x 2,5 mm2</t>
  </si>
  <si>
    <t>Pol__0039</t>
  </si>
  <si>
    <t>Kabel silový s Cu jádrem 750V CYKY-J 5 x 4 mm2</t>
  </si>
  <si>
    <t>Pol__0040</t>
  </si>
  <si>
    <t>Kabel silový s Cu jádrem 750V CYKY-J 5 x 6 mm2</t>
  </si>
  <si>
    <t>Kabel silový s Cu jádrem 750V CYKY-J 5 x 10 mm2</t>
  </si>
  <si>
    <t>Kabel silový s Cu jádrem 1kV 1-CYKY 4 x 50 mm2</t>
  </si>
  <si>
    <t>Kabel H07RN 3x2,5mm2</t>
  </si>
  <si>
    <t>Pol__0044</t>
  </si>
  <si>
    <t>Kabel H07RN 5x6mm2</t>
  </si>
  <si>
    <t>Pol__0045</t>
  </si>
  <si>
    <t>Kabel H07RN 5x10mm2</t>
  </si>
  <si>
    <t>Pol__0046</t>
  </si>
  <si>
    <t>Kabel H07RN 5x16mm2</t>
  </si>
  <si>
    <t>Pol__0047</t>
  </si>
  <si>
    <t>Vodič silový CYA 6,00 mm2</t>
  </si>
  <si>
    <t>Pol__0048</t>
  </si>
  <si>
    <t>Vodič silový CYA 10,00 mm2</t>
  </si>
  <si>
    <t>Pol__0049</t>
  </si>
  <si>
    <t>Vodič silový CYA 16,00 mm2</t>
  </si>
  <si>
    <t>Pol__0050</t>
  </si>
  <si>
    <t>Vodič silový CYA 25,00 mm2</t>
  </si>
  <si>
    <t>Pol__0051</t>
  </si>
  <si>
    <t>Kabel UTP</t>
  </si>
  <si>
    <t>Pol__0052</t>
  </si>
  <si>
    <t>Kabelový žlab 250/50 vč. příslušenství</t>
  </si>
  <si>
    <t>Svorkovnice ekvipotenciální EPS 2 s krytem</t>
  </si>
  <si>
    <t>Přístroj spínače jednopólového, řazení 1,</t>
  </si>
  <si>
    <t>Pol__0055</t>
  </si>
  <si>
    <t>Přístroj přepínače střídavého, řazení 6</t>
  </si>
  <si>
    <t>Pol__0056</t>
  </si>
  <si>
    <t>Přístroj přepínače křížového, řazení 7</t>
  </si>
  <si>
    <t>Pol__0057</t>
  </si>
  <si>
    <t>Přístroj přepínače sériového, řazení 5 žal</t>
  </si>
  <si>
    <t>Zásuvka datová</t>
  </si>
  <si>
    <t>Tlačítko s hřibem s aretací</t>
  </si>
  <si>
    <t>Pol__0060</t>
  </si>
  <si>
    <t>Kryt spínače jednoduchý 3558A-A651</t>
  </si>
  <si>
    <t>Pol__0061</t>
  </si>
  <si>
    <t>Kryt spínače dělený 3558A-A652</t>
  </si>
  <si>
    <t>Pol__0062</t>
  </si>
  <si>
    <t>Rámeček jednonásobný 3901A-B10</t>
  </si>
  <si>
    <t>Pol__0063</t>
  </si>
  <si>
    <t>Relé časové multifunkční</t>
  </si>
  <si>
    <t>Pol__0064</t>
  </si>
  <si>
    <t>Zásuvka jednonásobná IP44 5519A-A0299</t>
  </si>
  <si>
    <t>Pol__0065</t>
  </si>
  <si>
    <t>Zásuvka 5x16A/400V IP44</t>
  </si>
  <si>
    <t>Pol__0066</t>
  </si>
  <si>
    <t>NANOTTICA 1.4ft ABS 4400/840</t>
  </si>
  <si>
    <t>Pol__0067</t>
  </si>
  <si>
    <t>LINEA 2.4ft 6400/840</t>
  </si>
  <si>
    <t>Pol__0068</t>
  </si>
  <si>
    <t>DL 230 BARI LED 3820/840</t>
  </si>
  <si>
    <t>Pol__0069</t>
  </si>
  <si>
    <t>PRIMA LED 1.2ft ABS NM1h</t>
  </si>
  <si>
    <t>Pol__0070</t>
  </si>
  <si>
    <t>BZ boční závěs s aretcí</t>
  </si>
  <si>
    <t>Pol__0071</t>
  </si>
  <si>
    <t>Zapuštěný spínač, bílý, 25 A, 400V, IP65</t>
  </si>
  <si>
    <t>Pol__0072</t>
  </si>
  <si>
    <t>Zapuštěný spínač, bílý, 32 A, 400V, IP65</t>
  </si>
  <si>
    <t>Pol__0073</t>
  </si>
  <si>
    <t>Zapuštěný spínač, bílý, 63 A, 400V, IP65</t>
  </si>
  <si>
    <t>Pol__0074</t>
  </si>
  <si>
    <t>Spínač 25A páčkový 1pólový zapuštěný vyšší krytí</t>
  </si>
  <si>
    <t>Pol__0075</t>
  </si>
  <si>
    <t>Zásuvka datová jednoduchá</t>
  </si>
  <si>
    <t>Pol__0076</t>
  </si>
  <si>
    <t>Zásuvka datová dvojitá</t>
  </si>
  <si>
    <t>Pol__0077</t>
  </si>
  <si>
    <t>KRABICE KP 68 73X42MM</t>
  </si>
  <si>
    <t>Pol__0078</t>
  </si>
  <si>
    <t>KRABICE KPR 68 73X66MM</t>
  </si>
  <si>
    <t>Pol__0079</t>
  </si>
  <si>
    <t>KRABICE KO 97</t>
  </si>
  <si>
    <t>Pol__0080</t>
  </si>
  <si>
    <t>Trubka elektroinstalační ohebná</t>
  </si>
  <si>
    <t>Pol__0081</t>
  </si>
  <si>
    <t>Ohebná dvouplášťová korugovaná chránička KF 09090</t>
  </si>
  <si>
    <t>Pol__0082</t>
  </si>
  <si>
    <t>Rozváděč vystrojený dle PD</t>
  </si>
  <si>
    <t>Pol__0083</t>
  </si>
  <si>
    <t>Hlavní jistič do 1 pole (300A)</t>
  </si>
  <si>
    <t>Pol__0084</t>
  </si>
  <si>
    <t>Příslušenství pro připojení</t>
  </si>
  <si>
    <t>Pol__0085</t>
  </si>
  <si>
    <t>Rack  Skříň 19" 12U 600X450</t>
  </si>
  <si>
    <t>Pol__0086</t>
  </si>
  <si>
    <t>výstroj pro rack (napájecí panel, vyvazovací panel, ventilace ….)</t>
  </si>
  <si>
    <t>Pol__0087</t>
  </si>
  <si>
    <t>Svitch</t>
  </si>
  <si>
    <t>Pol__0088</t>
  </si>
  <si>
    <t>Vyhledání původ.obvodů</t>
  </si>
  <si>
    <t>hod.</t>
  </si>
  <si>
    <t>Pol__0089</t>
  </si>
  <si>
    <t>Demontáže</t>
  </si>
  <si>
    <t>Pol__0090</t>
  </si>
  <si>
    <t>Revize elektro</t>
  </si>
  <si>
    <t>Pol__0091</t>
  </si>
  <si>
    <t>Doprava dodávek/hmot</t>
  </si>
  <si>
    <t>Pol__0092</t>
  </si>
  <si>
    <t>Přesun dodávek/hmot</t>
  </si>
  <si>
    <t>Pol__0093</t>
  </si>
  <si>
    <t>Prořez materiálu 5% z ceny materiálu</t>
  </si>
  <si>
    <t>Pol__0094</t>
  </si>
  <si>
    <t>Podružný materiál</t>
  </si>
  <si>
    <t>Pol__0095</t>
  </si>
  <si>
    <t>Podíl přidružených výkonů a režiních nákladů</t>
  </si>
  <si>
    <t>Pol__0096</t>
  </si>
  <si>
    <t>Jídelna - 100 strávníků, SQL verze (NET2)</t>
  </si>
  <si>
    <t>Pol__0097</t>
  </si>
  <si>
    <t>Jídelna - rozšíření o 100 strávníků</t>
  </si>
  <si>
    <t>Pol__0098</t>
  </si>
  <si>
    <t>Jídelna - komunikační služba</t>
  </si>
  <si>
    <t>Pol__0099</t>
  </si>
  <si>
    <t>Jídelna - objednávka stravy přes web (30 %)</t>
  </si>
  <si>
    <t>Pol__0100</t>
  </si>
  <si>
    <t>Jídelna - objednávání stravy přes dotykový terminál</t>
  </si>
  <si>
    <t>Pol__0101</t>
  </si>
  <si>
    <t>Jídelna - softwarový výdej na dotykovém PC s Windows</t>
  </si>
  <si>
    <t>Pol__0102</t>
  </si>
  <si>
    <t>Jídelna (sklad) - kompletní vedení skladu (příjem, výdej, inventury)</t>
  </si>
  <si>
    <t>Pol__0103</t>
  </si>
  <si>
    <t>Čtečka - v krytu  na stěnu, připojení USB</t>
  </si>
  <si>
    <t>Pol__0104</t>
  </si>
  <si>
    <t>Dotykové AIO PC s možností připojení čtečky</t>
  </si>
  <si>
    <t>Pol__0105</t>
  </si>
  <si>
    <t>Držák pro AIO</t>
  </si>
  <si>
    <t>Pol__0106</t>
  </si>
  <si>
    <t>Implementace (nastavení systému)</t>
  </si>
  <si>
    <t>Pol__0107</t>
  </si>
  <si>
    <t>nstalace software, připojení databáze, základní instalace a licencování</t>
  </si>
  <si>
    <t>Pol__0108</t>
  </si>
  <si>
    <t>Předimplementační analýza (příprava, analýza, zpracování)</t>
  </si>
  <si>
    <t>Pol__0109</t>
  </si>
  <si>
    <t>Den práce konzultanta konzultace/konfigurace/školení</t>
  </si>
  <si>
    <t>den</t>
  </si>
  <si>
    <t>Pol__0110</t>
  </si>
  <si>
    <t>Cestovné - dle skutečnosti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</si>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</sst>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21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SzsLUzqEG+vj9piGd4shcGEcpM3Pl3NKt7uZPSgEnOuJiAPf8LFlOLxsWNkdxLAppDnp7leU+VFMPtncFehuxA==" saltValue="/PH5xCHGwivgmYltrog/j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9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SUMIF(F70:F115,A16,I70:I115)+SUMIF(F70:F115,"PSU",I70:I115)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SUMIF(F70:F115,A17,I70:I115)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SUMIF(F70:F115,A18,I70:I115)</f>
        <v>0</v>
      </c>
      <c r="J18" s="85"/>
    </row>
    <row r="19" spans="1:10" ht="23.25" customHeight="1" x14ac:dyDescent="0.2">
      <c r="A19" s="197" t="s">
        <v>168</v>
      </c>
      <c r="B19" s="38" t="s">
        <v>27</v>
      </c>
      <c r="C19" s="62"/>
      <c r="D19" s="63"/>
      <c r="E19" s="83"/>
      <c r="F19" s="84"/>
      <c r="G19" s="83"/>
      <c r="H19" s="84"/>
      <c r="I19" s="83">
        <f>SUMIF(F70:F115,A19,I70:I115)</f>
        <v>0</v>
      </c>
      <c r="J19" s="85"/>
    </row>
    <row r="20" spans="1:10" ht="23.25" customHeight="1" x14ac:dyDescent="0.2">
      <c r="A20" s="197" t="s">
        <v>169</v>
      </c>
      <c r="B20" s="38" t="s">
        <v>28</v>
      </c>
      <c r="C20" s="62"/>
      <c r="D20" s="63"/>
      <c r="E20" s="83"/>
      <c r="F20" s="84"/>
      <c r="G20" s="83"/>
      <c r="H20" s="84"/>
      <c r="I20" s="83">
        <f>SUMIF(F70:F115,A20,I70:I115)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'OVN ON_VN Naklady'!AE26+'D.1 D.1.1. Pol'!AE771+'D.1.4.1 D.1.4.1. Pol'!AE375+'D.1.4.2 1 Pol'!AE138+'D.1.4.6 01 Pol'!AE129</f>
        <v>0</v>
      </c>
      <c r="G39" s="148">
        <f>'OVN ON_VN Naklady'!AF26+'D.1 D.1.1. Pol'!AF771+'D.1.4.1 D.1.4.1. Pol'!AF375+'D.1.4.2 1 Pol'!AF138+'D.1.4.6 01 Pol'!AF129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>
        <f>'OVN ON_VN Naklady'!AE26</f>
        <v>0</v>
      </c>
      <c r="G40" s="155">
        <f>'OVN ON_VN Naklady'!AF26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">
      <c r="A41" s="134">
        <v>3</v>
      </c>
      <c r="B41" s="158" t="s">
        <v>47</v>
      </c>
      <c r="C41" s="146" t="s">
        <v>46</v>
      </c>
      <c r="D41" s="146"/>
      <c r="E41" s="146"/>
      <c r="F41" s="159">
        <f>'OVN ON_VN Naklady'!AE26</f>
        <v>0</v>
      </c>
      <c r="G41" s="149">
        <f>'OVN ON_VN Naklady'!AF26</f>
        <v>0</v>
      </c>
      <c r="H41" s="149"/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4">
        <v>2</v>
      </c>
      <c r="B42" s="152"/>
      <c r="C42" s="153" t="s">
        <v>48</v>
      </c>
      <c r="D42" s="153"/>
      <c r="E42" s="153"/>
      <c r="F42" s="154"/>
      <c r="G42" s="155"/>
      <c r="H42" s="155"/>
      <c r="I42" s="156"/>
      <c r="J42" s="157"/>
    </row>
    <row r="43" spans="1:10" ht="25.5" customHeight="1" x14ac:dyDescent="0.2">
      <c r="A43" s="134">
        <v>2</v>
      </c>
      <c r="B43" s="152" t="s">
        <v>49</v>
      </c>
      <c r="C43" s="153" t="s">
        <v>44</v>
      </c>
      <c r="D43" s="153"/>
      <c r="E43" s="153"/>
      <c r="F43" s="154">
        <f>'D.1 D.1.1. Pol'!AE771</f>
        <v>0</v>
      </c>
      <c r="G43" s="155">
        <f>'D.1 D.1.1. Pol'!AF771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4">
        <v>3</v>
      </c>
      <c r="B44" s="158" t="s">
        <v>50</v>
      </c>
      <c r="C44" s="146" t="s">
        <v>51</v>
      </c>
      <c r="D44" s="146"/>
      <c r="E44" s="146"/>
      <c r="F44" s="159">
        <f>'D.1 D.1.1. Pol'!AE771</f>
        <v>0</v>
      </c>
      <c r="G44" s="149">
        <f>'D.1 D.1.1. Pol'!AF771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4">
        <v>2</v>
      </c>
      <c r="B45" s="152"/>
      <c r="C45" s="153" t="s">
        <v>52</v>
      </c>
      <c r="D45" s="153"/>
      <c r="E45" s="153"/>
      <c r="F45" s="154"/>
      <c r="G45" s="155"/>
      <c r="H45" s="155"/>
      <c r="I45" s="156"/>
      <c r="J45" s="157"/>
    </row>
    <row r="46" spans="1:10" ht="25.5" customHeight="1" x14ac:dyDescent="0.2">
      <c r="A46" s="134">
        <v>2</v>
      </c>
      <c r="B46" s="152" t="s">
        <v>53</v>
      </c>
      <c r="C46" s="153" t="s">
        <v>54</v>
      </c>
      <c r="D46" s="153"/>
      <c r="E46" s="153"/>
      <c r="F46" s="154">
        <f>'D.1.4.1 D.1.4.1. Pol'!AE375</f>
        <v>0</v>
      </c>
      <c r="G46" s="155">
        <f>'D.1.4.1 D.1.4.1. Pol'!AF375</f>
        <v>0</v>
      </c>
      <c r="H46" s="155"/>
      <c r="I46" s="156">
        <f>F46+G46+H46</f>
        <v>0</v>
      </c>
      <c r="J46" s="157" t="str">
        <f>IF(CenaCelkemVypocet=0,"",I46/CenaCelkemVypocet*100)</f>
        <v/>
      </c>
    </row>
    <row r="47" spans="1:10" ht="25.5" customHeight="1" x14ac:dyDescent="0.2">
      <c r="A47" s="134">
        <v>3</v>
      </c>
      <c r="B47" s="158" t="s">
        <v>55</v>
      </c>
      <c r="C47" s="146" t="s">
        <v>54</v>
      </c>
      <c r="D47" s="146"/>
      <c r="E47" s="146"/>
      <c r="F47" s="159">
        <f>'D.1.4.1 D.1.4.1. Pol'!AE375</f>
        <v>0</v>
      </c>
      <c r="G47" s="149">
        <f>'D.1.4.1 D.1.4.1. Pol'!AF375</f>
        <v>0</v>
      </c>
      <c r="H47" s="149"/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4">
        <v>2</v>
      </c>
      <c r="B48" s="152" t="s">
        <v>56</v>
      </c>
      <c r="C48" s="153" t="s">
        <v>57</v>
      </c>
      <c r="D48" s="153"/>
      <c r="E48" s="153"/>
      <c r="F48" s="154">
        <f>'D.1.4.2 1 Pol'!AE138</f>
        <v>0</v>
      </c>
      <c r="G48" s="155">
        <f>'D.1.4.2 1 Pol'!AF138</f>
        <v>0</v>
      </c>
      <c r="H48" s="155"/>
      <c r="I48" s="156">
        <f>F48+G48+H48</f>
        <v>0</v>
      </c>
      <c r="J48" s="157" t="str">
        <f>IF(CenaCelkemVypocet=0,"",I48/CenaCelkemVypocet*100)</f>
        <v/>
      </c>
    </row>
    <row r="49" spans="1:10" ht="25.5" customHeight="1" x14ac:dyDescent="0.2">
      <c r="A49" s="134">
        <v>3</v>
      </c>
      <c r="B49" s="158" t="s">
        <v>58</v>
      </c>
      <c r="C49" s="146" t="s">
        <v>59</v>
      </c>
      <c r="D49" s="146"/>
      <c r="E49" s="146"/>
      <c r="F49" s="159">
        <f>'D.1.4.2 1 Pol'!AE138</f>
        <v>0</v>
      </c>
      <c r="G49" s="149">
        <f>'D.1.4.2 1 Pol'!AF138</f>
        <v>0</v>
      </c>
      <c r="H49" s="149"/>
      <c r="I49" s="150">
        <f>F49+G49+H49</f>
        <v>0</v>
      </c>
      <c r="J49" s="151" t="str">
        <f>IF(CenaCelkemVypocet=0,"",I49/CenaCelkemVypocet*100)</f>
        <v/>
      </c>
    </row>
    <row r="50" spans="1:10" ht="25.5" customHeight="1" x14ac:dyDescent="0.2">
      <c r="A50" s="134">
        <v>2</v>
      </c>
      <c r="B50" s="152" t="s">
        <v>60</v>
      </c>
      <c r="C50" s="153" t="s">
        <v>61</v>
      </c>
      <c r="D50" s="153"/>
      <c r="E50" s="153"/>
      <c r="F50" s="154">
        <f>'D.1.4.6 01 Pol'!AE129</f>
        <v>0</v>
      </c>
      <c r="G50" s="155">
        <f>'D.1.4.6 01 Pol'!AF129</f>
        <v>0</v>
      </c>
      <c r="H50" s="155"/>
      <c r="I50" s="156">
        <f>F50+G50+H50</f>
        <v>0</v>
      </c>
      <c r="J50" s="157" t="str">
        <f>IF(CenaCelkemVypocet=0,"",I50/CenaCelkemVypocet*100)</f>
        <v/>
      </c>
    </row>
    <row r="51" spans="1:10" ht="25.5" customHeight="1" x14ac:dyDescent="0.2">
      <c r="A51" s="134">
        <v>3</v>
      </c>
      <c r="B51" s="158" t="s">
        <v>62</v>
      </c>
      <c r="C51" s="146" t="s">
        <v>61</v>
      </c>
      <c r="D51" s="146"/>
      <c r="E51" s="146"/>
      <c r="F51" s="159">
        <f>'D.1.4.6 01 Pol'!AE129</f>
        <v>0</v>
      </c>
      <c r="G51" s="149">
        <f>'D.1.4.6 01 Pol'!AF129</f>
        <v>0</v>
      </c>
      <c r="H51" s="149"/>
      <c r="I51" s="150">
        <f>F51+G51+H51</f>
        <v>0</v>
      </c>
      <c r="J51" s="151" t="str">
        <f>IF(CenaCelkemVypocet=0,"",I51/CenaCelkemVypocet*100)</f>
        <v/>
      </c>
    </row>
    <row r="52" spans="1:10" ht="25.5" customHeight="1" x14ac:dyDescent="0.2">
      <c r="A52" s="134"/>
      <c r="B52" s="160" t="s">
        <v>63</v>
      </c>
      <c r="C52" s="161"/>
      <c r="D52" s="161"/>
      <c r="E52" s="161"/>
      <c r="F52" s="162">
        <f>SUMIF(A39:A51,"=1",F39:F51)</f>
        <v>0</v>
      </c>
      <c r="G52" s="163">
        <f>SUMIF(A39:A51,"=1",G39:G51)</f>
        <v>0</v>
      </c>
      <c r="H52" s="163">
        <f>SUMIF(A39:A51,"=1",H39:H51)</f>
        <v>0</v>
      </c>
      <c r="I52" s="164">
        <f>SUMIF(A39:A51,"=1",I39:I51)</f>
        <v>0</v>
      </c>
      <c r="J52" s="165">
        <f>SUMIF(A39:A51,"=1",J39:J51)</f>
        <v>0</v>
      </c>
    </row>
    <row r="54" spans="1:10" x14ac:dyDescent="0.2">
      <c r="A54" t="s">
        <v>65</v>
      </c>
      <c r="B54" t="s">
        <v>66</v>
      </c>
    </row>
    <row r="55" spans="1:10" x14ac:dyDescent="0.2">
      <c r="A55" t="s">
        <v>67</v>
      </c>
      <c r="B55" t="s">
        <v>68</v>
      </c>
    </row>
    <row r="56" spans="1:10" x14ac:dyDescent="0.2">
      <c r="A56" t="s">
        <v>69</v>
      </c>
      <c r="B56" t="s">
        <v>70</v>
      </c>
    </row>
    <row r="57" spans="1:10" x14ac:dyDescent="0.2">
      <c r="A57" t="s">
        <v>67</v>
      </c>
      <c r="B57" t="s">
        <v>71</v>
      </c>
    </row>
    <row r="58" spans="1:10" x14ac:dyDescent="0.2">
      <c r="A58" t="s">
        <v>69</v>
      </c>
      <c r="B58" t="s">
        <v>72</v>
      </c>
    </row>
    <row r="59" spans="1:10" x14ac:dyDescent="0.2">
      <c r="A59" t="s">
        <v>67</v>
      </c>
      <c r="B59" t="s">
        <v>73</v>
      </c>
    </row>
    <row r="60" spans="1:10" x14ac:dyDescent="0.2">
      <c r="A60" t="s">
        <v>69</v>
      </c>
      <c r="B60" t="s">
        <v>74</v>
      </c>
    </row>
    <row r="61" spans="1:10" x14ac:dyDescent="0.2">
      <c r="A61" t="s">
        <v>67</v>
      </c>
      <c r="B61" t="s">
        <v>75</v>
      </c>
    </row>
    <row r="62" spans="1:10" x14ac:dyDescent="0.2">
      <c r="A62" t="s">
        <v>69</v>
      </c>
      <c r="B62" t="s">
        <v>76</v>
      </c>
    </row>
    <row r="63" spans="1:10" x14ac:dyDescent="0.2">
      <c r="A63" t="s">
        <v>67</v>
      </c>
      <c r="B63" t="s">
        <v>77</v>
      </c>
    </row>
    <row r="64" spans="1:10" x14ac:dyDescent="0.2">
      <c r="A64" t="s">
        <v>69</v>
      </c>
      <c r="B64" t="s">
        <v>78</v>
      </c>
    </row>
    <row r="67" spans="1:10" ht="15.75" x14ac:dyDescent="0.25">
      <c r="B67" s="176" t="s">
        <v>79</v>
      </c>
    </row>
    <row r="69" spans="1:10" ht="25.5" customHeight="1" x14ac:dyDescent="0.2">
      <c r="A69" s="178"/>
      <c r="B69" s="181" t="s">
        <v>17</v>
      </c>
      <c r="C69" s="181" t="s">
        <v>5</v>
      </c>
      <c r="D69" s="182"/>
      <c r="E69" s="182"/>
      <c r="F69" s="183" t="s">
        <v>80</v>
      </c>
      <c r="G69" s="183"/>
      <c r="H69" s="183"/>
      <c r="I69" s="183" t="s">
        <v>29</v>
      </c>
      <c r="J69" s="183" t="s">
        <v>0</v>
      </c>
    </row>
    <row r="70" spans="1:10" ht="36.75" customHeight="1" x14ac:dyDescent="0.2">
      <c r="A70" s="179"/>
      <c r="B70" s="184" t="s">
        <v>81</v>
      </c>
      <c r="C70" s="185" t="s">
        <v>82</v>
      </c>
      <c r="D70" s="186"/>
      <c r="E70" s="186"/>
      <c r="F70" s="193" t="s">
        <v>24</v>
      </c>
      <c r="G70" s="194"/>
      <c r="H70" s="194"/>
      <c r="I70" s="194">
        <f>'D.1.4.6 01 Pol'!G42</f>
        <v>0</v>
      </c>
      <c r="J70" s="190" t="str">
        <f>IF(I116=0,"",I70/I116*100)</f>
        <v/>
      </c>
    </row>
    <row r="71" spans="1:10" ht="36.75" customHeight="1" x14ac:dyDescent="0.2">
      <c r="A71" s="179"/>
      <c r="B71" s="184" t="s">
        <v>83</v>
      </c>
      <c r="C71" s="185" t="s">
        <v>84</v>
      </c>
      <c r="D71" s="186"/>
      <c r="E71" s="186"/>
      <c r="F71" s="193" t="s">
        <v>24</v>
      </c>
      <c r="G71" s="194"/>
      <c r="H71" s="194"/>
      <c r="I71" s="194">
        <f>'D.1.4.6 01 Pol'!G45+'D.1.4.6 01 Pol'!G71</f>
        <v>0</v>
      </c>
      <c r="J71" s="190" t="str">
        <f>IF(I116=0,"",I71/I116*100)</f>
        <v/>
      </c>
    </row>
    <row r="72" spans="1:10" ht="36.75" customHeight="1" x14ac:dyDescent="0.2">
      <c r="A72" s="179"/>
      <c r="B72" s="184" t="s">
        <v>85</v>
      </c>
      <c r="C72" s="185" t="s">
        <v>86</v>
      </c>
      <c r="D72" s="186"/>
      <c r="E72" s="186"/>
      <c r="F72" s="193" t="s">
        <v>24</v>
      </c>
      <c r="G72" s="194"/>
      <c r="H72" s="194"/>
      <c r="I72" s="194">
        <f>'D.1.4.6 01 Pol'!G96</f>
        <v>0</v>
      </c>
      <c r="J72" s="190" t="str">
        <f>IF(I116=0,"",I72/I116*100)</f>
        <v/>
      </c>
    </row>
    <row r="73" spans="1:10" ht="36.75" customHeight="1" x14ac:dyDescent="0.2">
      <c r="A73" s="179"/>
      <c r="B73" s="184" t="s">
        <v>87</v>
      </c>
      <c r="C73" s="185" t="s">
        <v>88</v>
      </c>
      <c r="D73" s="186"/>
      <c r="E73" s="186"/>
      <c r="F73" s="193" t="s">
        <v>24</v>
      </c>
      <c r="G73" s="194"/>
      <c r="H73" s="194"/>
      <c r="I73" s="194">
        <f>'D.1.4.6 01 Pol'!G112</f>
        <v>0</v>
      </c>
      <c r="J73" s="190" t="str">
        <f>IF(I116=0,"",I73/I116*100)</f>
        <v/>
      </c>
    </row>
    <row r="74" spans="1:10" ht="36.75" customHeight="1" x14ac:dyDescent="0.2">
      <c r="A74" s="179"/>
      <c r="B74" s="184" t="s">
        <v>58</v>
      </c>
      <c r="C74" s="185" t="s">
        <v>89</v>
      </c>
      <c r="D74" s="186"/>
      <c r="E74" s="186"/>
      <c r="F74" s="193" t="s">
        <v>24</v>
      </c>
      <c r="G74" s="194"/>
      <c r="H74" s="194"/>
      <c r="I74" s="194">
        <f>'D.1.4.2 1 Pol'!G8</f>
        <v>0</v>
      </c>
      <c r="J74" s="190" t="str">
        <f>IF(I116=0,"",I74/I116*100)</f>
        <v/>
      </c>
    </row>
    <row r="75" spans="1:10" ht="36.75" customHeight="1" x14ac:dyDescent="0.2">
      <c r="A75" s="179"/>
      <c r="B75" s="184" t="s">
        <v>90</v>
      </c>
      <c r="C75" s="185" t="s">
        <v>91</v>
      </c>
      <c r="D75" s="186"/>
      <c r="E75" s="186"/>
      <c r="F75" s="193" t="s">
        <v>24</v>
      </c>
      <c r="G75" s="194"/>
      <c r="H75" s="194"/>
      <c r="I75" s="194">
        <f>'D.1.4.2 1 Pol'!G93+'D.1.4.2 1 Pol'!G109</f>
        <v>0</v>
      </c>
      <c r="J75" s="190" t="str">
        <f>IF(I116=0,"",I75/I116*100)</f>
        <v/>
      </c>
    </row>
    <row r="76" spans="1:10" ht="36.75" customHeight="1" x14ac:dyDescent="0.2">
      <c r="A76" s="179"/>
      <c r="B76" s="184" t="s">
        <v>92</v>
      </c>
      <c r="C76" s="185" t="s">
        <v>93</v>
      </c>
      <c r="D76" s="186"/>
      <c r="E76" s="186"/>
      <c r="F76" s="193" t="s">
        <v>24</v>
      </c>
      <c r="G76" s="194"/>
      <c r="H76" s="194"/>
      <c r="I76" s="194">
        <f>'D.1 D.1.1. Pol'!G8</f>
        <v>0</v>
      </c>
      <c r="J76" s="190" t="str">
        <f>IF(I116=0,"",I76/I116*100)</f>
        <v/>
      </c>
    </row>
    <row r="77" spans="1:10" ht="36.75" customHeight="1" x14ac:dyDescent="0.2">
      <c r="A77" s="179"/>
      <c r="B77" s="184" t="s">
        <v>94</v>
      </c>
      <c r="C77" s="185" t="s">
        <v>95</v>
      </c>
      <c r="D77" s="186"/>
      <c r="E77" s="186"/>
      <c r="F77" s="193" t="s">
        <v>24</v>
      </c>
      <c r="G77" s="194"/>
      <c r="H77" s="194"/>
      <c r="I77" s="194">
        <f>'D.1 D.1.1. Pol'!G14</f>
        <v>0</v>
      </c>
      <c r="J77" s="190" t="str">
        <f>IF(I116=0,"",I77/I116*100)</f>
        <v/>
      </c>
    </row>
    <row r="78" spans="1:10" ht="36.75" customHeight="1" x14ac:dyDescent="0.2">
      <c r="A78" s="179"/>
      <c r="B78" s="184" t="s">
        <v>94</v>
      </c>
      <c r="C78" s="185" t="s">
        <v>96</v>
      </c>
      <c r="D78" s="186"/>
      <c r="E78" s="186"/>
      <c r="F78" s="193" t="s">
        <v>24</v>
      </c>
      <c r="G78" s="194"/>
      <c r="H78" s="194"/>
      <c r="I78" s="194">
        <f>'D.1.4.2 1 Pol'!G127</f>
        <v>0</v>
      </c>
      <c r="J78" s="190" t="str">
        <f>IF(I116=0,"",I78/I116*100)</f>
        <v/>
      </c>
    </row>
    <row r="79" spans="1:10" ht="36.75" customHeight="1" x14ac:dyDescent="0.2">
      <c r="A79" s="179"/>
      <c r="B79" s="184" t="s">
        <v>97</v>
      </c>
      <c r="C79" s="185" t="s">
        <v>98</v>
      </c>
      <c r="D79" s="186"/>
      <c r="E79" s="186"/>
      <c r="F79" s="193" t="s">
        <v>24</v>
      </c>
      <c r="G79" s="194"/>
      <c r="H79" s="194"/>
      <c r="I79" s="194">
        <f>'D.1 D.1.1. Pol'!G44</f>
        <v>0</v>
      </c>
      <c r="J79" s="190" t="str">
        <f>IF(I116=0,"",I79/I116*100)</f>
        <v/>
      </c>
    </row>
    <row r="80" spans="1:10" ht="36.75" customHeight="1" x14ac:dyDescent="0.2">
      <c r="A80" s="179"/>
      <c r="B80" s="184" t="s">
        <v>99</v>
      </c>
      <c r="C80" s="185" t="s">
        <v>100</v>
      </c>
      <c r="D80" s="186"/>
      <c r="E80" s="186"/>
      <c r="F80" s="193" t="s">
        <v>24</v>
      </c>
      <c r="G80" s="194"/>
      <c r="H80" s="194"/>
      <c r="I80" s="194">
        <f>'D.1 D.1.1. Pol'!G80</f>
        <v>0</v>
      </c>
      <c r="J80" s="190" t="str">
        <f>IF(I116=0,"",I80/I116*100)</f>
        <v/>
      </c>
    </row>
    <row r="81" spans="1:10" ht="36.75" customHeight="1" x14ac:dyDescent="0.2">
      <c r="A81" s="179"/>
      <c r="B81" s="184" t="s">
        <v>101</v>
      </c>
      <c r="C81" s="185" t="s">
        <v>102</v>
      </c>
      <c r="D81" s="186"/>
      <c r="E81" s="186"/>
      <c r="F81" s="193" t="s">
        <v>24</v>
      </c>
      <c r="G81" s="194"/>
      <c r="H81" s="194"/>
      <c r="I81" s="194">
        <f>'D.1.4.1 D.1.4.1. Pol'!G8</f>
        <v>0</v>
      </c>
      <c r="J81" s="190" t="str">
        <f>IF(I116=0,"",I81/I116*100)</f>
        <v/>
      </c>
    </row>
    <row r="82" spans="1:10" ht="36.75" customHeight="1" x14ac:dyDescent="0.2">
      <c r="A82" s="179"/>
      <c r="B82" s="184" t="s">
        <v>103</v>
      </c>
      <c r="C82" s="185" t="s">
        <v>104</v>
      </c>
      <c r="D82" s="186"/>
      <c r="E82" s="186"/>
      <c r="F82" s="193" t="s">
        <v>24</v>
      </c>
      <c r="G82" s="194"/>
      <c r="H82" s="194"/>
      <c r="I82" s="194">
        <f>'D.1 D.1.1. Pol'!G97</f>
        <v>0</v>
      </c>
      <c r="J82" s="190" t="str">
        <f>IF(I116=0,"",I82/I116*100)</f>
        <v/>
      </c>
    </row>
    <row r="83" spans="1:10" ht="36.75" customHeight="1" x14ac:dyDescent="0.2">
      <c r="A83" s="179"/>
      <c r="B83" s="184" t="s">
        <v>105</v>
      </c>
      <c r="C83" s="185" t="s">
        <v>106</v>
      </c>
      <c r="D83" s="186"/>
      <c r="E83" s="186"/>
      <c r="F83" s="193" t="s">
        <v>24</v>
      </c>
      <c r="G83" s="194"/>
      <c r="H83" s="194"/>
      <c r="I83" s="194">
        <f>'D.1 D.1.1. Pol'!G200</f>
        <v>0</v>
      </c>
      <c r="J83" s="190" t="str">
        <f>IF(I116=0,"",I83/I116*100)</f>
        <v/>
      </c>
    </row>
    <row r="84" spans="1:10" ht="36.75" customHeight="1" x14ac:dyDescent="0.2">
      <c r="A84" s="179"/>
      <c r="B84" s="184" t="s">
        <v>107</v>
      </c>
      <c r="C84" s="185" t="s">
        <v>108</v>
      </c>
      <c r="D84" s="186"/>
      <c r="E84" s="186"/>
      <c r="F84" s="193" t="s">
        <v>24</v>
      </c>
      <c r="G84" s="194"/>
      <c r="H84" s="194"/>
      <c r="I84" s="194">
        <f>'D.1 D.1.1. Pol'!G217</f>
        <v>0</v>
      </c>
      <c r="J84" s="190" t="str">
        <f>IF(I116=0,"",I84/I116*100)</f>
        <v/>
      </c>
    </row>
    <row r="85" spans="1:10" ht="36.75" customHeight="1" x14ac:dyDescent="0.2">
      <c r="A85" s="179"/>
      <c r="B85" s="184" t="s">
        <v>109</v>
      </c>
      <c r="C85" s="185" t="s">
        <v>110</v>
      </c>
      <c r="D85" s="186"/>
      <c r="E85" s="186"/>
      <c r="F85" s="193" t="s">
        <v>24</v>
      </c>
      <c r="G85" s="194"/>
      <c r="H85" s="194"/>
      <c r="I85" s="194">
        <f>'D.1 D.1.1. Pol'!G248+'D.1.4.1 D.1.4.1. Pol'!G20</f>
        <v>0</v>
      </c>
      <c r="J85" s="190" t="str">
        <f>IF(I116=0,"",I85/I116*100)</f>
        <v/>
      </c>
    </row>
    <row r="86" spans="1:10" ht="36.75" customHeight="1" x14ac:dyDescent="0.2">
      <c r="A86" s="179"/>
      <c r="B86" s="184" t="s">
        <v>111</v>
      </c>
      <c r="C86" s="185" t="s">
        <v>112</v>
      </c>
      <c r="D86" s="186"/>
      <c r="E86" s="186"/>
      <c r="F86" s="193" t="s">
        <v>24</v>
      </c>
      <c r="G86" s="194"/>
      <c r="H86" s="194"/>
      <c r="I86" s="194">
        <f>'D.1.4.6 01 Pol'!G103</f>
        <v>0</v>
      </c>
      <c r="J86" s="190" t="str">
        <f>IF(I116=0,"",I86/I116*100)</f>
        <v/>
      </c>
    </row>
    <row r="87" spans="1:10" ht="36.75" customHeight="1" x14ac:dyDescent="0.2">
      <c r="A87" s="179"/>
      <c r="B87" s="184" t="s">
        <v>113</v>
      </c>
      <c r="C87" s="185" t="s">
        <v>114</v>
      </c>
      <c r="D87" s="186"/>
      <c r="E87" s="186"/>
      <c r="F87" s="193" t="s">
        <v>24</v>
      </c>
      <c r="G87" s="194"/>
      <c r="H87" s="194"/>
      <c r="I87" s="194">
        <f>'D.1 D.1.1. Pol'!G277+'D.1.4.1 D.1.4.1. Pol'!G49+'D.1.4.2 1 Pol'!G102</f>
        <v>0</v>
      </c>
      <c r="J87" s="190" t="str">
        <f>IF(I116=0,"",I87/I116*100)</f>
        <v/>
      </c>
    </row>
    <row r="88" spans="1:10" ht="36.75" customHeight="1" x14ac:dyDescent="0.2">
      <c r="A88" s="179"/>
      <c r="B88" s="184" t="s">
        <v>115</v>
      </c>
      <c r="C88" s="185" t="s">
        <v>116</v>
      </c>
      <c r="D88" s="186"/>
      <c r="E88" s="186"/>
      <c r="F88" s="193" t="s">
        <v>24</v>
      </c>
      <c r="G88" s="194"/>
      <c r="H88" s="194"/>
      <c r="I88" s="194">
        <f>'D.1 D.1.1. Pol'!G280</f>
        <v>0</v>
      </c>
      <c r="J88" s="190" t="str">
        <f>IF(I116=0,"",I88/I116*100)</f>
        <v/>
      </c>
    </row>
    <row r="89" spans="1:10" ht="36.75" customHeight="1" x14ac:dyDescent="0.2">
      <c r="A89" s="179"/>
      <c r="B89" s="184" t="s">
        <v>117</v>
      </c>
      <c r="C89" s="185" t="s">
        <v>118</v>
      </c>
      <c r="D89" s="186"/>
      <c r="E89" s="186"/>
      <c r="F89" s="193" t="s">
        <v>24</v>
      </c>
      <c r="G89" s="194"/>
      <c r="H89" s="194"/>
      <c r="I89" s="194">
        <f>'D.1 D.1.1. Pol'!G285</f>
        <v>0</v>
      </c>
      <c r="J89" s="190" t="str">
        <f>IF(I116=0,"",I89/I116*100)</f>
        <v/>
      </c>
    </row>
    <row r="90" spans="1:10" ht="36.75" customHeight="1" x14ac:dyDescent="0.2">
      <c r="A90" s="179"/>
      <c r="B90" s="184" t="s">
        <v>119</v>
      </c>
      <c r="C90" s="185" t="s">
        <v>120</v>
      </c>
      <c r="D90" s="186"/>
      <c r="E90" s="186"/>
      <c r="F90" s="193" t="s">
        <v>24</v>
      </c>
      <c r="G90" s="194"/>
      <c r="H90" s="194"/>
      <c r="I90" s="194">
        <f>'D.1 D.1.1. Pol'!G397</f>
        <v>0</v>
      </c>
      <c r="J90" s="190" t="str">
        <f>IF(I116=0,"",I90/I116*100)</f>
        <v/>
      </c>
    </row>
    <row r="91" spans="1:10" ht="36.75" customHeight="1" x14ac:dyDescent="0.2">
      <c r="A91" s="179"/>
      <c r="B91" s="184" t="s">
        <v>121</v>
      </c>
      <c r="C91" s="185" t="s">
        <v>122</v>
      </c>
      <c r="D91" s="186"/>
      <c r="E91" s="186"/>
      <c r="F91" s="193" t="s">
        <v>24</v>
      </c>
      <c r="G91" s="194"/>
      <c r="H91" s="194"/>
      <c r="I91" s="194">
        <f>'D.1 D.1.1. Pol'!G427</f>
        <v>0</v>
      </c>
      <c r="J91" s="190" t="str">
        <f>IF(I116=0,"",I91/I116*100)</f>
        <v/>
      </c>
    </row>
    <row r="92" spans="1:10" ht="36.75" customHeight="1" x14ac:dyDescent="0.2">
      <c r="A92" s="179"/>
      <c r="B92" s="184" t="s">
        <v>123</v>
      </c>
      <c r="C92" s="185" t="s">
        <v>124</v>
      </c>
      <c r="D92" s="186"/>
      <c r="E92" s="186"/>
      <c r="F92" s="193" t="s">
        <v>25</v>
      </c>
      <c r="G92" s="194"/>
      <c r="H92" s="194"/>
      <c r="I92" s="194">
        <f>'D.1.4.1 D.1.4.1. Pol'!G51</f>
        <v>0</v>
      </c>
      <c r="J92" s="190" t="str">
        <f>IF(I116=0,"",I92/I116*100)</f>
        <v/>
      </c>
    </row>
    <row r="93" spans="1:10" ht="36.75" customHeight="1" x14ac:dyDescent="0.2">
      <c r="A93" s="179"/>
      <c r="B93" s="184" t="s">
        <v>125</v>
      </c>
      <c r="C93" s="185" t="s">
        <v>126</v>
      </c>
      <c r="D93" s="186"/>
      <c r="E93" s="186"/>
      <c r="F93" s="193" t="s">
        <v>25</v>
      </c>
      <c r="G93" s="194"/>
      <c r="H93" s="194"/>
      <c r="I93" s="194">
        <f>'D.1.4.1 D.1.4.1. Pol'!G54</f>
        <v>0</v>
      </c>
      <c r="J93" s="190" t="str">
        <f>IF(I116=0,"",I93/I116*100)</f>
        <v/>
      </c>
    </row>
    <row r="94" spans="1:10" ht="36.75" customHeight="1" x14ac:dyDescent="0.2">
      <c r="A94" s="179"/>
      <c r="B94" s="184" t="s">
        <v>127</v>
      </c>
      <c r="C94" s="185" t="s">
        <v>128</v>
      </c>
      <c r="D94" s="186"/>
      <c r="E94" s="186"/>
      <c r="F94" s="193" t="s">
        <v>25</v>
      </c>
      <c r="G94" s="194"/>
      <c r="H94" s="194"/>
      <c r="I94" s="194">
        <f>'D.1 D.1.1. Pol'!G430</f>
        <v>0</v>
      </c>
      <c r="J94" s="190" t="str">
        <f>IF(I116=0,"",I94/I116*100)</f>
        <v/>
      </c>
    </row>
    <row r="95" spans="1:10" ht="36.75" customHeight="1" x14ac:dyDescent="0.2">
      <c r="A95" s="179"/>
      <c r="B95" s="184" t="s">
        <v>129</v>
      </c>
      <c r="C95" s="185" t="s">
        <v>130</v>
      </c>
      <c r="D95" s="186"/>
      <c r="E95" s="186"/>
      <c r="F95" s="193" t="s">
        <v>25</v>
      </c>
      <c r="G95" s="194"/>
      <c r="H95" s="194"/>
      <c r="I95" s="194">
        <f>'D.1 D.1.1. Pol'!G459+'D.1.4.1 D.1.4.1. Pol'!G84</f>
        <v>0</v>
      </c>
      <c r="J95" s="190" t="str">
        <f>IF(I116=0,"",I95/I116*100)</f>
        <v/>
      </c>
    </row>
    <row r="96" spans="1:10" ht="36.75" customHeight="1" x14ac:dyDescent="0.2">
      <c r="A96" s="179"/>
      <c r="B96" s="184" t="s">
        <v>131</v>
      </c>
      <c r="C96" s="185" t="s">
        <v>132</v>
      </c>
      <c r="D96" s="186"/>
      <c r="E96" s="186"/>
      <c r="F96" s="193" t="s">
        <v>25</v>
      </c>
      <c r="G96" s="194"/>
      <c r="H96" s="194"/>
      <c r="I96" s="194">
        <f>'D.1.4.1 D.1.4.1. Pol'!G127</f>
        <v>0</v>
      </c>
      <c r="J96" s="190" t="str">
        <f>IF(I116=0,"",I96/I116*100)</f>
        <v/>
      </c>
    </row>
    <row r="97" spans="1:10" ht="36.75" customHeight="1" x14ac:dyDescent="0.2">
      <c r="A97" s="179"/>
      <c r="B97" s="184" t="s">
        <v>133</v>
      </c>
      <c r="C97" s="185" t="s">
        <v>134</v>
      </c>
      <c r="D97" s="186"/>
      <c r="E97" s="186"/>
      <c r="F97" s="193" t="s">
        <v>25</v>
      </c>
      <c r="G97" s="194"/>
      <c r="H97" s="194"/>
      <c r="I97" s="194">
        <f>'D.1.4.1 D.1.4.1. Pol'!G183</f>
        <v>0</v>
      </c>
      <c r="J97" s="190" t="str">
        <f>IF(I116=0,"",I97/I116*100)</f>
        <v/>
      </c>
    </row>
    <row r="98" spans="1:10" ht="36.75" customHeight="1" x14ac:dyDescent="0.2">
      <c r="A98" s="179"/>
      <c r="B98" s="184" t="s">
        <v>135</v>
      </c>
      <c r="C98" s="185" t="s">
        <v>136</v>
      </c>
      <c r="D98" s="186"/>
      <c r="E98" s="186"/>
      <c r="F98" s="193" t="s">
        <v>25</v>
      </c>
      <c r="G98" s="194"/>
      <c r="H98" s="194"/>
      <c r="I98" s="194">
        <f>'D.1.4.1 D.1.4.1. Pol'!G242</f>
        <v>0</v>
      </c>
      <c r="J98" s="190" t="str">
        <f>IF(I116=0,"",I98/I116*100)</f>
        <v/>
      </c>
    </row>
    <row r="99" spans="1:10" ht="36.75" customHeight="1" x14ac:dyDescent="0.2">
      <c r="A99" s="179"/>
      <c r="B99" s="184" t="s">
        <v>137</v>
      </c>
      <c r="C99" s="185" t="s">
        <v>138</v>
      </c>
      <c r="D99" s="186"/>
      <c r="E99" s="186"/>
      <c r="F99" s="193" t="s">
        <v>25</v>
      </c>
      <c r="G99" s="194"/>
      <c r="H99" s="194"/>
      <c r="I99" s="194">
        <f>'D.1.4.1 D.1.4.1. Pol'!G256</f>
        <v>0</v>
      </c>
      <c r="J99" s="190" t="str">
        <f>IF(I116=0,"",I99/I116*100)</f>
        <v/>
      </c>
    </row>
    <row r="100" spans="1:10" ht="36.75" customHeight="1" x14ac:dyDescent="0.2">
      <c r="A100" s="179"/>
      <c r="B100" s="184" t="s">
        <v>139</v>
      </c>
      <c r="C100" s="185" t="s">
        <v>140</v>
      </c>
      <c r="D100" s="186"/>
      <c r="E100" s="186"/>
      <c r="F100" s="193" t="s">
        <v>25</v>
      </c>
      <c r="G100" s="194"/>
      <c r="H100" s="194"/>
      <c r="I100" s="194">
        <f>'D.1.4.1 D.1.4.1. Pol'!G291</f>
        <v>0</v>
      </c>
      <c r="J100" s="190" t="str">
        <f>IF(I116=0,"",I100/I116*100)</f>
        <v/>
      </c>
    </row>
    <row r="101" spans="1:10" ht="36.75" customHeight="1" x14ac:dyDescent="0.2">
      <c r="A101" s="179"/>
      <c r="B101" s="184" t="s">
        <v>141</v>
      </c>
      <c r="C101" s="185" t="s">
        <v>142</v>
      </c>
      <c r="D101" s="186"/>
      <c r="E101" s="186"/>
      <c r="F101" s="193" t="s">
        <v>25</v>
      </c>
      <c r="G101" s="194"/>
      <c r="H101" s="194"/>
      <c r="I101" s="194">
        <f>'D.1.4.1 D.1.4.1. Pol'!G299</f>
        <v>0</v>
      </c>
      <c r="J101" s="190" t="str">
        <f>IF(I116=0,"",I101/I116*100)</f>
        <v/>
      </c>
    </row>
    <row r="102" spans="1:10" ht="36.75" customHeight="1" x14ac:dyDescent="0.2">
      <c r="A102" s="179"/>
      <c r="B102" s="184" t="s">
        <v>143</v>
      </c>
      <c r="C102" s="185" t="s">
        <v>144</v>
      </c>
      <c r="D102" s="186"/>
      <c r="E102" s="186"/>
      <c r="F102" s="193" t="s">
        <v>25</v>
      </c>
      <c r="G102" s="194"/>
      <c r="H102" s="194"/>
      <c r="I102" s="194">
        <f>'D.1.4.1 D.1.4.1. Pol'!G317</f>
        <v>0</v>
      </c>
      <c r="J102" s="190" t="str">
        <f>IF(I116=0,"",I102/I116*100)</f>
        <v/>
      </c>
    </row>
    <row r="103" spans="1:10" ht="36.75" customHeight="1" x14ac:dyDescent="0.2">
      <c r="A103" s="179"/>
      <c r="B103" s="184" t="s">
        <v>145</v>
      </c>
      <c r="C103" s="185" t="s">
        <v>146</v>
      </c>
      <c r="D103" s="186"/>
      <c r="E103" s="186"/>
      <c r="F103" s="193" t="s">
        <v>25</v>
      </c>
      <c r="G103" s="194"/>
      <c r="H103" s="194"/>
      <c r="I103" s="194">
        <f>'D.1.4.1 D.1.4.1. Pol'!G331</f>
        <v>0</v>
      </c>
      <c r="J103" s="190" t="str">
        <f>IF(I116=0,"",I103/I116*100)</f>
        <v/>
      </c>
    </row>
    <row r="104" spans="1:10" ht="36.75" customHeight="1" x14ac:dyDescent="0.2">
      <c r="A104" s="179"/>
      <c r="B104" s="184" t="s">
        <v>147</v>
      </c>
      <c r="C104" s="185" t="s">
        <v>148</v>
      </c>
      <c r="D104" s="186"/>
      <c r="E104" s="186"/>
      <c r="F104" s="193" t="s">
        <v>25</v>
      </c>
      <c r="G104" s="194"/>
      <c r="H104" s="194"/>
      <c r="I104" s="194">
        <f>'D.1 D.1.1. Pol'!G478</f>
        <v>0</v>
      </c>
      <c r="J104" s="190" t="str">
        <f>IF(I116=0,"",I104/I116*100)</f>
        <v/>
      </c>
    </row>
    <row r="105" spans="1:10" ht="36.75" customHeight="1" x14ac:dyDescent="0.2">
      <c r="A105" s="179"/>
      <c r="B105" s="184" t="s">
        <v>149</v>
      </c>
      <c r="C105" s="185" t="s">
        <v>150</v>
      </c>
      <c r="D105" s="186"/>
      <c r="E105" s="186"/>
      <c r="F105" s="193" t="s">
        <v>25</v>
      </c>
      <c r="G105" s="194"/>
      <c r="H105" s="194"/>
      <c r="I105" s="194">
        <f>'D.1 D.1.1. Pol'!G534+'D.1.4.1 D.1.4.1. Pol'!G348+'D.1.4.2 1 Pol'!G98</f>
        <v>0</v>
      </c>
      <c r="J105" s="190" t="str">
        <f>IF(I116=0,"",I105/I116*100)</f>
        <v/>
      </c>
    </row>
    <row r="106" spans="1:10" ht="36.75" customHeight="1" x14ac:dyDescent="0.2">
      <c r="A106" s="179"/>
      <c r="B106" s="184" t="s">
        <v>151</v>
      </c>
      <c r="C106" s="185" t="s">
        <v>152</v>
      </c>
      <c r="D106" s="186"/>
      <c r="E106" s="186"/>
      <c r="F106" s="193" t="s">
        <v>25</v>
      </c>
      <c r="G106" s="194"/>
      <c r="H106" s="194"/>
      <c r="I106" s="194">
        <f>'D.1 D.1.1. Pol'!G546</f>
        <v>0</v>
      </c>
      <c r="J106" s="190" t="str">
        <f>IF(I116=0,"",I106/I116*100)</f>
        <v/>
      </c>
    </row>
    <row r="107" spans="1:10" ht="36.75" customHeight="1" x14ac:dyDescent="0.2">
      <c r="A107" s="179"/>
      <c r="B107" s="184" t="s">
        <v>153</v>
      </c>
      <c r="C107" s="185" t="s">
        <v>154</v>
      </c>
      <c r="D107" s="186"/>
      <c r="E107" s="186"/>
      <c r="F107" s="193" t="s">
        <v>25</v>
      </c>
      <c r="G107" s="194"/>
      <c r="H107" s="194"/>
      <c r="I107" s="194">
        <f>'D.1 D.1.1. Pol'!G614</f>
        <v>0</v>
      </c>
      <c r="J107" s="190" t="str">
        <f>IF(I116=0,"",I107/I116*100)</f>
        <v/>
      </c>
    </row>
    <row r="108" spans="1:10" ht="36.75" customHeight="1" x14ac:dyDescent="0.2">
      <c r="A108" s="179"/>
      <c r="B108" s="184" t="s">
        <v>155</v>
      </c>
      <c r="C108" s="185" t="s">
        <v>156</v>
      </c>
      <c r="D108" s="186"/>
      <c r="E108" s="186"/>
      <c r="F108" s="193" t="s">
        <v>25</v>
      </c>
      <c r="G108" s="194"/>
      <c r="H108" s="194"/>
      <c r="I108" s="194">
        <f>'D.1 D.1.1. Pol'!G618</f>
        <v>0</v>
      </c>
      <c r="J108" s="190" t="str">
        <f>IF(I116=0,"",I108/I116*100)</f>
        <v/>
      </c>
    </row>
    <row r="109" spans="1:10" ht="36.75" customHeight="1" x14ac:dyDescent="0.2">
      <c r="A109" s="179"/>
      <c r="B109" s="184" t="s">
        <v>157</v>
      </c>
      <c r="C109" s="185" t="s">
        <v>158</v>
      </c>
      <c r="D109" s="186"/>
      <c r="E109" s="186"/>
      <c r="F109" s="193" t="s">
        <v>25</v>
      </c>
      <c r="G109" s="194"/>
      <c r="H109" s="194"/>
      <c r="I109" s="194">
        <f>'D.1 D.1.1. Pol'!G658+'D.1.4.1 D.1.4.1. Pol'!G366</f>
        <v>0</v>
      </c>
      <c r="J109" s="190" t="str">
        <f>IF(I116=0,"",I109/I116*100)</f>
        <v/>
      </c>
    </row>
    <row r="110" spans="1:10" ht="36.75" customHeight="1" x14ac:dyDescent="0.2">
      <c r="A110" s="179"/>
      <c r="B110" s="184" t="s">
        <v>159</v>
      </c>
      <c r="C110" s="185" t="s">
        <v>160</v>
      </c>
      <c r="D110" s="186"/>
      <c r="E110" s="186"/>
      <c r="F110" s="193" t="s">
        <v>25</v>
      </c>
      <c r="G110" s="194"/>
      <c r="H110" s="194"/>
      <c r="I110" s="194">
        <f>'D.1 D.1.1. Pol'!G665</f>
        <v>0</v>
      </c>
      <c r="J110" s="190" t="str">
        <f>IF(I116=0,"",I110/I116*100)</f>
        <v/>
      </c>
    </row>
    <row r="111" spans="1:10" ht="36.75" customHeight="1" x14ac:dyDescent="0.2">
      <c r="A111" s="179"/>
      <c r="B111" s="184" t="s">
        <v>161</v>
      </c>
      <c r="C111" s="185" t="s">
        <v>162</v>
      </c>
      <c r="D111" s="186"/>
      <c r="E111" s="186"/>
      <c r="F111" s="193" t="s">
        <v>25</v>
      </c>
      <c r="G111" s="194"/>
      <c r="H111" s="194"/>
      <c r="I111" s="194">
        <f>'D.1 D.1.1. Pol'!G679</f>
        <v>0</v>
      </c>
      <c r="J111" s="190" t="str">
        <f>IF(I116=0,"",I111/I116*100)</f>
        <v/>
      </c>
    </row>
    <row r="112" spans="1:10" ht="36.75" customHeight="1" x14ac:dyDescent="0.2">
      <c r="A112" s="179"/>
      <c r="B112" s="184" t="s">
        <v>163</v>
      </c>
      <c r="C112" s="185" t="s">
        <v>164</v>
      </c>
      <c r="D112" s="186"/>
      <c r="E112" s="186"/>
      <c r="F112" s="193" t="s">
        <v>26</v>
      </c>
      <c r="G112" s="194"/>
      <c r="H112" s="194"/>
      <c r="I112" s="194">
        <f>'D.1.4.6 01 Pol'!G8</f>
        <v>0</v>
      </c>
      <c r="J112" s="190" t="str">
        <f>IF(I116=0,"",I112/I116*100)</f>
        <v/>
      </c>
    </row>
    <row r="113" spans="1:10" ht="36.75" customHeight="1" x14ac:dyDescent="0.2">
      <c r="A113" s="179"/>
      <c r="B113" s="184" t="s">
        <v>165</v>
      </c>
      <c r="C113" s="185" t="s">
        <v>166</v>
      </c>
      <c r="D113" s="186"/>
      <c r="E113" s="186"/>
      <c r="F113" s="193" t="s">
        <v>167</v>
      </c>
      <c r="G113" s="194"/>
      <c r="H113" s="194"/>
      <c r="I113" s="194">
        <f>'D.1 D.1.1. Pol'!G757</f>
        <v>0</v>
      </c>
      <c r="J113" s="190" t="str">
        <f>IF(I116=0,"",I113/I116*100)</f>
        <v/>
      </c>
    </row>
    <row r="114" spans="1:10" ht="36.75" customHeight="1" x14ac:dyDescent="0.2">
      <c r="A114" s="179"/>
      <c r="B114" s="184" t="s">
        <v>168</v>
      </c>
      <c r="C114" s="185" t="s">
        <v>27</v>
      </c>
      <c r="D114" s="186"/>
      <c r="E114" s="186"/>
      <c r="F114" s="193" t="s">
        <v>168</v>
      </c>
      <c r="G114" s="194"/>
      <c r="H114" s="194"/>
      <c r="I114" s="194">
        <f>'OVN ON_VN Naklady'!G8</f>
        <v>0</v>
      </c>
      <c r="J114" s="190" t="str">
        <f>IF(I116=0,"",I114/I116*100)</f>
        <v/>
      </c>
    </row>
    <row r="115" spans="1:10" ht="36.75" customHeight="1" x14ac:dyDescent="0.2">
      <c r="A115" s="179"/>
      <c r="B115" s="184" t="s">
        <v>169</v>
      </c>
      <c r="C115" s="185" t="s">
        <v>28</v>
      </c>
      <c r="D115" s="186"/>
      <c r="E115" s="186"/>
      <c r="F115" s="193" t="s">
        <v>169</v>
      </c>
      <c r="G115" s="194"/>
      <c r="H115" s="194"/>
      <c r="I115" s="194">
        <f>'OVN ON_VN Naklady'!G17+'D.1 D.1.1. Pol'!G767+'D.1.4.1 D.1.4.1. Pol'!G371+'D.1.4.2 1 Pol'!G104+'D.1.4.6 01 Pol'!G68</f>
        <v>0</v>
      </c>
      <c r="J115" s="190" t="str">
        <f>IF(I116=0,"",I115/I116*100)</f>
        <v/>
      </c>
    </row>
    <row r="116" spans="1:10" ht="25.5" customHeight="1" x14ac:dyDescent="0.2">
      <c r="A116" s="180"/>
      <c r="B116" s="187" t="s">
        <v>1</v>
      </c>
      <c r="C116" s="188"/>
      <c r="D116" s="189"/>
      <c r="E116" s="189"/>
      <c r="F116" s="195"/>
      <c r="G116" s="196"/>
      <c r="H116" s="196"/>
      <c r="I116" s="196">
        <f>SUM(I70:I115)</f>
        <v>0</v>
      </c>
      <c r="J116" s="191">
        <f>SUM(J70:J115)</f>
        <v>0</v>
      </c>
    </row>
    <row r="117" spans="1:10" x14ac:dyDescent="0.2">
      <c r="F117" s="133"/>
      <c r="G117" s="133"/>
      <c r="H117" s="133"/>
      <c r="I117" s="133"/>
      <c r="J117" s="192"/>
    </row>
    <row r="118" spans="1:10" x14ac:dyDescent="0.2">
      <c r="F118" s="133"/>
      <c r="G118" s="133"/>
      <c r="H118" s="133"/>
      <c r="I118" s="133"/>
      <c r="J118" s="192"/>
    </row>
    <row r="119" spans="1:10" x14ac:dyDescent="0.2">
      <c r="F119" s="133"/>
      <c r="G119" s="133"/>
      <c r="H119" s="133"/>
      <c r="I119" s="133"/>
      <c r="J119" s="192"/>
    </row>
  </sheetData>
  <sheetProtection algorithmName="SHA-512" hashValue="dAnKumbuZsknQSHYX07RtChs9z6YIA04YuwsC4CH6SoRC5LtFD9zS1ZtbduARoZCGEARH+YLMV+WGle2xGpXdA==" saltValue="i2YHl4ORfULf+oNmiDvzH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1"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C51:E51"/>
    <mergeCell ref="B52:E52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RxHAvs65OdS39r4eG4ZOmGrnHDkkXkJpQzWYBXh75HkHSmoX/tXrxrD7LFtf2h+46mPKgibYMqeApBugg73tJg==" saltValue="+F74csrvve/Kw/EbUUDUn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3009-D1C7-42A8-BB02-5CDB08625CA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170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173</v>
      </c>
      <c r="C3" s="202" t="s">
        <v>46</v>
      </c>
      <c r="D3" s="200"/>
      <c r="E3" s="200"/>
      <c r="F3" s="200"/>
      <c r="G3" s="201"/>
      <c r="AC3" s="177" t="s">
        <v>174</v>
      </c>
      <c r="AG3" t="s">
        <v>175</v>
      </c>
    </row>
    <row r="4" spans="1:60" ht="24.95" customHeight="1" x14ac:dyDescent="0.2">
      <c r="A4" s="203" t="s">
        <v>9</v>
      </c>
      <c r="B4" s="204" t="s">
        <v>47</v>
      </c>
      <c r="C4" s="205" t="s">
        <v>46</v>
      </c>
      <c r="D4" s="206"/>
      <c r="E4" s="206"/>
      <c r="F4" s="206"/>
      <c r="G4" s="207"/>
      <c r="AG4" t="s">
        <v>176</v>
      </c>
    </row>
    <row r="5" spans="1:60" x14ac:dyDescent="0.2">
      <c r="D5" s="10"/>
    </row>
    <row r="6" spans="1:60" ht="38.25" x14ac:dyDescent="0.2">
      <c r="A6" s="209" t="s">
        <v>177</v>
      </c>
      <c r="B6" s="211" t="s">
        <v>178</v>
      </c>
      <c r="C6" s="211" t="s">
        <v>179</v>
      </c>
      <c r="D6" s="210" t="s">
        <v>180</v>
      </c>
      <c r="E6" s="209" t="s">
        <v>181</v>
      </c>
      <c r="F6" s="208" t="s">
        <v>182</v>
      </c>
      <c r="G6" s="209" t="s">
        <v>29</v>
      </c>
      <c r="H6" s="212" t="s">
        <v>30</v>
      </c>
      <c r="I6" s="212" t="s">
        <v>183</v>
      </c>
      <c r="J6" s="212" t="s">
        <v>31</v>
      </c>
      <c r="K6" s="212" t="s">
        <v>184</v>
      </c>
      <c r="L6" s="212" t="s">
        <v>185</v>
      </c>
      <c r="M6" s="212" t="s">
        <v>186</v>
      </c>
      <c r="N6" s="212" t="s">
        <v>187</v>
      </c>
      <c r="O6" s="212" t="s">
        <v>188</v>
      </c>
      <c r="P6" s="212" t="s">
        <v>189</v>
      </c>
      <c r="Q6" s="212" t="s">
        <v>190</v>
      </c>
      <c r="R6" s="212" t="s">
        <v>191</v>
      </c>
      <c r="S6" s="212" t="s">
        <v>192</v>
      </c>
      <c r="T6" s="212" t="s">
        <v>193</v>
      </c>
      <c r="U6" s="212" t="s">
        <v>194</v>
      </c>
      <c r="V6" s="212" t="s">
        <v>195</v>
      </c>
      <c r="W6" s="212" t="s">
        <v>196</v>
      </c>
      <c r="X6" s="212" t="s">
        <v>197</v>
      </c>
      <c r="Y6" s="212" t="s">
        <v>198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199</v>
      </c>
      <c r="B8" s="230" t="s">
        <v>168</v>
      </c>
      <c r="C8" s="245" t="s">
        <v>27</v>
      </c>
      <c r="D8" s="231"/>
      <c r="E8" s="232"/>
      <c r="F8" s="233"/>
      <c r="G8" s="233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2"/>
      <c r="O8" s="232">
        <f>SUM(O9:O16)</f>
        <v>0</v>
      </c>
      <c r="P8" s="232"/>
      <c r="Q8" s="232">
        <f>SUM(Q9:Q16)</f>
        <v>0</v>
      </c>
      <c r="R8" s="233"/>
      <c r="S8" s="233"/>
      <c r="T8" s="234"/>
      <c r="U8" s="228"/>
      <c r="V8" s="228">
        <f>SUM(V9:V16)</f>
        <v>0</v>
      </c>
      <c r="W8" s="228"/>
      <c r="X8" s="228"/>
      <c r="Y8" s="228"/>
      <c r="AG8" t="s">
        <v>200</v>
      </c>
    </row>
    <row r="9" spans="1:60" outlineLevel="1" x14ac:dyDescent="0.2">
      <c r="A9" s="236">
        <v>1</v>
      </c>
      <c r="B9" s="237" t="s">
        <v>201</v>
      </c>
      <c r="C9" s="246" t="s">
        <v>202</v>
      </c>
      <c r="D9" s="238" t="s">
        <v>203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204</v>
      </c>
      <c r="T9" s="242" t="s">
        <v>205</v>
      </c>
      <c r="U9" s="224">
        <v>0</v>
      </c>
      <c r="V9" s="224">
        <f>ROUND(E9*U9,2)</f>
        <v>0</v>
      </c>
      <c r="W9" s="224"/>
      <c r="X9" s="224" t="s">
        <v>206</v>
      </c>
      <c r="Y9" s="224" t="s">
        <v>207</v>
      </c>
      <c r="Z9" s="213"/>
      <c r="AA9" s="213"/>
      <c r="AB9" s="213"/>
      <c r="AC9" s="213"/>
      <c r="AD9" s="213"/>
      <c r="AE9" s="213"/>
      <c r="AF9" s="213"/>
      <c r="AG9" s="213" t="s">
        <v>208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2" x14ac:dyDescent="0.2">
      <c r="A10" s="220"/>
      <c r="B10" s="221"/>
      <c r="C10" s="247" t="s">
        <v>209</v>
      </c>
      <c r="D10" s="244"/>
      <c r="E10" s="244"/>
      <c r="F10" s="244"/>
      <c r="G10" s="24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210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Náklady dodavatele vyplývající z povinností dodavatele stanovených obchodními podmínkami před zahájením stavebních prací. Tato skupina zahrnuje zejména náklady na přípravné činnosti.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6">
        <v>2</v>
      </c>
      <c r="B11" s="237" t="s">
        <v>211</v>
      </c>
      <c r="C11" s="246" t="s">
        <v>212</v>
      </c>
      <c r="D11" s="238" t="s">
        <v>203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/>
      <c r="S11" s="241" t="s">
        <v>204</v>
      </c>
      <c r="T11" s="242" t="s">
        <v>205</v>
      </c>
      <c r="U11" s="224">
        <v>0</v>
      </c>
      <c r="V11" s="224">
        <f>ROUND(E11*U11,2)</f>
        <v>0</v>
      </c>
      <c r="W11" s="224"/>
      <c r="X11" s="224" t="s">
        <v>206</v>
      </c>
      <c r="Y11" s="224" t="s">
        <v>207</v>
      </c>
      <c r="Z11" s="213"/>
      <c r="AA11" s="213"/>
      <c r="AB11" s="213"/>
      <c r="AC11" s="213"/>
      <c r="AD11" s="213"/>
      <c r="AE11" s="213"/>
      <c r="AF11" s="213"/>
      <c r="AG11" s="213" t="s">
        <v>213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47" t="s">
        <v>214</v>
      </c>
      <c r="D12" s="244"/>
      <c r="E12" s="244"/>
      <c r="F12" s="244"/>
      <c r="G12" s="24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210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6">
        <v>3</v>
      </c>
      <c r="B13" s="237" t="s">
        <v>215</v>
      </c>
      <c r="C13" s="246" t="s">
        <v>216</v>
      </c>
      <c r="D13" s="238" t="s">
        <v>203</v>
      </c>
      <c r="E13" s="239">
        <v>1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/>
      <c r="S13" s="241" t="s">
        <v>204</v>
      </c>
      <c r="T13" s="242" t="s">
        <v>205</v>
      </c>
      <c r="U13" s="224">
        <v>0</v>
      </c>
      <c r="V13" s="224">
        <f>ROUND(E13*U13,2)</f>
        <v>0</v>
      </c>
      <c r="W13" s="224"/>
      <c r="X13" s="224" t="s">
        <v>206</v>
      </c>
      <c r="Y13" s="224" t="s">
        <v>207</v>
      </c>
      <c r="Z13" s="213"/>
      <c r="AA13" s="213"/>
      <c r="AB13" s="213"/>
      <c r="AC13" s="213"/>
      <c r="AD13" s="213"/>
      <c r="AE13" s="213"/>
      <c r="AF13" s="213"/>
      <c r="AG13" s="213" t="s">
        <v>217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33.75" outlineLevel="2" x14ac:dyDescent="0.2">
      <c r="A14" s="220"/>
      <c r="B14" s="221"/>
      <c r="C14" s="247" t="s">
        <v>218</v>
      </c>
      <c r="D14" s="244"/>
      <c r="E14" s="244"/>
      <c r="F14" s="244"/>
      <c r="G14" s="24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210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3" t="str">
        <f>C14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6">
        <v>4</v>
      </c>
      <c r="B15" s="237" t="s">
        <v>219</v>
      </c>
      <c r="C15" s="246" t="s">
        <v>220</v>
      </c>
      <c r="D15" s="238" t="s">
        <v>203</v>
      </c>
      <c r="E15" s="239">
        <v>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/>
      <c r="S15" s="241" t="s">
        <v>204</v>
      </c>
      <c r="T15" s="242" t="s">
        <v>205</v>
      </c>
      <c r="U15" s="224">
        <v>0</v>
      </c>
      <c r="V15" s="224">
        <f>ROUND(E15*U15,2)</f>
        <v>0</v>
      </c>
      <c r="W15" s="224"/>
      <c r="X15" s="224" t="s">
        <v>206</v>
      </c>
      <c r="Y15" s="224" t="s">
        <v>207</v>
      </c>
      <c r="Z15" s="213"/>
      <c r="AA15" s="213"/>
      <c r="AB15" s="213"/>
      <c r="AC15" s="213"/>
      <c r="AD15" s="213"/>
      <c r="AE15" s="213"/>
      <c r="AF15" s="213"/>
      <c r="AG15" s="213" t="s">
        <v>217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47" t="s">
        <v>221</v>
      </c>
      <c r="D16" s="244"/>
      <c r="E16" s="244"/>
      <c r="F16" s="244"/>
      <c r="G16" s="24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210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9" t="s">
        <v>199</v>
      </c>
      <c r="B17" s="230" t="s">
        <v>169</v>
      </c>
      <c r="C17" s="245" t="s">
        <v>28</v>
      </c>
      <c r="D17" s="231"/>
      <c r="E17" s="232"/>
      <c r="F17" s="233"/>
      <c r="G17" s="233">
        <f>SUMIF(AG18:AG24,"&lt;&gt;NOR",G18:G24)</f>
        <v>0</v>
      </c>
      <c r="H17" s="233"/>
      <c r="I17" s="233">
        <f>SUM(I18:I24)</f>
        <v>0</v>
      </c>
      <c r="J17" s="233"/>
      <c r="K17" s="233">
        <f>SUM(K18:K24)</f>
        <v>0</v>
      </c>
      <c r="L17" s="233"/>
      <c r="M17" s="233">
        <f>SUM(M18:M24)</f>
        <v>0</v>
      </c>
      <c r="N17" s="232"/>
      <c r="O17" s="232">
        <f>SUM(O18:O24)</f>
        <v>0</v>
      </c>
      <c r="P17" s="232"/>
      <c r="Q17" s="232">
        <f>SUM(Q18:Q24)</f>
        <v>0</v>
      </c>
      <c r="R17" s="233"/>
      <c r="S17" s="233"/>
      <c r="T17" s="234"/>
      <c r="U17" s="228"/>
      <c r="V17" s="228">
        <f>SUM(V18:V24)</f>
        <v>0</v>
      </c>
      <c r="W17" s="228"/>
      <c r="X17" s="228"/>
      <c r="Y17" s="228"/>
      <c r="AG17" t="s">
        <v>200</v>
      </c>
    </row>
    <row r="18" spans="1:60" outlineLevel="1" x14ac:dyDescent="0.2">
      <c r="A18" s="236">
        <v>5</v>
      </c>
      <c r="B18" s="237" t="s">
        <v>222</v>
      </c>
      <c r="C18" s="246" t="s">
        <v>223</v>
      </c>
      <c r="D18" s="238" t="s">
        <v>203</v>
      </c>
      <c r="E18" s="239">
        <v>1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204</v>
      </c>
      <c r="T18" s="242" t="s">
        <v>205</v>
      </c>
      <c r="U18" s="224">
        <v>0</v>
      </c>
      <c r="V18" s="224">
        <f>ROUND(E18*U18,2)</f>
        <v>0</v>
      </c>
      <c r="W18" s="224"/>
      <c r="X18" s="224" t="s">
        <v>206</v>
      </c>
      <c r="Y18" s="224" t="s">
        <v>207</v>
      </c>
      <c r="Z18" s="213"/>
      <c r="AA18" s="213"/>
      <c r="AB18" s="213"/>
      <c r="AC18" s="213"/>
      <c r="AD18" s="213"/>
      <c r="AE18" s="213"/>
      <c r="AF18" s="213"/>
      <c r="AG18" s="213" t="s">
        <v>217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3.75" outlineLevel="2" x14ac:dyDescent="0.2">
      <c r="A19" s="220"/>
      <c r="B19" s="221"/>
      <c r="C19" s="247" t="s">
        <v>224</v>
      </c>
      <c r="D19" s="244"/>
      <c r="E19" s="244"/>
      <c r="F19" s="244"/>
      <c r="G19" s="24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210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3" t="str">
        <f>C19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6">
        <v>6</v>
      </c>
      <c r="B20" s="237" t="s">
        <v>225</v>
      </c>
      <c r="C20" s="246" t="s">
        <v>226</v>
      </c>
      <c r="D20" s="238" t="s">
        <v>203</v>
      </c>
      <c r="E20" s="239">
        <v>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204</v>
      </c>
      <c r="T20" s="242" t="s">
        <v>205</v>
      </c>
      <c r="U20" s="224">
        <v>0</v>
      </c>
      <c r="V20" s="224">
        <f>ROUND(E20*U20,2)</f>
        <v>0</v>
      </c>
      <c r="W20" s="224"/>
      <c r="X20" s="224" t="s">
        <v>206</v>
      </c>
      <c r="Y20" s="224" t="s">
        <v>207</v>
      </c>
      <c r="Z20" s="213"/>
      <c r="AA20" s="213"/>
      <c r="AB20" s="213"/>
      <c r="AC20" s="213"/>
      <c r="AD20" s="213"/>
      <c r="AE20" s="213"/>
      <c r="AF20" s="213"/>
      <c r="AG20" s="213" t="s">
        <v>208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2" x14ac:dyDescent="0.2">
      <c r="A21" s="220"/>
      <c r="B21" s="221"/>
      <c r="C21" s="247" t="s">
        <v>227</v>
      </c>
      <c r="D21" s="244"/>
      <c r="E21" s="244"/>
      <c r="F21" s="244"/>
      <c r="G21" s="24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210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3" t="str">
        <f>C21</f>
        <v>Náklady zhotovitele, související s prováděním zkoušek a revizí předepsaných technickými normami nebo objednatelem a které jsou pro provedení díla nezbytné.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6">
        <v>7</v>
      </c>
      <c r="B22" s="237" t="s">
        <v>228</v>
      </c>
      <c r="C22" s="246" t="s">
        <v>229</v>
      </c>
      <c r="D22" s="238" t="s">
        <v>203</v>
      </c>
      <c r="E22" s="239">
        <v>1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/>
      <c r="S22" s="241" t="s">
        <v>204</v>
      </c>
      <c r="T22" s="242" t="s">
        <v>205</v>
      </c>
      <c r="U22" s="224">
        <v>0</v>
      </c>
      <c r="V22" s="224">
        <f>ROUND(E22*U22,2)</f>
        <v>0</v>
      </c>
      <c r="W22" s="224"/>
      <c r="X22" s="224" t="s">
        <v>206</v>
      </c>
      <c r="Y22" s="224" t="s">
        <v>207</v>
      </c>
      <c r="Z22" s="213"/>
      <c r="AA22" s="213"/>
      <c r="AB22" s="213"/>
      <c r="AC22" s="213"/>
      <c r="AD22" s="213"/>
      <c r="AE22" s="213"/>
      <c r="AF22" s="213"/>
      <c r="AG22" s="213" t="s">
        <v>208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47" t="s">
        <v>230</v>
      </c>
      <c r="D23" s="244"/>
      <c r="E23" s="244"/>
      <c r="F23" s="244"/>
      <c r="G23" s="24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210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43" t="str">
        <f>C23</f>
        <v>Náklady na individuální zkoušky dodaných a smontovaných technologických zařízení včetně komplexního vyzkoušení.</v>
      </c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48" t="s">
        <v>231</v>
      </c>
      <c r="D24" s="226"/>
      <c r="E24" s="227">
        <v>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232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3"/>
      <c r="B25" s="4"/>
      <c r="C25" s="24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12</v>
      </c>
      <c r="AF25">
        <v>21</v>
      </c>
      <c r="AG25" t="s">
        <v>185</v>
      </c>
    </row>
    <row r="26" spans="1:60" x14ac:dyDescent="0.2">
      <c r="A26" s="216"/>
      <c r="B26" s="217" t="s">
        <v>29</v>
      </c>
      <c r="C26" s="250"/>
      <c r="D26" s="218"/>
      <c r="E26" s="219"/>
      <c r="F26" s="219"/>
      <c r="G26" s="235">
        <f>G8+G17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233</v>
      </c>
    </row>
    <row r="27" spans="1:60" x14ac:dyDescent="0.2">
      <c r="C27" s="251"/>
      <c r="D27" s="10"/>
      <c r="AG27" t="s">
        <v>234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HNE1Sw0sx+rvmZOb5P+xT1uoJK+dTCiaBWNf2QHGfPVxUDYzqYFA39TtP64SorptWTzsQKsA72k+rDXWQrbsQ==" saltValue="EHwFVTWK7xsDnsh3SPIrNA==" spinCount="100000" sheet="1" formatRows="0"/>
  <mergeCells count="11">
    <mergeCell ref="C14:G14"/>
    <mergeCell ref="C16:G16"/>
    <mergeCell ref="C19:G19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3B56-A6D1-4C69-8843-F4B0730D8D5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235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49</v>
      </c>
      <c r="C3" s="202" t="s">
        <v>44</v>
      </c>
      <c r="D3" s="200"/>
      <c r="E3" s="200"/>
      <c r="F3" s="200"/>
      <c r="G3" s="201"/>
      <c r="AC3" s="177" t="s">
        <v>172</v>
      </c>
      <c r="AG3" t="s">
        <v>175</v>
      </c>
    </row>
    <row r="4" spans="1:60" ht="24.95" customHeight="1" x14ac:dyDescent="0.2">
      <c r="A4" s="203" t="s">
        <v>9</v>
      </c>
      <c r="B4" s="204" t="s">
        <v>50</v>
      </c>
      <c r="C4" s="205" t="s">
        <v>51</v>
      </c>
      <c r="D4" s="206"/>
      <c r="E4" s="206"/>
      <c r="F4" s="206"/>
      <c r="G4" s="207"/>
      <c r="AG4" t="s">
        <v>176</v>
      </c>
    </row>
    <row r="5" spans="1:60" x14ac:dyDescent="0.2">
      <c r="D5" s="10"/>
    </row>
    <row r="6" spans="1:60" ht="38.25" x14ac:dyDescent="0.2">
      <c r="A6" s="209" t="s">
        <v>177</v>
      </c>
      <c r="B6" s="211" t="s">
        <v>178</v>
      </c>
      <c r="C6" s="211" t="s">
        <v>179</v>
      </c>
      <c r="D6" s="210" t="s">
        <v>180</v>
      </c>
      <c r="E6" s="209" t="s">
        <v>181</v>
      </c>
      <c r="F6" s="208" t="s">
        <v>182</v>
      </c>
      <c r="G6" s="209" t="s">
        <v>29</v>
      </c>
      <c r="H6" s="212" t="s">
        <v>30</v>
      </c>
      <c r="I6" s="212" t="s">
        <v>183</v>
      </c>
      <c r="J6" s="212" t="s">
        <v>31</v>
      </c>
      <c r="K6" s="212" t="s">
        <v>184</v>
      </c>
      <c r="L6" s="212" t="s">
        <v>185</v>
      </c>
      <c r="M6" s="212" t="s">
        <v>186</v>
      </c>
      <c r="N6" s="212" t="s">
        <v>187</v>
      </c>
      <c r="O6" s="212" t="s">
        <v>188</v>
      </c>
      <c r="P6" s="212" t="s">
        <v>189</v>
      </c>
      <c r="Q6" s="212" t="s">
        <v>190</v>
      </c>
      <c r="R6" s="212" t="s">
        <v>191</v>
      </c>
      <c r="S6" s="212" t="s">
        <v>192</v>
      </c>
      <c r="T6" s="212" t="s">
        <v>193</v>
      </c>
      <c r="U6" s="212" t="s">
        <v>194</v>
      </c>
      <c r="V6" s="212" t="s">
        <v>195</v>
      </c>
      <c r="W6" s="212" t="s">
        <v>196</v>
      </c>
      <c r="X6" s="212" t="s">
        <v>197</v>
      </c>
      <c r="Y6" s="212" t="s">
        <v>198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199</v>
      </c>
      <c r="B8" s="230" t="s">
        <v>92</v>
      </c>
      <c r="C8" s="245" t="s">
        <v>93</v>
      </c>
      <c r="D8" s="231"/>
      <c r="E8" s="232"/>
      <c r="F8" s="233"/>
      <c r="G8" s="233">
        <f>SUMIF(AG9:AG13,"&lt;&gt;NOR",G9:G13)</f>
        <v>0</v>
      </c>
      <c r="H8" s="233"/>
      <c r="I8" s="233">
        <f>SUM(I9:I13)</f>
        <v>0</v>
      </c>
      <c r="J8" s="233"/>
      <c r="K8" s="233">
        <f>SUM(K9:K13)</f>
        <v>0</v>
      </c>
      <c r="L8" s="233"/>
      <c r="M8" s="233">
        <f>SUM(M9:M13)</f>
        <v>0</v>
      </c>
      <c r="N8" s="232"/>
      <c r="O8" s="232">
        <f>SUM(O9:O13)</f>
        <v>0.01</v>
      </c>
      <c r="P8" s="232"/>
      <c r="Q8" s="232">
        <f>SUM(Q9:Q13)</f>
        <v>0</v>
      </c>
      <c r="R8" s="233"/>
      <c r="S8" s="233"/>
      <c r="T8" s="234"/>
      <c r="U8" s="228"/>
      <c r="V8" s="228">
        <f>SUM(V9:V13)</f>
        <v>12.469999999999999</v>
      </c>
      <c r="W8" s="228"/>
      <c r="X8" s="228"/>
      <c r="Y8" s="228"/>
      <c r="AG8" t="s">
        <v>200</v>
      </c>
    </row>
    <row r="9" spans="1:60" ht="22.5" outlineLevel="1" x14ac:dyDescent="0.2">
      <c r="A9" s="236">
        <v>1</v>
      </c>
      <c r="B9" s="237" t="s">
        <v>236</v>
      </c>
      <c r="C9" s="246" t="s">
        <v>237</v>
      </c>
      <c r="D9" s="238" t="s">
        <v>238</v>
      </c>
      <c r="E9" s="239">
        <v>12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239</v>
      </c>
      <c r="S9" s="241" t="s">
        <v>204</v>
      </c>
      <c r="T9" s="242" t="s">
        <v>204</v>
      </c>
      <c r="U9" s="224">
        <v>0.52600000000000002</v>
      </c>
      <c r="V9" s="224">
        <f>ROUND(E9*U9,2)</f>
        <v>6.31</v>
      </c>
      <c r="W9" s="224"/>
      <c r="X9" s="224" t="s">
        <v>240</v>
      </c>
      <c r="Y9" s="224" t="s">
        <v>207</v>
      </c>
      <c r="Z9" s="213"/>
      <c r="AA9" s="213"/>
      <c r="AB9" s="213"/>
      <c r="AC9" s="213"/>
      <c r="AD9" s="213"/>
      <c r="AE9" s="213"/>
      <c r="AF9" s="213"/>
      <c r="AG9" s="213" t="s">
        <v>241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48" t="s">
        <v>242</v>
      </c>
      <c r="D10" s="226"/>
      <c r="E10" s="227">
        <v>12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6">
        <v>2</v>
      </c>
      <c r="B11" s="237" t="s">
        <v>243</v>
      </c>
      <c r="C11" s="246" t="s">
        <v>244</v>
      </c>
      <c r="D11" s="238" t="s">
        <v>245</v>
      </c>
      <c r="E11" s="239">
        <v>8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7.1000000000000002E-4</v>
      </c>
      <c r="O11" s="239">
        <f>ROUND(E11*N11,2)</f>
        <v>0.01</v>
      </c>
      <c r="P11" s="239">
        <v>0</v>
      </c>
      <c r="Q11" s="239">
        <f>ROUND(E11*P11,2)</f>
        <v>0</v>
      </c>
      <c r="R11" s="241" t="s">
        <v>246</v>
      </c>
      <c r="S11" s="241" t="s">
        <v>204</v>
      </c>
      <c r="T11" s="242" t="s">
        <v>204</v>
      </c>
      <c r="U11" s="224">
        <v>0.77</v>
      </c>
      <c r="V11" s="224">
        <f>ROUND(E11*U11,2)</f>
        <v>6.16</v>
      </c>
      <c r="W11" s="224"/>
      <c r="X11" s="224" t="s">
        <v>240</v>
      </c>
      <c r="Y11" s="224" t="s">
        <v>207</v>
      </c>
      <c r="Z11" s="213"/>
      <c r="AA11" s="213"/>
      <c r="AB11" s="213"/>
      <c r="AC11" s="213"/>
      <c r="AD11" s="213"/>
      <c r="AE11" s="213"/>
      <c r="AF11" s="213"/>
      <c r="AG11" s="213" t="s">
        <v>241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2" x14ac:dyDescent="0.2">
      <c r="A12" s="220"/>
      <c r="B12" s="221"/>
      <c r="C12" s="247" t="s">
        <v>247</v>
      </c>
      <c r="D12" s="244"/>
      <c r="E12" s="244"/>
      <c r="F12" s="244"/>
      <c r="G12" s="24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210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43" t="str">
        <f>C12</f>
        <v>Vyvrtání otvorů 10 ks/m, vyčištění vrtu od hrubých nečistot, zaplnění otvorů injektážní pastou. Aplikace tlakovou pistolí. Uzavření vyplněných otvorů těsnicí maltou.</v>
      </c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48" t="s">
        <v>248</v>
      </c>
      <c r="D13" s="226"/>
      <c r="E13" s="227">
        <v>8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232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9" t="s">
        <v>199</v>
      </c>
      <c r="B14" s="230" t="s">
        <v>94</v>
      </c>
      <c r="C14" s="245" t="s">
        <v>95</v>
      </c>
      <c r="D14" s="231"/>
      <c r="E14" s="232"/>
      <c r="F14" s="233"/>
      <c r="G14" s="233">
        <f>SUMIF(AG15:AG43,"&lt;&gt;NOR",G15:G43)</f>
        <v>0</v>
      </c>
      <c r="H14" s="233"/>
      <c r="I14" s="233">
        <f>SUM(I15:I43)</f>
        <v>0</v>
      </c>
      <c r="J14" s="233"/>
      <c r="K14" s="233">
        <f>SUM(K15:K43)</f>
        <v>0</v>
      </c>
      <c r="L14" s="233"/>
      <c r="M14" s="233">
        <f>SUM(M15:M43)</f>
        <v>0</v>
      </c>
      <c r="N14" s="232"/>
      <c r="O14" s="232">
        <f>SUM(O15:O43)</f>
        <v>4.6099999999999994</v>
      </c>
      <c r="P14" s="232"/>
      <c r="Q14" s="232">
        <f>SUM(Q15:Q43)</f>
        <v>0</v>
      </c>
      <c r="R14" s="233"/>
      <c r="S14" s="233"/>
      <c r="T14" s="234"/>
      <c r="U14" s="228"/>
      <c r="V14" s="228">
        <f>SUM(V15:V43)</f>
        <v>43.6</v>
      </c>
      <c r="W14" s="228"/>
      <c r="X14" s="228"/>
      <c r="Y14" s="228"/>
      <c r="AG14" t="s">
        <v>200</v>
      </c>
    </row>
    <row r="15" spans="1:60" ht="22.5" outlineLevel="1" x14ac:dyDescent="0.2">
      <c r="A15" s="236">
        <v>3</v>
      </c>
      <c r="B15" s="237" t="s">
        <v>249</v>
      </c>
      <c r="C15" s="246" t="s">
        <v>250</v>
      </c>
      <c r="D15" s="238" t="s">
        <v>251</v>
      </c>
      <c r="E15" s="239">
        <v>1.06029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1.71146</v>
      </c>
      <c r="O15" s="239">
        <f>ROUND(E15*N15,2)</f>
        <v>1.81</v>
      </c>
      <c r="P15" s="239">
        <v>0</v>
      </c>
      <c r="Q15" s="239">
        <f>ROUND(E15*P15,2)</f>
        <v>0</v>
      </c>
      <c r="R15" s="241" t="s">
        <v>246</v>
      </c>
      <c r="S15" s="241" t="s">
        <v>204</v>
      </c>
      <c r="T15" s="242" t="s">
        <v>204</v>
      </c>
      <c r="U15" s="224">
        <v>3.9380000000000002</v>
      </c>
      <c r="V15" s="224">
        <f>ROUND(E15*U15,2)</f>
        <v>4.18</v>
      </c>
      <c r="W15" s="224"/>
      <c r="X15" s="224" t="s">
        <v>240</v>
      </c>
      <c r="Y15" s="224" t="s">
        <v>207</v>
      </c>
      <c r="Z15" s="213"/>
      <c r="AA15" s="213"/>
      <c r="AB15" s="213"/>
      <c r="AC15" s="213"/>
      <c r="AD15" s="213"/>
      <c r="AE15" s="213"/>
      <c r="AF15" s="213"/>
      <c r="AG15" s="213" t="s">
        <v>241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67" t="s">
        <v>252</v>
      </c>
      <c r="D16" s="256"/>
      <c r="E16" s="256"/>
      <c r="F16" s="256"/>
      <c r="G16" s="25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253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48" t="s">
        <v>254</v>
      </c>
      <c r="D17" s="226"/>
      <c r="E17" s="227">
        <v>1.06029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232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6">
        <v>4</v>
      </c>
      <c r="B18" s="237" t="s">
        <v>255</v>
      </c>
      <c r="C18" s="246" t="s">
        <v>256</v>
      </c>
      <c r="D18" s="238" t="s">
        <v>251</v>
      </c>
      <c r="E18" s="239">
        <v>9.9000000000000005E-2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1.9048</v>
      </c>
      <c r="O18" s="239">
        <f>ROUND(E18*N18,2)</f>
        <v>0.19</v>
      </c>
      <c r="P18" s="239">
        <v>0</v>
      </c>
      <c r="Q18" s="239">
        <f>ROUND(E18*P18,2)</f>
        <v>0</v>
      </c>
      <c r="R18" s="241" t="s">
        <v>246</v>
      </c>
      <c r="S18" s="241" t="s">
        <v>204</v>
      </c>
      <c r="T18" s="242" t="s">
        <v>204</v>
      </c>
      <c r="U18" s="224">
        <v>6.77</v>
      </c>
      <c r="V18" s="224">
        <f>ROUND(E18*U18,2)</f>
        <v>0.67</v>
      </c>
      <c r="W18" s="224"/>
      <c r="X18" s="224" t="s">
        <v>240</v>
      </c>
      <c r="Y18" s="224" t="s">
        <v>207</v>
      </c>
      <c r="Z18" s="213"/>
      <c r="AA18" s="213"/>
      <c r="AB18" s="213"/>
      <c r="AC18" s="213"/>
      <c r="AD18" s="213"/>
      <c r="AE18" s="213"/>
      <c r="AF18" s="213"/>
      <c r="AG18" s="213" t="s">
        <v>241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67" t="s">
        <v>257</v>
      </c>
      <c r="D19" s="256"/>
      <c r="E19" s="256"/>
      <c r="F19" s="256"/>
      <c r="G19" s="256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253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48" t="s">
        <v>258</v>
      </c>
      <c r="D20" s="226"/>
      <c r="E20" s="227">
        <v>9.9000000000000005E-2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232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6">
        <v>5</v>
      </c>
      <c r="B21" s="237" t="s">
        <v>259</v>
      </c>
      <c r="C21" s="246" t="s">
        <v>260</v>
      </c>
      <c r="D21" s="238" t="s">
        <v>261</v>
      </c>
      <c r="E21" s="239">
        <v>2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1.26E-2</v>
      </c>
      <c r="O21" s="239">
        <f>ROUND(E21*N21,2)</f>
        <v>0.03</v>
      </c>
      <c r="P21" s="239">
        <v>0</v>
      </c>
      <c r="Q21" s="239">
        <f>ROUND(E21*P21,2)</f>
        <v>0</v>
      </c>
      <c r="R21" s="241" t="s">
        <v>246</v>
      </c>
      <c r="S21" s="241" t="s">
        <v>204</v>
      </c>
      <c r="T21" s="242" t="s">
        <v>204</v>
      </c>
      <c r="U21" s="224">
        <v>0.21</v>
      </c>
      <c r="V21" s="224">
        <f>ROUND(E21*U21,2)</f>
        <v>0.42</v>
      </c>
      <c r="W21" s="224"/>
      <c r="X21" s="224" t="s">
        <v>240</v>
      </c>
      <c r="Y21" s="224" t="s">
        <v>207</v>
      </c>
      <c r="Z21" s="213"/>
      <c r="AA21" s="213"/>
      <c r="AB21" s="213"/>
      <c r="AC21" s="213"/>
      <c r="AD21" s="213"/>
      <c r="AE21" s="213"/>
      <c r="AF21" s="213"/>
      <c r="AG21" s="213" t="s">
        <v>241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67" t="s">
        <v>262</v>
      </c>
      <c r="D22" s="256"/>
      <c r="E22" s="256"/>
      <c r="F22" s="256"/>
      <c r="G22" s="256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253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48" t="s">
        <v>263</v>
      </c>
      <c r="D23" s="226"/>
      <c r="E23" s="227">
        <v>2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232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6">
        <v>6</v>
      </c>
      <c r="B24" s="237" t="s">
        <v>264</v>
      </c>
      <c r="C24" s="246" t="s">
        <v>265</v>
      </c>
      <c r="D24" s="238" t="s">
        <v>266</v>
      </c>
      <c r="E24" s="239">
        <v>1.3010000000000001E-2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1.9539999999999998E-2</v>
      </c>
      <c r="O24" s="239">
        <f>ROUND(E24*N24,2)</f>
        <v>0</v>
      </c>
      <c r="P24" s="239">
        <v>0</v>
      </c>
      <c r="Q24" s="239">
        <f>ROUND(E24*P24,2)</f>
        <v>0</v>
      </c>
      <c r="R24" s="241" t="s">
        <v>267</v>
      </c>
      <c r="S24" s="241" t="s">
        <v>204</v>
      </c>
      <c r="T24" s="242" t="s">
        <v>204</v>
      </c>
      <c r="U24" s="224">
        <v>18.175000000000001</v>
      </c>
      <c r="V24" s="224">
        <f>ROUND(E24*U24,2)</f>
        <v>0.24</v>
      </c>
      <c r="W24" s="224"/>
      <c r="X24" s="224" t="s">
        <v>240</v>
      </c>
      <c r="Y24" s="224" t="s">
        <v>207</v>
      </c>
      <c r="Z24" s="213"/>
      <c r="AA24" s="213"/>
      <c r="AB24" s="213"/>
      <c r="AC24" s="213"/>
      <c r="AD24" s="213"/>
      <c r="AE24" s="213"/>
      <c r="AF24" s="213"/>
      <c r="AG24" s="213" t="s">
        <v>241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67" t="s">
        <v>268</v>
      </c>
      <c r="D25" s="256"/>
      <c r="E25" s="256"/>
      <c r="F25" s="256"/>
      <c r="G25" s="256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253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48" t="s">
        <v>269</v>
      </c>
      <c r="D26" s="226"/>
      <c r="E26" s="227">
        <v>1.3010000000000001E-2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232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36">
        <v>7</v>
      </c>
      <c r="B27" s="237" t="s">
        <v>270</v>
      </c>
      <c r="C27" s="246" t="s">
        <v>271</v>
      </c>
      <c r="D27" s="238" t="s">
        <v>266</v>
      </c>
      <c r="E27" s="239">
        <v>1.9690000000000001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1.7090000000000001E-2</v>
      </c>
      <c r="O27" s="239">
        <f>ROUND(E27*N27,2)</f>
        <v>0.03</v>
      </c>
      <c r="P27" s="239">
        <v>0</v>
      </c>
      <c r="Q27" s="239">
        <f>ROUND(E27*P27,2)</f>
        <v>0</v>
      </c>
      <c r="R27" s="241" t="s">
        <v>267</v>
      </c>
      <c r="S27" s="241" t="s">
        <v>204</v>
      </c>
      <c r="T27" s="242" t="s">
        <v>204</v>
      </c>
      <c r="U27" s="224">
        <v>16.582999999999998</v>
      </c>
      <c r="V27" s="224">
        <f>ROUND(E27*U27,2)</f>
        <v>32.65</v>
      </c>
      <c r="W27" s="224"/>
      <c r="X27" s="224" t="s">
        <v>240</v>
      </c>
      <c r="Y27" s="224" t="s">
        <v>272</v>
      </c>
      <c r="Z27" s="213"/>
      <c r="AA27" s="213"/>
      <c r="AB27" s="213"/>
      <c r="AC27" s="213"/>
      <c r="AD27" s="213"/>
      <c r="AE27" s="213"/>
      <c r="AF27" s="213"/>
      <c r="AG27" s="213" t="s">
        <v>241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67" t="s">
        <v>268</v>
      </c>
      <c r="D28" s="256"/>
      <c r="E28" s="256"/>
      <c r="F28" s="256"/>
      <c r="G28" s="256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253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6">
        <v>8</v>
      </c>
      <c r="B29" s="237" t="s">
        <v>273</v>
      </c>
      <c r="C29" s="246" t="s">
        <v>274</v>
      </c>
      <c r="D29" s="238" t="s">
        <v>238</v>
      </c>
      <c r="E29" s="239">
        <v>2.16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0.1114</v>
      </c>
      <c r="O29" s="239">
        <f>ROUND(E29*N29,2)</f>
        <v>0.24</v>
      </c>
      <c r="P29" s="239">
        <v>0</v>
      </c>
      <c r="Q29" s="239">
        <f>ROUND(E29*P29,2)</f>
        <v>0</v>
      </c>
      <c r="R29" s="241" t="s">
        <v>267</v>
      </c>
      <c r="S29" s="241" t="s">
        <v>204</v>
      </c>
      <c r="T29" s="242" t="s">
        <v>204</v>
      </c>
      <c r="U29" s="224">
        <v>0.81899999999999995</v>
      </c>
      <c r="V29" s="224">
        <f>ROUND(E29*U29,2)</f>
        <v>1.77</v>
      </c>
      <c r="W29" s="224"/>
      <c r="X29" s="224" t="s">
        <v>240</v>
      </c>
      <c r="Y29" s="224" t="s">
        <v>207</v>
      </c>
      <c r="Z29" s="213"/>
      <c r="AA29" s="213"/>
      <c r="AB29" s="213"/>
      <c r="AC29" s="213"/>
      <c r="AD29" s="213"/>
      <c r="AE29" s="213"/>
      <c r="AF29" s="213"/>
      <c r="AG29" s="213" t="s">
        <v>241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48" t="s">
        <v>275</v>
      </c>
      <c r="D30" s="226"/>
      <c r="E30" s="227">
        <v>2.16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232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6">
        <v>9</v>
      </c>
      <c r="B31" s="237" t="s">
        <v>276</v>
      </c>
      <c r="C31" s="246" t="s">
        <v>277</v>
      </c>
      <c r="D31" s="238" t="s">
        <v>238</v>
      </c>
      <c r="E31" s="239">
        <v>0.88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0.18104000000000001</v>
      </c>
      <c r="O31" s="239">
        <f>ROUND(E31*N31,2)</f>
        <v>0.16</v>
      </c>
      <c r="P31" s="239">
        <v>0</v>
      </c>
      <c r="Q31" s="239">
        <f>ROUND(E31*P31,2)</f>
        <v>0</v>
      </c>
      <c r="R31" s="241" t="s">
        <v>267</v>
      </c>
      <c r="S31" s="241" t="s">
        <v>204</v>
      </c>
      <c r="T31" s="242" t="s">
        <v>204</v>
      </c>
      <c r="U31" s="224">
        <v>1.21</v>
      </c>
      <c r="V31" s="224">
        <f>ROUND(E31*U31,2)</f>
        <v>1.06</v>
      </c>
      <c r="W31" s="224"/>
      <c r="X31" s="224" t="s">
        <v>240</v>
      </c>
      <c r="Y31" s="224" t="s">
        <v>207</v>
      </c>
      <c r="Z31" s="213"/>
      <c r="AA31" s="213"/>
      <c r="AB31" s="213"/>
      <c r="AC31" s="213"/>
      <c r="AD31" s="213"/>
      <c r="AE31" s="213"/>
      <c r="AF31" s="213"/>
      <c r="AG31" s="213" t="s">
        <v>241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67" t="s">
        <v>278</v>
      </c>
      <c r="D32" s="256"/>
      <c r="E32" s="256"/>
      <c r="F32" s="256"/>
      <c r="G32" s="25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3"/>
      <c r="AA32" s="213"/>
      <c r="AB32" s="213"/>
      <c r="AC32" s="213"/>
      <c r="AD32" s="213"/>
      <c r="AE32" s="213"/>
      <c r="AF32" s="213"/>
      <c r="AG32" s="213" t="s">
        <v>253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48" t="s">
        <v>279</v>
      </c>
      <c r="D33" s="226"/>
      <c r="E33" s="227">
        <v>0.88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232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36">
        <v>10</v>
      </c>
      <c r="B34" s="237" t="s">
        <v>280</v>
      </c>
      <c r="C34" s="246" t="s">
        <v>281</v>
      </c>
      <c r="D34" s="238" t="s">
        <v>238</v>
      </c>
      <c r="E34" s="239">
        <v>2.75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5.4200000000000003E-3</v>
      </c>
      <c r="O34" s="239">
        <f>ROUND(E34*N34,2)</f>
        <v>0.01</v>
      </c>
      <c r="P34" s="239">
        <v>0</v>
      </c>
      <c r="Q34" s="239">
        <f>ROUND(E34*P34,2)</f>
        <v>0</v>
      </c>
      <c r="R34" s="241" t="s">
        <v>267</v>
      </c>
      <c r="S34" s="241" t="s">
        <v>204</v>
      </c>
      <c r="T34" s="242" t="s">
        <v>204</v>
      </c>
      <c r="U34" s="224">
        <v>0.89205000000000001</v>
      </c>
      <c r="V34" s="224">
        <f>ROUND(E34*U34,2)</f>
        <v>2.4500000000000002</v>
      </c>
      <c r="W34" s="224"/>
      <c r="X34" s="224" t="s">
        <v>240</v>
      </c>
      <c r="Y34" s="224" t="s">
        <v>207</v>
      </c>
      <c r="Z34" s="213"/>
      <c r="AA34" s="213"/>
      <c r="AB34" s="213"/>
      <c r="AC34" s="213"/>
      <c r="AD34" s="213"/>
      <c r="AE34" s="213"/>
      <c r="AF34" s="213"/>
      <c r="AG34" s="213" t="s">
        <v>241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2" x14ac:dyDescent="0.2">
      <c r="A35" s="220"/>
      <c r="B35" s="221"/>
      <c r="C35" s="267" t="s">
        <v>282</v>
      </c>
      <c r="D35" s="256"/>
      <c r="E35" s="256"/>
      <c r="F35" s="256"/>
      <c r="G35" s="25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253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43" t="str">
        <f>C35</f>
        <v>plentování potrubí, válcovaných nosníků, výklenků nebo nik, jakéhokoliv tvaru, na jakoukoliv maltu, s potřebným vypnutím pletiva, přetažením a zakotvením drátů a provedení postřiku maltou,</v>
      </c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48" t="s">
        <v>283</v>
      </c>
      <c r="D36" s="226"/>
      <c r="E36" s="227">
        <v>2.75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232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6">
        <v>11</v>
      </c>
      <c r="B37" s="237" t="s">
        <v>284</v>
      </c>
      <c r="C37" s="246" t="s">
        <v>285</v>
      </c>
      <c r="D37" s="238" t="s">
        <v>238</v>
      </c>
      <c r="E37" s="239">
        <v>0.36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4.3800000000000002E-3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267</v>
      </c>
      <c r="S37" s="241" t="s">
        <v>204</v>
      </c>
      <c r="T37" s="242" t="s">
        <v>204</v>
      </c>
      <c r="U37" s="224">
        <v>0.44400000000000001</v>
      </c>
      <c r="V37" s="224">
        <f>ROUND(E37*U37,2)</f>
        <v>0.16</v>
      </c>
      <c r="W37" s="224"/>
      <c r="X37" s="224" t="s">
        <v>240</v>
      </c>
      <c r="Y37" s="224" t="s">
        <v>207</v>
      </c>
      <c r="Z37" s="213"/>
      <c r="AA37" s="213"/>
      <c r="AB37" s="213"/>
      <c r="AC37" s="213"/>
      <c r="AD37" s="213"/>
      <c r="AE37" s="213"/>
      <c r="AF37" s="213"/>
      <c r="AG37" s="213" t="s">
        <v>241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48" t="s">
        <v>286</v>
      </c>
      <c r="D38" s="226"/>
      <c r="E38" s="227">
        <v>0.36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232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6">
        <v>12</v>
      </c>
      <c r="B39" s="237" t="s">
        <v>287</v>
      </c>
      <c r="C39" s="246" t="s">
        <v>288</v>
      </c>
      <c r="D39" s="238" t="s">
        <v>289</v>
      </c>
      <c r="E39" s="239">
        <v>14.048640000000001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1E-3</v>
      </c>
      <c r="O39" s="239">
        <f>ROUND(E39*N39,2)</f>
        <v>0.01</v>
      </c>
      <c r="P39" s="239">
        <v>0</v>
      </c>
      <c r="Q39" s="239">
        <f>ROUND(E39*P39,2)</f>
        <v>0</v>
      </c>
      <c r="R39" s="241" t="s">
        <v>290</v>
      </c>
      <c r="S39" s="241" t="s">
        <v>204</v>
      </c>
      <c r="T39" s="242" t="s">
        <v>204</v>
      </c>
      <c r="U39" s="224">
        <v>0</v>
      </c>
      <c r="V39" s="224">
        <f>ROUND(E39*U39,2)</f>
        <v>0</v>
      </c>
      <c r="W39" s="224"/>
      <c r="X39" s="224" t="s">
        <v>291</v>
      </c>
      <c r="Y39" s="224" t="s">
        <v>207</v>
      </c>
      <c r="Z39" s="213"/>
      <c r="AA39" s="213"/>
      <c r="AB39" s="213"/>
      <c r="AC39" s="213"/>
      <c r="AD39" s="213"/>
      <c r="AE39" s="213"/>
      <c r="AF39" s="213"/>
      <c r="AG39" s="213" t="s">
        <v>292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48" t="s">
        <v>293</v>
      </c>
      <c r="D40" s="226"/>
      <c r="E40" s="227">
        <v>14.048640000000001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232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6">
        <v>13</v>
      </c>
      <c r="B41" s="237" t="s">
        <v>294</v>
      </c>
      <c r="C41" s="246" t="s">
        <v>295</v>
      </c>
      <c r="D41" s="238" t="s">
        <v>266</v>
      </c>
      <c r="E41" s="239">
        <v>2.1265200000000002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1</v>
      </c>
      <c r="O41" s="239">
        <f>ROUND(E41*N41,2)</f>
        <v>2.13</v>
      </c>
      <c r="P41" s="239">
        <v>0</v>
      </c>
      <c r="Q41" s="239">
        <f>ROUND(E41*P41,2)</f>
        <v>0</v>
      </c>
      <c r="R41" s="241" t="s">
        <v>290</v>
      </c>
      <c r="S41" s="241" t="s">
        <v>204</v>
      </c>
      <c r="T41" s="242" t="s">
        <v>204</v>
      </c>
      <c r="U41" s="224">
        <v>0</v>
      </c>
      <c r="V41" s="224">
        <f>ROUND(E41*U41,2)</f>
        <v>0</v>
      </c>
      <c r="W41" s="224"/>
      <c r="X41" s="224" t="s">
        <v>291</v>
      </c>
      <c r="Y41" s="224" t="s">
        <v>272</v>
      </c>
      <c r="Z41" s="213"/>
      <c r="AA41" s="213"/>
      <c r="AB41" s="213"/>
      <c r="AC41" s="213"/>
      <c r="AD41" s="213"/>
      <c r="AE41" s="213"/>
      <c r="AF41" s="213"/>
      <c r="AG41" s="213" t="s">
        <v>292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48" t="s">
        <v>296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232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 x14ac:dyDescent="0.2">
      <c r="A43" s="220"/>
      <c r="B43" s="221"/>
      <c r="C43" s="248" t="s">
        <v>297</v>
      </c>
      <c r="D43" s="226"/>
      <c r="E43" s="227">
        <v>2.1265200000000002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3"/>
      <c r="AA43" s="213"/>
      <c r="AB43" s="213"/>
      <c r="AC43" s="213"/>
      <c r="AD43" s="213"/>
      <c r="AE43" s="213"/>
      <c r="AF43" s="213"/>
      <c r="AG43" s="213" t="s">
        <v>232</v>
      </c>
      <c r="AH43" s="213">
        <v>5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">
      <c r="A44" s="229" t="s">
        <v>199</v>
      </c>
      <c r="B44" s="230" t="s">
        <v>97</v>
      </c>
      <c r="C44" s="245" t="s">
        <v>98</v>
      </c>
      <c r="D44" s="231"/>
      <c r="E44" s="232"/>
      <c r="F44" s="233"/>
      <c r="G44" s="233">
        <f>SUMIF(AG45:AG79,"&lt;&gt;NOR",G45:G79)</f>
        <v>0</v>
      </c>
      <c r="H44" s="233"/>
      <c r="I44" s="233">
        <f>SUM(I45:I79)</f>
        <v>0</v>
      </c>
      <c r="J44" s="233"/>
      <c r="K44" s="233">
        <f>SUM(K45:K79)</f>
        <v>0</v>
      </c>
      <c r="L44" s="233"/>
      <c r="M44" s="233">
        <f>SUM(M45:M79)</f>
        <v>0</v>
      </c>
      <c r="N44" s="232"/>
      <c r="O44" s="232">
        <f>SUM(O45:O79)</f>
        <v>4.0900000000000007</v>
      </c>
      <c r="P44" s="232"/>
      <c r="Q44" s="232">
        <f>SUM(Q45:Q79)</f>
        <v>0</v>
      </c>
      <c r="R44" s="233"/>
      <c r="S44" s="233"/>
      <c r="T44" s="234"/>
      <c r="U44" s="228"/>
      <c r="V44" s="228">
        <f>SUM(V45:V79)</f>
        <v>39.659999999999997</v>
      </c>
      <c r="W44" s="228"/>
      <c r="X44" s="228"/>
      <c r="Y44" s="228"/>
      <c r="AG44" t="s">
        <v>200</v>
      </c>
    </row>
    <row r="45" spans="1:60" outlineLevel="1" x14ac:dyDescent="0.2">
      <c r="A45" s="257">
        <v>14</v>
      </c>
      <c r="B45" s="258" t="s">
        <v>298</v>
      </c>
      <c r="C45" s="268" t="s">
        <v>299</v>
      </c>
      <c r="D45" s="259" t="s">
        <v>261</v>
      </c>
      <c r="E45" s="260">
        <v>3</v>
      </c>
      <c r="F45" s="261"/>
      <c r="G45" s="262">
        <f>ROUND(E45*F45,2)</f>
        <v>0</v>
      </c>
      <c r="H45" s="261"/>
      <c r="I45" s="262">
        <f>ROUND(E45*H45,2)</f>
        <v>0</v>
      </c>
      <c r="J45" s="261"/>
      <c r="K45" s="262">
        <f>ROUND(E45*J45,2)</f>
        <v>0</v>
      </c>
      <c r="L45" s="262">
        <v>21</v>
      </c>
      <c r="M45" s="262">
        <f>G45*(1+L45/100)</f>
        <v>0</v>
      </c>
      <c r="N45" s="260">
        <v>2.6509999999999999E-2</v>
      </c>
      <c r="O45" s="260">
        <f>ROUND(E45*N45,2)</f>
        <v>0.08</v>
      </c>
      <c r="P45" s="260">
        <v>0</v>
      </c>
      <c r="Q45" s="260">
        <f>ROUND(E45*P45,2)</f>
        <v>0</v>
      </c>
      <c r="R45" s="262" t="s">
        <v>267</v>
      </c>
      <c r="S45" s="262" t="s">
        <v>204</v>
      </c>
      <c r="T45" s="263" t="s">
        <v>204</v>
      </c>
      <c r="U45" s="224">
        <v>0.24199999999999999</v>
      </c>
      <c r="V45" s="224">
        <f>ROUND(E45*U45,2)</f>
        <v>0.73</v>
      </c>
      <c r="W45" s="224"/>
      <c r="X45" s="224" t="s">
        <v>240</v>
      </c>
      <c r="Y45" s="224" t="s">
        <v>207</v>
      </c>
      <c r="Z45" s="213"/>
      <c r="AA45" s="213"/>
      <c r="AB45" s="213"/>
      <c r="AC45" s="213"/>
      <c r="AD45" s="213"/>
      <c r="AE45" s="213"/>
      <c r="AF45" s="213"/>
      <c r="AG45" s="213" t="s">
        <v>241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57">
        <v>15</v>
      </c>
      <c r="B46" s="258" t="s">
        <v>300</v>
      </c>
      <c r="C46" s="268" t="s">
        <v>301</v>
      </c>
      <c r="D46" s="259" t="s">
        <v>261</v>
      </c>
      <c r="E46" s="260">
        <v>1</v>
      </c>
      <c r="F46" s="261"/>
      <c r="G46" s="262">
        <f>ROUND(E46*F46,2)</f>
        <v>0</v>
      </c>
      <c r="H46" s="261"/>
      <c r="I46" s="262">
        <f>ROUND(E46*H46,2)</f>
        <v>0</v>
      </c>
      <c r="J46" s="261"/>
      <c r="K46" s="262">
        <f>ROUND(E46*J46,2)</f>
        <v>0</v>
      </c>
      <c r="L46" s="262">
        <v>21</v>
      </c>
      <c r="M46" s="262">
        <f>G46*(1+L46/100)</f>
        <v>0</v>
      </c>
      <c r="N46" s="260">
        <v>3.2649999999999998E-2</v>
      </c>
      <c r="O46" s="260">
        <f>ROUND(E46*N46,2)</f>
        <v>0.03</v>
      </c>
      <c r="P46" s="260">
        <v>0</v>
      </c>
      <c r="Q46" s="260">
        <f>ROUND(E46*P46,2)</f>
        <v>0</v>
      </c>
      <c r="R46" s="262" t="s">
        <v>267</v>
      </c>
      <c r="S46" s="262" t="s">
        <v>204</v>
      </c>
      <c r="T46" s="263" t="s">
        <v>204</v>
      </c>
      <c r="U46" s="224">
        <v>0.24199999999999999</v>
      </c>
      <c r="V46" s="224">
        <f>ROUND(E46*U46,2)</f>
        <v>0.24</v>
      </c>
      <c r="W46" s="224"/>
      <c r="X46" s="224" t="s">
        <v>240</v>
      </c>
      <c r="Y46" s="224" t="s">
        <v>207</v>
      </c>
      <c r="Z46" s="213"/>
      <c r="AA46" s="213"/>
      <c r="AB46" s="213"/>
      <c r="AC46" s="213"/>
      <c r="AD46" s="213"/>
      <c r="AE46" s="213"/>
      <c r="AF46" s="213"/>
      <c r="AG46" s="213" t="s">
        <v>241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6">
        <v>16</v>
      </c>
      <c r="B47" s="237" t="s">
        <v>302</v>
      </c>
      <c r="C47" s="246" t="s">
        <v>303</v>
      </c>
      <c r="D47" s="238" t="s">
        <v>261</v>
      </c>
      <c r="E47" s="239">
        <v>3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5.2720000000000003E-2</v>
      </c>
      <c r="O47" s="239">
        <f>ROUND(E47*N47,2)</f>
        <v>0.16</v>
      </c>
      <c r="P47" s="239">
        <v>0</v>
      </c>
      <c r="Q47" s="239">
        <f>ROUND(E47*P47,2)</f>
        <v>0</v>
      </c>
      <c r="R47" s="241" t="s">
        <v>267</v>
      </c>
      <c r="S47" s="241" t="s">
        <v>204</v>
      </c>
      <c r="T47" s="242" t="s">
        <v>204</v>
      </c>
      <c r="U47" s="224">
        <v>0.57789999999999997</v>
      </c>
      <c r="V47" s="224">
        <f>ROUND(E47*U47,2)</f>
        <v>1.73</v>
      </c>
      <c r="W47" s="224"/>
      <c r="X47" s="224" t="s">
        <v>240</v>
      </c>
      <c r="Y47" s="224" t="s">
        <v>207</v>
      </c>
      <c r="Z47" s="213"/>
      <c r="AA47" s="213"/>
      <c r="AB47" s="213"/>
      <c r="AC47" s="213"/>
      <c r="AD47" s="213"/>
      <c r="AE47" s="213"/>
      <c r="AF47" s="213"/>
      <c r="AG47" s="213" t="s">
        <v>241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48" t="s">
        <v>304</v>
      </c>
      <c r="D48" s="226"/>
      <c r="E48" s="227">
        <v>3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232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6">
        <v>17</v>
      </c>
      <c r="B49" s="237" t="s">
        <v>305</v>
      </c>
      <c r="C49" s="246" t="s">
        <v>306</v>
      </c>
      <c r="D49" s="238" t="s">
        <v>238</v>
      </c>
      <c r="E49" s="239">
        <v>29.52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7.5340000000000004E-2</v>
      </c>
      <c r="O49" s="239">
        <f>ROUND(E49*N49,2)</f>
        <v>2.2200000000000002</v>
      </c>
      <c r="P49" s="239">
        <v>0</v>
      </c>
      <c r="Q49" s="239">
        <f>ROUND(E49*P49,2)</f>
        <v>0</v>
      </c>
      <c r="R49" s="241" t="s">
        <v>267</v>
      </c>
      <c r="S49" s="241" t="s">
        <v>204</v>
      </c>
      <c r="T49" s="242" t="s">
        <v>204</v>
      </c>
      <c r="U49" s="224">
        <v>0.52915000000000001</v>
      </c>
      <c r="V49" s="224">
        <f>ROUND(E49*U49,2)</f>
        <v>15.62</v>
      </c>
      <c r="W49" s="224"/>
      <c r="X49" s="224" t="s">
        <v>240</v>
      </c>
      <c r="Y49" s="224" t="s">
        <v>207</v>
      </c>
      <c r="Z49" s="213"/>
      <c r="AA49" s="213"/>
      <c r="AB49" s="213"/>
      <c r="AC49" s="213"/>
      <c r="AD49" s="213"/>
      <c r="AE49" s="213"/>
      <c r="AF49" s="213"/>
      <c r="AG49" s="213" t="s">
        <v>241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">
      <c r="A50" s="220"/>
      <c r="B50" s="221"/>
      <c r="C50" s="267" t="s">
        <v>307</v>
      </c>
      <c r="D50" s="256"/>
      <c r="E50" s="256"/>
      <c r="F50" s="256"/>
      <c r="G50" s="256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3"/>
      <c r="AA50" s="213"/>
      <c r="AB50" s="213"/>
      <c r="AC50" s="213"/>
      <c r="AD50" s="213"/>
      <c r="AE50" s="213"/>
      <c r="AF50" s="213"/>
      <c r="AG50" s="213" t="s">
        <v>253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48" t="s">
        <v>308</v>
      </c>
      <c r="D51" s="226"/>
      <c r="E51" s="227">
        <v>11.64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232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2">
      <c r="A52" s="220"/>
      <c r="B52" s="221"/>
      <c r="C52" s="248" t="s">
        <v>309</v>
      </c>
      <c r="D52" s="226"/>
      <c r="E52" s="227">
        <v>19.914999999999999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232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2">
      <c r="A53" s="220"/>
      <c r="B53" s="221"/>
      <c r="C53" s="248" t="s">
        <v>310</v>
      </c>
      <c r="D53" s="226"/>
      <c r="E53" s="227">
        <v>-2.0350000000000001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232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6">
        <v>18</v>
      </c>
      <c r="B54" s="237" t="s">
        <v>311</v>
      </c>
      <c r="C54" s="246" t="s">
        <v>312</v>
      </c>
      <c r="D54" s="238" t="s">
        <v>238</v>
      </c>
      <c r="E54" s="239">
        <v>10.345499999999999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9.4810000000000005E-2</v>
      </c>
      <c r="O54" s="239">
        <f>ROUND(E54*N54,2)</f>
        <v>0.98</v>
      </c>
      <c r="P54" s="239">
        <v>0</v>
      </c>
      <c r="Q54" s="239">
        <f>ROUND(E54*P54,2)</f>
        <v>0</v>
      </c>
      <c r="R54" s="241" t="s">
        <v>267</v>
      </c>
      <c r="S54" s="241" t="s">
        <v>204</v>
      </c>
      <c r="T54" s="242" t="s">
        <v>204</v>
      </c>
      <c r="U54" s="224">
        <v>0.53500000000000003</v>
      </c>
      <c r="V54" s="224">
        <f>ROUND(E54*U54,2)</f>
        <v>5.53</v>
      </c>
      <c r="W54" s="224"/>
      <c r="X54" s="224" t="s">
        <v>240</v>
      </c>
      <c r="Y54" s="224" t="s">
        <v>207</v>
      </c>
      <c r="Z54" s="213"/>
      <c r="AA54" s="213"/>
      <c r="AB54" s="213"/>
      <c r="AC54" s="213"/>
      <c r="AD54" s="213"/>
      <c r="AE54" s="213"/>
      <c r="AF54" s="213"/>
      <c r="AG54" s="213" t="s">
        <v>241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67" t="s">
        <v>307</v>
      </c>
      <c r="D55" s="256"/>
      <c r="E55" s="256"/>
      <c r="F55" s="256"/>
      <c r="G55" s="256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253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48" t="s">
        <v>313</v>
      </c>
      <c r="D56" s="226"/>
      <c r="E56" s="227">
        <v>6.63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232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2">
      <c r="A57" s="220"/>
      <c r="B57" s="221"/>
      <c r="C57" s="248" t="s">
        <v>314</v>
      </c>
      <c r="D57" s="226"/>
      <c r="E57" s="227">
        <v>5.843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3"/>
      <c r="AA57" s="213"/>
      <c r="AB57" s="213"/>
      <c r="AC57" s="213"/>
      <c r="AD57" s="213"/>
      <c r="AE57" s="213"/>
      <c r="AF57" s="213"/>
      <c r="AG57" s="213" t="s">
        <v>232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48" t="s">
        <v>315</v>
      </c>
      <c r="D58" s="226"/>
      <c r="E58" s="227">
        <v>-2.1274999999999999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232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6">
        <v>19</v>
      </c>
      <c r="B59" s="237" t="s">
        <v>316</v>
      </c>
      <c r="C59" s="246" t="s">
        <v>317</v>
      </c>
      <c r="D59" s="238" t="s">
        <v>245</v>
      </c>
      <c r="E59" s="239">
        <v>10.130000000000001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8.0000000000000007E-5</v>
      </c>
      <c r="O59" s="239">
        <f>ROUND(E59*N59,2)</f>
        <v>0</v>
      </c>
      <c r="P59" s="239">
        <v>0</v>
      </c>
      <c r="Q59" s="239">
        <f>ROUND(E59*P59,2)</f>
        <v>0</v>
      </c>
      <c r="R59" s="241" t="s">
        <v>246</v>
      </c>
      <c r="S59" s="241" t="s">
        <v>204</v>
      </c>
      <c r="T59" s="242" t="s">
        <v>204</v>
      </c>
      <c r="U59" s="224">
        <v>0.18</v>
      </c>
      <c r="V59" s="224">
        <f>ROUND(E59*U59,2)</f>
        <v>1.82</v>
      </c>
      <c r="W59" s="224"/>
      <c r="X59" s="224" t="s">
        <v>240</v>
      </c>
      <c r="Y59" s="224" t="s">
        <v>207</v>
      </c>
      <c r="Z59" s="213"/>
      <c r="AA59" s="213"/>
      <c r="AB59" s="213"/>
      <c r="AC59" s="213"/>
      <c r="AD59" s="213"/>
      <c r="AE59" s="213"/>
      <c r="AF59" s="213"/>
      <c r="AG59" s="213" t="s">
        <v>241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48" t="s">
        <v>318</v>
      </c>
      <c r="D60" s="226"/>
      <c r="E60" s="227">
        <v>0.2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232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20"/>
      <c r="B61" s="221"/>
      <c r="C61" s="248" t="s">
        <v>319</v>
      </c>
      <c r="D61" s="226"/>
      <c r="E61" s="227">
        <v>7.35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232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">
      <c r="A62" s="220"/>
      <c r="B62" s="221"/>
      <c r="C62" s="248" t="s">
        <v>320</v>
      </c>
      <c r="D62" s="226"/>
      <c r="E62" s="227">
        <v>0.1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232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 x14ac:dyDescent="0.2">
      <c r="A63" s="220"/>
      <c r="B63" s="221"/>
      <c r="C63" s="248" t="s">
        <v>321</v>
      </c>
      <c r="D63" s="226"/>
      <c r="E63" s="227">
        <v>2.48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3"/>
      <c r="AA63" s="213"/>
      <c r="AB63" s="213"/>
      <c r="AC63" s="213"/>
      <c r="AD63" s="213"/>
      <c r="AE63" s="213"/>
      <c r="AF63" s="213"/>
      <c r="AG63" s="213" t="s">
        <v>232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6">
        <v>20</v>
      </c>
      <c r="B64" s="237" t="s">
        <v>322</v>
      </c>
      <c r="C64" s="246" t="s">
        <v>323</v>
      </c>
      <c r="D64" s="238" t="s">
        <v>245</v>
      </c>
      <c r="E64" s="239">
        <v>41.7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1.0200000000000001E-3</v>
      </c>
      <c r="O64" s="239">
        <f>ROUND(E64*N64,2)</f>
        <v>0.04</v>
      </c>
      <c r="P64" s="239">
        <v>0</v>
      </c>
      <c r="Q64" s="239">
        <f>ROUND(E64*P64,2)</f>
        <v>0</v>
      </c>
      <c r="R64" s="241" t="s">
        <v>267</v>
      </c>
      <c r="S64" s="241" t="s">
        <v>204</v>
      </c>
      <c r="T64" s="242" t="s">
        <v>204</v>
      </c>
      <c r="U64" s="224">
        <v>0.223</v>
      </c>
      <c r="V64" s="224">
        <f>ROUND(E64*U64,2)</f>
        <v>9.3000000000000007</v>
      </c>
      <c r="W64" s="224"/>
      <c r="X64" s="224" t="s">
        <v>240</v>
      </c>
      <c r="Y64" s="224" t="s">
        <v>207</v>
      </c>
      <c r="Z64" s="213"/>
      <c r="AA64" s="213"/>
      <c r="AB64" s="213"/>
      <c r="AC64" s="213"/>
      <c r="AD64" s="213"/>
      <c r="AE64" s="213"/>
      <c r="AF64" s="213"/>
      <c r="AG64" s="213" t="s">
        <v>241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67" t="s">
        <v>324</v>
      </c>
      <c r="D65" s="256"/>
      <c r="E65" s="256"/>
      <c r="F65" s="256"/>
      <c r="G65" s="256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253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69" t="s">
        <v>325</v>
      </c>
      <c r="D66" s="264"/>
      <c r="E66" s="264"/>
      <c r="F66" s="264"/>
      <c r="G66" s="26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210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48" t="s">
        <v>326</v>
      </c>
      <c r="D67" s="226"/>
      <c r="E67" s="227">
        <v>13.2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232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2">
      <c r="A68" s="220"/>
      <c r="B68" s="221"/>
      <c r="C68" s="248" t="s">
        <v>327</v>
      </c>
      <c r="D68" s="226"/>
      <c r="E68" s="227">
        <v>15.5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232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20"/>
      <c r="B69" s="221"/>
      <c r="C69" s="248" t="s">
        <v>328</v>
      </c>
      <c r="D69" s="226"/>
      <c r="E69" s="227">
        <v>6.8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232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 x14ac:dyDescent="0.2">
      <c r="A70" s="220"/>
      <c r="B70" s="221"/>
      <c r="C70" s="248" t="s">
        <v>329</v>
      </c>
      <c r="D70" s="226"/>
      <c r="E70" s="227">
        <v>6.2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232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6">
        <v>21</v>
      </c>
      <c r="B71" s="237" t="s">
        <v>330</v>
      </c>
      <c r="C71" s="246" t="s">
        <v>331</v>
      </c>
      <c r="D71" s="238" t="s">
        <v>238</v>
      </c>
      <c r="E71" s="239">
        <v>2.1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0.26144000000000001</v>
      </c>
      <c r="O71" s="239">
        <f>ROUND(E71*N71,2)</f>
        <v>0.55000000000000004</v>
      </c>
      <c r="P71" s="239">
        <v>0</v>
      </c>
      <c r="Q71" s="239">
        <f>ROUND(E71*P71,2)</f>
        <v>0</v>
      </c>
      <c r="R71" s="241" t="s">
        <v>246</v>
      </c>
      <c r="S71" s="241" t="s">
        <v>204</v>
      </c>
      <c r="T71" s="242" t="s">
        <v>204</v>
      </c>
      <c r="U71" s="224">
        <v>1.621</v>
      </c>
      <c r="V71" s="224">
        <f>ROUND(E71*U71,2)</f>
        <v>3.4</v>
      </c>
      <c r="W71" s="224"/>
      <c r="X71" s="224" t="s">
        <v>240</v>
      </c>
      <c r="Y71" s="224" t="s">
        <v>207</v>
      </c>
      <c r="Z71" s="213"/>
      <c r="AA71" s="213"/>
      <c r="AB71" s="213"/>
      <c r="AC71" s="213"/>
      <c r="AD71" s="213"/>
      <c r="AE71" s="213"/>
      <c r="AF71" s="213"/>
      <c r="AG71" s="213" t="s">
        <v>241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2" x14ac:dyDescent="0.2">
      <c r="A72" s="220"/>
      <c r="B72" s="221"/>
      <c r="C72" s="267" t="s">
        <v>332</v>
      </c>
      <c r="D72" s="256"/>
      <c r="E72" s="256"/>
      <c r="F72" s="256"/>
      <c r="G72" s="256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253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43" t="str">
        <f>C72</f>
        <v>ve vybouraných otvorech, s vysekáním kapes pro zavázání, z jakýchkoliv cihel, z pomocného pracovního lešení o výšce podlahy do 1900 mm a pro zatížení do 1,5 kPa,</v>
      </c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48" t="s">
        <v>333</v>
      </c>
      <c r="D73" s="226"/>
      <c r="E73" s="227">
        <v>2.1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232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6">
        <v>22</v>
      </c>
      <c r="B74" s="237" t="s">
        <v>334</v>
      </c>
      <c r="C74" s="246" t="s">
        <v>335</v>
      </c>
      <c r="D74" s="238" t="s">
        <v>245</v>
      </c>
      <c r="E74" s="239">
        <v>15.68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2.14E-3</v>
      </c>
      <c r="O74" s="239">
        <f>ROUND(E74*N74,2)</f>
        <v>0.03</v>
      </c>
      <c r="P74" s="239">
        <v>0</v>
      </c>
      <c r="Q74" s="239">
        <f>ROUND(E74*P74,2)</f>
        <v>0</v>
      </c>
      <c r="R74" s="241" t="s">
        <v>267</v>
      </c>
      <c r="S74" s="241" t="s">
        <v>204</v>
      </c>
      <c r="T74" s="242" t="s">
        <v>204</v>
      </c>
      <c r="U74" s="224">
        <v>8.2000000000000003E-2</v>
      </c>
      <c r="V74" s="224">
        <f>ROUND(E74*U74,2)</f>
        <v>1.29</v>
      </c>
      <c r="W74" s="224"/>
      <c r="X74" s="224" t="s">
        <v>240</v>
      </c>
      <c r="Y74" s="224" t="s">
        <v>207</v>
      </c>
      <c r="Z74" s="213"/>
      <c r="AA74" s="213"/>
      <c r="AB74" s="213"/>
      <c r="AC74" s="213"/>
      <c r="AD74" s="213"/>
      <c r="AE74" s="213"/>
      <c r="AF74" s="213"/>
      <c r="AG74" s="213" t="s">
        <v>241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48" t="s">
        <v>336</v>
      </c>
      <c r="D75" s="226"/>
      <c r="E75" s="227"/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3"/>
      <c r="AA75" s="213"/>
      <c r="AB75" s="213"/>
      <c r="AC75" s="213"/>
      <c r="AD75" s="213"/>
      <c r="AE75" s="213"/>
      <c r="AF75" s="213"/>
      <c r="AG75" s="213" t="s">
        <v>232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 x14ac:dyDescent="0.2">
      <c r="A76" s="220"/>
      <c r="B76" s="221"/>
      <c r="C76" s="248" t="s">
        <v>337</v>
      </c>
      <c r="D76" s="226"/>
      <c r="E76" s="227">
        <v>3.9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232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">
      <c r="A77" s="220"/>
      <c r="B77" s="221"/>
      <c r="C77" s="248" t="s">
        <v>319</v>
      </c>
      <c r="D77" s="226"/>
      <c r="E77" s="227">
        <v>7.35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232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2">
      <c r="A78" s="220"/>
      <c r="B78" s="221"/>
      <c r="C78" s="248" t="s">
        <v>338</v>
      </c>
      <c r="D78" s="226"/>
      <c r="E78" s="227">
        <v>1.95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3"/>
      <c r="AA78" s="213"/>
      <c r="AB78" s="213"/>
      <c r="AC78" s="213"/>
      <c r="AD78" s="213"/>
      <c r="AE78" s="213"/>
      <c r="AF78" s="213"/>
      <c r="AG78" s="213" t="s">
        <v>232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">
      <c r="A79" s="220"/>
      <c r="B79" s="221"/>
      <c r="C79" s="248" t="s">
        <v>321</v>
      </c>
      <c r="D79" s="226"/>
      <c r="E79" s="227">
        <v>2.48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232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9" t="s">
        <v>199</v>
      </c>
      <c r="B80" s="230" t="s">
        <v>99</v>
      </c>
      <c r="C80" s="245" t="s">
        <v>100</v>
      </c>
      <c r="D80" s="231"/>
      <c r="E80" s="232"/>
      <c r="F80" s="233"/>
      <c r="G80" s="233">
        <f>SUMIF(AG81:AG96,"&lt;&gt;NOR",G81:G96)</f>
        <v>0</v>
      </c>
      <c r="H80" s="233"/>
      <c r="I80" s="233">
        <f>SUM(I81:I96)</f>
        <v>0</v>
      </c>
      <c r="J80" s="233"/>
      <c r="K80" s="233">
        <f>SUM(K81:K96)</f>
        <v>0</v>
      </c>
      <c r="L80" s="233"/>
      <c r="M80" s="233">
        <f>SUM(M81:M96)</f>
        <v>0</v>
      </c>
      <c r="N80" s="232"/>
      <c r="O80" s="232">
        <f>SUM(O81:O96)</f>
        <v>0.81</v>
      </c>
      <c r="P80" s="232"/>
      <c r="Q80" s="232">
        <f>SUM(Q81:Q96)</f>
        <v>0</v>
      </c>
      <c r="R80" s="233"/>
      <c r="S80" s="233"/>
      <c r="T80" s="234"/>
      <c r="U80" s="228"/>
      <c r="V80" s="228">
        <f>SUM(V81:V96)</f>
        <v>28.63</v>
      </c>
      <c r="W80" s="228"/>
      <c r="X80" s="228"/>
      <c r="Y80" s="228"/>
      <c r="AG80" t="s">
        <v>200</v>
      </c>
    </row>
    <row r="81" spans="1:60" ht="33.75" outlineLevel="1" x14ac:dyDescent="0.2">
      <c r="A81" s="236">
        <v>23</v>
      </c>
      <c r="B81" s="237" t="s">
        <v>339</v>
      </c>
      <c r="C81" s="246" t="s">
        <v>340</v>
      </c>
      <c r="D81" s="238" t="s">
        <v>238</v>
      </c>
      <c r="E81" s="239">
        <v>15.223000000000001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4.7800000000000002E-2</v>
      </c>
      <c r="O81" s="239">
        <f>ROUND(E81*N81,2)</f>
        <v>0.73</v>
      </c>
      <c r="P81" s="239">
        <v>0</v>
      </c>
      <c r="Q81" s="239">
        <f>ROUND(E81*P81,2)</f>
        <v>0</v>
      </c>
      <c r="R81" s="241" t="s">
        <v>267</v>
      </c>
      <c r="S81" s="241" t="s">
        <v>204</v>
      </c>
      <c r="T81" s="242" t="s">
        <v>204</v>
      </c>
      <c r="U81" s="224">
        <v>1.2869999999999999</v>
      </c>
      <c r="V81" s="224">
        <f>ROUND(E81*U81,2)</f>
        <v>19.59</v>
      </c>
      <c r="W81" s="224"/>
      <c r="X81" s="224" t="s">
        <v>240</v>
      </c>
      <c r="Y81" s="224" t="s">
        <v>207</v>
      </c>
      <c r="Z81" s="213"/>
      <c r="AA81" s="213"/>
      <c r="AB81" s="213"/>
      <c r="AC81" s="213"/>
      <c r="AD81" s="213"/>
      <c r="AE81" s="213"/>
      <c r="AF81" s="213"/>
      <c r="AG81" s="213" t="s">
        <v>241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2.5" outlineLevel="2" x14ac:dyDescent="0.2">
      <c r="A82" s="220"/>
      <c r="B82" s="221"/>
      <c r="C82" s="267" t="s">
        <v>341</v>
      </c>
      <c r="D82" s="256"/>
      <c r="E82" s="256"/>
      <c r="F82" s="256"/>
      <c r="G82" s="256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253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43" t="str">
        <f>C82</f>
        <v>zřízení nosné konstrukce příčky, vložení tepelné izolace tl. do 5 cm, montáž desek, tmelení spár Q2 a úprava rohů. Včetně dodávek materiálu.</v>
      </c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48" t="s">
        <v>342</v>
      </c>
      <c r="D83" s="226"/>
      <c r="E83" s="227">
        <v>15.223000000000001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232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33.75" outlineLevel="1" x14ac:dyDescent="0.2">
      <c r="A84" s="236">
        <v>24</v>
      </c>
      <c r="B84" s="237" t="s">
        <v>343</v>
      </c>
      <c r="C84" s="246" t="s">
        <v>344</v>
      </c>
      <c r="D84" s="238" t="s">
        <v>245</v>
      </c>
      <c r="E84" s="239">
        <v>13.6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1.3999999999999999E-4</v>
      </c>
      <c r="O84" s="239">
        <f>ROUND(E84*N84,2)</f>
        <v>0</v>
      </c>
      <c r="P84" s="239">
        <v>0</v>
      </c>
      <c r="Q84" s="239">
        <f>ROUND(E84*P84,2)</f>
        <v>0</v>
      </c>
      <c r="R84" s="241" t="s">
        <v>267</v>
      </c>
      <c r="S84" s="241" t="s">
        <v>204</v>
      </c>
      <c r="T84" s="242" t="s">
        <v>204</v>
      </c>
      <c r="U84" s="224">
        <v>0.05</v>
      </c>
      <c r="V84" s="224">
        <f>ROUND(E84*U84,2)</f>
        <v>0.68</v>
      </c>
      <c r="W84" s="224"/>
      <c r="X84" s="224" t="s">
        <v>240</v>
      </c>
      <c r="Y84" s="224" t="s">
        <v>207</v>
      </c>
      <c r="Z84" s="213"/>
      <c r="AA84" s="213"/>
      <c r="AB84" s="213"/>
      <c r="AC84" s="213"/>
      <c r="AD84" s="213"/>
      <c r="AE84" s="213"/>
      <c r="AF84" s="213"/>
      <c r="AG84" s="213" t="s">
        <v>241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48" t="s">
        <v>345</v>
      </c>
      <c r="D85" s="226"/>
      <c r="E85" s="227">
        <v>13.6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232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36">
        <v>25</v>
      </c>
      <c r="B86" s="237" t="s">
        <v>346</v>
      </c>
      <c r="C86" s="246" t="s">
        <v>347</v>
      </c>
      <c r="D86" s="238" t="s">
        <v>261</v>
      </c>
      <c r="E86" s="239">
        <v>1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 t="s">
        <v>267</v>
      </c>
      <c r="S86" s="241" t="s">
        <v>204</v>
      </c>
      <c r="T86" s="242" t="s">
        <v>204</v>
      </c>
      <c r="U86" s="224">
        <v>5.2</v>
      </c>
      <c r="V86" s="224">
        <f>ROUND(E86*U86,2)</f>
        <v>5.2</v>
      </c>
      <c r="W86" s="224"/>
      <c r="X86" s="224" t="s">
        <v>240</v>
      </c>
      <c r="Y86" s="224" t="s">
        <v>207</v>
      </c>
      <c r="Z86" s="213"/>
      <c r="AA86" s="213"/>
      <c r="AB86" s="213"/>
      <c r="AC86" s="213"/>
      <c r="AD86" s="213"/>
      <c r="AE86" s="213"/>
      <c r="AF86" s="213"/>
      <c r="AG86" s="213" t="s">
        <v>241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47" t="s">
        <v>1069</v>
      </c>
      <c r="D87" s="244"/>
      <c r="E87" s="244"/>
      <c r="F87" s="244"/>
      <c r="G87" s="24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210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 x14ac:dyDescent="0.2">
      <c r="A88" s="220"/>
      <c r="B88" s="221"/>
      <c r="C88" s="269" t="s">
        <v>348</v>
      </c>
      <c r="D88" s="264"/>
      <c r="E88" s="264"/>
      <c r="F88" s="264"/>
      <c r="G88" s="26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3"/>
      <c r="AA88" s="213"/>
      <c r="AB88" s="213"/>
      <c r="AC88" s="213"/>
      <c r="AD88" s="213"/>
      <c r="AE88" s="213"/>
      <c r="AF88" s="213"/>
      <c r="AG88" s="213" t="s">
        <v>210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2">
      <c r="A89" s="220"/>
      <c r="B89" s="221"/>
      <c r="C89" s="269" t="s">
        <v>349</v>
      </c>
      <c r="D89" s="264"/>
      <c r="E89" s="264"/>
      <c r="F89" s="264"/>
      <c r="G89" s="26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210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2">
      <c r="A90" s="220"/>
      <c r="B90" s="221"/>
      <c r="C90" s="269" t="s">
        <v>350</v>
      </c>
      <c r="D90" s="264"/>
      <c r="E90" s="264"/>
      <c r="F90" s="264"/>
      <c r="G90" s="26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210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43" t="str">
        <f>C90</f>
        <v>- standardního tmelení Q2, to je: základní tmelení Q1+ dodatečné tmelení (tmelení najemno) a případné přebroušení.</v>
      </c>
      <c r="BB90" s="213"/>
      <c r="BC90" s="213"/>
      <c r="BD90" s="213"/>
      <c r="BE90" s="213"/>
      <c r="BF90" s="213"/>
      <c r="BG90" s="213"/>
      <c r="BH90" s="213"/>
    </row>
    <row r="91" spans="1:60" ht="33.75" outlineLevel="1" x14ac:dyDescent="0.2">
      <c r="A91" s="236">
        <v>26</v>
      </c>
      <c r="B91" s="237" t="s">
        <v>351</v>
      </c>
      <c r="C91" s="246" t="s">
        <v>352</v>
      </c>
      <c r="D91" s="238" t="s">
        <v>238</v>
      </c>
      <c r="E91" s="239">
        <v>2.9249999999999998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2.265E-2</v>
      </c>
      <c r="O91" s="239">
        <f>ROUND(E91*N91,2)</f>
        <v>7.0000000000000007E-2</v>
      </c>
      <c r="P91" s="239">
        <v>0</v>
      </c>
      <c r="Q91" s="239">
        <f>ROUND(E91*P91,2)</f>
        <v>0</v>
      </c>
      <c r="R91" s="241" t="s">
        <v>267</v>
      </c>
      <c r="S91" s="241" t="s">
        <v>204</v>
      </c>
      <c r="T91" s="242" t="s">
        <v>204</v>
      </c>
      <c r="U91" s="224">
        <v>0.83848999999999996</v>
      </c>
      <c r="V91" s="224">
        <f>ROUND(E91*U91,2)</f>
        <v>2.4500000000000002</v>
      </c>
      <c r="W91" s="224"/>
      <c r="X91" s="224" t="s">
        <v>240</v>
      </c>
      <c r="Y91" s="224" t="s">
        <v>207</v>
      </c>
      <c r="Z91" s="213"/>
      <c r="AA91" s="213"/>
      <c r="AB91" s="213"/>
      <c r="AC91" s="213"/>
      <c r="AD91" s="213"/>
      <c r="AE91" s="213"/>
      <c r="AF91" s="213"/>
      <c r="AG91" s="213" t="s">
        <v>241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47" t="s">
        <v>1069</v>
      </c>
      <c r="D92" s="244"/>
      <c r="E92" s="244"/>
      <c r="F92" s="244"/>
      <c r="G92" s="24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210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2">
      <c r="A93" s="220"/>
      <c r="B93" s="221"/>
      <c r="C93" s="269" t="s">
        <v>348</v>
      </c>
      <c r="D93" s="264"/>
      <c r="E93" s="264"/>
      <c r="F93" s="264"/>
      <c r="G93" s="26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3"/>
      <c r="AA93" s="213"/>
      <c r="AB93" s="213"/>
      <c r="AC93" s="213"/>
      <c r="AD93" s="213"/>
      <c r="AE93" s="213"/>
      <c r="AF93" s="213"/>
      <c r="AG93" s="213" t="s">
        <v>210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2">
      <c r="A94" s="220"/>
      <c r="B94" s="221"/>
      <c r="C94" s="269" t="s">
        <v>349</v>
      </c>
      <c r="D94" s="264"/>
      <c r="E94" s="264"/>
      <c r="F94" s="264"/>
      <c r="G94" s="26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3"/>
      <c r="AA94" s="213"/>
      <c r="AB94" s="213"/>
      <c r="AC94" s="213"/>
      <c r="AD94" s="213"/>
      <c r="AE94" s="213"/>
      <c r="AF94" s="213"/>
      <c r="AG94" s="213" t="s">
        <v>210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3" x14ac:dyDescent="0.2">
      <c r="A95" s="220"/>
      <c r="B95" s="221"/>
      <c r="C95" s="269" t="s">
        <v>350</v>
      </c>
      <c r="D95" s="264"/>
      <c r="E95" s="264"/>
      <c r="F95" s="264"/>
      <c r="G95" s="26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210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43" t="str">
        <f>C95</f>
        <v>- standardního tmelení Q2, to je: základní tmelení Q1+ dodatečné tmelení (tmelení najemno) a případné přebroušení.</v>
      </c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57">
        <v>27</v>
      </c>
      <c r="B96" s="258" t="s">
        <v>353</v>
      </c>
      <c r="C96" s="268" t="s">
        <v>354</v>
      </c>
      <c r="D96" s="259" t="s">
        <v>261</v>
      </c>
      <c r="E96" s="260">
        <v>1</v>
      </c>
      <c r="F96" s="261"/>
      <c r="G96" s="262">
        <f>ROUND(E96*F96,2)</f>
        <v>0</v>
      </c>
      <c r="H96" s="261"/>
      <c r="I96" s="262">
        <f>ROUND(E96*H96,2)</f>
        <v>0</v>
      </c>
      <c r="J96" s="261"/>
      <c r="K96" s="262">
        <f>ROUND(E96*J96,2)</f>
        <v>0</v>
      </c>
      <c r="L96" s="262">
        <v>21</v>
      </c>
      <c r="M96" s="262">
        <f>G96*(1+L96/100)</f>
        <v>0</v>
      </c>
      <c r="N96" s="260">
        <v>1.2E-2</v>
      </c>
      <c r="O96" s="260">
        <f>ROUND(E96*N96,2)</f>
        <v>0.01</v>
      </c>
      <c r="P96" s="260">
        <v>0</v>
      </c>
      <c r="Q96" s="260">
        <f>ROUND(E96*P96,2)</f>
        <v>0</v>
      </c>
      <c r="R96" s="262"/>
      <c r="S96" s="262" t="s">
        <v>355</v>
      </c>
      <c r="T96" s="263" t="s">
        <v>205</v>
      </c>
      <c r="U96" s="224">
        <v>0.71</v>
      </c>
      <c r="V96" s="224">
        <f>ROUND(E96*U96,2)</f>
        <v>0.71</v>
      </c>
      <c r="W96" s="224"/>
      <c r="X96" s="224" t="s">
        <v>240</v>
      </c>
      <c r="Y96" s="224" t="s">
        <v>207</v>
      </c>
      <c r="Z96" s="213"/>
      <c r="AA96" s="213"/>
      <c r="AB96" s="213"/>
      <c r="AC96" s="213"/>
      <c r="AD96" s="213"/>
      <c r="AE96" s="213"/>
      <c r="AF96" s="213"/>
      <c r="AG96" s="213" t="s">
        <v>241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x14ac:dyDescent="0.2">
      <c r="A97" s="229" t="s">
        <v>199</v>
      </c>
      <c r="B97" s="230" t="s">
        <v>103</v>
      </c>
      <c r="C97" s="245" t="s">
        <v>104</v>
      </c>
      <c r="D97" s="231"/>
      <c r="E97" s="232"/>
      <c r="F97" s="233"/>
      <c r="G97" s="233">
        <f>SUMIF(AG98:AG199,"&lt;&gt;NOR",G98:G199)</f>
        <v>0</v>
      </c>
      <c r="H97" s="233"/>
      <c r="I97" s="233">
        <f>SUM(I98:I199)</f>
        <v>0</v>
      </c>
      <c r="J97" s="233"/>
      <c r="K97" s="233">
        <f>SUM(K98:K199)</f>
        <v>0</v>
      </c>
      <c r="L97" s="233"/>
      <c r="M97" s="233">
        <f>SUM(M98:M199)</f>
        <v>0</v>
      </c>
      <c r="N97" s="232"/>
      <c r="O97" s="232">
        <f>SUM(O98:O199)</f>
        <v>9.16</v>
      </c>
      <c r="P97" s="232"/>
      <c r="Q97" s="232">
        <f>SUM(Q98:Q199)</f>
        <v>0</v>
      </c>
      <c r="R97" s="233"/>
      <c r="S97" s="233"/>
      <c r="T97" s="234"/>
      <c r="U97" s="228"/>
      <c r="V97" s="228">
        <f>SUM(V98:V199)</f>
        <v>536.05999999999995</v>
      </c>
      <c r="W97" s="228"/>
      <c r="X97" s="228"/>
      <c r="Y97" s="228"/>
      <c r="AG97" t="s">
        <v>200</v>
      </c>
    </row>
    <row r="98" spans="1:60" outlineLevel="1" x14ac:dyDescent="0.2">
      <c r="A98" s="257">
        <v>28</v>
      </c>
      <c r="B98" s="258" t="s">
        <v>356</v>
      </c>
      <c r="C98" s="268" t="s">
        <v>357</v>
      </c>
      <c r="D98" s="259" t="s">
        <v>261</v>
      </c>
      <c r="E98" s="260">
        <v>2</v>
      </c>
      <c r="F98" s="261"/>
      <c r="G98" s="262">
        <f>ROUND(E98*F98,2)</f>
        <v>0</v>
      </c>
      <c r="H98" s="261"/>
      <c r="I98" s="262">
        <f>ROUND(E98*H98,2)</f>
        <v>0</v>
      </c>
      <c r="J98" s="261"/>
      <c r="K98" s="262">
        <f>ROUND(E98*J98,2)</f>
        <v>0</v>
      </c>
      <c r="L98" s="262">
        <v>21</v>
      </c>
      <c r="M98" s="262">
        <f>G98*(1+L98/100)</f>
        <v>0</v>
      </c>
      <c r="N98" s="260">
        <v>1.9699999999999999E-2</v>
      </c>
      <c r="O98" s="260">
        <f>ROUND(E98*N98,2)</f>
        <v>0.04</v>
      </c>
      <c r="P98" s="260">
        <v>0</v>
      </c>
      <c r="Q98" s="260">
        <f>ROUND(E98*P98,2)</f>
        <v>0</v>
      </c>
      <c r="R98" s="262"/>
      <c r="S98" s="262" t="s">
        <v>355</v>
      </c>
      <c r="T98" s="263" t="s">
        <v>358</v>
      </c>
      <c r="U98" s="224">
        <v>0.77</v>
      </c>
      <c r="V98" s="224">
        <f>ROUND(E98*U98,2)</f>
        <v>1.54</v>
      </c>
      <c r="W98" s="224"/>
      <c r="X98" s="224" t="s">
        <v>240</v>
      </c>
      <c r="Y98" s="224" t="s">
        <v>207</v>
      </c>
      <c r="Z98" s="213"/>
      <c r="AA98" s="213"/>
      <c r="AB98" s="213"/>
      <c r="AC98" s="213"/>
      <c r="AD98" s="213"/>
      <c r="AE98" s="213"/>
      <c r="AF98" s="213"/>
      <c r="AG98" s="213" t="s">
        <v>241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2.5" outlineLevel="1" x14ac:dyDescent="0.2">
      <c r="A99" s="236">
        <v>29</v>
      </c>
      <c r="B99" s="237" t="s">
        <v>359</v>
      </c>
      <c r="C99" s="246" t="s">
        <v>360</v>
      </c>
      <c r="D99" s="238" t="s">
        <v>238</v>
      </c>
      <c r="E99" s="239">
        <v>138.19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7.5900000000000004E-3</v>
      </c>
      <c r="O99" s="239">
        <f>ROUND(E99*N99,2)</f>
        <v>1.05</v>
      </c>
      <c r="P99" s="239">
        <v>0</v>
      </c>
      <c r="Q99" s="239">
        <f>ROUND(E99*P99,2)</f>
        <v>0</v>
      </c>
      <c r="R99" s="241" t="s">
        <v>267</v>
      </c>
      <c r="S99" s="241" t="s">
        <v>204</v>
      </c>
      <c r="T99" s="242" t="s">
        <v>204</v>
      </c>
      <c r="U99" s="224">
        <v>0.32</v>
      </c>
      <c r="V99" s="224">
        <f>ROUND(E99*U99,2)</f>
        <v>44.22</v>
      </c>
      <c r="W99" s="224"/>
      <c r="X99" s="224" t="s">
        <v>240</v>
      </c>
      <c r="Y99" s="224" t="s">
        <v>207</v>
      </c>
      <c r="Z99" s="213"/>
      <c r="AA99" s="213"/>
      <c r="AB99" s="213"/>
      <c r="AC99" s="213"/>
      <c r="AD99" s="213"/>
      <c r="AE99" s="213"/>
      <c r="AF99" s="213"/>
      <c r="AG99" s="213" t="s">
        <v>241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67" t="s">
        <v>361</v>
      </c>
      <c r="D100" s="256"/>
      <c r="E100" s="256"/>
      <c r="F100" s="256"/>
      <c r="G100" s="256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253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69" t="s">
        <v>362</v>
      </c>
      <c r="D101" s="264"/>
      <c r="E101" s="264"/>
      <c r="F101" s="264"/>
      <c r="G101" s="26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210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48" t="s">
        <v>363</v>
      </c>
      <c r="D102" s="226"/>
      <c r="E102" s="227">
        <v>138.19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3"/>
      <c r="AA102" s="213"/>
      <c r="AB102" s="213"/>
      <c r="AC102" s="213"/>
      <c r="AD102" s="213"/>
      <c r="AE102" s="213"/>
      <c r="AF102" s="213"/>
      <c r="AG102" s="213" t="s">
        <v>232</v>
      </c>
      <c r="AH102" s="213">
        <v>5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6">
        <v>30</v>
      </c>
      <c r="B103" s="237" t="s">
        <v>364</v>
      </c>
      <c r="C103" s="246" t="s">
        <v>365</v>
      </c>
      <c r="D103" s="238" t="s">
        <v>238</v>
      </c>
      <c r="E103" s="239">
        <v>313.73385000000002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39">
        <v>6.8999999999999999E-3</v>
      </c>
      <c r="O103" s="239">
        <f>ROUND(E103*N103,2)</f>
        <v>2.16</v>
      </c>
      <c r="P103" s="239">
        <v>0</v>
      </c>
      <c r="Q103" s="239">
        <f>ROUND(E103*P103,2)</f>
        <v>0</v>
      </c>
      <c r="R103" s="241" t="s">
        <v>267</v>
      </c>
      <c r="S103" s="241" t="s">
        <v>204</v>
      </c>
      <c r="T103" s="242" t="s">
        <v>204</v>
      </c>
      <c r="U103" s="224">
        <v>0.25</v>
      </c>
      <c r="V103" s="224">
        <f>ROUND(E103*U103,2)</f>
        <v>78.430000000000007</v>
      </c>
      <c r="W103" s="224"/>
      <c r="X103" s="224" t="s">
        <v>240</v>
      </c>
      <c r="Y103" s="224" t="s">
        <v>207</v>
      </c>
      <c r="Z103" s="213"/>
      <c r="AA103" s="213"/>
      <c r="AB103" s="213"/>
      <c r="AC103" s="213"/>
      <c r="AD103" s="213"/>
      <c r="AE103" s="213"/>
      <c r="AF103" s="213"/>
      <c r="AG103" s="213" t="s">
        <v>241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67" t="s">
        <v>361</v>
      </c>
      <c r="D104" s="256"/>
      <c r="E104" s="256"/>
      <c r="F104" s="256"/>
      <c r="G104" s="256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3"/>
      <c r="AA104" s="213"/>
      <c r="AB104" s="213"/>
      <c r="AC104" s="213"/>
      <c r="AD104" s="213"/>
      <c r="AE104" s="213"/>
      <c r="AF104" s="213"/>
      <c r="AG104" s="213" t="s">
        <v>253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48" t="s">
        <v>366</v>
      </c>
      <c r="D105" s="226"/>
      <c r="E105" s="227"/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232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33.75" outlineLevel="3" x14ac:dyDescent="0.2">
      <c r="A106" s="220"/>
      <c r="B106" s="221"/>
      <c r="C106" s="248" t="s">
        <v>367</v>
      </c>
      <c r="D106" s="226"/>
      <c r="E106" s="227">
        <v>98.146500000000003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232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2.5" outlineLevel="3" x14ac:dyDescent="0.2">
      <c r="A107" s="220"/>
      <c r="B107" s="221"/>
      <c r="C107" s="248" t="s">
        <v>368</v>
      </c>
      <c r="D107" s="226"/>
      <c r="E107" s="227">
        <v>-29.772500000000001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232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33.75" outlineLevel="3" x14ac:dyDescent="0.2">
      <c r="A108" s="220"/>
      <c r="B108" s="221"/>
      <c r="C108" s="248" t="s">
        <v>369</v>
      </c>
      <c r="D108" s="226"/>
      <c r="E108" s="227">
        <v>11.2065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3"/>
      <c r="AA108" s="213"/>
      <c r="AB108" s="213"/>
      <c r="AC108" s="213"/>
      <c r="AD108" s="213"/>
      <c r="AE108" s="213"/>
      <c r="AF108" s="213"/>
      <c r="AG108" s="213" t="s">
        <v>232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3" x14ac:dyDescent="0.2">
      <c r="A109" s="220"/>
      <c r="B109" s="221"/>
      <c r="C109" s="248" t="s">
        <v>370</v>
      </c>
      <c r="D109" s="226"/>
      <c r="E109" s="227">
        <v>22.253499999999999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3"/>
      <c r="AA109" s="213"/>
      <c r="AB109" s="213"/>
      <c r="AC109" s="213"/>
      <c r="AD109" s="213"/>
      <c r="AE109" s="213"/>
      <c r="AF109" s="213"/>
      <c r="AG109" s="213" t="s">
        <v>232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3" x14ac:dyDescent="0.2">
      <c r="A110" s="220"/>
      <c r="B110" s="221"/>
      <c r="C110" s="248" t="s">
        <v>371</v>
      </c>
      <c r="D110" s="226"/>
      <c r="E110" s="227">
        <v>11.545999999999999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232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2.5" outlineLevel="3" x14ac:dyDescent="0.2">
      <c r="A111" s="220"/>
      <c r="B111" s="221"/>
      <c r="C111" s="248" t="s">
        <v>372</v>
      </c>
      <c r="D111" s="226"/>
      <c r="E111" s="227">
        <v>31.01315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3"/>
      <c r="AA111" s="213"/>
      <c r="AB111" s="213"/>
      <c r="AC111" s="213"/>
      <c r="AD111" s="213"/>
      <c r="AE111" s="213"/>
      <c r="AF111" s="213"/>
      <c r="AG111" s="213" t="s">
        <v>232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33.75" outlineLevel="3" x14ac:dyDescent="0.2">
      <c r="A112" s="220"/>
      <c r="B112" s="221"/>
      <c r="C112" s="248" t="s">
        <v>373</v>
      </c>
      <c r="D112" s="226"/>
      <c r="E112" s="227">
        <v>36.146599999999999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3"/>
      <c r="AA112" s="213"/>
      <c r="AB112" s="213"/>
      <c r="AC112" s="213"/>
      <c r="AD112" s="213"/>
      <c r="AE112" s="213"/>
      <c r="AF112" s="213"/>
      <c r="AG112" s="213" t="s">
        <v>232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2.5" outlineLevel="3" x14ac:dyDescent="0.2">
      <c r="A113" s="220"/>
      <c r="B113" s="221"/>
      <c r="C113" s="248" t="s">
        <v>374</v>
      </c>
      <c r="D113" s="226"/>
      <c r="E113" s="227">
        <v>27.3429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3"/>
      <c r="AA113" s="213"/>
      <c r="AB113" s="213"/>
      <c r="AC113" s="213"/>
      <c r="AD113" s="213"/>
      <c r="AE113" s="213"/>
      <c r="AF113" s="213"/>
      <c r="AG113" s="213" t="s">
        <v>232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3" x14ac:dyDescent="0.2">
      <c r="A114" s="220"/>
      <c r="B114" s="221"/>
      <c r="C114" s="248" t="s">
        <v>375</v>
      </c>
      <c r="D114" s="226"/>
      <c r="E114" s="227">
        <v>7.41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3"/>
      <c r="AA114" s="213"/>
      <c r="AB114" s="213"/>
      <c r="AC114" s="213"/>
      <c r="AD114" s="213"/>
      <c r="AE114" s="213"/>
      <c r="AF114" s="213"/>
      <c r="AG114" s="213" t="s">
        <v>232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3" x14ac:dyDescent="0.2">
      <c r="A115" s="220"/>
      <c r="B115" s="221"/>
      <c r="C115" s="248" t="s">
        <v>376</v>
      </c>
      <c r="D115" s="226"/>
      <c r="E115" s="227">
        <v>8.73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3"/>
      <c r="AA115" s="213"/>
      <c r="AB115" s="213"/>
      <c r="AC115" s="213"/>
      <c r="AD115" s="213"/>
      <c r="AE115" s="213"/>
      <c r="AF115" s="213"/>
      <c r="AG115" s="213" t="s">
        <v>232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3" x14ac:dyDescent="0.2">
      <c r="A116" s="220"/>
      <c r="B116" s="221"/>
      <c r="C116" s="248" t="s">
        <v>377</v>
      </c>
      <c r="D116" s="226"/>
      <c r="E116" s="227">
        <v>6.64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3"/>
      <c r="AA116" s="213"/>
      <c r="AB116" s="213"/>
      <c r="AC116" s="213"/>
      <c r="AD116" s="213"/>
      <c r="AE116" s="213"/>
      <c r="AF116" s="213"/>
      <c r="AG116" s="213" t="s">
        <v>232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33.75" outlineLevel="3" x14ac:dyDescent="0.2">
      <c r="A117" s="220"/>
      <c r="B117" s="221"/>
      <c r="C117" s="248" t="s">
        <v>378</v>
      </c>
      <c r="D117" s="226"/>
      <c r="E117" s="227">
        <v>51.560200000000002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3"/>
      <c r="AA117" s="213"/>
      <c r="AB117" s="213"/>
      <c r="AC117" s="213"/>
      <c r="AD117" s="213"/>
      <c r="AE117" s="213"/>
      <c r="AF117" s="213"/>
      <c r="AG117" s="213" t="s">
        <v>232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 x14ac:dyDescent="0.2">
      <c r="A118" s="220"/>
      <c r="B118" s="221"/>
      <c r="C118" s="248" t="s">
        <v>379</v>
      </c>
      <c r="D118" s="226"/>
      <c r="E118" s="227">
        <v>31.510999999999999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3"/>
      <c r="AA118" s="213"/>
      <c r="AB118" s="213"/>
      <c r="AC118" s="213"/>
      <c r="AD118" s="213"/>
      <c r="AE118" s="213"/>
      <c r="AF118" s="213"/>
      <c r="AG118" s="213" t="s">
        <v>232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36">
        <v>31</v>
      </c>
      <c r="B119" s="237" t="s">
        <v>380</v>
      </c>
      <c r="C119" s="246" t="s">
        <v>381</v>
      </c>
      <c r="D119" s="238" t="s">
        <v>238</v>
      </c>
      <c r="E119" s="239">
        <v>81.891000000000005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39">
        <v>2.9999999999999997E-4</v>
      </c>
      <c r="O119" s="239">
        <f>ROUND(E119*N119,2)</f>
        <v>0.02</v>
      </c>
      <c r="P119" s="239">
        <v>0</v>
      </c>
      <c r="Q119" s="239">
        <f>ROUND(E119*P119,2)</f>
        <v>0</v>
      </c>
      <c r="R119" s="241" t="s">
        <v>267</v>
      </c>
      <c r="S119" s="241" t="s">
        <v>204</v>
      </c>
      <c r="T119" s="242" t="s">
        <v>204</v>
      </c>
      <c r="U119" s="224">
        <v>7.0000000000000007E-2</v>
      </c>
      <c r="V119" s="224">
        <f>ROUND(E119*U119,2)</f>
        <v>5.73</v>
      </c>
      <c r="W119" s="224"/>
      <c r="X119" s="224" t="s">
        <v>240</v>
      </c>
      <c r="Y119" s="224" t="s">
        <v>207</v>
      </c>
      <c r="Z119" s="213"/>
      <c r="AA119" s="213"/>
      <c r="AB119" s="213"/>
      <c r="AC119" s="213"/>
      <c r="AD119" s="213"/>
      <c r="AE119" s="213"/>
      <c r="AF119" s="213"/>
      <c r="AG119" s="213" t="s">
        <v>241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48" t="s">
        <v>382</v>
      </c>
      <c r="D120" s="226"/>
      <c r="E120" s="227">
        <v>2.16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3"/>
      <c r="AA120" s="213"/>
      <c r="AB120" s="213"/>
      <c r="AC120" s="213"/>
      <c r="AD120" s="213"/>
      <c r="AE120" s="213"/>
      <c r="AF120" s="213"/>
      <c r="AG120" s="213" t="s">
        <v>232</v>
      </c>
      <c r="AH120" s="213">
        <v>5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2">
      <c r="A121" s="220"/>
      <c r="B121" s="221"/>
      <c r="C121" s="248" t="s">
        <v>383</v>
      </c>
      <c r="D121" s="226"/>
      <c r="E121" s="227">
        <v>59.04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3"/>
      <c r="AA121" s="213"/>
      <c r="AB121" s="213"/>
      <c r="AC121" s="213"/>
      <c r="AD121" s="213"/>
      <c r="AE121" s="213"/>
      <c r="AF121" s="213"/>
      <c r="AG121" s="213" t="s">
        <v>232</v>
      </c>
      <c r="AH121" s="213">
        <v>5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2">
      <c r="A122" s="220"/>
      <c r="B122" s="221"/>
      <c r="C122" s="248" t="s">
        <v>384</v>
      </c>
      <c r="D122" s="226"/>
      <c r="E122" s="227">
        <v>20.690999999999999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3"/>
      <c r="AA122" s="213"/>
      <c r="AB122" s="213"/>
      <c r="AC122" s="213"/>
      <c r="AD122" s="213"/>
      <c r="AE122" s="213"/>
      <c r="AF122" s="213"/>
      <c r="AG122" s="213" t="s">
        <v>232</v>
      </c>
      <c r="AH122" s="213">
        <v>5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57">
        <v>32</v>
      </c>
      <c r="B123" s="258" t="s">
        <v>385</v>
      </c>
      <c r="C123" s="268" t="s">
        <v>386</v>
      </c>
      <c r="D123" s="259" t="s">
        <v>238</v>
      </c>
      <c r="E123" s="260">
        <v>138.19</v>
      </c>
      <c r="F123" s="261"/>
      <c r="G123" s="262">
        <f>ROUND(E123*F123,2)</f>
        <v>0</v>
      </c>
      <c r="H123" s="261"/>
      <c r="I123" s="262">
        <f>ROUND(E123*H123,2)</f>
        <v>0</v>
      </c>
      <c r="J123" s="261"/>
      <c r="K123" s="262">
        <f>ROUND(E123*J123,2)</f>
        <v>0</v>
      </c>
      <c r="L123" s="262">
        <v>21</v>
      </c>
      <c r="M123" s="262">
        <f>G123*(1+L123/100)</f>
        <v>0</v>
      </c>
      <c r="N123" s="260">
        <v>1.7000000000000001E-4</v>
      </c>
      <c r="O123" s="260">
        <f>ROUND(E123*N123,2)</f>
        <v>0.02</v>
      </c>
      <c r="P123" s="260">
        <v>0</v>
      </c>
      <c r="Q123" s="260">
        <f>ROUND(E123*P123,2)</f>
        <v>0</v>
      </c>
      <c r="R123" s="262" t="s">
        <v>267</v>
      </c>
      <c r="S123" s="262" t="s">
        <v>204</v>
      </c>
      <c r="T123" s="263" t="s">
        <v>204</v>
      </c>
      <c r="U123" s="224">
        <v>0.1343</v>
      </c>
      <c r="V123" s="224">
        <f>ROUND(E123*U123,2)</f>
        <v>18.559999999999999</v>
      </c>
      <c r="W123" s="224"/>
      <c r="X123" s="224" t="s">
        <v>240</v>
      </c>
      <c r="Y123" s="224" t="s">
        <v>207</v>
      </c>
      <c r="Z123" s="213"/>
      <c r="AA123" s="213"/>
      <c r="AB123" s="213"/>
      <c r="AC123" s="213"/>
      <c r="AD123" s="213"/>
      <c r="AE123" s="213"/>
      <c r="AF123" s="213"/>
      <c r="AG123" s="213" t="s">
        <v>241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22.5" outlineLevel="1" x14ac:dyDescent="0.2">
      <c r="A124" s="236">
        <v>33</v>
      </c>
      <c r="B124" s="237" t="s">
        <v>387</v>
      </c>
      <c r="C124" s="246" t="s">
        <v>388</v>
      </c>
      <c r="D124" s="238" t="s">
        <v>238</v>
      </c>
      <c r="E124" s="239">
        <v>419.02645000000001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8.0000000000000007E-5</v>
      </c>
      <c r="O124" s="239">
        <f>ROUND(E124*N124,2)</f>
        <v>0.03</v>
      </c>
      <c r="P124" s="239">
        <v>0</v>
      </c>
      <c r="Q124" s="239">
        <f>ROUND(E124*P124,2)</f>
        <v>0</v>
      </c>
      <c r="R124" s="241" t="s">
        <v>267</v>
      </c>
      <c r="S124" s="241" t="s">
        <v>204</v>
      </c>
      <c r="T124" s="242" t="s">
        <v>204</v>
      </c>
      <c r="U124" s="224">
        <v>0.12</v>
      </c>
      <c r="V124" s="224">
        <f>ROUND(E124*U124,2)</f>
        <v>50.28</v>
      </c>
      <c r="W124" s="224"/>
      <c r="X124" s="224" t="s">
        <v>240</v>
      </c>
      <c r="Y124" s="224" t="s">
        <v>207</v>
      </c>
      <c r="Z124" s="213"/>
      <c r="AA124" s="213"/>
      <c r="AB124" s="213"/>
      <c r="AC124" s="213"/>
      <c r="AD124" s="213"/>
      <c r="AE124" s="213"/>
      <c r="AF124" s="213"/>
      <c r="AG124" s="213" t="s">
        <v>241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48" t="s">
        <v>389</v>
      </c>
      <c r="D125" s="226"/>
      <c r="E125" s="227">
        <v>500.91744999999997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3"/>
      <c r="AA125" s="213"/>
      <c r="AB125" s="213"/>
      <c r="AC125" s="213"/>
      <c r="AD125" s="213"/>
      <c r="AE125" s="213"/>
      <c r="AF125" s="213"/>
      <c r="AG125" s="213" t="s">
        <v>232</v>
      </c>
      <c r="AH125" s="213">
        <v>5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 x14ac:dyDescent="0.2">
      <c r="A126" s="220"/>
      <c r="B126" s="221"/>
      <c r="C126" s="248" t="s">
        <v>390</v>
      </c>
      <c r="D126" s="226"/>
      <c r="E126" s="227">
        <v>-81.891000000000005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3"/>
      <c r="AA126" s="213"/>
      <c r="AB126" s="213"/>
      <c r="AC126" s="213"/>
      <c r="AD126" s="213"/>
      <c r="AE126" s="213"/>
      <c r="AF126" s="213"/>
      <c r="AG126" s="213" t="s">
        <v>232</v>
      </c>
      <c r="AH126" s="213">
        <v>5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6">
        <v>34</v>
      </c>
      <c r="B127" s="237" t="s">
        <v>391</v>
      </c>
      <c r="C127" s="246" t="s">
        <v>392</v>
      </c>
      <c r="D127" s="238" t="s">
        <v>261</v>
      </c>
      <c r="E127" s="239">
        <v>2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4.9199999999999999E-3</v>
      </c>
      <c r="O127" s="239">
        <f>ROUND(E127*N127,2)</f>
        <v>0.01</v>
      </c>
      <c r="P127" s="239">
        <v>0</v>
      </c>
      <c r="Q127" s="239">
        <f>ROUND(E127*P127,2)</f>
        <v>0</v>
      </c>
      <c r="R127" s="241" t="s">
        <v>246</v>
      </c>
      <c r="S127" s="241" t="s">
        <v>204</v>
      </c>
      <c r="T127" s="242" t="s">
        <v>204</v>
      </c>
      <c r="U127" s="224">
        <v>0.34181</v>
      </c>
      <c r="V127" s="224">
        <f>ROUND(E127*U127,2)</f>
        <v>0.68</v>
      </c>
      <c r="W127" s="224"/>
      <c r="X127" s="224" t="s">
        <v>240</v>
      </c>
      <c r="Y127" s="224" t="s">
        <v>207</v>
      </c>
      <c r="Z127" s="213"/>
      <c r="AA127" s="213"/>
      <c r="AB127" s="213"/>
      <c r="AC127" s="213"/>
      <c r="AD127" s="213"/>
      <c r="AE127" s="213"/>
      <c r="AF127" s="213"/>
      <c r="AG127" s="213" t="s">
        <v>241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">
      <c r="A128" s="220"/>
      <c r="B128" s="221"/>
      <c r="C128" s="267" t="s">
        <v>393</v>
      </c>
      <c r="D128" s="256"/>
      <c r="E128" s="256"/>
      <c r="F128" s="256"/>
      <c r="G128" s="256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3"/>
      <c r="AA128" s="213"/>
      <c r="AB128" s="213"/>
      <c r="AC128" s="213"/>
      <c r="AD128" s="213"/>
      <c r="AE128" s="213"/>
      <c r="AF128" s="213"/>
      <c r="AG128" s="213" t="s">
        <v>253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43" t="str">
        <f>C128</f>
        <v>jakoukoliv maltou, z pomocného pracovního lešení o výšce podlahy do 1900 mm a pro zatížení do 1,5 kPa,</v>
      </c>
      <c r="BB128" s="213"/>
      <c r="BC128" s="213"/>
      <c r="BD128" s="213"/>
      <c r="BE128" s="213"/>
      <c r="BF128" s="213"/>
      <c r="BG128" s="213"/>
      <c r="BH128" s="213"/>
    </row>
    <row r="129" spans="1:60" ht="22.5" outlineLevel="1" x14ac:dyDescent="0.2">
      <c r="A129" s="236">
        <v>35</v>
      </c>
      <c r="B129" s="237" t="s">
        <v>394</v>
      </c>
      <c r="C129" s="246" t="s">
        <v>395</v>
      </c>
      <c r="D129" s="238" t="s">
        <v>238</v>
      </c>
      <c r="E129" s="239">
        <v>138.19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4.8199999999999996E-3</v>
      </c>
      <c r="O129" s="239">
        <f>ROUND(E129*N129,2)</f>
        <v>0.67</v>
      </c>
      <c r="P129" s="239">
        <v>0</v>
      </c>
      <c r="Q129" s="239">
        <f>ROUND(E129*P129,2)</f>
        <v>0</v>
      </c>
      <c r="R129" s="241" t="s">
        <v>267</v>
      </c>
      <c r="S129" s="241" t="s">
        <v>204</v>
      </c>
      <c r="T129" s="242" t="s">
        <v>204</v>
      </c>
      <c r="U129" s="224">
        <v>0.48399999999999999</v>
      </c>
      <c r="V129" s="224">
        <f>ROUND(E129*U129,2)</f>
        <v>66.88</v>
      </c>
      <c r="W129" s="224"/>
      <c r="X129" s="224" t="s">
        <v>240</v>
      </c>
      <c r="Y129" s="224" t="s">
        <v>207</v>
      </c>
      <c r="Z129" s="213"/>
      <c r="AA129" s="213"/>
      <c r="AB129" s="213"/>
      <c r="AC129" s="213"/>
      <c r="AD129" s="213"/>
      <c r="AE129" s="213"/>
      <c r="AF129" s="213"/>
      <c r="AG129" s="213" t="s">
        <v>241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 x14ac:dyDescent="0.2">
      <c r="A130" s="220"/>
      <c r="B130" s="221"/>
      <c r="C130" s="267" t="s">
        <v>396</v>
      </c>
      <c r="D130" s="256"/>
      <c r="E130" s="256"/>
      <c r="F130" s="256"/>
      <c r="G130" s="256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253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">
      <c r="A131" s="220"/>
      <c r="B131" s="221"/>
      <c r="C131" s="248" t="s">
        <v>397</v>
      </c>
      <c r="D131" s="226"/>
      <c r="E131" s="227">
        <v>6.26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3"/>
      <c r="AA131" s="213"/>
      <c r="AB131" s="213"/>
      <c r="AC131" s="213"/>
      <c r="AD131" s="213"/>
      <c r="AE131" s="213"/>
      <c r="AF131" s="213"/>
      <c r="AG131" s="213" t="s">
        <v>232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 x14ac:dyDescent="0.2">
      <c r="A132" s="220"/>
      <c r="B132" s="221"/>
      <c r="C132" s="248" t="s">
        <v>398</v>
      </c>
      <c r="D132" s="226"/>
      <c r="E132" s="227">
        <v>83.5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3"/>
      <c r="AA132" s="213"/>
      <c r="AB132" s="213"/>
      <c r="AC132" s="213"/>
      <c r="AD132" s="213"/>
      <c r="AE132" s="213"/>
      <c r="AF132" s="213"/>
      <c r="AG132" s="213" t="s">
        <v>232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 x14ac:dyDescent="0.2">
      <c r="A133" s="220"/>
      <c r="B133" s="221"/>
      <c r="C133" s="248" t="s">
        <v>399</v>
      </c>
      <c r="D133" s="226"/>
      <c r="E133" s="227">
        <v>6.32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3"/>
      <c r="AA133" s="213"/>
      <c r="AB133" s="213"/>
      <c r="AC133" s="213"/>
      <c r="AD133" s="213"/>
      <c r="AE133" s="213"/>
      <c r="AF133" s="213"/>
      <c r="AG133" s="213" t="s">
        <v>232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 x14ac:dyDescent="0.2">
      <c r="A134" s="220"/>
      <c r="B134" s="221"/>
      <c r="C134" s="248" t="s">
        <v>400</v>
      </c>
      <c r="D134" s="226"/>
      <c r="E134" s="227">
        <v>7.75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3"/>
      <c r="AA134" s="213"/>
      <c r="AB134" s="213"/>
      <c r="AC134" s="213"/>
      <c r="AD134" s="213"/>
      <c r="AE134" s="213"/>
      <c r="AF134" s="213"/>
      <c r="AG134" s="213" t="s">
        <v>232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 x14ac:dyDescent="0.2">
      <c r="A135" s="220"/>
      <c r="B135" s="221"/>
      <c r="C135" s="248" t="s">
        <v>401</v>
      </c>
      <c r="D135" s="226"/>
      <c r="E135" s="227">
        <v>8.19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3"/>
      <c r="AA135" s="213"/>
      <c r="AB135" s="213"/>
      <c r="AC135" s="213"/>
      <c r="AD135" s="213"/>
      <c r="AE135" s="213"/>
      <c r="AF135" s="213"/>
      <c r="AG135" s="213" t="s">
        <v>232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 x14ac:dyDescent="0.2">
      <c r="A136" s="220"/>
      <c r="B136" s="221"/>
      <c r="C136" s="248" t="s">
        <v>402</v>
      </c>
      <c r="D136" s="226"/>
      <c r="E136" s="227">
        <v>10.81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3"/>
      <c r="AA136" s="213"/>
      <c r="AB136" s="213"/>
      <c r="AC136" s="213"/>
      <c r="AD136" s="213"/>
      <c r="AE136" s="213"/>
      <c r="AF136" s="213"/>
      <c r="AG136" s="213" t="s">
        <v>232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2">
      <c r="A137" s="220"/>
      <c r="B137" s="221"/>
      <c r="C137" s="248" t="s">
        <v>403</v>
      </c>
      <c r="D137" s="226"/>
      <c r="E137" s="227">
        <v>9.94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3"/>
      <c r="AA137" s="213"/>
      <c r="AB137" s="213"/>
      <c r="AC137" s="213"/>
      <c r="AD137" s="213"/>
      <c r="AE137" s="213"/>
      <c r="AF137" s="213"/>
      <c r="AG137" s="213" t="s">
        <v>232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2">
      <c r="A138" s="220"/>
      <c r="B138" s="221"/>
      <c r="C138" s="248" t="s">
        <v>404</v>
      </c>
      <c r="D138" s="226"/>
      <c r="E138" s="227">
        <v>5.42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3"/>
      <c r="AA138" s="213"/>
      <c r="AB138" s="213"/>
      <c r="AC138" s="213"/>
      <c r="AD138" s="213"/>
      <c r="AE138" s="213"/>
      <c r="AF138" s="213"/>
      <c r="AG138" s="213" t="s">
        <v>232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36">
        <v>36</v>
      </c>
      <c r="B139" s="237" t="s">
        <v>405</v>
      </c>
      <c r="C139" s="246" t="s">
        <v>406</v>
      </c>
      <c r="D139" s="238" t="s">
        <v>261</v>
      </c>
      <c r="E139" s="239">
        <v>1</v>
      </c>
      <c r="F139" s="240"/>
      <c r="G139" s="241">
        <f>ROUND(E139*F139,2)</f>
        <v>0</v>
      </c>
      <c r="H139" s="240"/>
      <c r="I139" s="241">
        <f>ROUND(E139*H139,2)</f>
        <v>0</v>
      </c>
      <c r="J139" s="240"/>
      <c r="K139" s="241">
        <f>ROUND(E139*J139,2)</f>
        <v>0</v>
      </c>
      <c r="L139" s="241">
        <v>21</v>
      </c>
      <c r="M139" s="241">
        <f>G139*(1+L139/100)</f>
        <v>0</v>
      </c>
      <c r="N139" s="239">
        <v>8.8699999999999994E-3</v>
      </c>
      <c r="O139" s="239">
        <f>ROUND(E139*N139,2)</f>
        <v>0.01</v>
      </c>
      <c r="P139" s="239">
        <v>0</v>
      </c>
      <c r="Q139" s="239">
        <f>ROUND(E139*P139,2)</f>
        <v>0</v>
      </c>
      <c r="R139" s="241" t="s">
        <v>246</v>
      </c>
      <c r="S139" s="241" t="s">
        <v>204</v>
      </c>
      <c r="T139" s="242" t="s">
        <v>204</v>
      </c>
      <c r="U139" s="224">
        <v>0.35974</v>
      </c>
      <c r="V139" s="224">
        <f>ROUND(E139*U139,2)</f>
        <v>0.36</v>
      </c>
      <c r="W139" s="224"/>
      <c r="X139" s="224" t="s">
        <v>240</v>
      </c>
      <c r="Y139" s="224" t="s">
        <v>207</v>
      </c>
      <c r="Z139" s="213"/>
      <c r="AA139" s="213"/>
      <c r="AB139" s="213"/>
      <c r="AC139" s="213"/>
      <c r="AD139" s="213"/>
      <c r="AE139" s="213"/>
      <c r="AF139" s="213"/>
      <c r="AG139" s="213" t="s">
        <v>241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2">
      <c r="A140" s="220"/>
      <c r="B140" s="221"/>
      <c r="C140" s="267" t="s">
        <v>393</v>
      </c>
      <c r="D140" s="256"/>
      <c r="E140" s="256"/>
      <c r="F140" s="256"/>
      <c r="G140" s="256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3"/>
      <c r="AA140" s="213"/>
      <c r="AB140" s="213"/>
      <c r="AC140" s="213"/>
      <c r="AD140" s="213"/>
      <c r="AE140" s="213"/>
      <c r="AF140" s="213"/>
      <c r="AG140" s="213" t="s">
        <v>253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43" t="str">
        <f>C140</f>
        <v>jakoukoliv maltou, z pomocného pracovního lešení o výšce podlahy do 1900 mm a pro zatížení do 1,5 kPa,</v>
      </c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20"/>
      <c r="B141" s="221"/>
      <c r="C141" s="248" t="s">
        <v>407</v>
      </c>
      <c r="D141" s="226"/>
      <c r="E141" s="227">
        <v>1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3"/>
      <c r="AA141" s="213"/>
      <c r="AB141" s="213"/>
      <c r="AC141" s="213"/>
      <c r="AD141" s="213"/>
      <c r="AE141" s="213"/>
      <c r="AF141" s="213"/>
      <c r="AG141" s="213" t="s">
        <v>232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36">
        <v>37</v>
      </c>
      <c r="B142" s="237" t="s">
        <v>408</v>
      </c>
      <c r="C142" s="246" t="s">
        <v>409</v>
      </c>
      <c r="D142" s="238" t="s">
        <v>261</v>
      </c>
      <c r="E142" s="239">
        <v>1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3.6119999999999999E-2</v>
      </c>
      <c r="O142" s="239">
        <f>ROUND(E142*N142,2)</f>
        <v>0.04</v>
      </c>
      <c r="P142" s="239">
        <v>0</v>
      </c>
      <c r="Q142" s="239">
        <f>ROUND(E142*P142,2)</f>
        <v>0</v>
      </c>
      <c r="R142" s="241" t="s">
        <v>246</v>
      </c>
      <c r="S142" s="241" t="s">
        <v>204</v>
      </c>
      <c r="T142" s="242" t="s">
        <v>204</v>
      </c>
      <c r="U142" s="224">
        <v>0.88292999999999999</v>
      </c>
      <c r="V142" s="224">
        <f>ROUND(E142*U142,2)</f>
        <v>0.88</v>
      </c>
      <c r="W142" s="224"/>
      <c r="X142" s="224" t="s">
        <v>240</v>
      </c>
      <c r="Y142" s="224" t="s">
        <v>207</v>
      </c>
      <c r="Z142" s="213"/>
      <c r="AA142" s="213"/>
      <c r="AB142" s="213"/>
      <c r="AC142" s="213"/>
      <c r="AD142" s="213"/>
      <c r="AE142" s="213"/>
      <c r="AF142" s="213"/>
      <c r="AG142" s="213" t="s">
        <v>241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2">
      <c r="A143" s="220"/>
      <c r="B143" s="221"/>
      <c r="C143" s="267" t="s">
        <v>393</v>
      </c>
      <c r="D143" s="256"/>
      <c r="E143" s="256"/>
      <c r="F143" s="256"/>
      <c r="G143" s="256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3"/>
      <c r="AA143" s="213"/>
      <c r="AB143" s="213"/>
      <c r="AC143" s="213"/>
      <c r="AD143" s="213"/>
      <c r="AE143" s="213"/>
      <c r="AF143" s="213"/>
      <c r="AG143" s="213" t="s">
        <v>253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43" t="str">
        <f>C143</f>
        <v>jakoukoliv maltou, z pomocného pracovního lešení o výšce podlahy do 1900 mm a pro zatížení do 1,5 kPa,</v>
      </c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48" t="s">
        <v>410</v>
      </c>
      <c r="D144" s="226"/>
      <c r="E144" s="227">
        <v>1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3"/>
      <c r="AA144" s="213"/>
      <c r="AB144" s="213"/>
      <c r="AC144" s="213"/>
      <c r="AD144" s="213"/>
      <c r="AE144" s="213"/>
      <c r="AF144" s="213"/>
      <c r="AG144" s="213" t="s">
        <v>232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36">
        <v>38</v>
      </c>
      <c r="B145" s="237" t="s">
        <v>411</v>
      </c>
      <c r="C145" s="246" t="s">
        <v>412</v>
      </c>
      <c r="D145" s="238" t="s">
        <v>245</v>
      </c>
      <c r="E145" s="239">
        <v>12</v>
      </c>
      <c r="F145" s="240"/>
      <c r="G145" s="241">
        <f>ROUND(E145*F145,2)</f>
        <v>0</v>
      </c>
      <c r="H145" s="240"/>
      <c r="I145" s="241">
        <f>ROUND(E145*H145,2)</f>
        <v>0</v>
      </c>
      <c r="J145" s="240"/>
      <c r="K145" s="241">
        <f>ROUND(E145*J145,2)</f>
        <v>0</v>
      </c>
      <c r="L145" s="241">
        <v>21</v>
      </c>
      <c r="M145" s="241">
        <f>G145*(1+L145/100)</f>
        <v>0</v>
      </c>
      <c r="N145" s="239">
        <v>1.299E-2</v>
      </c>
      <c r="O145" s="239">
        <f>ROUND(E145*N145,2)</f>
        <v>0.16</v>
      </c>
      <c r="P145" s="239">
        <v>0</v>
      </c>
      <c r="Q145" s="239">
        <f>ROUND(E145*P145,2)</f>
        <v>0</v>
      </c>
      <c r="R145" s="241" t="s">
        <v>246</v>
      </c>
      <c r="S145" s="241" t="s">
        <v>204</v>
      </c>
      <c r="T145" s="242" t="s">
        <v>204</v>
      </c>
      <c r="U145" s="224">
        <v>0.248</v>
      </c>
      <c r="V145" s="224">
        <f>ROUND(E145*U145,2)</f>
        <v>2.98</v>
      </c>
      <c r="W145" s="224"/>
      <c r="X145" s="224" t="s">
        <v>240</v>
      </c>
      <c r="Y145" s="224" t="s">
        <v>207</v>
      </c>
      <c r="Z145" s="213"/>
      <c r="AA145" s="213"/>
      <c r="AB145" s="213"/>
      <c r="AC145" s="213"/>
      <c r="AD145" s="213"/>
      <c r="AE145" s="213"/>
      <c r="AF145" s="213"/>
      <c r="AG145" s="213" t="s">
        <v>241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67" t="s">
        <v>413</v>
      </c>
      <c r="D146" s="256"/>
      <c r="E146" s="256"/>
      <c r="F146" s="256"/>
      <c r="G146" s="256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3"/>
      <c r="AA146" s="213"/>
      <c r="AB146" s="213"/>
      <c r="AC146" s="213"/>
      <c r="AD146" s="213"/>
      <c r="AE146" s="213"/>
      <c r="AF146" s="213"/>
      <c r="AG146" s="213" t="s">
        <v>253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6">
        <v>39</v>
      </c>
      <c r="B147" s="237" t="s">
        <v>414</v>
      </c>
      <c r="C147" s="246" t="s">
        <v>415</v>
      </c>
      <c r="D147" s="238" t="s">
        <v>245</v>
      </c>
      <c r="E147" s="239">
        <v>67.28</v>
      </c>
      <c r="F147" s="240"/>
      <c r="G147" s="241">
        <f>ROUND(E147*F147,2)</f>
        <v>0</v>
      </c>
      <c r="H147" s="240"/>
      <c r="I147" s="241">
        <f>ROUND(E147*H147,2)</f>
        <v>0</v>
      </c>
      <c r="J147" s="240"/>
      <c r="K147" s="241">
        <f>ROUND(E147*J147,2)</f>
        <v>0</v>
      </c>
      <c r="L147" s="241">
        <v>21</v>
      </c>
      <c r="M147" s="241">
        <f>G147*(1+L147/100)</f>
        <v>0</v>
      </c>
      <c r="N147" s="239">
        <v>2.5100000000000001E-3</v>
      </c>
      <c r="O147" s="239">
        <f>ROUND(E147*N147,2)</f>
        <v>0.17</v>
      </c>
      <c r="P147" s="239">
        <v>0</v>
      </c>
      <c r="Q147" s="239">
        <f>ROUND(E147*P147,2)</f>
        <v>0</v>
      </c>
      <c r="R147" s="241" t="s">
        <v>246</v>
      </c>
      <c r="S147" s="241" t="s">
        <v>204</v>
      </c>
      <c r="T147" s="242" t="s">
        <v>204</v>
      </c>
      <c r="U147" s="224">
        <v>0.18232999999999999</v>
      </c>
      <c r="V147" s="224">
        <f>ROUND(E147*U147,2)</f>
        <v>12.27</v>
      </c>
      <c r="W147" s="224"/>
      <c r="X147" s="224" t="s">
        <v>240</v>
      </c>
      <c r="Y147" s="224" t="s">
        <v>207</v>
      </c>
      <c r="Z147" s="213"/>
      <c r="AA147" s="213"/>
      <c r="AB147" s="213"/>
      <c r="AC147" s="213"/>
      <c r="AD147" s="213"/>
      <c r="AE147" s="213"/>
      <c r="AF147" s="213"/>
      <c r="AG147" s="213" t="s">
        <v>241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48" t="s">
        <v>416</v>
      </c>
      <c r="D148" s="226"/>
      <c r="E148" s="227">
        <v>6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3"/>
      <c r="AA148" s="213"/>
      <c r="AB148" s="213"/>
      <c r="AC148" s="213"/>
      <c r="AD148" s="213"/>
      <c r="AE148" s="213"/>
      <c r="AF148" s="213"/>
      <c r="AG148" s="213" t="s">
        <v>232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 x14ac:dyDescent="0.2">
      <c r="A149" s="220"/>
      <c r="B149" s="221"/>
      <c r="C149" s="248" t="s">
        <v>417</v>
      </c>
      <c r="D149" s="226"/>
      <c r="E149" s="227">
        <v>20.399999999999999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3"/>
      <c r="AA149" s="213"/>
      <c r="AB149" s="213"/>
      <c r="AC149" s="213"/>
      <c r="AD149" s="213"/>
      <c r="AE149" s="213"/>
      <c r="AF149" s="213"/>
      <c r="AG149" s="213" t="s">
        <v>232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 x14ac:dyDescent="0.2">
      <c r="A150" s="220"/>
      <c r="B150" s="221"/>
      <c r="C150" s="248" t="s">
        <v>418</v>
      </c>
      <c r="D150" s="226"/>
      <c r="E150" s="227">
        <v>20.399999999999999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3"/>
      <c r="AA150" s="213"/>
      <c r="AB150" s="213"/>
      <c r="AC150" s="213"/>
      <c r="AD150" s="213"/>
      <c r="AE150" s="213"/>
      <c r="AF150" s="213"/>
      <c r="AG150" s="213" t="s">
        <v>232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 x14ac:dyDescent="0.2">
      <c r="A151" s="220"/>
      <c r="B151" s="221"/>
      <c r="C151" s="248" t="s">
        <v>419</v>
      </c>
      <c r="D151" s="226"/>
      <c r="E151" s="227">
        <v>10.34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3"/>
      <c r="AA151" s="213"/>
      <c r="AB151" s="213"/>
      <c r="AC151" s="213"/>
      <c r="AD151" s="213"/>
      <c r="AE151" s="213"/>
      <c r="AF151" s="213"/>
      <c r="AG151" s="213" t="s">
        <v>232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 x14ac:dyDescent="0.2">
      <c r="A152" s="220"/>
      <c r="B152" s="221"/>
      <c r="C152" s="248" t="s">
        <v>420</v>
      </c>
      <c r="D152" s="226"/>
      <c r="E152" s="227">
        <v>10.14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3"/>
      <c r="AA152" s="213"/>
      <c r="AB152" s="213"/>
      <c r="AC152" s="213"/>
      <c r="AD152" s="213"/>
      <c r="AE152" s="213"/>
      <c r="AF152" s="213"/>
      <c r="AG152" s="213" t="s">
        <v>232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6">
        <v>40</v>
      </c>
      <c r="B153" s="237" t="s">
        <v>421</v>
      </c>
      <c r="C153" s="246" t="s">
        <v>422</v>
      </c>
      <c r="D153" s="238" t="s">
        <v>238</v>
      </c>
      <c r="E153" s="239">
        <v>8.91</v>
      </c>
      <c r="F153" s="240"/>
      <c r="G153" s="241">
        <f>ROUND(E153*F153,2)</f>
        <v>0</v>
      </c>
      <c r="H153" s="240"/>
      <c r="I153" s="241">
        <f>ROUND(E153*H153,2)</f>
        <v>0</v>
      </c>
      <c r="J153" s="240"/>
      <c r="K153" s="241">
        <f>ROUND(E153*J153,2)</f>
        <v>0</v>
      </c>
      <c r="L153" s="241">
        <v>21</v>
      </c>
      <c r="M153" s="241">
        <f>G153*(1+L153/100)</f>
        <v>0</v>
      </c>
      <c r="N153" s="239">
        <v>5.2839999999999998E-2</v>
      </c>
      <c r="O153" s="239">
        <f>ROUND(E153*N153,2)</f>
        <v>0.47</v>
      </c>
      <c r="P153" s="239">
        <v>0</v>
      </c>
      <c r="Q153" s="239">
        <f>ROUND(E153*P153,2)</f>
        <v>0</v>
      </c>
      <c r="R153" s="241" t="s">
        <v>246</v>
      </c>
      <c r="S153" s="241" t="s">
        <v>204</v>
      </c>
      <c r="T153" s="242" t="s">
        <v>204</v>
      </c>
      <c r="U153" s="224">
        <v>1.0569999999999999</v>
      </c>
      <c r="V153" s="224">
        <f>ROUND(E153*U153,2)</f>
        <v>9.42</v>
      </c>
      <c r="W153" s="224"/>
      <c r="X153" s="224" t="s">
        <v>240</v>
      </c>
      <c r="Y153" s="224" t="s">
        <v>207</v>
      </c>
      <c r="Z153" s="213"/>
      <c r="AA153" s="213"/>
      <c r="AB153" s="213"/>
      <c r="AC153" s="213"/>
      <c r="AD153" s="213"/>
      <c r="AE153" s="213"/>
      <c r="AF153" s="213"/>
      <c r="AG153" s="213" t="s">
        <v>241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67" t="s">
        <v>423</v>
      </c>
      <c r="D154" s="256"/>
      <c r="E154" s="256"/>
      <c r="F154" s="256"/>
      <c r="G154" s="256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3"/>
      <c r="AA154" s="213"/>
      <c r="AB154" s="213"/>
      <c r="AC154" s="213"/>
      <c r="AD154" s="213"/>
      <c r="AE154" s="213"/>
      <c r="AF154" s="213"/>
      <c r="AG154" s="213" t="s">
        <v>253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43" t="str">
        <f>C154</f>
        <v>okenního nebo dveřního, z pomocného pracovního lešení o výšce podlahy do 1900 mm a pro zatížení do 1,5 kPa,</v>
      </c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">
      <c r="A155" s="220"/>
      <c r="B155" s="221"/>
      <c r="C155" s="248" t="s">
        <v>424</v>
      </c>
      <c r="D155" s="226"/>
      <c r="E155" s="227"/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3"/>
      <c r="AA155" s="213"/>
      <c r="AB155" s="213"/>
      <c r="AC155" s="213"/>
      <c r="AD155" s="213"/>
      <c r="AE155" s="213"/>
      <c r="AF155" s="213"/>
      <c r="AG155" s="213" t="s">
        <v>232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2">
      <c r="A156" s="220"/>
      <c r="B156" s="221"/>
      <c r="C156" s="248" t="s">
        <v>425</v>
      </c>
      <c r="D156" s="226"/>
      <c r="E156" s="227">
        <v>1.26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232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2.5" outlineLevel="3" x14ac:dyDescent="0.2">
      <c r="A157" s="220"/>
      <c r="B157" s="221"/>
      <c r="C157" s="248" t="s">
        <v>426</v>
      </c>
      <c r="D157" s="226"/>
      <c r="E157" s="227">
        <v>4.05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3"/>
      <c r="AA157" s="213"/>
      <c r="AB157" s="213"/>
      <c r="AC157" s="213"/>
      <c r="AD157" s="213"/>
      <c r="AE157" s="213"/>
      <c r="AF157" s="213"/>
      <c r="AG157" s="213" t="s">
        <v>232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 x14ac:dyDescent="0.2">
      <c r="A158" s="220"/>
      <c r="B158" s="221"/>
      <c r="C158" s="248" t="s">
        <v>427</v>
      </c>
      <c r="D158" s="226"/>
      <c r="E158" s="227"/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3"/>
      <c r="AA158" s="213"/>
      <c r="AB158" s="213"/>
      <c r="AC158" s="213"/>
      <c r="AD158" s="213"/>
      <c r="AE158" s="213"/>
      <c r="AF158" s="213"/>
      <c r="AG158" s="213" t="s">
        <v>232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 x14ac:dyDescent="0.2">
      <c r="A159" s="220"/>
      <c r="B159" s="221"/>
      <c r="C159" s="248" t="s">
        <v>428</v>
      </c>
      <c r="D159" s="226"/>
      <c r="E159" s="227">
        <v>3.6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3"/>
      <c r="AA159" s="213"/>
      <c r="AB159" s="213"/>
      <c r="AC159" s="213"/>
      <c r="AD159" s="213"/>
      <c r="AE159" s="213"/>
      <c r="AF159" s="213"/>
      <c r="AG159" s="213" t="s">
        <v>232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6">
        <v>41</v>
      </c>
      <c r="B160" s="237" t="s">
        <v>429</v>
      </c>
      <c r="C160" s="246" t="s">
        <v>430</v>
      </c>
      <c r="D160" s="238" t="s">
        <v>238</v>
      </c>
      <c r="E160" s="239">
        <v>4.5960000000000001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39">
        <v>3.5659999999999997E-2</v>
      </c>
      <c r="O160" s="239">
        <f>ROUND(E160*N160,2)</f>
        <v>0.16</v>
      </c>
      <c r="P160" s="239">
        <v>0</v>
      </c>
      <c r="Q160" s="239">
        <f>ROUND(E160*P160,2)</f>
        <v>0</v>
      </c>
      <c r="R160" s="241" t="s">
        <v>246</v>
      </c>
      <c r="S160" s="241" t="s">
        <v>204</v>
      </c>
      <c r="T160" s="242" t="s">
        <v>204</v>
      </c>
      <c r="U160" s="224">
        <v>1.1841699999999999</v>
      </c>
      <c r="V160" s="224">
        <f>ROUND(E160*U160,2)</f>
        <v>5.44</v>
      </c>
      <c r="W160" s="224"/>
      <c r="X160" s="224" t="s">
        <v>240</v>
      </c>
      <c r="Y160" s="224" t="s">
        <v>207</v>
      </c>
      <c r="Z160" s="213"/>
      <c r="AA160" s="213"/>
      <c r="AB160" s="213"/>
      <c r="AC160" s="213"/>
      <c r="AD160" s="213"/>
      <c r="AE160" s="213"/>
      <c r="AF160" s="213"/>
      <c r="AG160" s="213" t="s">
        <v>241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 x14ac:dyDescent="0.2">
      <c r="A161" s="220"/>
      <c r="B161" s="221"/>
      <c r="C161" s="267" t="s">
        <v>423</v>
      </c>
      <c r="D161" s="256"/>
      <c r="E161" s="256"/>
      <c r="F161" s="256"/>
      <c r="G161" s="256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3"/>
      <c r="AA161" s="213"/>
      <c r="AB161" s="213"/>
      <c r="AC161" s="213"/>
      <c r="AD161" s="213"/>
      <c r="AE161" s="213"/>
      <c r="AF161" s="213"/>
      <c r="AG161" s="213" t="s">
        <v>253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43" t="str">
        <f>C161</f>
        <v>okenního nebo dveřního, z pomocného pracovního lešení o výšce podlahy do 1900 mm a pro zatížení do 1,5 kPa,</v>
      </c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48" t="s">
        <v>431</v>
      </c>
      <c r="D162" s="226"/>
      <c r="E162" s="227">
        <v>1.53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3"/>
      <c r="AA162" s="213"/>
      <c r="AB162" s="213"/>
      <c r="AC162" s="213"/>
      <c r="AD162" s="213"/>
      <c r="AE162" s="213"/>
      <c r="AF162" s="213"/>
      <c r="AG162" s="213" t="s">
        <v>232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3" x14ac:dyDescent="0.2">
      <c r="A163" s="220"/>
      <c r="B163" s="221"/>
      <c r="C163" s="248" t="s">
        <v>432</v>
      </c>
      <c r="D163" s="226"/>
      <c r="E163" s="227">
        <v>1.53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3"/>
      <c r="AA163" s="213"/>
      <c r="AB163" s="213"/>
      <c r="AC163" s="213"/>
      <c r="AD163" s="213"/>
      <c r="AE163" s="213"/>
      <c r="AF163" s="213"/>
      <c r="AG163" s="213" t="s">
        <v>232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3" x14ac:dyDescent="0.2">
      <c r="A164" s="220"/>
      <c r="B164" s="221"/>
      <c r="C164" s="248" t="s">
        <v>433</v>
      </c>
      <c r="D164" s="226"/>
      <c r="E164" s="227">
        <v>0.77549999999999997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3"/>
      <c r="AA164" s="213"/>
      <c r="AB164" s="213"/>
      <c r="AC164" s="213"/>
      <c r="AD164" s="213"/>
      <c r="AE164" s="213"/>
      <c r="AF164" s="213"/>
      <c r="AG164" s="213" t="s">
        <v>232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2">
      <c r="A165" s="220"/>
      <c r="B165" s="221"/>
      <c r="C165" s="248" t="s">
        <v>434</v>
      </c>
      <c r="D165" s="226"/>
      <c r="E165" s="227">
        <v>0.76049999999999995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3"/>
      <c r="AA165" s="213"/>
      <c r="AB165" s="213"/>
      <c r="AC165" s="213"/>
      <c r="AD165" s="213"/>
      <c r="AE165" s="213"/>
      <c r="AF165" s="213"/>
      <c r="AG165" s="213" t="s">
        <v>232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36">
        <v>42</v>
      </c>
      <c r="B166" s="237" t="s">
        <v>435</v>
      </c>
      <c r="C166" s="246" t="s">
        <v>436</v>
      </c>
      <c r="D166" s="238" t="s">
        <v>238</v>
      </c>
      <c r="E166" s="239">
        <v>12</v>
      </c>
      <c r="F166" s="240"/>
      <c r="G166" s="241">
        <f>ROUND(E166*F166,2)</f>
        <v>0</v>
      </c>
      <c r="H166" s="240"/>
      <c r="I166" s="241">
        <f>ROUND(E166*H166,2)</f>
        <v>0</v>
      </c>
      <c r="J166" s="240"/>
      <c r="K166" s="241">
        <f>ROUND(E166*J166,2)</f>
        <v>0</v>
      </c>
      <c r="L166" s="241">
        <v>21</v>
      </c>
      <c r="M166" s="241">
        <f>G166*(1+L166/100)</f>
        <v>0</v>
      </c>
      <c r="N166" s="239">
        <v>3.9690000000000003E-2</v>
      </c>
      <c r="O166" s="239">
        <f>ROUND(E166*N166,2)</f>
        <v>0.48</v>
      </c>
      <c r="P166" s="239">
        <v>0</v>
      </c>
      <c r="Q166" s="239">
        <f>ROUND(E166*P166,2)</f>
        <v>0</v>
      </c>
      <c r="R166" s="241" t="s">
        <v>246</v>
      </c>
      <c r="S166" s="241" t="s">
        <v>204</v>
      </c>
      <c r="T166" s="242" t="s">
        <v>204</v>
      </c>
      <c r="U166" s="224">
        <v>0.73243999999999998</v>
      </c>
      <c r="V166" s="224">
        <f>ROUND(E166*U166,2)</f>
        <v>8.7899999999999991</v>
      </c>
      <c r="W166" s="224"/>
      <c r="X166" s="224" t="s">
        <v>240</v>
      </c>
      <c r="Y166" s="224" t="s">
        <v>207</v>
      </c>
      <c r="Z166" s="213"/>
      <c r="AA166" s="213"/>
      <c r="AB166" s="213"/>
      <c r="AC166" s="213"/>
      <c r="AD166" s="213"/>
      <c r="AE166" s="213"/>
      <c r="AF166" s="213"/>
      <c r="AG166" s="213" t="s">
        <v>241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2">
      <c r="A167" s="220"/>
      <c r="B167" s="221"/>
      <c r="C167" s="248" t="s">
        <v>242</v>
      </c>
      <c r="D167" s="226"/>
      <c r="E167" s="227">
        <v>12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3"/>
      <c r="AA167" s="213"/>
      <c r="AB167" s="213"/>
      <c r="AC167" s="213"/>
      <c r="AD167" s="213"/>
      <c r="AE167" s="213"/>
      <c r="AF167" s="213"/>
      <c r="AG167" s="213" t="s">
        <v>232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ht="22.5" outlineLevel="1" x14ac:dyDescent="0.2">
      <c r="A168" s="236">
        <v>43</v>
      </c>
      <c r="B168" s="237" t="s">
        <v>437</v>
      </c>
      <c r="C168" s="246" t="s">
        <v>438</v>
      </c>
      <c r="D168" s="238" t="s">
        <v>238</v>
      </c>
      <c r="E168" s="239">
        <v>94.720699999999994</v>
      </c>
      <c r="F168" s="240"/>
      <c r="G168" s="241">
        <f>ROUND(E168*F168,2)</f>
        <v>0</v>
      </c>
      <c r="H168" s="240"/>
      <c r="I168" s="241">
        <f>ROUND(E168*H168,2)</f>
        <v>0</v>
      </c>
      <c r="J168" s="240"/>
      <c r="K168" s="241">
        <f>ROUND(E168*J168,2)</f>
        <v>0</v>
      </c>
      <c r="L168" s="241">
        <v>21</v>
      </c>
      <c r="M168" s="241">
        <f>G168*(1+L168/100)</f>
        <v>0</v>
      </c>
      <c r="N168" s="239">
        <v>1.312E-2</v>
      </c>
      <c r="O168" s="239">
        <f>ROUND(E168*N168,2)</f>
        <v>1.24</v>
      </c>
      <c r="P168" s="239">
        <v>0</v>
      </c>
      <c r="Q168" s="239">
        <f>ROUND(E168*P168,2)</f>
        <v>0</v>
      </c>
      <c r="R168" s="241" t="s">
        <v>267</v>
      </c>
      <c r="S168" s="241" t="s">
        <v>204</v>
      </c>
      <c r="T168" s="242" t="s">
        <v>204</v>
      </c>
      <c r="U168" s="224">
        <v>0.47</v>
      </c>
      <c r="V168" s="224">
        <f>ROUND(E168*U168,2)</f>
        <v>44.52</v>
      </c>
      <c r="W168" s="224"/>
      <c r="X168" s="224" t="s">
        <v>240</v>
      </c>
      <c r="Y168" s="224" t="s">
        <v>207</v>
      </c>
      <c r="Z168" s="213"/>
      <c r="AA168" s="213"/>
      <c r="AB168" s="213"/>
      <c r="AC168" s="213"/>
      <c r="AD168" s="213"/>
      <c r="AE168" s="213"/>
      <c r="AF168" s="213"/>
      <c r="AG168" s="213" t="s">
        <v>241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">
      <c r="A169" s="220"/>
      <c r="B169" s="221"/>
      <c r="C169" s="267" t="s">
        <v>439</v>
      </c>
      <c r="D169" s="256"/>
      <c r="E169" s="256"/>
      <c r="F169" s="256"/>
      <c r="G169" s="256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3"/>
      <c r="AA169" s="213"/>
      <c r="AB169" s="213"/>
      <c r="AC169" s="213"/>
      <c r="AD169" s="213"/>
      <c r="AE169" s="213"/>
      <c r="AF169" s="213"/>
      <c r="AG169" s="213" t="s">
        <v>253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 x14ac:dyDescent="0.2">
      <c r="A170" s="220"/>
      <c r="B170" s="221"/>
      <c r="C170" s="248" t="s">
        <v>440</v>
      </c>
      <c r="D170" s="226"/>
      <c r="E170" s="227"/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3"/>
      <c r="AA170" s="213"/>
      <c r="AB170" s="213"/>
      <c r="AC170" s="213"/>
      <c r="AD170" s="213"/>
      <c r="AE170" s="213"/>
      <c r="AF170" s="213"/>
      <c r="AG170" s="213" t="s">
        <v>232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3" x14ac:dyDescent="0.2">
      <c r="A171" s="220"/>
      <c r="B171" s="221"/>
      <c r="C171" s="248" t="s">
        <v>441</v>
      </c>
      <c r="D171" s="226"/>
      <c r="E171" s="227">
        <v>1.75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3"/>
      <c r="AA171" s="213"/>
      <c r="AB171" s="213"/>
      <c r="AC171" s="213"/>
      <c r="AD171" s="213"/>
      <c r="AE171" s="213"/>
      <c r="AF171" s="213"/>
      <c r="AG171" s="213" t="s">
        <v>232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 x14ac:dyDescent="0.2">
      <c r="A172" s="220"/>
      <c r="B172" s="221"/>
      <c r="C172" s="248" t="s">
        <v>424</v>
      </c>
      <c r="D172" s="226"/>
      <c r="E172" s="227"/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3"/>
      <c r="AA172" s="213"/>
      <c r="AB172" s="213"/>
      <c r="AC172" s="213"/>
      <c r="AD172" s="213"/>
      <c r="AE172" s="213"/>
      <c r="AF172" s="213"/>
      <c r="AG172" s="213" t="s">
        <v>232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22.5" outlineLevel="3" x14ac:dyDescent="0.2">
      <c r="A173" s="220"/>
      <c r="B173" s="221"/>
      <c r="C173" s="248" t="s">
        <v>442</v>
      </c>
      <c r="D173" s="226"/>
      <c r="E173" s="227">
        <v>68.677499999999995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3"/>
      <c r="AA173" s="213"/>
      <c r="AB173" s="213"/>
      <c r="AC173" s="213"/>
      <c r="AD173" s="213"/>
      <c r="AE173" s="213"/>
      <c r="AF173" s="213"/>
      <c r="AG173" s="213" t="s">
        <v>232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3" x14ac:dyDescent="0.2">
      <c r="A174" s="220"/>
      <c r="B174" s="221"/>
      <c r="C174" s="248" t="s">
        <v>443</v>
      </c>
      <c r="D174" s="226"/>
      <c r="E174" s="227">
        <v>15.15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3"/>
      <c r="AA174" s="213"/>
      <c r="AB174" s="213"/>
      <c r="AC174" s="213"/>
      <c r="AD174" s="213"/>
      <c r="AE174" s="213"/>
      <c r="AF174" s="213"/>
      <c r="AG174" s="213" t="s">
        <v>232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3" x14ac:dyDescent="0.2">
      <c r="A175" s="220"/>
      <c r="B175" s="221"/>
      <c r="C175" s="248" t="s">
        <v>444</v>
      </c>
      <c r="D175" s="226"/>
      <c r="E175" s="227">
        <v>8.1449999999999996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3"/>
      <c r="AA175" s="213"/>
      <c r="AB175" s="213"/>
      <c r="AC175" s="213"/>
      <c r="AD175" s="213"/>
      <c r="AE175" s="213"/>
      <c r="AF175" s="213"/>
      <c r="AG175" s="213" t="s">
        <v>232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22.5" outlineLevel="3" x14ac:dyDescent="0.2">
      <c r="A176" s="220"/>
      <c r="B176" s="221"/>
      <c r="C176" s="248" t="s">
        <v>445</v>
      </c>
      <c r="D176" s="226"/>
      <c r="E176" s="227">
        <v>-11.4168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3"/>
      <c r="AA176" s="213"/>
      <c r="AB176" s="213"/>
      <c r="AC176" s="213"/>
      <c r="AD176" s="213"/>
      <c r="AE176" s="213"/>
      <c r="AF176" s="213"/>
      <c r="AG176" s="213" t="s">
        <v>232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ht="22.5" outlineLevel="3" x14ac:dyDescent="0.2">
      <c r="A177" s="220"/>
      <c r="B177" s="221"/>
      <c r="C177" s="248" t="s">
        <v>446</v>
      </c>
      <c r="D177" s="226"/>
      <c r="E177" s="227">
        <v>5.49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3"/>
      <c r="AA177" s="213"/>
      <c r="AB177" s="213"/>
      <c r="AC177" s="213"/>
      <c r="AD177" s="213"/>
      <c r="AE177" s="213"/>
      <c r="AF177" s="213"/>
      <c r="AG177" s="213" t="s">
        <v>232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3" x14ac:dyDescent="0.2">
      <c r="A178" s="220"/>
      <c r="B178" s="221"/>
      <c r="C178" s="248" t="s">
        <v>447</v>
      </c>
      <c r="D178" s="226"/>
      <c r="E178" s="227">
        <v>2.9249999999999998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3"/>
      <c r="AA178" s="213"/>
      <c r="AB178" s="213"/>
      <c r="AC178" s="213"/>
      <c r="AD178" s="213"/>
      <c r="AE178" s="213"/>
      <c r="AF178" s="213"/>
      <c r="AG178" s="213" t="s">
        <v>232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3" x14ac:dyDescent="0.2">
      <c r="A179" s="220"/>
      <c r="B179" s="221"/>
      <c r="C179" s="248" t="s">
        <v>448</v>
      </c>
      <c r="D179" s="226"/>
      <c r="E179" s="227">
        <v>4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3"/>
      <c r="AA179" s="213"/>
      <c r="AB179" s="213"/>
      <c r="AC179" s="213"/>
      <c r="AD179" s="213"/>
      <c r="AE179" s="213"/>
      <c r="AF179" s="213"/>
      <c r="AG179" s="213" t="s">
        <v>232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ht="22.5" outlineLevel="1" x14ac:dyDescent="0.2">
      <c r="A180" s="236">
        <v>44</v>
      </c>
      <c r="B180" s="237" t="s">
        <v>449</v>
      </c>
      <c r="C180" s="246" t="s">
        <v>450</v>
      </c>
      <c r="D180" s="238" t="s">
        <v>238</v>
      </c>
      <c r="E180" s="239">
        <v>2.3561999999999999</v>
      </c>
      <c r="F180" s="240"/>
      <c r="G180" s="241">
        <f>ROUND(E180*F180,2)</f>
        <v>0</v>
      </c>
      <c r="H180" s="240"/>
      <c r="I180" s="241">
        <f>ROUND(E180*H180,2)</f>
        <v>0</v>
      </c>
      <c r="J180" s="240"/>
      <c r="K180" s="241">
        <f>ROUND(E180*J180,2)</f>
        <v>0</v>
      </c>
      <c r="L180" s="241">
        <v>21</v>
      </c>
      <c r="M180" s="241">
        <f>G180*(1+L180/100)</f>
        <v>0</v>
      </c>
      <c r="N180" s="239">
        <v>2.7099999999999999E-2</v>
      </c>
      <c r="O180" s="239">
        <f>ROUND(E180*N180,2)</f>
        <v>0.06</v>
      </c>
      <c r="P180" s="239">
        <v>0</v>
      </c>
      <c r="Q180" s="239">
        <f>ROUND(E180*P180,2)</f>
        <v>0</v>
      </c>
      <c r="R180" s="241"/>
      <c r="S180" s="241" t="s">
        <v>204</v>
      </c>
      <c r="T180" s="242" t="s">
        <v>204</v>
      </c>
      <c r="U180" s="224">
        <v>0.72399999999999998</v>
      </c>
      <c r="V180" s="224">
        <f>ROUND(E180*U180,2)</f>
        <v>1.71</v>
      </c>
      <c r="W180" s="224"/>
      <c r="X180" s="224" t="s">
        <v>240</v>
      </c>
      <c r="Y180" s="224" t="s">
        <v>207</v>
      </c>
      <c r="Z180" s="213"/>
      <c r="AA180" s="213"/>
      <c r="AB180" s="213"/>
      <c r="AC180" s="213"/>
      <c r="AD180" s="213"/>
      <c r="AE180" s="213"/>
      <c r="AF180" s="213"/>
      <c r="AG180" s="213" t="s">
        <v>241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 x14ac:dyDescent="0.2">
      <c r="A181" s="220"/>
      <c r="B181" s="221"/>
      <c r="C181" s="248" t="s">
        <v>451</v>
      </c>
      <c r="D181" s="226"/>
      <c r="E181" s="227">
        <v>2.3561999999999999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3"/>
      <c r="AA181" s="213"/>
      <c r="AB181" s="213"/>
      <c r="AC181" s="213"/>
      <c r="AD181" s="213"/>
      <c r="AE181" s="213"/>
      <c r="AF181" s="213"/>
      <c r="AG181" s="213" t="s">
        <v>232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 x14ac:dyDescent="0.2">
      <c r="A182" s="236">
        <v>45</v>
      </c>
      <c r="B182" s="237" t="s">
        <v>452</v>
      </c>
      <c r="C182" s="246" t="s">
        <v>453</v>
      </c>
      <c r="D182" s="238" t="s">
        <v>238</v>
      </c>
      <c r="E182" s="239">
        <v>500.91744999999997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4.3800000000000002E-3</v>
      </c>
      <c r="O182" s="239">
        <f>ROUND(E182*N182,2)</f>
        <v>2.19</v>
      </c>
      <c r="P182" s="239">
        <v>0</v>
      </c>
      <c r="Q182" s="239">
        <f>ROUND(E182*P182,2)</f>
        <v>0</v>
      </c>
      <c r="R182" s="241" t="s">
        <v>267</v>
      </c>
      <c r="S182" s="241" t="s">
        <v>204</v>
      </c>
      <c r="T182" s="242" t="s">
        <v>204</v>
      </c>
      <c r="U182" s="224">
        <v>0.36199999999999999</v>
      </c>
      <c r="V182" s="224">
        <f>ROUND(E182*U182,2)</f>
        <v>181.33</v>
      </c>
      <c r="W182" s="224"/>
      <c r="X182" s="224" t="s">
        <v>240</v>
      </c>
      <c r="Y182" s="224" t="s">
        <v>454</v>
      </c>
      <c r="Z182" s="213"/>
      <c r="AA182" s="213"/>
      <c r="AB182" s="213"/>
      <c r="AC182" s="213"/>
      <c r="AD182" s="213"/>
      <c r="AE182" s="213"/>
      <c r="AF182" s="213"/>
      <c r="AG182" s="213" t="s">
        <v>241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">
      <c r="A183" s="220"/>
      <c r="B183" s="221"/>
      <c r="C183" s="248" t="s">
        <v>366</v>
      </c>
      <c r="D183" s="226"/>
      <c r="E183" s="227"/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3"/>
      <c r="AA183" s="213"/>
      <c r="AB183" s="213"/>
      <c r="AC183" s="213"/>
      <c r="AD183" s="213"/>
      <c r="AE183" s="213"/>
      <c r="AF183" s="213"/>
      <c r="AG183" s="213" t="s">
        <v>232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ht="33.75" outlineLevel="3" x14ac:dyDescent="0.2">
      <c r="A184" s="220"/>
      <c r="B184" s="221"/>
      <c r="C184" s="248" t="s">
        <v>455</v>
      </c>
      <c r="D184" s="226"/>
      <c r="E184" s="227">
        <v>242.8965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3"/>
      <c r="AA184" s="213"/>
      <c r="AB184" s="213"/>
      <c r="AC184" s="213"/>
      <c r="AD184" s="213"/>
      <c r="AE184" s="213"/>
      <c r="AF184" s="213"/>
      <c r="AG184" s="213" t="s">
        <v>232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ht="22.5" outlineLevel="3" x14ac:dyDescent="0.2">
      <c r="A185" s="220"/>
      <c r="B185" s="221"/>
      <c r="C185" s="248" t="s">
        <v>456</v>
      </c>
      <c r="D185" s="226"/>
      <c r="E185" s="227">
        <v>-63.0428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3"/>
      <c r="AA185" s="213"/>
      <c r="AB185" s="213"/>
      <c r="AC185" s="213"/>
      <c r="AD185" s="213"/>
      <c r="AE185" s="213"/>
      <c r="AF185" s="213"/>
      <c r="AG185" s="213" t="s">
        <v>232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33.75" outlineLevel="3" x14ac:dyDescent="0.2">
      <c r="A186" s="220"/>
      <c r="B186" s="221"/>
      <c r="C186" s="248" t="s">
        <v>457</v>
      </c>
      <c r="D186" s="226"/>
      <c r="E186" s="227">
        <v>11.746499999999999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3"/>
      <c r="AA186" s="213"/>
      <c r="AB186" s="213"/>
      <c r="AC186" s="213"/>
      <c r="AD186" s="213"/>
      <c r="AE186" s="213"/>
      <c r="AF186" s="213"/>
      <c r="AG186" s="213" t="s">
        <v>232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ht="22.5" outlineLevel="3" x14ac:dyDescent="0.2">
      <c r="A187" s="220"/>
      <c r="B187" s="221"/>
      <c r="C187" s="248" t="s">
        <v>370</v>
      </c>
      <c r="D187" s="226"/>
      <c r="E187" s="227">
        <v>22.253499999999999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3"/>
      <c r="AA187" s="213"/>
      <c r="AB187" s="213"/>
      <c r="AC187" s="213"/>
      <c r="AD187" s="213"/>
      <c r="AE187" s="213"/>
      <c r="AF187" s="213"/>
      <c r="AG187" s="213" t="s">
        <v>232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 x14ac:dyDescent="0.2">
      <c r="A188" s="220"/>
      <c r="B188" s="221"/>
      <c r="C188" s="248" t="s">
        <v>458</v>
      </c>
      <c r="D188" s="226"/>
      <c r="E188" s="227">
        <v>32.119700000000002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3"/>
      <c r="AA188" s="213"/>
      <c r="AB188" s="213"/>
      <c r="AC188" s="213"/>
      <c r="AD188" s="213"/>
      <c r="AE188" s="213"/>
      <c r="AF188" s="213"/>
      <c r="AG188" s="213" t="s">
        <v>232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22.5" outlineLevel="3" x14ac:dyDescent="0.2">
      <c r="A189" s="220"/>
      <c r="B189" s="221"/>
      <c r="C189" s="248" t="s">
        <v>372</v>
      </c>
      <c r="D189" s="226"/>
      <c r="E189" s="227">
        <v>31.01315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3"/>
      <c r="AA189" s="213"/>
      <c r="AB189" s="213"/>
      <c r="AC189" s="213"/>
      <c r="AD189" s="213"/>
      <c r="AE189" s="213"/>
      <c r="AF189" s="213"/>
      <c r="AG189" s="213" t="s">
        <v>232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ht="22.5" outlineLevel="3" x14ac:dyDescent="0.2">
      <c r="A190" s="220"/>
      <c r="B190" s="221"/>
      <c r="C190" s="248" t="s">
        <v>459</v>
      </c>
      <c r="D190" s="226"/>
      <c r="E190" s="227">
        <v>38.684600000000003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3"/>
      <c r="AA190" s="213"/>
      <c r="AB190" s="213"/>
      <c r="AC190" s="213"/>
      <c r="AD190" s="213"/>
      <c r="AE190" s="213"/>
      <c r="AF190" s="213"/>
      <c r="AG190" s="213" t="s">
        <v>232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2.5" outlineLevel="3" x14ac:dyDescent="0.2">
      <c r="A191" s="220"/>
      <c r="B191" s="221"/>
      <c r="C191" s="248" t="s">
        <v>374</v>
      </c>
      <c r="D191" s="226"/>
      <c r="E191" s="227">
        <v>27.3429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3"/>
      <c r="AA191" s="213"/>
      <c r="AB191" s="213"/>
      <c r="AC191" s="213"/>
      <c r="AD191" s="213"/>
      <c r="AE191" s="213"/>
      <c r="AF191" s="213"/>
      <c r="AG191" s="213" t="s">
        <v>232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 x14ac:dyDescent="0.2">
      <c r="A192" s="220"/>
      <c r="B192" s="221"/>
      <c r="C192" s="248" t="s">
        <v>460</v>
      </c>
      <c r="D192" s="226"/>
      <c r="E192" s="227">
        <v>17.529499999999999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24"/>
      <c r="Z192" s="213"/>
      <c r="AA192" s="213"/>
      <c r="AB192" s="213"/>
      <c r="AC192" s="213"/>
      <c r="AD192" s="213"/>
      <c r="AE192" s="213"/>
      <c r="AF192" s="213"/>
      <c r="AG192" s="213" t="s">
        <v>232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3" x14ac:dyDescent="0.2">
      <c r="A193" s="220"/>
      <c r="B193" s="221"/>
      <c r="C193" s="248" t="s">
        <v>461</v>
      </c>
      <c r="D193" s="226"/>
      <c r="E193" s="227">
        <v>22.8858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3"/>
      <c r="AA193" s="213"/>
      <c r="AB193" s="213"/>
      <c r="AC193" s="213"/>
      <c r="AD193" s="213"/>
      <c r="AE193" s="213"/>
      <c r="AF193" s="213"/>
      <c r="AG193" s="213" t="s">
        <v>232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 x14ac:dyDescent="0.2">
      <c r="A194" s="220"/>
      <c r="B194" s="221"/>
      <c r="C194" s="248" t="s">
        <v>462</v>
      </c>
      <c r="D194" s="226"/>
      <c r="E194" s="227">
        <v>18.1769</v>
      </c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3"/>
      <c r="AA194" s="213"/>
      <c r="AB194" s="213"/>
      <c r="AC194" s="213"/>
      <c r="AD194" s="213"/>
      <c r="AE194" s="213"/>
      <c r="AF194" s="213"/>
      <c r="AG194" s="213" t="s">
        <v>232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33.75" outlineLevel="3" x14ac:dyDescent="0.2">
      <c r="A195" s="220"/>
      <c r="B195" s="221"/>
      <c r="C195" s="248" t="s">
        <v>463</v>
      </c>
      <c r="D195" s="226"/>
      <c r="E195" s="227">
        <v>67.800200000000004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3"/>
      <c r="AA195" s="213"/>
      <c r="AB195" s="213"/>
      <c r="AC195" s="213"/>
      <c r="AD195" s="213"/>
      <c r="AE195" s="213"/>
      <c r="AF195" s="213"/>
      <c r="AG195" s="213" t="s">
        <v>232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3" x14ac:dyDescent="0.2">
      <c r="A196" s="220"/>
      <c r="B196" s="221"/>
      <c r="C196" s="248" t="s">
        <v>379</v>
      </c>
      <c r="D196" s="226"/>
      <c r="E196" s="227">
        <v>31.510999999999999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3"/>
      <c r="AA196" s="213"/>
      <c r="AB196" s="213"/>
      <c r="AC196" s="213"/>
      <c r="AD196" s="213"/>
      <c r="AE196" s="213"/>
      <c r="AF196" s="213"/>
      <c r="AG196" s="213" t="s">
        <v>232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36">
        <v>46</v>
      </c>
      <c r="B197" s="237" t="s">
        <v>464</v>
      </c>
      <c r="C197" s="246" t="s">
        <v>465</v>
      </c>
      <c r="D197" s="238" t="s">
        <v>238</v>
      </c>
      <c r="E197" s="239">
        <v>2.9249999999999998</v>
      </c>
      <c r="F197" s="240"/>
      <c r="G197" s="241">
        <f>ROUND(E197*F197,2)</f>
        <v>0</v>
      </c>
      <c r="H197" s="240"/>
      <c r="I197" s="241">
        <f>ROUND(E197*H197,2)</f>
        <v>0</v>
      </c>
      <c r="J197" s="240"/>
      <c r="K197" s="241">
        <f>ROUND(E197*J197,2)</f>
        <v>0</v>
      </c>
      <c r="L197" s="241">
        <v>21</v>
      </c>
      <c r="M197" s="241">
        <f>G197*(1+L197/100)</f>
        <v>0</v>
      </c>
      <c r="N197" s="239">
        <v>6.1420000000000002E-2</v>
      </c>
      <c r="O197" s="239">
        <f>ROUND(E197*N197,2)</f>
        <v>0.18</v>
      </c>
      <c r="P197" s="239">
        <v>0</v>
      </c>
      <c r="Q197" s="239">
        <f>ROUND(E197*P197,2)</f>
        <v>0</v>
      </c>
      <c r="R197" s="241" t="s">
        <v>267</v>
      </c>
      <c r="S197" s="241" t="s">
        <v>204</v>
      </c>
      <c r="T197" s="242" t="s">
        <v>204</v>
      </c>
      <c r="U197" s="224">
        <v>0.69599999999999995</v>
      </c>
      <c r="V197" s="224">
        <f>ROUND(E197*U197,2)</f>
        <v>2.04</v>
      </c>
      <c r="W197" s="224"/>
      <c r="X197" s="224" t="s">
        <v>240</v>
      </c>
      <c r="Y197" s="224" t="s">
        <v>207</v>
      </c>
      <c r="Z197" s="213"/>
      <c r="AA197" s="213"/>
      <c r="AB197" s="213"/>
      <c r="AC197" s="213"/>
      <c r="AD197" s="213"/>
      <c r="AE197" s="213"/>
      <c r="AF197" s="213"/>
      <c r="AG197" s="213" t="s">
        <v>241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2" x14ac:dyDescent="0.2">
      <c r="A198" s="220"/>
      <c r="B198" s="221"/>
      <c r="C198" s="248" t="s">
        <v>466</v>
      </c>
      <c r="D198" s="226"/>
      <c r="E198" s="227"/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3"/>
      <c r="AA198" s="213"/>
      <c r="AB198" s="213"/>
      <c r="AC198" s="213"/>
      <c r="AD198" s="213"/>
      <c r="AE198" s="213"/>
      <c r="AF198" s="213"/>
      <c r="AG198" s="213" t="s">
        <v>232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">
      <c r="A199" s="220"/>
      <c r="B199" s="221"/>
      <c r="C199" s="248" t="s">
        <v>467</v>
      </c>
      <c r="D199" s="226"/>
      <c r="E199" s="227">
        <v>2.9249999999999998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3"/>
      <c r="AA199" s="213"/>
      <c r="AB199" s="213"/>
      <c r="AC199" s="213"/>
      <c r="AD199" s="213"/>
      <c r="AE199" s="213"/>
      <c r="AF199" s="213"/>
      <c r="AG199" s="213" t="s">
        <v>232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x14ac:dyDescent="0.2">
      <c r="A200" s="229" t="s">
        <v>199</v>
      </c>
      <c r="B200" s="230" t="s">
        <v>105</v>
      </c>
      <c r="C200" s="245" t="s">
        <v>106</v>
      </c>
      <c r="D200" s="231"/>
      <c r="E200" s="232"/>
      <c r="F200" s="233"/>
      <c r="G200" s="233">
        <f>SUMIF(AG201:AG216,"&lt;&gt;NOR",G201:G216)</f>
        <v>0</v>
      </c>
      <c r="H200" s="233"/>
      <c r="I200" s="233">
        <f>SUM(I201:I216)</f>
        <v>0</v>
      </c>
      <c r="J200" s="233"/>
      <c r="K200" s="233">
        <f>SUM(K201:K216)</f>
        <v>0</v>
      </c>
      <c r="L200" s="233"/>
      <c r="M200" s="233">
        <f>SUM(M201:M216)</f>
        <v>0</v>
      </c>
      <c r="N200" s="232"/>
      <c r="O200" s="232">
        <f>SUM(O201:O216)</f>
        <v>14.57</v>
      </c>
      <c r="P200" s="232"/>
      <c r="Q200" s="232">
        <f>SUM(Q201:Q216)</f>
        <v>0</v>
      </c>
      <c r="R200" s="233"/>
      <c r="S200" s="233"/>
      <c r="T200" s="234"/>
      <c r="U200" s="228"/>
      <c r="V200" s="228">
        <f>SUM(V201:V216)</f>
        <v>81.36</v>
      </c>
      <c r="W200" s="228"/>
      <c r="X200" s="228"/>
      <c r="Y200" s="228"/>
      <c r="AG200" t="s">
        <v>200</v>
      </c>
    </row>
    <row r="201" spans="1:60" ht="22.5" outlineLevel="1" x14ac:dyDescent="0.2">
      <c r="A201" s="236">
        <v>47</v>
      </c>
      <c r="B201" s="237" t="s">
        <v>468</v>
      </c>
      <c r="C201" s="246" t="s">
        <v>469</v>
      </c>
      <c r="D201" s="238" t="s">
        <v>238</v>
      </c>
      <c r="E201" s="239">
        <v>142.26480000000001</v>
      </c>
      <c r="F201" s="240"/>
      <c r="G201" s="241">
        <f>ROUND(E201*F201,2)</f>
        <v>0</v>
      </c>
      <c r="H201" s="240"/>
      <c r="I201" s="241">
        <f>ROUND(E201*H201,2)</f>
        <v>0</v>
      </c>
      <c r="J201" s="240"/>
      <c r="K201" s="241">
        <f>ROUND(E201*J201,2)</f>
        <v>0</v>
      </c>
      <c r="L201" s="241">
        <v>21</v>
      </c>
      <c r="M201" s="241">
        <f>G201*(1+L201/100)</f>
        <v>0</v>
      </c>
      <c r="N201" s="239">
        <v>0.10241</v>
      </c>
      <c r="O201" s="239">
        <f>ROUND(E201*N201,2)</f>
        <v>14.57</v>
      </c>
      <c r="P201" s="239">
        <v>0</v>
      </c>
      <c r="Q201" s="239">
        <f>ROUND(E201*P201,2)</f>
        <v>0</v>
      </c>
      <c r="R201" s="241" t="s">
        <v>267</v>
      </c>
      <c r="S201" s="241" t="s">
        <v>204</v>
      </c>
      <c r="T201" s="242" t="s">
        <v>204</v>
      </c>
      <c r="U201" s="224">
        <v>0.56000000000000005</v>
      </c>
      <c r="V201" s="224">
        <f>ROUND(E201*U201,2)</f>
        <v>79.67</v>
      </c>
      <c r="W201" s="224"/>
      <c r="X201" s="224" t="s">
        <v>240</v>
      </c>
      <c r="Y201" s="224" t="s">
        <v>207</v>
      </c>
      <c r="Z201" s="213"/>
      <c r="AA201" s="213"/>
      <c r="AB201" s="213"/>
      <c r="AC201" s="213"/>
      <c r="AD201" s="213"/>
      <c r="AE201" s="213"/>
      <c r="AF201" s="213"/>
      <c r="AG201" s="213" t="s">
        <v>241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 x14ac:dyDescent="0.2">
      <c r="A202" s="220"/>
      <c r="B202" s="221"/>
      <c r="C202" s="267" t="s">
        <v>470</v>
      </c>
      <c r="D202" s="256"/>
      <c r="E202" s="256"/>
      <c r="F202" s="256"/>
      <c r="G202" s="256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24"/>
      <c r="Z202" s="213"/>
      <c r="AA202" s="213"/>
      <c r="AB202" s="213"/>
      <c r="AC202" s="213"/>
      <c r="AD202" s="213"/>
      <c r="AE202" s="213"/>
      <c r="AF202" s="213"/>
      <c r="AG202" s="213" t="s">
        <v>253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2" x14ac:dyDescent="0.2">
      <c r="A203" s="220"/>
      <c r="B203" s="221"/>
      <c r="C203" s="269" t="s">
        <v>471</v>
      </c>
      <c r="D203" s="264"/>
      <c r="E203" s="264"/>
      <c r="F203" s="264"/>
      <c r="G203" s="26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3"/>
      <c r="AA203" s="213"/>
      <c r="AB203" s="213"/>
      <c r="AC203" s="213"/>
      <c r="AD203" s="213"/>
      <c r="AE203" s="213"/>
      <c r="AF203" s="213"/>
      <c r="AG203" s="213" t="s">
        <v>210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2" x14ac:dyDescent="0.2">
      <c r="A204" s="220"/>
      <c r="B204" s="221"/>
      <c r="C204" s="248" t="s">
        <v>398</v>
      </c>
      <c r="D204" s="226"/>
      <c r="E204" s="227">
        <v>83.5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3"/>
      <c r="AA204" s="213"/>
      <c r="AB204" s="213"/>
      <c r="AC204" s="213"/>
      <c r="AD204" s="213"/>
      <c r="AE204" s="213"/>
      <c r="AF204" s="213"/>
      <c r="AG204" s="213" t="s">
        <v>232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3" x14ac:dyDescent="0.2">
      <c r="A205" s="220"/>
      <c r="B205" s="221"/>
      <c r="C205" s="248" t="s">
        <v>399</v>
      </c>
      <c r="D205" s="226"/>
      <c r="E205" s="227">
        <v>6.32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3"/>
      <c r="AA205" s="213"/>
      <c r="AB205" s="213"/>
      <c r="AC205" s="213"/>
      <c r="AD205" s="213"/>
      <c r="AE205" s="213"/>
      <c r="AF205" s="213"/>
      <c r="AG205" s="213" t="s">
        <v>232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3" x14ac:dyDescent="0.2">
      <c r="A206" s="220"/>
      <c r="B206" s="221"/>
      <c r="C206" s="248" t="s">
        <v>400</v>
      </c>
      <c r="D206" s="226"/>
      <c r="E206" s="227">
        <v>7.75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24"/>
      <c r="Z206" s="213"/>
      <c r="AA206" s="213"/>
      <c r="AB206" s="213"/>
      <c r="AC206" s="213"/>
      <c r="AD206" s="213"/>
      <c r="AE206" s="213"/>
      <c r="AF206" s="213"/>
      <c r="AG206" s="213" t="s">
        <v>232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">
      <c r="A207" s="220"/>
      <c r="B207" s="221"/>
      <c r="C207" s="248" t="s">
        <v>472</v>
      </c>
      <c r="D207" s="226"/>
      <c r="E207" s="227">
        <v>2.5047999999999999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3"/>
      <c r="AA207" s="213"/>
      <c r="AB207" s="213"/>
      <c r="AC207" s="213"/>
      <c r="AD207" s="213"/>
      <c r="AE207" s="213"/>
      <c r="AF207" s="213"/>
      <c r="AG207" s="213" t="s">
        <v>232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3" x14ac:dyDescent="0.2">
      <c r="A208" s="220"/>
      <c r="B208" s="221"/>
      <c r="C208" s="248" t="s">
        <v>402</v>
      </c>
      <c r="D208" s="226"/>
      <c r="E208" s="227">
        <v>10.81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3"/>
      <c r="AA208" s="213"/>
      <c r="AB208" s="213"/>
      <c r="AC208" s="213"/>
      <c r="AD208" s="213"/>
      <c r="AE208" s="213"/>
      <c r="AF208" s="213"/>
      <c r="AG208" s="213" t="s">
        <v>232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 x14ac:dyDescent="0.2">
      <c r="A209" s="220"/>
      <c r="B209" s="221"/>
      <c r="C209" s="248" t="s">
        <v>473</v>
      </c>
      <c r="D209" s="226"/>
      <c r="E209" s="227">
        <v>4.5999999999999996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3"/>
      <c r="AA209" s="213"/>
      <c r="AB209" s="213"/>
      <c r="AC209" s="213"/>
      <c r="AD209" s="213"/>
      <c r="AE209" s="213"/>
      <c r="AF209" s="213"/>
      <c r="AG209" s="213" t="s">
        <v>232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3" x14ac:dyDescent="0.2">
      <c r="A210" s="220"/>
      <c r="B210" s="221"/>
      <c r="C210" s="248" t="s">
        <v>474</v>
      </c>
      <c r="D210" s="226"/>
      <c r="E210" s="227">
        <v>1.8</v>
      </c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3"/>
      <c r="AA210" s="213"/>
      <c r="AB210" s="213"/>
      <c r="AC210" s="213"/>
      <c r="AD210" s="213"/>
      <c r="AE210" s="213"/>
      <c r="AF210" s="213"/>
      <c r="AG210" s="213" t="s">
        <v>232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3" x14ac:dyDescent="0.2">
      <c r="A211" s="220"/>
      <c r="B211" s="221"/>
      <c r="C211" s="248" t="s">
        <v>475</v>
      </c>
      <c r="D211" s="226"/>
      <c r="E211" s="227">
        <v>3.16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3"/>
      <c r="AA211" s="213"/>
      <c r="AB211" s="213"/>
      <c r="AC211" s="213"/>
      <c r="AD211" s="213"/>
      <c r="AE211" s="213"/>
      <c r="AF211" s="213"/>
      <c r="AG211" s="213" t="s">
        <v>232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 x14ac:dyDescent="0.2">
      <c r="A212" s="220"/>
      <c r="B212" s="221"/>
      <c r="C212" s="248" t="s">
        <v>476</v>
      </c>
      <c r="D212" s="226"/>
      <c r="E212" s="227">
        <v>2.0499999999999998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3"/>
      <c r="AA212" s="213"/>
      <c r="AB212" s="213"/>
      <c r="AC212" s="213"/>
      <c r="AD212" s="213"/>
      <c r="AE212" s="213"/>
      <c r="AF212" s="213"/>
      <c r="AG212" s="213" t="s">
        <v>232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">
      <c r="A213" s="220"/>
      <c r="B213" s="221"/>
      <c r="C213" s="248" t="s">
        <v>477</v>
      </c>
      <c r="D213" s="226"/>
      <c r="E213" s="227">
        <v>4.41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3"/>
      <c r="AA213" s="213"/>
      <c r="AB213" s="213"/>
      <c r="AC213" s="213"/>
      <c r="AD213" s="213"/>
      <c r="AE213" s="213"/>
      <c r="AF213" s="213"/>
      <c r="AG213" s="213" t="s">
        <v>232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 x14ac:dyDescent="0.2">
      <c r="A214" s="220"/>
      <c r="B214" s="221"/>
      <c r="C214" s="248" t="s">
        <v>403</v>
      </c>
      <c r="D214" s="226"/>
      <c r="E214" s="227">
        <v>9.94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24"/>
      <c r="Z214" s="213"/>
      <c r="AA214" s="213"/>
      <c r="AB214" s="213"/>
      <c r="AC214" s="213"/>
      <c r="AD214" s="213"/>
      <c r="AE214" s="213"/>
      <c r="AF214" s="213"/>
      <c r="AG214" s="213" t="s">
        <v>232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 x14ac:dyDescent="0.2">
      <c r="A215" s="220"/>
      <c r="B215" s="221"/>
      <c r="C215" s="248" t="s">
        <v>404</v>
      </c>
      <c r="D215" s="226"/>
      <c r="E215" s="227">
        <v>5.42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3"/>
      <c r="AA215" s="213"/>
      <c r="AB215" s="213"/>
      <c r="AC215" s="213"/>
      <c r="AD215" s="213"/>
      <c r="AE215" s="213"/>
      <c r="AF215" s="213"/>
      <c r="AG215" s="213" t="s">
        <v>232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57">
        <v>48</v>
      </c>
      <c r="B216" s="258" t="s">
        <v>478</v>
      </c>
      <c r="C216" s="268" t="s">
        <v>479</v>
      </c>
      <c r="D216" s="259" t="s">
        <v>261</v>
      </c>
      <c r="E216" s="260">
        <v>5</v>
      </c>
      <c r="F216" s="261"/>
      <c r="G216" s="262">
        <f>ROUND(E216*F216,2)</f>
        <v>0</v>
      </c>
      <c r="H216" s="261"/>
      <c r="I216" s="262">
        <f>ROUND(E216*H216,2)</f>
        <v>0</v>
      </c>
      <c r="J216" s="261"/>
      <c r="K216" s="262">
        <f>ROUND(E216*J216,2)</f>
        <v>0</v>
      </c>
      <c r="L216" s="262">
        <v>21</v>
      </c>
      <c r="M216" s="262">
        <f>G216*(1+L216/100)</f>
        <v>0</v>
      </c>
      <c r="N216" s="260">
        <v>0</v>
      </c>
      <c r="O216" s="260">
        <f>ROUND(E216*N216,2)</f>
        <v>0</v>
      </c>
      <c r="P216" s="260">
        <v>0</v>
      </c>
      <c r="Q216" s="260">
        <f>ROUND(E216*P216,2)</f>
        <v>0</v>
      </c>
      <c r="R216" s="262"/>
      <c r="S216" s="262" t="s">
        <v>355</v>
      </c>
      <c r="T216" s="263" t="s">
        <v>204</v>
      </c>
      <c r="U216" s="224">
        <v>0.33800000000000002</v>
      </c>
      <c r="V216" s="224">
        <f>ROUND(E216*U216,2)</f>
        <v>1.69</v>
      </c>
      <c r="W216" s="224"/>
      <c r="X216" s="224" t="s">
        <v>240</v>
      </c>
      <c r="Y216" s="224" t="s">
        <v>207</v>
      </c>
      <c r="Z216" s="213"/>
      <c r="AA216" s="213"/>
      <c r="AB216" s="213"/>
      <c r="AC216" s="213"/>
      <c r="AD216" s="213"/>
      <c r="AE216" s="213"/>
      <c r="AF216" s="213"/>
      <c r="AG216" s="213" t="s">
        <v>241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x14ac:dyDescent="0.2">
      <c r="A217" s="229" t="s">
        <v>199</v>
      </c>
      <c r="B217" s="230" t="s">
        <v>107</v>
      </c>
      <c r="C217" s="245" t="s">
        <v>108</v>
      </c>
      <c r="D217" s="231"/>
      <c r="E217" s="232"/>
      <c r="F217" s="233"/>
      <c r="G217" s="233">
        <f>SUMIF(AG218:AG247,"&lt;&gt;NOR",G218:G247)</f>
        <v>0</v>
      </c>
      <c r="H217" s="233"/>
      <c r="I217" s="233">
        <f>SUM(I218:I247)</f>
        <v>0</v>
      </c>
      <c r="J217" s="233"/>
      <c r="K217" s="233">
        <f>SUM(K218:K247)</f>
        <v>0</v>
      </c>
      <c r="L217" s="233"/>
      <c r="M217" s="233">
        <f>SUM(M218:M247)</f>
        <v>0</v>
      </c>
      <c r="N217" s="232"/>
      <c r="O217" s="232">
        <f>SUM(O218:O247)</f>
        <v>0.8500000000000002</v>
      </c>
      <c r="P217" s="232"/>
      <c r="Q217" s="232">
        <f>SUM(Q218:Q247)</f>
        <v>0</v>
      </c>
      <c r="R217" s="233"/>
      <c r="S217" s="233"/>
      <c r="T217" s="234"/>
      <c r="U217" s="228"/>
      <c r="V217" s="228">
        <f>SUM(V218:V247)</f>
        <v>26.419999999999998</v>
      </c>
      <c r="W217" s="228"/>
      <c r="X217" s="228"/>
      <c r="Y217" s="228"/>
      <c r="AG217" t="s">
        <v>200</v>
      </c>
    </row>
    <row r="218" spans="1:60" outlineLevel="1" x14ac:dyDescent="0.2">
      <c r="A218" s="236">
        <v>49</v>
      </c>
      <c r="B218" s="237" t="s">
        <v>480</v>
      </c>
      <c r="C218" s="246" t="s">
        <v>481</v>
      </c>
      <c r="D218" s="238" t="s">
        <v>261</v>
      </c>
      <c r="E218" s="239">
        <v>7</v>
      </c>
      <c r="F218" s="240"/>
      <c r="G218" s="241">
        <f>ROUND(E218*F218,2)</f>
        <v>0</v>
      </c>
      <c r="H218" s="240"/>
      <c r="I218" s="241">
        <f>ROUND(E218*H218,2)</f>
        <v>0</v>
      </c>
      <c r="J218" s="240"/>
      <c r="K218" s="241">
        <f>ROUND(E218*J218,2)</f>
        <v>0</v>
      </c>
      <c r="L218" s="241">
        <v>21</v>
      </c>
      <c r="M218" s="241">
        <f>G218*(1+L218/100)</f>
        <v>0</v>
      </c>
      <c r="N218" s="239">
        <v>5.4109999999999998E-2</v>
      </c>
      <c r="O218" s="239">
        <f>ROUND(E218*N218,2)</f>
        <v>0.38</v>
      </c>
      <c r="P218" s="239">
        <v>0</v>
      </c>
      <c r="Q218" s="239">
        <f>ROUND(E218*P218,2)</f>
        <v>0</v>
      </c>
      <c r="R218" s="241" t="s">
        <v>246</v>
      </c>
      <c r="S218" s="241" t="s">
        <v>204</v>
      </c>
      <c r="T218" s="242" t="s">
        <v>204</v>
      </c>
      <c r="U218" s="224">
        <v>2.097</v>
      </c>
      <c r="V218" s="224">
        <f>ROUND(E218*U218,2)</f>
        <v>14.68</v>
      </c>
      <c r="W218" s="224"/>
      <c r="X218" s="224" t="s">
        <v>240</v>
      </c>
      <c r="Y218" s="224" t="s">
        <v>207</v>
      </c>
      <c r="Z218" s="213"/>
      <c r="AA218" s="213"/>
      <c r="AB218" s="213"/>
      <c r="AC218" s="213"/>
      <c r="AD218" s="213"/>
      <c r="AE218" s="213"/>
      <c r="AF218" s="213"/>
      <c r="AG218" s="213" t="s">
        <v>241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2" x14ac:dyDescent="0.2">
      <c r="A219" s="220"/>
      <c r="B219" s="221"/>
      <c r="C219" s="267" t="s">
        <v>482</v>
      </c>
      <c r="D219" s="256"/>
      <c r="E219" s="256"/>
      <c r="F219" s="256"/>
      <c r="G219" s="256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3"/>
      <c r="AA219" s="213"/>
      <c r="AB219" s="213"/>
      <c r="AC219" s="213"/>
      <c r="AD219" s="213"/>
      <c r="AE219" s="213"/>
      <c r="AF219" s="213"/>
      <c r="AG219" s="213" t="s">
        <v>253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2" x14ac:dyDescent="0.2">
      <c r="A220" s="220"/>
      <c r="B220" s="221"/>
      <c r="C220" s="269" t="s">
        <v>483</v>
      </c>
      <c r="D220" s="264"/>
      <c r="E220" s="264"/>
      <c r="F220" s="264"/>
      <c r="G220" s="26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3"/>
      <c r="AA220" s="213"/>
      <c r="AB220" s="213"/>
      <c r="AC220" s="213"/>
      <c r="AD220" s="213"/>
      <c r="AE220" s="213"/>
      <c r="AF220" s="213"/>
      <c r="AG220" s="213" t="s">
        <v>210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 x14ac:dyDescent="0.2">
      <c r="A221" s="220"/>
      <c r="B221" s="221"/>
      <c r="C221" s="248" t="s">
        <v>484</v>
      </c>
      <c r="D221" s="226"/>
      <c r="E221" s="227">
        <v>1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3"/>
      <c r="AA221" s="213"/>
      <c r="AB221" s="213"/>
      <c r="AC221" s="213"/>
      <c r="AD221" s="213"/>
      <c r="AE221" s="213"/>
      <c r="AF221" s="213"/>
      <c r="AG221" s="213" t="s">
        <v>232</v>
      </c>
      <c r="AH221" s="213">
        <v>5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 x14ac:dyDescent="0.2">
      <c r="A222" s="220"/>
      <c r="B222" s="221"/>
      <c r="C222" s="248" t="s">
        <v>485</v>
      </c>
      <c r="D222" s="226"/>
      <c r="E222" s="227">
        <v>3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3"/>
      <c r="AA222" s="213"/>
      <c r="AB222" s="213"/>
      <c r="AC222" s="213"/>
      <c r="AD222" s="213"/>
      <c r="AE222" s="213"/>
      <c r="AF222" s="213"/>
      <c r="AG222" s="213" t="s">
        <v>232</v>
      </c>
      <c r="AH222" s="213">
        <v>5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3" x14ac:dyDescent="0.2">
      <c r="A223" s="220"/>
      <c r="B223" s="221"/>
      <c r="C223" s="248" t="s">
        <v>486</v>
      </c>
      <c r="D223" s="226"/>
      <c r="E223" s="227">
        <v>3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3"/>
      <c r="AA223" s="213"/>
      <c r="AB223" s="213"/>
      <c r="AC223" s="213"/>
      <c r="AD223" s="213"/>
      <c r="AE223" s="213"/>
      <c r="AF223" s="213"/>
      <c r="AG223" s="213" t="s">
        <v>232</v>
      </c>
      <c r="AH223" s="213">
        <v>5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ht="33.75" outlineLevel="1" x14ac:dyDescent="0.2">
      <c r="A224" s="236">
        <v>50</v>
      </c>
      <c r="B224" s="237" t="s">
        <v>487</v>
      </c>
      <c r="C224" s="246" t="s">
        <v>488</v>
      </c>
      <c r="D224" s="238" t="s">
        <v>261</v>
      </c>
      <c r="E224" s="239">
        <v>3</v>
      </c>
      <c r="F224" s="240"/>
      <c r="G224" s="241">
        <f>ROUND(E224*F224,2)</f>
        <v>0</v>
      </c>
      <c r="H224" s="240"/>
      <c r="I224" s="241">
        <f>ROUND(E224*H224,2)</f>
        <v>0</v>
      </c>
      <c r="J224" s="240"/>
      <c r="K224" s="241">
        <f>ROUND(E224*J224,2)</f>
        <v>0</v>
      </c>
      <c r="L224" s="241">
        <v>21</v>
      </c>
      <c r="M224" s="241">
        <f>G224*(1+L224/100)</f>
        <v>0</v>
      </c>
      <c r="N224" s="239">
        <v>1.8970000000000001E-2</v>
      </c>
      <c r="O224" s="239">
        <f>ROUND(E224*N224,2)</f>
        <v>0.06</v>
      </c>
      <c r="P224" s="239">
        <v>0</v>
      </c>
      <c r="Q224" s="239">
        <f>ROUND(E224*P224,2)</f>
        <v>0</v>
      </c>
      <c r="R224" s="241" t="s">
        <v>267</v>
      </c>
      <c r="S224" s="241" t="s">
        <v>204</v>
      </c>
      <c r="T224" s="242" t="s">
        <v>204</v>
      </c>
      <c r="U224" s="224">
        <v>1.86</v>
      </c>
      <c r="V224" s="224">
        <f>ROUND(E224*U224,2)</f>
        <v>5.58</v>
      </c>
      <c r="W224" s="224"/>
      <c r="X224" s="224" t="s">
        <v>240</v>
      </c>
      <c r="Y224" s="224" t="s">
        <v>207</v>
      </c>
      <c r="Z224" s="213"/>
      <c r="AA224" s="213"/>
      <c r="AB224" s="213"/>
      <c r="AC224" s="213"/>
      <c r="AD224" s="213"/>
      <c r="AE224" s="213"/>
      <c r="AF224" s="213"/>
      <c r="AG224" s="213" t="s">
        <v>241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2" x14ac:dyDescent="0.2">
      <c r="A225" s="220"/>
      <c r="B225" s="221"/>
      <c r="C225" s="248" t="s">
        <v>489</v>
      </c>
      <c r="D225" s="226"/>
      <c r="E225" s="227">
        <v>3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3"/>
      <c r="AA225" s="213"/>
      <c r="AB225" s="213"/>
      <c r="AC225" s="213"/>
      <c r="AD225" s="213"/>
      <c r="AE225" s="213"/>
      <c r="AF225" s="213"/>
      <c r="AG225" s="213" t="s">
        <v>232</v>
      </c>
      <c r="AH225" s="213">
        <v>5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22.5" outlineLevel="1" x14ac:dyDescent="0.2">
      <c r="A226" s="236">
        <v>51</v>
      </c>
      <c r="B226" s="237" t="s">
        <v>490</v>
      </c>
      <c r="C226" s="246" t="s">
        <v>491</v>
      </c>
      <c r="D226" s="238" t="s">
        <v>261</v>
      </c>
      <c r="E226" s="239">
        <v>2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5.6509999999999998E-2</v>
      </c>
      <c r="O226" s="239">
        <f>ROUND(E226*N226,2)</f>
        <v>0.11</v>
      </c>
      <c r="P226" s="239">
        <v>0</v>
      </c>
      <c r="Q226" s="239">
        <f>ROUND(E226*P226,2)</f>
        <v>0</v>
      </c>
      <c r="R226" s="241" t="s">
        <v>246</v>
      </c>
      <c r="S226" s="241" t="s">
        <v>204</v>
      </c>
      <c r="T226" s="242" t="s">
        <v>204</v>
      </c>
      <c r="U226" s="224">
        <v>1.921</v>
      </c>
      <c r="V226" s="224">
        <f>ROUND(E226*U226,2)</f>
        <v>3.84</v>
      </c>
      <c r="W226" s="224"/>
      <c r="X226" s="224" t="s">
        <v>240</v>
      </c>
      <c r="Y226" s="224" t="s">
        <v>207</v>
      </c>
      <c r="Z226" s="213"/>
      <c r="AA226" s="213"/>
      <c r="AB226" s="213"/>
      <c r="AC226" s="213"/>
      <c r="AD226" s="213"/>
      <c r="AE226" s="213"/>
      <c r="AF226" s="213"/>
      <c r="AG226" s="213" t="s">
        <v>241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 x14ac:dyDescent="0.2">
      <c r="A227" s="220"/>
      <c r="B227" s="221"/>
      <c r="C227" s="267" t="s">
        <v>492</v>
      </c>
      <c r="D227" s="256"/>
      <c r="E227" s="256"/>
      <c r="F227" s="256"/>
      <c r="G227" s="256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3"/>
      <c r="AA227" s="213"/>
      <c r="AB227" s="213"/>
      <c r="AC227" s="213"/>
      <c r="AD227" s="213"/>
      <c r="AE227" s="213"/>
      <c r="AF227" s="213"/>
      <c r="AG227" s="213" t="s">
        <v>253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2" x14ac:dyDescent="0.2">
      <c r="A228" s="220"/>
      <c r="B228" s="221"/>
      <c r="C228" s="248" t="s">
        <v>493</v>
      </c>
      <c r="D228" s="226"/>
      <c r="E228" s="227"/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24"/>
      <c r="Z228" s="213"/>
      <c r="AA228" s="213"/>
      <c r="AB228" s="213"/>
      <c r="AC228" s="213"/>
      <c r="AD228" s="213"/>
      <c r="AE228" s="213"/>
      <c r="AF228" s="213"/>
      <c r="AG228" s="213" t="s">
        <v>232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3" x14ac:dyDescent="0.2">
      <c r="A229" s="220"/>
      <c r="B229" s="221"/>
      <c r="C229" s="248" t="s">
        <v>494</v>
      </c>
      <c r="D229" s="226"/>
      <c r="E229" s="227">
        <v>2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3"/>
      <c r="AA229" s="213"/>
      <c r="AB229" s="213"/>
      <c r="AC229" s="213"/>
      <c r="AD229" s="213"/>
      <c r="AE229" s="213"/>
      <c r="AF229" s="213"/>
      <c r="AG229" s="213" t="s">
        <v>232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22.5" outlineLevel="1" x14ac:dyDescent="0.2">
      <c r="A230" s="236">
        <v>52</v>
      </c>
      <c r="B230" s="237" t="s">
        <v>495</v>
      </c>
      <c r="C230" s="246" t="s">
        <v>496</v>
      </c>
      <c r="D230" s="238" t="s">
        <v>261</v>
      </c>
      <c r="E230" s="239">
        <v>1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8.6760000000000004E-2</v>
      </c>
      <c r="O230" s="239">
        <f>ROUND(E230*N230,2)</f>
        <v>0.09</v>
      </c>
      <c r="P230" s="239">
        <v>0</v>
      </c>
      <c r="Q230" s="239">
        <f>ROUND(E230*P230,2)</f>
        <v>0</v>
      </c>
      <c r="R230" s="241" t="s">
        <v>246</v>
      </c>
      <c r="S230" s="241" t="s">
        <v>204</v>
      </c>
      <c r="T230" s="242" t="s">
        <v>204</v>
      </c>
      <c r="U230" s="224">
        <v>2.323</v>
      </c>
      <c r="V230" s="224">
        <f>ROUND(E230*U230,2)</f>
        <v>2.3199999999999998</v>
      </c>
      <c r="W230" s="224"/>
      <c r="X230" s="224" t="s">
        <v>240</v>
      </c>
      <c r="Y230" s="224" t="s">
        <v>207</v>
      </c>
      <c r="Z230" s="213"/>
      <c r="AA230" s="213"/>
      <c r="AB230" s="213"/>
      <c r="AC230" s="213"/>
      <c r="AD230" s="213"/>
      <c r="AE230" s="213"/>
      <c r="AF230" s="213"/>
      <c r="AG230" s="213" t="s">
        <v>241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2" x14ac:dyDescent="0.2">
      <c r="A231" s="220"/>
      <c r="B231" s="221"/>
      <c r="C231" s="267" t="s">
        <v>492</v>
      </c>
      <c r="D231" s="256"/>
      <c r="E231" s="256"/>
      <c r="F231" s="256"/>
      <c r="G231" s="256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3"/>
      <c r="AA231" s="213"/>
      <c r="AB231" s="213"/>
      <c r="AC231" s="213"/>
      <c r="AD231" s="213"/>
      <c r="AE231" s="213"/>
      <c r="AF231" s="213"/>
      <c r="AG231" s="213" t="s">
        <v>253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 x14ac:dyDescent="0.2">
      <c r="A232" s="220"/>
      <c r="B232" s="221"/>
      <c r="C232" s="248" t="s">
        <v>497</v>
      </c>
      <c r="D232" s="226"/>
      <c r="E232" s="227">
        <v>1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24"/>
      <c r="Z232" s="213"/>
      <c r="AA232" s="213"/>
      <c r="AB232" s="213"/>
      <c r="AC232" s="213"/>
      <c r="AD232" s="213"/>
      <c r="AE232" s="213"/>
      <c r="AF232" s="213"/>
      <c r="AG232" s="213" t="s">
        <v>232</v>
      </c>
      <c r="AH232" s="213">
        <v>5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22.5" outlineLevel="1" x14ac:dyDescent="0.2">
      <c r="A233" s="236">
        <v>53</v>
      </c>
      <c r="B233" s="237" t="s">
        <v>498</v>
      </c>
      <c r="C233" s="246" t="s">
        <v>499</v>
      </c>
      <c r="D233" s="238" t="s">
        <v>261</v>
      </c>
      <c r="E233" s="239">
        <v>3</v>
      </c>
      <c r="F233" s="240"/>
      <c r="G233" s="241">
        <f>ROUND(E233*F233,2)</f>
        <v>0</v>
      </c>
      <c r="H233" s="240"/>
      <c r="I233" s="241">
        <f>ROUND(E233*H233,2)</f>
        <v>0</v>
      </c>
      <c r="J233" s="240"/>
      <c r="K233" s="241">
        <f>ROUND(E233*J233,2)</f>
        <v>0</v>
      </c>
      <c r="L233" s="241">
        <v>21</v>
      </c>
      <c r="M233" s="241">
        <f>G233*(1+L233/100)</f>
        <v>0</v>
      </c>
      <c r="N233" s="239">
        <v>1.23E-2</v>
      </c>
      <c r="O233" s="239">
        <f>ROUND(E233*N233,2)</f>
        <v>0.04</v>
      </c>
      <c r="P233" s="239">
        <v>0</v>
      </c>
      <c r="Q233" s="239">
        <f>ROUND(E233*P233,2)</f>
        <v>0</v>
      </c>
      <c r="R233" s="241" t="s">
        <v>290</v>
      </c>
      <c r="S233" s="241" t="s">
        <v>204</v>
      </c>
      <c r="T233" s="242" t="s">
        <v>204</v>
      </c>
      <c r="U233" s="224">
        <v>0</v>
      </c>
      <c r="V233" s="224">
        <f>ROUND(E233*U233,2)</f>
        <v>0</v>
      </c>
      <c r="W233" s="224"/>
      <c r="X233" s="224" t="s">
        <v>291</v>
      </c>
      <c r="Y233" s="224" t="s">
        <v>207</v>
      </c>
      <c r="Z233" s="213"/>
      <c r="AA233" s="213"/>
      <c r="AB233" s="213"/>
      <c r="AC233" s="213"/>
      <c r="AD233" s="213"/>
      <c r="AE233" s="213"/>
      <c r="AF233" s="213"/>
      <c r="AG233" s="213" t="s">
        <v>292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2" x14ac:dyDescent="0.2">
      <c r="A234" s="220"/>
      <c r="B234" s="221"/>
      <c r="C234" s="248" t="s">
        <v>500</v>
      </c>
      <c r="D234" s="226"/>
      <c r="E234" s="227">
        <v>2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3"/>
      <c r="AA234" s="213"/>
      <c r="AB234" s="213"/>
      <c r="AC234" s="213"/>
      <c r="AD234" s="213"/>
      <c r="AE234" s="213"/>
      <c r="AF234" s="213"/>
      <c r="AG234" s="213" t="s">
        <v>232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3" x14ac:dyDescent="0.2">
      <c r="A235" s="220"/>
      <c r="B235" s="221"/>
      <c r="C235" s="248" t="s">
        <v>501</v>
      </c>
      <c r="D235" s="226"/>
      <c r="E235" s="227">
        <v>1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24"/>
      <c r="Z235" s="213"/>
      <c r="AA235" s="213"/>
      <c r="AB235" s="213"/>
      <c r="AC235" s="213"/>
      <c r="AD235" s="213"/>
      <c r="AE235" s="213"/>
      <c r="AF235" s="213"/>
      <c r="AG235" s="213" t="s">
        <v>232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22.5" outlineLevel="1" x14ac:dyDescent="0.2">
      <c r="A236" s="236">
        <v>54</v>
      </c>
      <c r="B236" s="237" t="s">
        <v>502</v>
      </c>
      <c r="C236" s="246" t="s">
        <v>503</v>
      </c>
      <c r="D236" s="238" t="s">
        <v>261</v>
      </c>
      <c r="E236" s="239">
        <v>1</v>
      </c>
      <c r="F236" s="240"/>
      <c r="G236" s="241">
        <f>ROUND(E236*F236,2)</f>
        <v>0</v>
      </c>
      <c r="H236" s="240"/>
      <c r="I236" s="241">
        <f>ROUND(E236*H236,2)</f>
        <v>0</v>
      </c>
      <c r="J236" s="240"/>
      <c r="K236" s="241">
        <f>ROUND(E236*J236,2)</f>
        <v>0</v>
      </c>
      <c r="L236" s="241">
        <v>21</v>
      </c>
      <c r="M236" s="241">
        <f>G236*(1+L236/100)</f>
        <v>0</v>
      </c>
      <c r="N236" s="239">
        <v>1.3899999999999999E-2</v>
      </c>
      <c r="O236" s="239">
        <f>ROUND(E236*N236,2)</f>
        <v>0.01</v>
      </c>
      <c r="P236" s="239">
        <v>0</v>
      </c>
      <c r="Q236" s="239">
        <f>ROUND(E236*P236,2)</f>
        <v>0</v>
      </c>
      <c r="R236" s="241" t="s">
        <v>290</v>
      </c>
      <c r="S236" s="241" t="s">
        <v>204</v>
      </c>
      <c r="T236" s="242" t="s">
        <v>204</v>
      </c>
      <c r="U236" s="224">
        <v>0</v>
      </c>
      <c r="V236" s="224">
        <f>ROUND(E236*U236,2)</f>
        <v>0</v>
      </c>
      <c r="W236" s="224"/>
      <c r="X236" s="224" t="s">
        <v>291</v>
      </c>
      <c r="Y236" s="224" t="s">
        <v>207</v>
      </c>
      <c r="Z236" s="213"/>
      <c r="AA236" s="213"/>
      <c r="AB236" s="213"/>
      <c r="AC236" s="213"/>
      <c r="AD236" s="213"/>
      <c r="AE236" s="213"/>
      <c r="AF236" s="213"/>
      <c r="AG236" s="213" t="s">
        <v>292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2" x14ac:dyDescent="0.2">
      <c r="A237" s="220"/>
      <c r="B237" s="221"/>
      <c r="C237" s="248" t="s">
        <v>504</v>
      </c>
      <c r="D237" s="226"/>
      <c r="E237" s="227">
        <v>1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3"/>
      <c r="AA237" s="213"/>
      <c r="AB237" s="213"/>
      <c r="AC237" s="213"/>
      <c r="AD237" s="213"/>
      <c r="AE237" s="213"/>
      <c r="AF237" s="213"/>
      <c r="AG237" s="213" t="s">
        <v>232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ht="22.5" outlineLevel="1" x14ac:dyDescent="0.2">
      <c r="A238" s="236">
        <v>55</v>
      </c>
      <c r="B238" s="237" t="s">
        <v>505</v>
      </c>
      <c r="C238" s="246" t="s">
        <v>506</v>
      </c>
      <c r="D238" s="238" t="s">
        <v>261</v>
      </c>
      <c r="E238" s="239">
        <v>3</v>
      </c>
      <c r="F238" s="240"/>
      <c r="G238" s="241">
        <f>ROUND(E238*F238,2)</f>
        <v>0</v>
      </c>
      <c r="H238" s="240"/>
      <c r="I238" s="241">
        <f>ROUND(E238*H238,2)</f>
        <v>0</v>
      </c>
      <c r="J238" s="240"/>
      <c r="K238" s="241">
        <f>ROUND(E238*J238,2)</f>
        <v>0</v>
      </c>
      <c r="L238" s="241">
        <v>21</v>
      </c>
      <c r="M238" s="241">
        <f>G238*(1+L238/100)</f>
        <v>0</v>
      </c>
      <c r="N238" s="239">
        <v>1.52E-2</v>
      </c>
      <c r="O238" s="239">
        <f>ROUND(E238*N238,2)</f>
        <v>0.05</v>
      </c>
      <c r="P238" s="239">
        <v>0</v>
      </c>
      <c r="Q238" s="239">
        <f>ROUND(E238*P238,2)</f>
        <v>0</v>
      </c>
      <c r="R238" s="241" t="s">
        <v>290</v>
      </c>
      <c r="S238" s="241" t="s">
        <v>204</v>
      </c>
      <c r="T238" s="242" t="s">
        <v>204</v>
      </c>
      <c r="U238" s="224">
        <v>0</v>
      </c>
      <c r="V238" s="224">
        <f>ROUND(E238*U238,2)</f>
        <v>0</v>
      </c>
      <c r="W238" s="224"/>
      <c r="X238" s="224" t="s">
        <v>291</v>
      </c>
      <c r="Y238" s="224" t="s">
        <v>207</v>
      </c>
      <c r="Z238" s="213"/>
      <c r="AA238" s="213"/>
      <c r="AB238" s="213"/>
      <c r="AC238" s="213"/>
      <c r="AD238" s="213"/>
      <c r="AE238" s="213"/>
      <c r="AF238" s="213"/>
      <c r="AG238" s="213" t="s">
        <v>292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2" x14ac:dyDescent="0.2">
      <c r="A239" s="220"/>
      <c r="B239" s="221"/>
      <c r="C239" s="248" t="s">
        <v>507</v>
      </c>
      <c r="D239" s="226"/>
      <c r="E239" s="227">
        <v>3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24"/>
      <c r="Z239" s="213"/>
      <c r="AA239" s="213"/>
      <c r="AB239" s="213"/>
      <c r="AC239" s="213"/>
      <c r="AD239" s="213"/>
      <c r="AE239" s="213"/>
      <c r="AF239" s="213"/>
      <c r="AG239" s="213" t="s">
        <v>232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ht="22.5" outlineLevel="1" x14ac:dyDescent="0.2">
      <c r="A240" s="236">
        <v>56</v>
      </c>
      <c r="B240" s="237" t="s">
        <v>508</v>
      </c>
      <c r="C240" s="246" t="s">
        <v>509</v>
      </c>
      <c r="D240" s="238" t="s">
        <v>261</v>
      </c>
      <c r="E240" s="239">
        <v>3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1.55E-2</v>
      </c>
      <c r="O240" s="239">
        <f>ROUND(E240*N240,2)</f>
        <v>0.05</v>
      </c>
      <c r="P240" s="239">
        <v>0</v>
      </c>
      <c r="Q240" s="239">
        <f>ROUND(E240*P240,2)</f>
        <v>0</v>
      </c>
      <c r="R240" s="241" t="s">
        <v>290</v>
      </c>
      <c r="S240" s="241" t="s">
        <v>204</v>
      </c>
      <c r="T240" s="242" t="s">
        <v>204</v>
      </c>
      <c r="U240" s="224">
        <v>0</v>
      </c>
      <c r="V240" s="224">
        <f>ROUND(E240*U240,2)</f>
        <v>0</v>
      </c>
      <c r="W240" s="224"/>
      <c r="X240" s="224" t="s">
        <v>291</v>
      </c>
      <c r="Y240" s="224" t="s">
        <v>207</v>
      </c>
      <c r="Z240" s="213"/>
      <c r="AA240" s="213"/>
      <c r="AB240" s="213"/>
      <c r="AC240" s="213"/>
      <c r="AD240" s="213"/>
      <c r="AE240" s="213"/>
      <c r="AF240" s="213"/>
      <c r="AG240" s="213" t="s">
        <v>292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2" x14ac:dyDescent="0.2">
      <c r="A241" s="220"/>
      <c r="B241" s="221"/>
      <c r="C241" s="248" t="s">
        <v>510</v>
      </c>
      <c r="D241" s="226"/>
      <c r="E241" s="227">
        <v>3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3"/>
      <c r="AA241" s="213"/>
      <c r="AB241" s="213"/>
      <c r="AC241" s="213"/>
      <c r="AD241" s="213"/>
      <c r="AE241" s="213"/>
      <c r="AF241" s="213"/>
      <c r="AG241" s="213" t="s">
        <v>232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ht="22.5" outlineLevel="1" x14ac:dyDescent="0.2">
      <c r="A242" s="236">
        <v>57</v>
      </c>
      <c r="B242" s="237" t="s">
        <v>511</v>
      </c>
      <c r="C242" s="246" t="s">
        <v>512</v>
      </c>
      <c r="D242" s="238" t="s">
        <v>261</v>
      </c>
      <c r="E242" s="239">
        <v>2</v>
      </c>
      <c r="F242" s="240"/>
      <c r="G242" s="241">
        <f>ROUND(E242*F242,2)</f>
        <v>0</v>
      </c>
      <c r="H242" s="240"/>
      <c r="I242" s="241">
        <f>ROUND(E242*H242,2)</f>
        <v>0</v>
      </c>
      <c r="J242" s="240"/>
      <c r="K242" s="241">
        <f>ROUND(E242*J242,2)</f>
        <v>0</v>
      </c>
      <c r="L242" s="241">
        <v>21</v>
      </c>
      <c r="M242" s="241">
        <f>G242*(1+L242/100)</f>
        <v>0</v>
      </c>
      <c r="N242" s="239">
        <v>0.02</v>
      </c>
      <c r="O242" s="239">
        <f>ROUND(E242*N242,2)</f>
        <v>0.04</v>
      </c>
      <c r="P242" s="239">
        <v>0</v>
      </c>
      <c r="Q242" s="239">
        <f>ROUND(E242*P242,2)</f>
        <v>0</v>
      </c>
      <c r="R242" s="241" t="s">
        <v>290</v>
      </c>
      <c r="S242" s="241" t="s">
        <v>204</v>
      </c>
      <c r="T242" s="242" t="s">
        <v>204</v>
      </c>
      <c r="U242" s="224">
        <v>0</v>
      </c>
      <c r="V242" s="224">
        <f>ROUND(E242*U242,2)</f>
        <v>0</v>
      </c>
      <c r="W242" s="224"/>
      <c r="X242" s="224" t="s">
        <v>291</v>
      </c>
      <c r="Y242" s="224" t="s">
        <v>207</v>
      </c>
      <c r="Z242" s="213"/>
      <c r="AA242" s="213"/>
      <c r="AB242" s="213"/>
      <c r="AC242" s="213"/>
      <c r="AD242" s="213"/>
      <c r="AE242" s="213"/>
      <c r="AF242" s="213"/>
      <c r="AG242" s="213" t="s">
        <v>292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 x14ac:dyDescent="0.2">
      <c r="A243" s="220"/>
      <c r="B243" s="221"/>
      <c r="C243" s="248" t="s">
        <v>493</v>
      </c>
      <c r="D243" s="226"/>
      <c r="E243" s="227"/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24"/>
      <c r="Z243" s="213"/>
      <c r="AA243" s="213"/>
      <c r="AB243" s="213"/>
      <c r="AC243" s="213"/>
      <c r="AD243" s="213"/>
      <c r="AE243" s="213"/>
      <c r="AF243" s="213"/>
      <c r="AG243" s="213" t="s">
        <v>232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3" x14ac:dyDescent="0.2">
      <c r="A244" s="220"/>
      <c r="B244" s="221"/>
      <c r="C244" s="248" t="s">
        <v>494</v>
      </c>
      <c r="D244" s="226"/>
      <c r="E244" s="227">
        <v>2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24"/>
      <c r="Z244" s="213"/>
      <c r="AA244" s="213"/>
      <c r="AB244" s="213"/>
      <c r="AC244" s="213"/>
      <c r="AD244" s="213"/>
      <c r="AE244" s="213"/>
      <c r="AF244" s="213"/>
      <c r="AG244" s="213" t="s">
        <v>232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6">
        <v>58</v>
      </c>
      <c r="B245" s="237" t="s">
        <v>513</v>
      </c>
      <c r="C245" s="246" t="s">
        <v>514</v>
      </c>
      <c r="D245" s="238" t="s">
        <v>261</v>
      </c>
      <c r="E245" s="239">
        <v>1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0.02</v>
      </c>
      <c r="O245" s="239">
        <f>ROUND(E245*N245,2)</f>
        <v>0.02</v>
      </c>
      <c r="P245" s="239">
        <v>0</v>
      </c>
      <c r="Q245" s="239">
        <f>ROUND(E245*P245,2)</f>
        <v>0</v>
      </c>
      <c r="R245" s="241"/>
      <c r="S245" s="241" t="s">
        <v>355</v>
      </c>
      <c r="T245" s="242" t="s">
        <v>204</v>
      </c>
      <c r="U245" s="224">
        <v>0</v>
      </c>
      <c r="V245" s="224">
        <f>ROUND(E245*U245,2)</f>
        <v>0</v>
      </c>
      <c r="W245" s="224"/>
      <c r="X245" s="224" t="s">
        <v>291</v>
      </c>
      <c r="Y245" s="224" t="s">
        <v>207</v>
      </c>
      <c r="Z245" s="213"/>
      <c r="AA245" s="213"/>
      <c r="AB245" s="213"/>
      <c r="AC245" s="213"/>
      <c r="AD245" s="213"/>
      <c r="AE245" s="213"/>
      <c r="AF245" s="213"/>
      <c r="AG245" s="213" t="s">
        <v>292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2" x14ac:dyDescent="0.2">
      <c r="A246" s="220"/>
      <c r="B246" s="221"/>
      <c r="C246" s="248" t="s">
        <v>493</v>
      </c>
      <c r="D246" s="226"/>
      <c r="E246" s="227"/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24"/>
      <c r="Z246" s="213"/>
      <c r="AA246" s="213"/>
      <c r="AB246" s="213"/>
      <c r="AC246" s="213"/>
      <c r="AD246" s="213"/>
      <c r="AE246" s="213"/>
      <c r="AF246" s="213"/>
      <c r="AG246" s="213" t="s">
        <v>232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3" x14ac:dyDescent="0.2">
      <c r="A247" s="220"/>
      <c r="B247" s="221"/>
      <c r="C247" s="248" t="s">
        <v>515</v>
      </c>
      <c r="D247" s="226"/>
      <c r="E247" s="227">
        <v>1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24"/>
      <c r="Z247" s="213"/>
      <c r="AA247" s="213"/>
      <c r="AB247" s="213"/>
      <c r="AC247" s="213"/>
      <c r="AD247" s="213"/>
      <c r="AE247" s="213"/>
      <c r="AF247" s="213"/>
      <c r="AG247" s="213" t="s">
        <v>232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x14ac:dyDescent="0.2">
      <c r="A248" s="229" t="s">
        <v>199</v>
      </c>
      <c r="B248" s="230" t="s">
        <v>109</v>
      </c>
      <c r="C248" s="245" t="s">
        <v>110</v>
      </c>
      <c r="D248" s="231"/>
      <c r="E248" s="232"/>
      <c r="F248" s="233"/>
      <c r="G248" s="233">
        <f>SUMIF(AG249:AG276,"&lt;&gt;NOR",G249:G276)</f>
        <v>0</v>
      </c>
      <c r="H248" s="233"/>
      <c r="I248" s="233">
        <f>SUM(I249:I276)</f>
        <v>0</v>
      </c>
      <c r="J248" s="233"/>
      <c r="K248" s="233">
        <f>SUM(K249:K276)</f>
        <v>0</v>
      </c>
      <c r="L248" s="233"/>
      <c r="M248" s="233">
        <f>SUM(M249:M276)</f>
        <v>0</v>
      </c>
      <c r="N248" s="232"/>
      <c r="O248" s="232">
        <f>SUM(O249:O276)</f>
        <v>0</v>
      </c>
      <c r="P248" s="232"/>
      <c r="Q248" s="232">
        <f>SUM(Q249:Q276)</f>
        <v>1.33</v>
      </c>
      <c r="R248" s="233"/>
      <c r="S248" s="233"/>
      <c r="T248" s="234"/>
      <c r="U248" s="228"/>
      <c r="V248" s="228">
        <f>SUM(V249:V276)</f>
        <v>16.57</v>
      </c>
      <c r="W248" s="228"/>
      <c r="X248" s="228"/>
      <c r="Y248" s="228"/>
      <c r="AG248" t="s">
        <v>200</v>
      </c>
    </row>
    <row r="249" spans="1:60" outlineLevel="1" x14ac:dyDescent="0.2">
      <c r="A249" s="236">
        <v>59</v>
      </c>
      <c r="B249" s="237" t="s">
        <v>516</v>
      </c>
      <c r="C249" s="246" t="s">
        <v>517</v>
      </c>
      <c r="D249" s="238" t="s">
        <v>238</v>
      </c>
      <c r="E249" s="239">
        <v>145.20480000000001</v>
      </c>
      <c r="F249" s="240"/>
      <c r="G249" s="241">
        <f>ROUND(E249*F249,2)</f>
        <v>0</v>
      </c>
      <c r="H249" s="240"/>
      <c r="I249" s="241">
        <f>ROUND(E249*H249,2)</f>
        <v>0</v>
      </c>
      <c r="J249" s="240"/>
      <c r="K249" s="241">
        <f>ROUND(E249*J249,2)</f>
        <v>0</v>
      </c>
      <c r="L249" s="241">
        <v>21</v>
      </c>
      <c r="M249" s="241">
        <f>G249*(1+L249/100)</f>
        <v>0</v>
      </c>
      <c r="N249" s="239">
        <v>0</v>
      </c>
      <c r="O249" s="239">
        <f>ROUND(E249*N249,2)</f>
        <v>0</v>
      </c>
      <c r="P249" s="239">
        <v>4.8700000000000002E-3</v>
      </c>
      <c r="Q249" s="239">
        <f>ROUND(E249*P249,2)</f>
        <v>0.71</v>
      </c>
      <c r="R249" s="241" t="s">
        <v>518</v>
      </c>
      <c r="S249" s="241" t="s">
        <v>204</v>
      </c>
      <c r="T249" s="242" t="s">
        <v>204</v>
      </c>
      <c r="U249" s="224">
        <v>4.1000000000000002E-2</v>
      </c>
      <c r="V249" s="224">
        <f>ROUND(E249*U249,2)</f>
        <v>5.95</v>
      </c>
      <c r="W249" s="224"/>
      <c r="X249" s="224" t="s">
        <v>240</v>
      </c>
      <c r="Y249" s="224" t="s">
        <v>207</v>
      </c>
      <c r="Z249" s="213"/>
      <c r="AA249" s="213"/>
      <c r="AB249" s="213"/>
      <c r="AC249" s="213"/>
      <c r="AD249" s="213"/>
      <c r="AE249" s="213"/>
      <c r="AF249" s="213"/>
      <c r="AG249" s="213" t="s">
        <v>241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2" x14ac:dyDescent="0.2">
      <c r="A250" s="220"/>
      <c r="B250" s="221"/>
      <c r="C250" s="248" t="s">
        <v>519</v>
      </c>
      <c r="D250" s="226"/>
      <c r="E250" s="227">
        <v>84.4</v>
      </c>
      <c r="F250" s="224"/>
      <c r="G250" s="22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24"/>
      <c r="Z250" s="213"/>
      <c r="AA250" s="213"/>
      <c r="AB250" s="213"/>
      <c r="AC250" s="213"/>
      <c r="AD250" s="213"/>
      <c r="AE250" s="213"/>
      <c r="AF250" s="213"/>
      <c r="AG250" s="213" t="s">
        <v>232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3" x14ac:dyDescent="0.2">
      <c r="A251" s="220"/>
      <c r="B251" s="221"/>
      <c r="C251" s="248" t="s">
        <v>520</v>
      </c>
      <c r="D251" s="226"/>
      <c r="E251" s="227">
        <v>7.12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24"/>
      <c r="Z251" s="213"/>
      <c r="AA251" s="213"/>
      <c r="AB251" s="213"/>
      <c r="AC251" s="213"/>
      <c r="AD251" s="213"/>
      <c r="AE251" s="213"/>
      <c r="AF251" s="213"/>
      <c r="AG251" s="213" t="s">
        <v>232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3" x14ac:dyDescent="0.2">
      <c r="A252" s="220"/>
      <c r="B252" s="221"/>
      <c r="C252" s="248" t="s">
        <v>521</v>
      </c>
      <c r="D252" s="226"/>
      <c r="E252" s="227">
        <v>3.95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3"/>
      <c r="AA252" s="213"/>
      <c r="AB252" s="213"/>
      <c r="AC252" s="213"/>
      <c r="AD252" s="213"/>
      <c r="AE252" s="213"/>
      <c r="AF252" s="213"/>
      <c r="AG252" s="213" t="s">
        <v>232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3" x14ac:dyDescent="0.2">
      <c r="A253" s="220"/>
      <c r="B253" s="221"/>
      <c r="C253" s="248" t="s">
        <v>522</v>
      </c>
      <c r="D253" s="226"/>
      <c r="E253" s="227">
        <v>2.64</v>
      </c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24"/>
      <c r="Z253" s="213"/>
      <c r="AA253" s="213"/>
      <c r="AB253" s="213"/>
      <c r="AC253" s="213"/>
      <c r="AD253" s="213"/>
      <c r="AE253" s="213"/>
      <c r="AF253" s="213"/>
      <c r="AG253" s="213" t="s">
        <v>232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3" x14ac:dyDescent="0.2">
      <c r="A254" s="220"/>
      <c r="B254" s="221"/>
      <c r="C254" s="248" t="s">
        <v>523</v>
      </c>
      <c r="D254" s="226"/>
      <c r="E254" s="227">
        <v>2.5047999999999999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3"/>
      <c r="AA254" s="213"/>
      <c r="AB254" s="213"/>
      <c r="AC254" s="213"/>
      <c r="AD254" s="213"/>
      <c r="AE254" s="213"/>
      <c r="AF254" s="213"/>
      <c r="AG254" s="213" t="s">
        <v>232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3" x14ac:dyDescent="0.2">
      <c r="A255" s="220"/>
      <c r="B255" s="221"/>
      <c r="C255" s="248" t="s">
        <v>524</v>
      </c>
      <c r="D255" s="226"/>
      <c r="E255" s="227">
        <v>10.81</v>
      </c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24"/>
      <c r="Z255" s="213"/>
      <c r="AA255" s="213"/>
      <c r="AB255" s="213"/>
      <c r="AC255" s="213"/>
      <c r="AD255" s="213"/>
      <c r="AE255" s="213"/>
      <c r="AF255" s="213"/>
      <c r="AG255" s="213" t="s">
        <v>232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3" x14ac:dyDescent="0.2">
      <c r="A256" s="220"/>
      <c r="B256" s="221"/>
      <c r="C256" s="248" t="s">
        <v>525</v>
      </c>
      <c r="D256" s="226"/>
      <c r="E256" s="227">
        <v>10.77</v>
      </c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24"/>
      <c r="Z256" s="213"/>
      <c r="AA256" s="213"/>
      <c r="AB256" s="213"/>
      <c r="AC256" s="213"/>
      <c r="AD256" s="213"/>
      <c r="AE256" s="213"/>
      <c r="AF256" s="213"/>
      <c r="AG256" s="213" t="s">
        <v>232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3" x14ac:dyDescent="0.2">
      <c r="A257" s="220"/>
      <c r="B257" s="221"/>
      <c r="C257" s="248" t="s">
        <v>526</v>
      </c>
      <c r="D257" s="226"/>
      <c r="E257" s="227">
        <v>16.37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24"/>
      <c r="Z257" s="213"/>
      <c r="AA257" s="213"/>
      <c r="AB257" s="213"/>
      <c r="AC257" s="213"/>
      <c r="AD257" s="213"/>
      <c r="AE257" s="213"/>
      <c r="AF257" s="213"/>
      <c r="AG257" s="213" t="s">
        <v>232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3" x14ac:dyDescent="0.2">
      <c r="A258" s="220"/>
      <c r="B258" s="221"/>
      <c r="C258" s="248" t="s">
        <v>527</v>
      </c>
      <c r="D258" s="226"/>
      <c r="E258" s="227">
        <v>4.5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3"/>
      <c r="AA258" s="213"/>
      <c r="AB258" s="213"/>
      <c r="AC258" s="213"/>
      <c r="AD258" s="213"/>
      <c r="AE258" s="213"/>
      <c r="AF258" s="213"/>
      <c r="AG258" s="213" t="s">
        <v>232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3" x14ac:dyDescent="0.2">
      <c r="A259" s="220"/>
      <c r="B259" s="221"/>
      <c r="C259" s="248" t="s">
        <v>528</v>
      </c>
      <c r="D259" s="226"/>
      <c r="E259" s="227">
        <v>2.14</v>
      </c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3"/>
      <c r="AA259" s="213"/>
      <c r="AB259" s="213"/>
      <c r="AC259" s="213"/>
      <c r="AD259" s="213"/>
      <c r="AE259" s="213"/>
      <c r="AF259" s="213"/>
      <c r="AG259" s="213" t="s">
        <v>232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ht="22.5" outlineLevel="1" x14ac:dyDescent="0.2">
      <c r="A260" s="257">
        <v>60</v>
      </c>
      <c r="B260" s="258" t="s">
        <v>529</v>
      </c>
      <c r="C260" s="268" t="s">
        <v>530</v>
      </c>
      <c r="D260" s="259" t="s">
        <v>238</v>
      </c>
      <c r="E260" s="260">
        <v>145.20480000000001</v>
      </c>
      <c r="F260" s="261"/>
      <c r="G260" s="262">
        <f>ROUND(E260*F260,2)</f>
        <v>0</v>
      </c>
      <c r="H260" s="261"/>
      <c r="I260" s="262">
        <f>ROUND(E260*H260,2)</f>
        <v>0</v>
      </c>
      <c r="J260" s="261"/>
      <c r="K260" s="262">
        <f>ROUND(E260*J260,2)</f>
        <v>0</v>
      </c>
      <c r="L260" s="262">
        <v>21</v>
      </c>
      <c r="M260" s="262">
        <f>G260*(1+L260/100)</f>
        <v>0</v>
      </c>
      <c r="N260" s="260">
        <v>0</v>
      </c>
      <c r="O260" s="260">
        <f>ROUND(E260*N260,2)</f>
        <v>0</v>
      </c>
      <c r="P260" s="260">
        <v>2.2000000000000001E-3</v>
      </c>
      <c r="Q260" s="260">
        <f>ROUND(E260*P260,2)</f>
        <v>0.32</v>
      </c>
      <c r="R260" s="262" t="s">
        <v>531</v>
      </c>
      <c r="S260" s="262" t="s">
        <v>204</v>
      </c>
      <c r="T260" s="263" t="s">
        <v>204</v>
      </c>
      <c r="U260" s="224">
        <v>0.04</v>
      </c>
      <c r="V260" s="224">
        <f>ROUND(E260*U260,2)</f>
        <v>5.81</v>
      </c>
      <c r="W260" s="224"/>
      <c r="X260" s="224" t="s">
        <v>240</v>
      </c>
      <c r="Y260" s="224" t="s">
        <v>207</v>
      </c>
      <c r="Z260" s="213"/>
      <c r="AA260" s="213"/>
      <c r="AB260" s="213"/>
      <c r="AC260" s="213"/>
      <c r="AD260" s="213"/>
      <c r="AE260" s="213"/>
      <c r="AF260" s="213"/>
      <c r="AG260" s="213" t="s">
        <v>241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36">
        <v>61</v>
      </c>
      <c r="B261" s="237" t="s">
        <v>532</v>
      </c>
      <c r="C261" s="246" t="s">
        <v>533</v>
      </c>
      <c r="D261" s="238" t="s">
        <v>245</v>
      </c>
      <c r="E261" s="239">
        <v>5.58</v>
      </c>
      <c r="F261" s="240"/>
      <c r="G261" s="241">
        <f>ROUND(E261*F261,2)</f>
        <v>0</v>
      </c>
      <c r="H261" s="240"/>
      <c r="I261" s="241">
        <f>ROUND(E261*H261,2)</f>
        <v>0</v>
      </c>
      <c r="J261" s="240"/>
      <c r="K261" s="241">
        <f>ROUND(E261*J261,2)</f>
        <v>0</v>
      </c>
      <c r="L261" s="241">
        <v>21</v>
      </c>
      <c r="M261" s="241">
        <f>G261*(1+L261/100)</f>
        <v>0</v>
      </c>
      <c r="N261" s="239">
        <v>0</v>
      </c>
      <c r="O261" s="239">
        <f>ROUND(E261*N261,2)</f>
        <v>0</v>
      </c>
      <c r="P261" s="239">
        <v>2.8700000000000002E-3</v>
      </c>
      <c r="Q261" s="239">
        <f>ROUND(E261*P261,2)</f>
        <v>0.02</v>
      </c>
      <c r="R261" s="241" t="s">
        <v>534</v>
      </c>
      <c r="S261" s="241" t="s">
        <v>204</v>
      </c>
      <c r="T261" s="242" t="s">
        <v>204</v>
      </c>
      <c r="U261" s="224">
        <v>0.10349999999999999</v>
      </c>
      <c r="V261" s="224">
        <f>ROUND(E261*U261,2)</f>
        <v>0.57999999999999996</v>
      </c>
      <c r="W261" s="224"/>
      <c r="X261" s="224" t="s">
        <v>240</v>
      </c>
      <c r="Y261" s="224" t="s">
        <v>207</v>
      </c>
      <c r="Z261" s="213"/>
      <c r="AA261" s="213"/>
      <c r="AB261" s="213"/>
      <c r="AC261" s="213"/>
      <c r="AD261" s="213"/>
      <c r="AE261" s="213"/>
      <c r="AF261" s="213"/>
      <c r="AG261" s="213" t="s">
        <v>241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2" x14ac:dyDescent="0.2">
      <c r="A262" s="220"/>
      <c r="B262" s="221"/>
      <c r="C262" s="248" t="s">
        <v>535</v>
      </c>
      <c r="D262" s="226"/>
      <c r="E262" s="227">
        <v>5.58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3"/>
      <c r="AA262" s="213"/>
      <c r="AB262" s="213"/>
      <c r="AC262" s="213"/>
      <c r="AD262" s="213"/>
      <c r="AE262" s="213"/>
      <c r="AF262" s="213"/>
      <c r="AG262" s="213" t="s">
        <v>232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36">
        <v>62</v>
      </c>
      <c r="B263" s="237" t="s">
        <v>536</v>
      </c>
      <c r="C263" s="246" t="s">
        <v>537</v>
      </c>
      <c r="D263" s="238" t="s">
        <v>238</v>
      </c>
      <c r="E263" s="239">
        <v>9.1349999999999998</v>
      </c>
      <c r="F263" s="240"/>
      <c r="G263" s="241">
        <f>ROUND(E263*F263,2)</f>
        <v>0</v>
      </c>
      <c r="H263" s="240"/>
      <c r="I263" s="241">
        <f>ROUND(E263*H263,2)</f>
        <v>0</v>
      </c>
      <c r="J263" s="240"/>
      <c r="K263" s="241">
        <f>ROUND(E263*J263,2)</f>
        <v>0</v>
      </c>
      <c r="L263" s="241">
        <v>21</v>
      </c>
      <c r="M263" s="241">
        <f>G263*(1+L263/100)</f>
        <v>0</v>
      </c>
      <c r="N263" s="239">
        <v>0</v>
      </c>
      <c r="O263" s="239">
        <f>ROUND(E263*N263,2)</f>
        <v>0</v>
      </c>
      <c r="P263" s="239">
        <v>2.4649999999999998E-2</v>
      </c>
      <c r="Q263" s="239">
        <f>ROUND(E263*P263,2)</f>
        <v>0.23</v>
      </c>
      <c r="R263" s="241" t="s">
        <v>538</v>
      </c>
      <c r="S263" s="241" t="s">
        <v>204</v>
      </c>
      <c r="T263" s="242" t="s">
        <v>204</v>
      </c>
      <c r="U263" s="224">
        <v>0.21</v>
      </c>
      <c r="V263" s="224">
        <f>ROUND(E263*U263,2)</f>
        <v>1.92</v>
      </c>
      <c r="W263" s="224"/>
      <c r="X263" s="224" t="s">
        <v>240</v>
      </c>
      <c r="Y263" s="224" t="s">
        <v>207</v>
      </c>
      <c r="Z263" s="213"/>
      <c r="AA263" s="213"/>
      <c r="AB263" s="213"/>
      <c r="AC263" s="213"/>
      <c r="AD263" s="213"/>
      <c r="AE263" s="213"/>
      <c r="AF263" s="213"/>
      <c r="AG263" s="213" t="s">
        <v>241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2" x14ac:dyDescent="0.2">
      <c r="A264" s="220"/>
      <c r="B264" s="221"/>
      <c r="C264" s="248" t="s">
        <v>539</v>
      </c>
      <c r="D264" s="226"/>
      <c r="E264" s="227"/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3"/>
      <c r="AA264" s="213"/>
      <c r="AB264" s="213"/>
      <c r="AC264" s="213"/>
      <c r="AD264" s="213"/>
      <c r="AE264" s="213"/>
      <c r="AF264" s="213"/>
      <c r="AG264" s="213" t="s">
        <v>232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3" x14ac:dyDescent="0.2">
      <c r="A265" s="220"/>
      <c r="B265" s="221"/>
      <c r="C265" s="248" t="s">
        <v>540</v>
      </c>
      <c r="D265" s="226"/>
      <c r="E265" s="227">
        <v>9.1349999999999998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24"/>
      <c r="Z265" s="213"/>
      <c r="AA265" s="213"/>
      <c r="AB265" s="213"/>
      <c r="AC265" s="213"/>
      <c r="AD265" s="213"/>
      <c r="AE265" s="213"/>
      <c r="AF265" s="213"/>
      <c r="AG265" s="213" t="s">
        <v>232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36">
        <v>63</v>
      </c>
      <c r="B266" s="237" t="s">
        <v>541</v>
      </c>
      <c r="C266" s="246" t="s">
        <v>542</v>
      </c>
      <c r="D266" s="238" t="s">
        <v>238</v>
      </c>
      <c r="E266" s="239">
        <v>0.9</v>
      </c>
      <c r="F266" s="240"/>
      <c r="G266" s="241">
        <f>ROUND(E266*F266,2)</f>
        <v>0</v>
      </c>
      <c r="H266" s="240"/>
      <c r="I266" s="241">
        <f>ROUND(E266*H266,2)</f>
        <v>0</v>
      </c>
      <c r="J266" s="240"/>
      <c r="K266" s="241">
        <f>ROUND(E266*J266,2)</f>
        <v>0</v>
      </c>
      <c r="L266" s="241">
        <v>21</v>
      </c>
      <c r="M266" s="241">
        <f>G266*(1+L266/100)</f>
        <v>0</v>
      </c>
      <c r="N266" s="239">
        <v>0</v>
      </c>
      <c r="O266" s="239">
        <f>ROUND(E266*N266,2)</f>
        <v>0</v>
      </c>
      <c r="P266" s="239">
        <v>8.0000000000000002E-3</v>
      </c>
      <c r="Q266" s="239">
        <f>ROUND(E266*P266,2)</f>
        <v>0.01</v>
      </c>
      <c r="R266" s="241" t="s">
        <v>538</v>
      </c>
      <c r="S266" s="241" t="s">
        <v>204</v>
      </c>
      <c r="T266" s="242" t="s">
        <v>204</v>
      </c>
      <c r="U266" s="224">
        <v>6.6000000000000003E-2</v>
      </c>
      <c r="V266" s="224">
        <f>ROUND(E266*U266,2)</f>
        <v>0.06</v>
      </c>
      <c r="W266" s="224"/>
      <c r="X266" s="224" t="s">
        <v>240</v>
      </c>
      <c r="Y266" s="224" t="s">
        <v>207</v>
      </c>
      <c r="Z266" s="213"/>
      <c r="AA266" s="213"/>
      <c r="AB266" s="213"/>
      <c r="AC266" s="213"/>
      <c r="AD266" s="213"/>
      <c r="AE266" s="213"/>
      <c r="AF266" s="213"/>
      <c r="AG266" s="213" t="s">
        <v>241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 x14ac:dyDescent="0.2">
      <c r="A267" s="220"/>
      <c r="B267" s="221"/>
      <c r="C267" s="248" t="s">
        <v>543</v>
      </c>
      <c r="D267" s="226"/>
      <c r="E267" s="227"/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3"/>
      <c r="AA267" s="213"/>
      <c r="AB267" s="213"/>
      <c r="AC267" s="213"/>
      <c r="AD267" s="213"/>
      <c r="AE267" s="213"/>
      <c r="AF267" s="213"/>
      <c r="AG267" s="213" t="s">
        <v>232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3" x14ac:dyDescent="0.2">
      <c r="A268" s="220"/>
      <c r="B268" s="221"/>
      <c r="C268" s="248" t="s">
        <v>544</v>
      </c>
      <c r="D268" s="226"/>
      <c r="E268" s="227">
        <v>0.9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3"/>
      <c r="AA268" s="213"/>
      <c r="AB268" s="213"/>
      <c r="AC268" s="213"/>
      <c r="AD268" s="213"/>
      <c r="AE268" s="213"/>
      <c r="AF268" s="213"/>
      <c r="AG268" s="213" t="s">
        <v>232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57">
        <v>64</v>
      </c>
      <c r="B269" s="258" t="s">
        <v>545</v>
      </c>
      <c r="C269" s="268" t="s">
        <v>546</v>
      </c>
      <c r="D269" s="259" t="s">
        <v>261</v>
      </c>
      <c r="E269" s="260">
        <v>10</v>
      </c>
      <c r="F269" s="261"/>
      <c r="G269" s="262">
        <f>ROUND(E269*F269,2)</f>
        <v>0</v>
      </c>
      <c r="H269" s="261"/>
      <c r="I269" s="262">
        <f>ROUND(E269*H269,2)</f>
        <v>0</v>
      </c>
      <c r="J269" s="261"/>
      <c r="K269" s="262">
        <f>ROUND(E269*J269,2)</f>
        <v>0</v>
      </c>
      <c r="L269" s="262">
        <v>21</v>
      </c>
      <c r="M269" s="262">
        <f>G269*(1+L269/100)</f>
        <v>0</v>
      </c>
      <c r="N269" s="260">
        <v>0</v>
      </c>
      <c r="O269" s="260">
        <f>ROUND(E269*N269,2)</f>
        <v>0</v>
      </c>
      <c r="P269" s="260">
        <v>1.8E-3</v>
      </c>
      <c r="Q269" s="260">
        <f>ROUND(E269*P269,2)</f>
        <v>0.02</v>
      </c>
      <c r="R269" s="262" t="s">
        <v>538</v>
      </c>
      <c r="S269" s="262" t="s">
        <v>204</v>
      </c>
      <c r="T269" s="263" t="s">
        <v>204</v>
      </c>
      <c r="U269" s="224">
        <v>0.11</v>
      </c>
      <c r="V269" s="224">
        <f>ROUND(E269*U269,2)</f>
        <v>1.1000000000000001</v>
      </c>
      <c r="W269" s="224"/>
      <c r="X269" s="224" t="s">
        <v>240</v>
      </c>
      <c r="Y269" s="224" t="s">
        <v>207</v>
      </c>
      <c r="Z269" s="213"/>
      <c r="AA269" s="213"/>
      <c r="AB269" s="213"/>
      <c r="AC269" s="213"/>
      <c r="AD269" s="213"/>
      <c r="AE269" s="213"/>
      <c r="AF269" s="213"/>
      <c r="AG269" s="213" t="s">
        <v>241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36">
        <v>65</v>
      </c>
      <c r="B270" s="237" t="s">
        <v>547</v>
      </c>
      <c r="C270" s="246" t="s">
        <v>548</v>
      </c>
      <c r="D270" s="238" t="s">
        <v>245</v>
      </c>
      <c r="E270" s="239">
        <v>10.09</v>
      </c>
      <c r="F270" s="240"/>
      <c r="G270" s="241">
        <f>ROUND(E270*F270,2)</f>
        <v>0</v>
      </c>
      <c r="H270" s="240"/>
      <c r="I270" s="241">
        <f>ROUND(E270*H270,2)</f>
        <v>0</v>
      </c>
      <c r="J270" s="240"/>
      <c r="K270" s="241">
        <f>ROUND(E270*J270,2)</f>
        <v>0</v>
      </c>
      <c r="L270" s="241">
        <v>21</v>
      </c>
      <c r="M270" s="241">
        <f>G270*(1+L270/100)</f>
        <v>0</v>
      </c>
      <c r="N270" s="239">
        <v>0</v>
      </c>
      <c r="O270" s="239">
        <f>ROUND(E270*N270,2)</f>
        <v>0</v>
      </c>
      <c r="P270" s="239">
        <v>8.0000000000000007E-5</v>
      </c>
      <c r="Q270" s="239">
        <f>ROUND(E270*P270,2)</f>
        <v>0</v>
      </c>
      <c r="R270" s="241" t="s">
        <v>549</v>
      </c>
      <c r="S270" s="241" t="s">
        <v>204</v>
      </c>
      <c r="T270" s="242" t="s">
        <v>204</v>
      </c>
      <c r="U270" s="224">
        <v>3.5000000000000003E-2</v>
      </c>
      <c r="V270" s="224">
        <f>ROUND(E270*U270,2)</f>
        <v>0.35</v>
      </c>
      <c r="W270" s="224"/>
      <c r="X270" s="224" t="s">
        <v>240</v>
      </c>
      <c r="Y270" s="224" t="s">
        <v>207</v>
      </c>
      <c r="Z270" s="213"/>
      <c r="AA270" s="213"/>
      <c r="AB270" s="213"/>
      <c r="AC270" s="213"/>
      <c r="AD270" s="213"/>
      <c r="AE270" s="213"/>
      <c r="AF270" s="213"/>
      <c r="AG270" s="213" t="s">
        <v>241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2" x14ac:dyDescent="0.2">
      <c r="A271" s="220"/>
      <c r="B271" s="221"/>
      <c r="C271" s="248" t="s">
        <v>550</v>
      </c>
      <c r="D271" s="226"/>
      <c r="E271" s="227">
        <v>10.09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3"/>
      <c r="AA271" s="213"/>
      <c r="AB271" s="213"/>
      <c r="AC271" s="213"/>
      <c r="AD271" s="213"/>
      <c r="AE271" s="213"/>
      <c r="AF271" s="213"/>
      <c r="AG271" s="213" t="s">
        <v>232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ht="22.5" outlineLevel="1" x14ac:dyDescent="0.2">
      <c r="A272" s="236">
        <v>66</v>
      </c>
      <c r="B272" s="237" t="s">
        <v>551</v>
      </c>
      <c r="C272" s="246" t="s">
        <v>552</v>
      </c>
      <c r="D272" s="238" t="s">
        <v>238</v>
      </c>
      <c r="E272" s="239">
        <v>6.26</v>
      </c>
      <c r="F272" s="240"/>
      <c r="G272" s="241">
        <f>ROUND(E272*F272,2)</f>
        <v>0</v>
      </c>
      <c r="H272" s="240"/>
      <c r="I272" s="241">
        <f>ROUND(E272*H272,2)</f>
        <v>0</v>
      </c>
      <c r="J272" s="240"/>
      <c r="K272" s="241">
        <f>ROUND(E272*J272,2)</f>
        <v>0</v>
      </c>
      <c r="L272" s="241">
        <v>21</v>
      </c>
      <c r="M272" s="241">
        <f>G272*(1+L272/100)</f>
        <v>0</v>
      </c>
      <c r="N272" s="239">
        <v>0</v>
      </c>
      <c r="O272" s="239">
        <f>ROUND(E272*N272,2)</f>
        <v>0</v>
      </c>
      <c r="P272" s="239">
        <v>3.5000000000000001E-3</v>
      </c>
      <c r="Q272" s="239">
        <f>ROUND(E272*P272,2)</f>
        <v>0.02</v>
      </c>
      <c r="R272" s="241" t="s">
        <v>549</v>
      </c>
      <c r="S272" s="241" t="s">
        <v>204</v>
      </c>
      <c r="T272" s="242" t="s">
        <v>204</v>
      </c>
      <c r="U272" s="224">
        <v>0.128</v>
      </c>
      <c r="V272" s="224">
        <f>ROUND(E272*U272,2)</f>
        <v>0.8</v>
      </c>
      <c r="W272" s="224"/>
      <c r="X272" s="224" t="s">
        <v>240</v>
      </c>
      <c r="Y272" s="224" t="s">
        <v>207</v>
      </c>
      <c r="Z272" s="213"/>
      <c r="AA272" s="213"/>
      <c r="AB272" s="213"/>
      <c r="AC272" s="213"/>
      <c r="AD272" s="213"/>
      <c r="AE272" s="213"/>
      <c r="AF272" s="213"/>
      <c r="AG272" s="213" t="s">
        <v>241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2" x14ac:dyDescent="0.2">
      <c r="A273" s="220"/>
      <c r="B273" s="221"/>
      <c r="C273" s="248" t="s">
        <v>397</v>
      </c>
      <c r="D273" s="226"/>
      <c r="E273" s="227">
        <v>6.26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24"/>
      <c r="Z273" s="213"/>
      <c r="AA273" s="213"/>
      <c r="AB273" s="213"/>
      <c r="AC273" s="213"/>
      <c r="AD273" s="213"/>
      <c r="AE273" s="213"/>
      <c r="AF273" s="213"/>
      <c r="AG273" s="213" t="s">
        <v>232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57">
        <v>67</v>
      </c>
      <c r="B274" s="258" t="s">
        <v>553</v>
      </c>
      <c r="C274" s="268" t="s">
        <v>554</v>
      </c>
      <c r="D274" s="259" t="s">
        <v>555</v>
      </c>
      <c r="E274" s="260">
        <v>1</v>
      </c>
      <c r="F274" s="261"/>
      <c r="G274" s="262">
        <f>ROUND(E274*F274,2)</f>
        <v>0</v>
      </c>
      <c r="H274" s="261"/>
      <c r="I274" s="262">
        <f>ROUND(E274*H274,2)</f>
        <v>0</v>
      </c>
      <c r="J274" s="261"/>
      <c r="K274" s="262">
        <f>ROUND(E274*J274,2)</f>
        <v>0</v>
      </c>
      <c r="L274" s="262">
        <v>21</v>
      </c>
      <c r="M274" s="262">
        <f>G274*(1+L274/100)</f>
        <v>0</v>
      </c>
      <c r="N274" s="260">
        <v>0</v>
      </c>
      <c r="O274" s="260">
        <f>ROUND(E274*N274,2)</f>
        <v>0</v>
      </c>
      <c r="P274" s="260">
        <v>0</v>
      </c>
      <c r="Q274" s="260">
        <f>ROUND(E274*P274,2)</f>
        <v>0</v>
      </c>
      <c r="R274" s="262"/>
      <c r="S274" s="262" t="s">
        <v>355</v>
      </c>
      <c r="T274" s="263" t="s">
        <v>205</v>
      </c>
      <c r="U274" s="224">
        <v>0</v>
      </c>
      <c r="V274" s="224">
        <f>ROUND(E274*U274,2)</f>
        <v>0</v>
      </c>
      <c r="W274" s="224"/>
      <c r="X274" s="224" t="s">
        <v>240</v>
      </c>
      <c r="Y274" s="224" t="s">
        <v>207</v>
      </c>
      <c r="Z274" s="213"/>
      <c r="AA274" s="213"/>
      <c r="AB274" s="213"/>
      <c r="AC274" s="213"/>
      <c r="AD274" s="213"/>
      <c r="AE274" s="213"/>
      <c r="AF274" s="213"/>
      <c r="AG274" s="213" t="s">
        <v>241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57">
        <v>68</v>
      </c>
      <c r="B275" s="258" t="s">
        <v>556</v>
      </c>
      <c r="C275" s="268" t="s">
        <v>557</v>
      </c>
      <c r="D275" s="259" t="s">
        <v>555</v>
      </c>
      <c r="E275" s="260">
        <v>1</v>
      </c>
      <c r="F275" s="261"/>
      <c r="G275" s="262">
        <f>ROUND(E275*F275,2)</f>
        <v>0</v>
      </c>
      <c r="H275" s="261"/>
      <c r="I275" s="262">
        <f>ROUND(E275*H275,2)</f>
        <v>0</v>
      </c>
      <c r="J275" s="261"/>
      <c r="K275" s="262">
        <f>ROUND(E275*J275,2)</f>
        <v>0</v>
      </c>
      <c r="L275" s="262">
        <v>21</v>
      </c>
      <c r="M275" s="262">
        <f>G275*(1+L275/100)</f>
        <v>0</v>
      </c>
      <c r="N275" s="260">
        <v>0</v>
      </c>
      <c r="O275" s="260">
        <f>ROUND(E275*N275,2)</f>
        <v>0</v>
      </c>
      <c r="P275" s="260">
        <v>0</v>
      </c>
      <c r="Q275" s="260">
        <f>ROUND(E275*P275,2)</f>
        <v>0</v>
      </c>
      <c r="R275" s="262"/>
      <c r="S275" s="262" t="s">
        <v>355</v>
      </c>
      <c r="T275" s="263" t="s">
        <v>205</v>
      </c>
      <c r="U275" s="224">
        <v>0</v>
      </c>
      <c r="V275" s="224">
        <f>ROUND(E275*U275,2)</f>
        <v>0</v>
      </c>
      <c r="W275" s="224"/>
      <c r="X275" s="224" t="s">
        <v>240</v>
      </c>
      <c r="Y275" s="224" t="s">
        <v>207</v>
      </c>
      <c r="Z275" s="213"/>
      <c r="AA275" s="213"/>
      <c r="AB275" s="213"/>
      <c r="AC275" s="213"/>
      <c r="AD275" s="213"/>
      <c r="AE275" s="213"/>
      <c r="AF275" s="213"/>
      <c r="AG275" s="213" t="s">
        <v>241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57">
        <v>69</v>
      </c>
      <c r="B276" s="258" t="s">
        <v>558</v>
      </c>
      <c r="C276" s="268" t="s">
        <v>559</v>
      </c>
      <c r="D276" s="259" t="s">
        <v>555</v>
      </c>
      <c r="E276" s="260">
        <v>1</v>
      </c>
      <c r="F276" s="261"/>
      <c r="G276" s="262">
        <f>ROUND(E276*F276,2)</f>
        <v>0</v>
      </c>
      <c r="H276" s="261"/>
      <c r="I276" s="262">
        <f>ROUND(E276*H276,2)</f>
        <v>0</v>
      </c>
      <c r="J276" s="261"/>
      <c r="K276" s="262">
        <f>ROUND(E276*J276,2)</f>
        <v>0</v>
      </c>
      <c r="L276" s="262">
        <v>21</v>
      </c>
      <c r="M276" s="262">
        <f>G276*(1+L276/100)</f>
        <v>0</v>
      </c>
      <c r="N276" s="260">
        <v>0</v>
      </c>
      <c r="O276" s="260">
        <f>ROUND(E276*N276,2)</f>
        <v>0</v>
      </c>
      <c r="P276" s="260">
        <v>0</v>
      </c>
      <c r="Q276" s="260">
        <f>ROUND(E276*P276,2)</f>
        <v>0</v>
      </c>
      <c r="R276" s="262"/>
      <c r="S276" s="262" t="s">
        <v>355</v>
      </c>
      <c r="T276" s="263" t="s">
        <v>205</v>
      </c>
      <c r="U276" s="224">
        <v>0</v>
      </c>
      <c r="V276" s="224">
        <f>ROUND(E276*U276,2)</f>
        <v>0</v>
      </c>
      <c r="W276" s="224"/>
      <c r="X276" s="224" t="s">
        <v>240</v>
      </c>
      <c r="Y276" s="224" t="s">
        <v>207</v>
      </c>
      <c r="Z276" s="213"/>
      <c r="AA276" s="213"/>
      <c r="AB276" s="213"/>
      <c r="AC276" s="213"/>
      <c r="AD276" s="213"/>
      <c r="AE276" s="213"/>
      <c r="AF276" s="213"/>
      <c r="AG276" s="213" t="s">
        <v>241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x14ac:dyDescent="0.2">
      <c r="A277" s="229" t="s">
        <v>199</v>
      </c>
      <c r="B277" s="230" t="s">
        <v>113</v>
      </c>
      <c r="C277" s="245" t="s">
        <v>114</v>
      </c>
      <c r="D277" s="231"/>
      <c r="E277" s="232"/>
      <c r="F277" s="233"/>
      <c r="G277" s="233">
        <f>SUMIF(AG278:AG279,"&lt;&gt;NOR",G278:G279)</f>
        <v>0</v>
      </c>
      <c r="H277" s="233"/>
      <c r="I277" s="233">
        <f>SUM(I278:I279)</f>
        <v>0</v>
      </c>
      <c r="J277" s="233"/>
      <c r="K277" s="233">
        <f>SUM(K278:K279)</f>
        <v>0</v>
      </c>
      <c r="L277" s="233"/>
      <c r="M277" s="233">
        <f>SUM(M278:M279)</f>
        <v>0</v>
      </c>
      <c r="N277" s="232"/>
      <c r="O277" s="232">
        <f>SUM(O278:O279)</f>
        <v>0.28999999999999998</v>
      </c>
      <c r="P277" s="232"/>
      <c r="Q277" s="232">
        <f>SUM(Q278:Q279)</f>
        <v>0</v>
      </c>
      <c r="R277" s="233"/>
      <c r="S277" s="233"/>
      <c r="T277" s="234"/>
      <c r="U277" s="228"/>
      <c r="V277" s="228">
        <f>SUM(V278:V279)</f>
        <v>39.200000000000003</v>
      </c>
      <c r="W277" s="228"/>
      <c r="X277" s="228"/>
      <c r="Y277" s="228"/>
      <c r="AG277" t="s">
        <v>200</v>
      </c>
    </row>
    <row r="278" spans="1:60" outlineLevel="1" x14ac:dyDescent="0.2">
      <c r="A278" s="236">
        <v>70</v>
      </c>
      <c r="B278" s="237" t="s">
        <v>560</v>
      </c>
      <c r="C278" s="246" t="s">
        <v>561</v>
      </c>
      <c r="D278" s="238" t="s">
        <v>238</v>
      </c>
      <c r="E278" s="239">
        <v>183.16</v>
      </c>
      <c r="F278" s="240"/>
      <c r="G278" s="241">
        <f>ROUND(E278*F278,2)</f>
        <v>0</v>
      </c>
      <c r="H278" s="240"/>
      <c r="I278" s="241">
        <f>ROUND(E278*H278,2)</f>
        <v>0</v>
      </c>
      <c r="J278" s="240"/>
      <c r="K278" s="241">
        <f>ROUND(E278*J278,2)</f>
        <v>0</v>
      </c>
      <c r="L278" s="241">
        <v>21</v>
      </c>
      <c r="M278" s="241">
        <f>G278*(1+L278/100)</f>
        <v>0</v>
      </c>
      <c r="N278" s="239">
        <v>1.58E-3</v>
      </c>
      <c r="O278" s="239">
        <f>ROUND(E278*N278,2)</f>
        <v>0.28999999999999998</v>
      </c>
      <c r="P278" s="239">
        <v>0</v>
      </c>
      <c r="Q278" s="239">
        <f>ROUND(E278*P278,2)</f>
        <v>0</v>
      </c>
      <c r="R278" s="241" t="s">
        <v>562</v>
      </c>
      <c r="S278" s="241" t="s">
        <v>204</v>
      </c>
      <c r="T278" s="242" t="s">
        <v>204</v>
      </c>
      <c r="U278" s="224">
        <v>0.214</v>
      </c>
      <c r="V278" s="224">
        <f>ROUND(E278*U278,2)</f>
        <v>39.200000000000003</v>
      </c>
      <c r="W278" s="224"/>
      <c r="X278" s="224" t="s">
        <v>240</v>
      </c>
      <c r="Y278" s="224" t="s">
        <v>207</v>
      </c>
      <c r="Z278" s="213"/>
      <c r="AA278" s="213"/>
      <c r="AB278" s="213"/>
      <c r="AC278" s="213"/>
      <c r="AD278" s="213"/>
      <c r="AE278" s="213"/>
      <c r="AF278" s="213"/>
      <c r="AG278" s="213" t="s">
        <v>241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2" x14ac:dyDescent="0.2">
      <c r="A279" s="220"/>
      <c r="B279" s="221"/>
      <c r="C279" s="248" t="s">
        <v>563</v>
      </c>
      <c r="D279" s="226"/>
      <c r="E279" s="227">
        <v>183.16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3"/>
      <c r="AA279" s="213"/>
      <c r="AB279" s="213"/>
      <c r="AC279" s="213"/>
      <c r="AD279" s="213"/>
      <c r="AE279" s="213"/>
      <c r="AF279" s="213"/>
      <c r="AG279" s="213" t="s">
        <v>232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x14ac:dyDescent="0.2">
      <c r="A280" s="229" t="s">
        <v>199</v>
      </c>
      <c r="B280" s="230" t="s">
        <v>115</v>
      </c>
      <c r="C280" s="245" t="s">
        <v>116</v>
      </c>
      <c r="D280" s="231"/>
      <c r="E280" s="232"/>
      <c r="F280" s="233"/>
      <c r="G280" s="233">
        <f>SUMIF(AG281:AG284,"&lt;&gt;NOR",G281:G284)</f>
        <v>0</v>
      </c>
      <c r="H280" s="233"/>
      <c r="I280" s="233">
        <f>SUM(I281:I284)</f>
        <v>0</v>
      </c>
      <c r="J280" s="233"/>
      <c r="K280" s="233">
        <f>SUM(K281:K284)</f>
        <v>0</v>
      </c>
      <c r="L280" s="233"/>
      <c r="M280" s="233">
        <f>SUM(M281:M284)</f>
        <v>0</v>
      </c>
      <c r="N280" s="232"/>
      <c r="O280" s="232">
        <f>SUM(O281:O284)</f>
        <v>0.01</v>
      </c>
      <c r="P280" s="232"/>
      <c r="Q280" s="232">
        <f>SUM(Q281:Q284)</f>
        <v>0</v>
      </c>
      <c r="R280" s="233"/>
      <c r="S280" s="233"/>
      <c r="T280" s="234"/>
      <c r="U280" s="228"/>
      <c r="V280" s="228">
        <f>SUM(V281:V284)</f>
        <v>78.349999999999994</v>
      </c>
      <c r="W280" s="228"/>
      <c r="X280" s="228"/>
      <c r="Y280" s="228"/>
      <c r="AG280" t="s">
        <v>200</v>
      </c>
    </row>
    <row r="281" spans="1:60" ht="56.25" outlineLevel="1" x14ac:dyDescent="0.2">
      <c r="A281" s="236">
        <v>71</v>
      </c>
      <c r="B281" s="237" t="s">
        <v>564</v>
      </c>
      <c r="C281" s="246" t="s">
        <v>565</v>
      </c>
      <c r="D281" s="238" t="s">
        <v>238</v>
      </c>
      <c r="E281" s="239">
        <v>236.55500000000001</v>
      </c>
      <c r="F281" s="240"/>
      <c r="G281" s="241">
        <f>ROUND(E281*F281,2)</f>
        <v>0</v>
      </c>
      <c r="H281" s="240"/>
      <c r="I281" s="241">
        <f>ROUND(E281*H281,2)</f>
        <v>0</v>
      </c>
      <c r="J281" s="240"/>
      <c r="K281" s="241">
        <f>ROUND(E281*J281,2)</f>
        <v>0</v>
      </c>
      <c r="L281" s="241">
        <v>21</v>
      </c>
      <c r="M281" s="241">
        <f>G281*(1+L281/100)</f>
        <v>0</v>
      </c>
      <c r="N281" s="239">
        <v>4.0000000000000003E-5</v>
      </c>
      <c r="O281" s="239">
        <f>ROUND(E281*N281,2)</f>
        <v>0.01</v>
      </c>
      <c r="P281" s="239">
        <v>0</v>
      </c>
      <c r="Q281" s="239">
        <f>ROUND(E281*P281,2)</f>
        <v>0</v>
      </c>
      <c r="R281" s="241" t="s">
        <v>267</v>
      </c>
      <c r="S281" s="241" t="s">
        <v>204</v>
      </c>
      <c r="T281" s="242" t="s">
        <v>204</v>
      </c>
      <c r="U281" s="224">
        <v>0.308</v>
      </c>
      <c r="V281" s="224">
        <f>ROUND(E281*U281,2)</f>
        <v>72.86</v>
      </c>
      <c r="W281" s="224"/>
      <c r="X281" s="224" t="s">
        <v>240</v>
      </c>
      <c r="Y281" s="224" t="s">
        <v>207</v>
      </c>
      <c r="Z281" s="213"/>
      <c r="AA281" s="213"/>
      <c r="AB281" s="213"/>
      <c r="AC281" s="213"/>
      <c r="AD281" s="213"/>
      <c r="AE281" s="213"/>
      <c r="AF281" s="213"/>
      <c r="AG281" s="213" t="s">
        <v>241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2" x14ac:dyDescent="0.2">
      <c r="A282" s="220"/>
      <c r="B282" s="221"/>
      <c r="C282" s="248" t="s">
        <v>566</v>
      </c>
      <c r="D282" s="226"/>
      <c r="E282" s="227">
        <v>236.55500000000001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24"/>
      <c r="Z282" s="213"/>
      <c r="AA282" s="213"/>
      <c r="AB282" s="213"/>
      <c r="AC282" s="213"/>
      <c r="AD282" s="213"/>
      <c r="AE282" s="213"/>
      <c r="AF282" s="213"/>
      <c r="AG282" s="213" t="s">
        <v>232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36">
        <v>72</v>
      </c>
      <c r="B283" s="237" t="s">
        <v>567</v>
      </c>
      <c r="C283" s="246" t="s">
        <v>568</v>
      </c>
      <c r="D283" s="238" t="s">
        <v>238</v>
      </c>
      <c r="E283" s="239">
        <v>366.32</v>
      </c>
      <c r="F283" s="240"/>
      <c r="G283" s="241">
        <f>ROUND(E283*F283,2)</f>
        <v>0</v>
      </c>
      <c r="H283" s="240"/>
      <c r="I283" s="241">
        <f>ROUND(E283*H283,2)</f>
        <v>0</v>
      </c>
      <c r="J283" s="240"/>
      <c r="K283" s="241">
        <f>ROUND(E283*J283,2)</f>
        <v>0</v>
      </c>
      <c r="L283" s="241">
        <v>21</v>
      </c>
      <c r="M283" s="241">
        <f>G283*(1+L283/100)</f>
        <v>0</v>
      </c>
      <c r="N283" s="239">
        <v>0</v>
      </c>
      <c r="O283" s="239">
        <f>ROUND(E283*N283,2)</f>
        <v>0</v>
      </c>
      <c r="P283" s="239">
        <v>0</v>
      </c>
      <c r="Q283" s="239">
        <f>ROUND(E283*P283,2)</f>
        <v>0</v>
      </c>
      <c r="R283" s="241" t="s">
        <v>246</v>
      </c>
      <c r="S283" s="241" t="s">
        <v>204</v>
      </c>
      <c r="T283" s="242" t="s">
        <v>204</v>
      </c>
      <c r="U283" s="224">
        <v>1.4999999999999999E-2</v>
      </c>
      <c r="V283" s="224">
        <f>ROUND(E283*U283,2)</f>
        <v>5.49</v>
      </c>
      <c r="W283" s="224"/>
      <c r="X283" s="224" t="s">
        <v>240</v>
      </c>
      <c r="Y283" s="224" t="s">
        <v>207</v>
      </c>
      <c r="Z283" s="213"/>
      <c r="AA283" s="213"/>
      <c r="AB283" s="213"/>
      <c r="AC283" s="213"/>
      <c r="AD283" s="213"/>
      <c r="AE283" s="213"/>
      <c r="AF283" s="213"/>
      <c r="AG283" s="213" t="s">
        <v>241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2" x14ac:dyDescent="0.2">
      <c r="A284" s="220"/>
      <c r="B284" s="221"/>
      <c r="C284" s="248" t="s">
        <v>569</v>
      </c>
      <c r="D284" s="226"/>
      <c r="E284" s="227">
        <v>366.32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3"/>
      <c r="AA284" s="213"/>
      <c r="AB284" s="213"/>
      <c r="AC284" s="213"/>
      <c r="AD284" s="213"/>
      <c r="AE284" s="213"/>
      <c r="AF284" s="213"/>
      <c r="AG284" s="213" t="s">
        <v>232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x14ac:dyDescent="0.2">
      <c r="A285" s="229" t="s">
        <v>199</v>
      </c>
      <c r="B285" s="230" t="s">
        <v>117</v>
      </c>
      <c r="C285" s="245" t="s">
        <v>118</v>
      </c>
      <c r="D285" s="231"/>
      <c r="E285" s="232"/>
      <c r="F285" s="233"/>
      <c r="G285" s="233">
        <f>SUMIF(AG286:AG396,"&lt;&gt;NOR",G286:G396)</f>
        <v>0</v>
      </c>
      <c r="H285" s="233"/>
      <c r="I285" s="233">
        <f>SUM(I286:I396)</f>
        <v>0</v>
      </c>
      <c r="J285" s="233"/>
      <c r="K285" s="233">
        <f>SUM(K286:K396)</f>
        <v>0</v>
      </c>
      <c r="L285" s="233"/>
      <c r="M285" s="233">
        <f>SUM(M286:M396)</f>
        <v>0</v>
      </c>
      <c r="N285" s="232"/>
      <c r="O285" s="232">
        <f>SUM(O286:O396)</f>
        <v>0.03</v>
      </c>
      <c r="P285" s="232"/>
      <c r="Q285" s="232">
        <f>SUM(Q286:Q396)</f>
        <v>45.749999999999993</v>
      </c>
      <c r="R285" s="233"/>
      <c r="S285" s="233"/>
      <c r="T285" s="234"/>
      <c r="U285" s="228"/>
      <c r="V285" s="228">
        <f>SUM(V286:V396)</f>
        <v>200.89000000000001</v>
      </c>
      <c r="W285" s="228"/>
      <c r="X285" s="228"/>
      <c r="Y285" s="228"/>
      <c r="AG285" t="s">
        <v>200</v>
      </c>
    </row>
    <row r="286" spans="1:60" outlineLevel="1" x14ac:dyDescent="0.2">
      <c r="A286" s="236">
        <v>73</v>
      </c>
      <c r="B286" s="237" t="s">
        <v>570</v>
      </c>
      <c r="C286" s="246" t="s">
        <v>571</v>
      </c>
      <c r="D286" s="238" t="s">
        <v>245</v>
      </c>
      <c r="E286" s="239">
        <v>2.2999999999999998</v>
      </c>
      <c r="F286" s="240"/>
      <c r="G286" s="241">
        <f>ROUND(E286*F286,2)</f>
        <v>0</v>
      </c>
      <c r="H286" s="240"/>
      <c r="I286" s="241">
        <f>ROUND(E286*H286,2)</f>
        <v>0</v>
      </c>
      <c r="J286" s="240"/>
      <c r="K286" s="241">
        <f>ROUND(E286*J286,2)</f>
        <v>0</v>
      </c>
      <c r="L286" s="241">
        <v>21</v>
      </c>
      <c r="M286" s="241">
        <f>G286*(1+L286/100)</f>
        <v>0</v>
      </c>
      <c r="N286" s="239">
        <v>0</v>
      </c>
      <c r="O286" s="239">
        <f>ROUND(E286*N286,2)</f>
        <v>0</v>
      </c>
      <c r="P286" s="239">
        <v>0.15644</v>
      </c>
      <c r="Q286" s="239">
        <f>ROUND(E286*P286,2)</f>
        <v>0.36</v>
      </c>
      <c r="R286" s="241" t="s">
        <v>572</v>
      </c>
      <c r="S286" s="241" t="s">
        <v>204</v>
      </c>
      <c r="T286" s="242" t="s">
        <v>204</v>
      </c>
      <c r="U286" s="224">
        <v>0.20799999999999999</v>
      </c>
      <c r="V286" s="224">
        <f>ROUND(E286*U286,2)</f>
        <v>0.48</v>
      </c>
      <c r="W286" s="224"/>
      <c r="X286" s="224" t="s">
        <v>240</v>
      </c>
      <c r="Y286" s="224" t="s">
        <v>207</v>
      </c>
      <c r="Z286" s="213"/>
      <c r="AA286" s="213"/>
      <c r="AB286" s="213"/>
      <c r="AC286" s="213"/>
      <c r="AD286" s="213"/>
      <c r="AE286" s="213"/>
      <c r="AF286" s="213"/>
      <c r="AG286" s="213" t="s">
        <v>241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2" x14ac:dyDescent="0.2">
      <c r="A287" s="220"/>
      <c r="B287" s="221"/>
      <c r="C287" s="267" t="s">
        <v>573</v>
      </c>
      <c r="D287" s="256"/>
      <c r="E287" s="256"/>
      <c r="F287" s="256"/>
      <c r="G287" s="256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24"/>
      <c r="Z287" s="213"/>
      <c r="AA287" s="213"/>
      <c r="AB287" s="213"/>
      <c r="AC287" s="213"/>
      <c r="AD287" s="213"/>
      <c r="AE287" s="213"/>
      <c r="AF287" s="213"/>
      <c r="AG287" s="213" t="s">
        <v>253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2" x14ac:dyDescent="0.2">
      <c r="A288" s="220"/>
      <c r="B288" s="221"/>
      <c r="C288" s="269" t="s">
        <v>573</v>
      </c>
      <c r="D288" s="264"/>
      <c r="E288" s="264"/>
      <c r="F288" s="264"/>
      <c r="G288" s="26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24"/>
      <c r="Z288" s="213"/>
      <c r="AA288" s="213"/>
      <c r="AB288" s="213"/>
      <c r="AC288" s="213"/>
      <c r="AD288" s="213"/>
      <c r="AE288" s="213"/>
      <c r="AF288" s="213"/>
      <c r="AG288" s="213" t="s">
        <v>210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36">
        <v>74</v>
      </c>
      <c r="B289" s="237" t="s">
        <v>574</v>
      </c>
      <c r="C289" s="246" t="s">
        <v>575</v>
      </c>
      <c r="D289" s="238" t="s">
        <v>238</v>
      </c>
      <c r="E289" s="239">
        <v>22.026</v>
      </c>
      <c r="F289" s="240"/>
      <c r="G289" s="241">
        <f>ROUND(E289*F289,2)</f>
        <v>0</v>
      </c>
      <c r="H289" s="240"/>
      <c r="I289" s="241">
        <f>ROUND(E289*H289,2)</f>
        <v>0</v>
      </c>
      <c r="J289" s="240"/>
      <c r="K289" s="241">
        <f>ROUND(E289*J289,2)</f>
        <v>0</v>
      </c>
      <c r="L289" s="241">
        <v>21</v>
      </c>
      <c r="M289" s="241">
        <f>G289*(1+L289/100)</f>
        <v>0</v>
      </c>
      <c r="N289" s="239">
        <v>6.7000000000000002E-4</v>
      </c>
      <c r="O289" s="239">
        <f>ROUND(E289*N289,2)</f>
        <v>0.01</v>
      </c>
      <c r="P289" s="239">
        <v>0.184</v>
      </c>
      <c r="Q289" s="239">
        <f>ROUND(E289*P289,2)</f>
        <v>4.05</v>
      </c>
      <c r="R289" s="241" t="s">
        <v>576</v>
      </c>
      <c r="S289" s="241" t="s">
        <v>204</v>
      </c>
      <c r="T289" s="242" t="s">
        <v>204</v>
      </c>
      <c r="U289" s="224">
        <v>0.22700000000000001</v>
      </c>
      <c r="V289" s="224">
        <f>ROUND(E289*U289,2)</f>
        <v>5</v>
      </c>
      <c r="W289" s="224"/>
      <c r="X289" s="224" t="s">
        <v>240</v>
      </c>
      <c r="Y289" s="224" t="s">
        <v>207</v>
      </c>
      <c r="Z289" s="213"/>
      <c r="AA289" s="213"/>
      <c r="AB289" s="213"/>
      <c r="AC289" s="213"/>
      <c r="AD289" s="213"/>
      <c r="AE289" s="213"/>
      <c r="AF289" s="213"/>
      <c r="AG289" s="213" t="s">
        <v>241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ht="22.5" outlineLevel="2" x14ac:dyDescent="0.2">
      <c r="A290" s="220"/>
      <c r="B290" s="221"/>
      <c r="C290" s="267" t="s">
        <v>577</v>
      </c>
      <c r="D290" s="256"/>
      <c r="E290" s="256"/>
      <c r="F290" s="256"/>
      <c r="G290" s="256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24"/>
      <c r="Z290" s="213"/>
      <c r="AA290" s="213"/>
      <c r="AB290" s="213"/>
      <c r="AC290" s="213"/>
      <c r="AD290" s="213"/>
      <c r="AE290" s="213"/>
      <c r="AF290" s="213"/>
      <c r="AG290" s="213" t="s">
        <v>253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43" t="str">
        <f>C290</f>
        <v>nebo vybourání otvorů průřezové plochy přes 4 m2 v příčkách, včetně pomocného lešení o výšce podlahy do 1900 mm a pro zatížení do 1,5 kPa  (150 kg/m2),</v>
      </c>
      <c r="BB290" s="213"/>
      <c r="BC290" s="213"/>
      <c r="BD290" s="213"/>
      <c r="BE290" s="213"/>
      <c r="BF290" s="213"/>
      <c r="BG290" s="213"/>
      <c r="BH290" s="213"/>
    </row>
    <row r="291" spans="1:60" outlineLevel="2" x14ac:dyDescent="0.2">
      <c r="A291" s="220"/>
      <c r="B291" s="221"/>
      <c r="C291" s="248" t="s">
        <v>578</v>
      </c>
      <c r="D291" s="226"/>
      <c r="E291" s="227">
        <v>22.026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24"/>
      <c r="Z291" s="213"/>
      <c r="AA291" s="213"/>
      <c r="AB291" s="213"/>
      <c r="AC291" s="213"/>
      <c r="AD291" s="213"/>
      <c r="AE291" s="213"/>
      <c r="AF291" s="213"/>
      <c r="AG291" s="213" t="s">
        <v>232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36">
        <v>75</v>
      </c>
      <c r="B292" s="237" t="s">
        <v>579</v>
      </c>
      <c r="C292" s="246" t="s">
        <v>580</v>
      </c>
      <c r="D292" s="238" t="s">
        <v>238</v>
      </c>
      <c r="E292" s="239">
        <v>6.0609999999999999</v>
      </c>
      <c r="F292" s="240"/>
      <c r="G292" s="241">
        <f>ROUND(E292*F292,2)</f>
        <v>0</v>
      </c>
      <c r="H292" s="240"/>
      <c r="I292" s="241">
        <f>ROUND(E292*H292,2)</f>
        <v>0</v>
      </c>
      <c r="J292" s="240"/>
      <c r="K292" s="241">
        <f>ROUND(E292*J292,2)</f>
        <v>0</v>
      </c>
      <c r="L292" s="241">
        <v>21</v>
      </c>
      <c r="M292" s="241">
        <f>G292*(1+L292/100)</f>
        <v>0</v>
      </c>
      <c r="N292" s="239">
        <v>6.7000000000000002E-4</v>
      </c>
      <c r="O292" s="239">
        <f>ROUND(E292*N292,2)</f>
        <v>0</v>
      </c>
      <c r="P292" s="239">
        <v>0.31900000000000001</v>
      </c>
      <c r="Q292" s="239">
        <f>ROUND(E292*P292,2)</f>
        <v>1.93</v>
      </c>
      <c r="R292" s="241" t="s">
        <v>576</v>
      </c>
      <c r="S292" s="241" t="s">
        <v>204</v>
      </c>
      <c r="T292" s="242" t="s">
        <v>204</v>
      </c>
      <c r="U292" s="224">
        <v>0.317</v>
      </c>
      <c r="V292" s="224">
        <f>ROUND(E292*U292,2)</f>
        <v>1.92</v>
      </c>
      <c r="W292" s="224"/>
      <c r="X292" s="224" t="s">
        <v>240</v>
      </c>
      <c r="Y292" s="224" t="s">
        <v>207</v>
      </c>
      <c r="Z292" s="213"/>
      <c r="AA292" s="213"/>
      <c r="AB292" s="213"/>
      <c r="AC292" s="213"/>
      <c r="AD292" s="213"/>
      <c r="AE292" s="213"/>
      <c r="AF292" s="213"/>
      <c r="AG292" s="213" t="s">
        <v>241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ht="22.5" outlineLevel="2" x14ac:dyDescent="0.2">
      <c r="A293" s="220"/>
      <c r="B293" s="221"/>
      <c r="C293" s="267" t="s">
        <v>577</v>
      </c>
      <c r="D293" s="256"/>
      <c r="E293" s="256"/>
      <c r="F293" s="256"/>
      <c r="G293" s="256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24"/>
      <c r="Z293" s="213"/>
      <c r="AA293" s="213"/>
      <c r="AB293" s="213"/>
      <c r="AC293" s="213"/>
      <c r="AD293" s="213"/>
      <c r="AE293" s="213"/>
      <c r="AF293" s="213"/>
      <c r="AG293" s="213" t="s">
        <v>253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43" t="str">
        <f>C293</f>
        <v>nebo vybourání otvorů průřezové plochy přes 4 m2 v příčkách, včetně pomocného lešení o výšce podlahy do 1900 mm a pro zatížení do 1,5 kPa  (150 kg/m2),</v>
      </c>
      <c r="BB293" s="213"/>
      <c r="BC293" s="213"/>
      <c r="BD293" s="213"/>
      <c r="BE293" s="213"/>
      <c r="BF293" s="213"/>
      <c r="BG293" s="213"/>
      <c r="BH293" s="213"/>
    </row>
    <row r="294" spans="1:60" outlineLevel="2" x14ac:dyDescent="0.2">
      <c r="A294" s="220"/>
      <c r="B294" s="221"/>
      <c r="C294" s="248" t="s">
        <v>581</v>
      </c>
      <c r="D294" s="226"/>
      <c r="E294" s="227">
        <v>6.0609999999999999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3"/>
      <c r="AA294" s="213"/>
      <c r="AB294" s="213"/>
      <c r="AC294" s="213"/>
      <c r="AD294" s="213"/>
      <c r="AE294" s="213"/>
      <c r="AF294" s="213"/>
      <c r="AG294" s="213" t="s">
        <v>232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ht="22.5" outlineLevel="1" x14ac:dyDescent="0.2">
      <c r="A295" s="236">
        <v>76</v>
      </c>
      <c r="B295" s="237" t="s">
        <v>582</v>
      </c>
      <c r="C295" s="246" t="s">
        <v>583</v>
      </c>
      <c r="D295" s="238" t="s">
        <v>251</v>
      </c>
      <c r="E295" s="239">
        <v>1.6731</v>
      </c>
      <c r="F295" s="240"/>
      <c r="G295" s="241">
        <f>ROUND(E295*F295,2)</f>
        <v>0</v>
      </c>
      <c r="H295" s="240"/>
      <c r="I295" s="241">
        <f>ROUND(E295*H295,2)</f>
        <v>0</v>
      </c>
      <c r="J295" s="240"/>
      <c r="K295" s="241">
        <f>ROUND(E295*J295,2)</f>
        <v>0</v>
      </c>
      <c r="L295" s="241">
        <v>21</v>
      </c>
      <c r="M295" s="241">
        <f>G295*(1+L295/100)</f>
        <v>0</v>
      </c>
      <c r="N295" s="239">
        <v>1.2800000000000001E-3</v>
      </c>
      <c r="O295" s="239">
        <f>ROUND(E295*N295,2)</f>
        <v>0</v>
      </c>
      <c r="P295" s="239">
        <v>1.8</v>
      </c>
      <c r="Q295" s="239">
        <f>ROUND(E295*P295,2)</f>
        <v>3.01</v>
      </c>
      <c r="R295" s="241" t="s">
        <v>576</v>
      </c>
      <c r="S295" s="241" t="s">
        <v>204</v>
      </c>
      <c r="T295" s="242" t="s">
        <v>204</v>
      </c>
      <c r="U295" s="224">
        <v>1.52</v>
      </c>
      <c r="V295" s="224">
        <f>ROUND(E295*U295,2)</f>
        <v>2.54</v>
      </c>
      <c r="W295" s="224"/>
      <c r="X295" s="224" t="s">
        <v>240</v>
      </c>
      <c r="Y295" s="224" t="s">
        <v>207</v>
      </c>
      <c r="Z295" s="213"/>
      <c r="AA295" s="213"/>
      <c r="AB295" s="213"/>
      <c r="AC295" s="213"/>
      <c r="AD295" s="213"/>
      <c r="AE295" s="213"/>
      <c r="AF295" s="213"/>
      <c r="AG295" s="213" t="s">
        <v>241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2" x14ac:dyDescent="0.2">
      <c r="A296" s="220"/>
      <c r="B296" s="221"/>
      <c r="C296" s="267" t="s">
        <v>584</v>
      </c>
      <c r="D296" s="256"/>
      <c r="E296" s="256"/>
      <c r="F296" s="256"/>
      <c r="G296" s="256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24"/>
      <c r="Z296" s="213"/>
      <c r="AA296" s="213"/>
      <c r="AB296" s="213"/>
      <c r="AC296" s="213"/>
      <c r="AD296" s="213"/>
      <c r="AE296" s="213"/>
      <c r="AF296" s="213"/>
      <c r="AG296" s="213" t="s">
        <v>253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43" t="str">
        <f>C296</f>
        <v>nebo vybourání otvorů průřezové plochy přes 4 m2 ve zdivu nadzákladovém, včetně pomocného lešení o výšce podlahy do 1900 mm a pro zatížení do 1,5 kPa  (150 kg/m2)</v>
      </c>
      <c r="BB296" s="213"/>
      <c r="BC296" s="213"/>
      <c r="BD296" s="213"/>
      <c r="BE296" s="213"/>
      <c r="BF296" s="213"/>
      <c r="BG296" s="213"/>
      <c r="BH296" s="213"/>
    </row>
    <row r="297" spans="1:60" outlineLevel="2" x14ac:dyDescent="0.2">
      <c r="A297" s="220"/>
      <c r="B297" s="221"/>
      <c r="C297" s="248" t="s">
        <v>585</v>
      </c>
      <c r="D297" s="226"/>
      <c r="E297" s="227">
        <v>1.6731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24"/>
      <c r="Z297" s="213"/>
      <c r="AA297" s="213"/>
      <c r="AB297" s="213"/>
      <c r="AC297" s="213"/>
      <c r="AD297" s="213"/>
      <c r="AE297" s="213"/>
      <c r="AF297" s="213"/>
      <c r="AG297" s="213" t="s">
        <v>232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36">
        <v>77</v>
      </c>
      <c r="B298" s="237" t="s">
        <v>586</v>
      </c>
      <c r="C298" s="246" t="s">
        <v>587</v>
      </c>
      <c r="D298" s="238" t="s">
        <v>251</v>
      </c>
      <c r="E298" s="239">
        <v>0.24104999999999999</v>
      </c>
      <c r="F298" s="240"/>
      <c r="G298" s="241">
        <f>ROUND(E298*F298,2)</f>
        <v>0</v>
      </c>
      <c r="H298" s="240"/>
      <c r="I298" s="241">
        <f>ROUND(E298*H298,2)</f>
        <v>0</v>
      </c>
      <c r="J298" s="240"/>
      <c r="K298" s="241">
        <f>ROUND(E298*J298,2)</f>
        <v>0</v>
      </c>
      <c r="L298" s="241">
        <v>21</v>
      </c>
      <c r="M298" s="241">
        <f>G298*(1+L298/100)</f>
        <v>0</v>
      </c>
      <c r="N298" s="239">
        <v>1.47E-3</v>
      </c>
      <c r="O298" s="239">
        <f>ROUND(E298*N298,2)</f>
        <v>0</v>
      </c>
      <c r="P298" s="239">
        <v>2.4</v>
      </c>
      <c r="Q298" s="239">
        <f>ROUND(E298*P298,2)</f>
        <v>0.57999999999999996</v>
      </c>
      <c r="R298" s="241" t="s">
        <v>576</v>
      </c>
      <c r="S298" s="241" t="s">
        <v>204</v>
      </c>
      <c r="T298" s="242" t="s">
        <v>204</v>
      </c>
      <c r="U298" s="224">
        <v>8.5</v>
      </c>
      <c r="V298" s="224">
        <f>ROUND(E298*U298,2)</f>
        <v>2.0499999999999998</v>
      </c>
      <c r="W298" s="224"/>
      <c r="X298" s="224" t="s">
        <v>240</v>
      </c>
      <c r="Y298" s="224" t="s">
        <v>207</v>
      </c>
      <c r="Z298" s="213"/>
      <c r="AA298" s="213"/>
      <c r="AB298" s="213"/>
      <c r="AC298" s="213"/>
      <c r="AD298" s="213"/>
      <c r="AE298" s="213"/>
      <c r="AF298" s="213"/>
      <c r="AG298" s="213" t="s">
        <v>241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ht="22.5" outlineLevel="2" x14ac:dyDescent="0.2">
      <c r="A299" s="220"/>
      <c r="B299" s="221"/>
      <c r="C299" s="267" t="s">
        <v>588</v>
      </c>
      <c r="D299" s="256"/>
      <c r="E299" s="256"/>
      <c r="F299" s="256"/>
      <c r="G299" s="256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24"/>
      <c r="Z299" s="213"/>
      <c r="AA299" s="213"/>
      <c r="AB299" s="213"/>
      <c r="AC299" s="213"/>
      <c r="AD299" s="213"/>
      <c r="AE299" s="213"/>
      <c r="AF299" s="213"/>
      <c r="AG299" s="213" t="s">
        <v>253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43" t="str">
        <f>C299</f>
        <v>nebo vybourání otvorů průřezové plochy přes 4 m2 ve zdivu železobetonovém, včetně pomocného lešení o výšce podlahy do 1900 mm a pro zatížení do 1,5 kPa  (150 kg/m2),</v>
      </c>
      <c r="BB299" s="213"/>
      <c r="BC299" s="213"/>
      <c r="BD299" s="213"/>
      <c r="BE299" s="213"/>
      <c r="BF299" s="213"/>
      <c r="BG299" s="213"/>
      <c r="BH299" s="213"/>
    </row>
    <row r="300" spans="1:60" outlineLevel="2" x14ac:dyDescent="0.2">
      <c r="A300" s="220"/>
      <c r="B300" s="221"/>
      <c r="C300" s="248" t="s">
        <v>589</v>
      </c>
      <c r="D300" s="226"/>
      <c r="E300" s="227">
        <v>0.2208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24"/>
      <c r="Z300" s="213"/>
      <c r="AA300" s="213"/>
      <c r="AB300" s="213"/>
      <c r="AC300" s="213"/>
      <c r="AD300" s="213"/>
      <c r="AE300" s="213"/>
      <c r="AF300" s="213"/>
      <c r="AG300" s="213" t="s">
        <v>232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3" x14ac:dyDescent="0.2">
      <c r="A301" s="220"/>
      <c r="B301" s="221"/>
      <c r="C301" s="248" t="s">
        <v>590</v>
      </c>
      <c r="D301" s="226"/>
      <c r="E301" s="227">
        <v>2.0250000000000001E-2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24"/>
      <c r="Z301" s="213"/>
      <c r="AA301" s="213"/>
      <c r="AB301" s="213"/>
      <c r="AC301" s="213"/>
      <c r="AD301" s="213"/>
      <c r="AE301" s="213"/>
      <c r="AF301" s="213"/>
      <c r="AG301" s="213" t="s">
        <v>232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ht="22.5" outlineLevel="1" x14ac:dyDescent="0.2">
      <c r="A302" s="236">
        <v>78</v>
      </c>
      <c r="B302" s="237" t="s">
        <v>591</v>
      </c>
      <c r="C302" s="246" t="s">
        <v>592</v>
      </c>
      <c r="D302" s="238" t="s">
        <v>251</v>
      </c>
      <c r="E302" s="239">
        <v>8.7122899999999994</v>
      </c>
      <c r="F302" s="240"/>
      <c r="G302" s="241">
        <f>ROUND(E302*F302,2)</f>
        <v>0</v>
      </c>
      <c r="H302" s="240"/>
      <c r="I302" s="241">
        <f>ROUND(E302*H302,2)</f>
        <v>0</v>
      </c>
      <c r="J302" s="240"/>
      <c r="K302" s="241">
        <f>ROUND(E302*J302,2)</f>
        <v>0</v>
      </c>
      <c r="L302" s="241">
        <v>21</v>
      </c>
      <c r="M302" s="241">
        <f>G302*(1+L302/100)</f>
        <v>0</v>
      </c>
      <c r="N302" s="239">
        <v>0</v>
      </c>
      <c r="O302" s="239">
        <f>ROUND(E302*N302,2)</f>
        <v>0</v>
      </c>
      <c r="P302" s="239">
        <v>2.2000000000000002</v>
      </c>
      <c r="Q302" s="239">
        <f>ROUND(E302*P302,2)</f>
        <v>19.170000000000002</v>
      </c>
      <c r="R302" s="241" t="s">
        <v>576</v>
      </c>
      <c r="S302" s="241" t="s">
        <v>204</v>
      </c>
      <c r="T302" s="242" t="s">
        <v>204</v>
      </c>
      <c r="U302" s="224">
        <v>5.0750000000000002</v>
      </c>
      <c r="V302" s="224">
        <f>ROUND(E302*U302,2)</f>
        <v>44.21</v>
      </c>
      <c r="W302" s="224"/>
      <c r="X302" s="224" t="s">
        <v>240</v>
      </c>
      <c r="Y302" s="224" t="s">
        <v>207</v>
      </c>
      <c r="Z302" s="213"/>
      <c r="AA302" s="213"/>
      <c r="AB302" s="213"/>
      <c r="AC302" s="213"/>
      <c r="AD302" s="213"/>
      <c r="AE302" s="213"/>
      <c r="AF302" s="213"/>
      <c r="AG302" s="213" t="s">
        <v>241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2" x14ac:dyDescent="0.2">
      <c r="A303" s="220"/>
      <c r="B303" s="221"/>
      <c r="C303" s="270" t="s">
        <v>593</v>
      </c>
      <c r="D303" s="252"/>
      <c r="E303" s="253"/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24"/>
      <c r="Z303" s="213"/>
      <c r="AA303" s="213"/>
      <c r="AB303" s="213"/>
      <c r="AC303" s="213"/>
      <c r="AD303" s="213"/>
      <c r="AE303" s="213"/>
      <c r="AF303" s="213"/>
      <c r="AG303" s="213" t="s">
        <v>232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3" x14ac:dyDescent="0.2">
      <c r="A304" s="220"/>
      <c r="B304" s="221"/>
      <c r="C304" s="271" t="s">
        <v>594</v>
      </c>
      <c r="D304" s="252"/>
      <c r="E304" s="253">
        <v>84.4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24"/>
      <c r="Z304" s="213"/>
      <c r="AA304" s="213"/>
      <c r="AB304" s="213"/>
      <c r="AC304" s="213"/>
      <c r="AD304" s="213"/>
      <c r="AE304" s="213"/>
      <c r="AF304" s="213"/>
      <c r="AG304" s="213" t="s">
        <v>232</v>
      </c>
      <c r="AH304" s="213">
        <v>2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3" x14ac:dyDescent="0.2">
      <c r="A305" s="220"/>
      <c r="B305" s="221"/>
      <c r="C305" s="271" t="s">
        <v>595</v>
      </c>
      <c r="D305" s="252"/>
      <c r="E305" s="253">
        <v>7.12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24"/>
      <c r="Z305" s="213"/>
      <c r="AA305" s="213"/>
      <c r="AB305" s="213"/>
      <c r="AC305" s="213"/>
      <c r="AD305" s="213"/>
      <c r="AE305" s="213"/>
      <c r="AF305" s="213"/>
      <c r="AG305" s="213" t="s">
        <v>232</v>
      </c>
      <c r="AH305" s="213">
        <v>2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3" x14ac:dyDescent="0.2">
      <c r="A306" s="220"/>
      <c r="B306" s="221"/>
      <c r="C306" s="271" t="s">
        <v>596</v>
      </c>
      <c r="D306" s="252"/>
      <c r="E306" s="253">
        <v>3.95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24"/>
      <c r="Z306" s="213"/>
      <c r="AA306" s="213"/>
      <c r="AB306" s="213"/>
      <c r="AC306" s="213"/>
      <c r="AD306" s="213"/>
      <c r="AE306" s="213"/>
      <c r="AF306" s="213"/>
      <c r="AG306" s="213" t="s">
        <v>232</v>
      </c>
      <c r="AH306" s="213">
        <v>2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3" x14ac:dyDescent="0.2">
      <c r="A307" s="220"/>
      <c r="B307" s="221"/>
      <c r="C307" s="271" t="s">
        <v>597</v>
      </c>
      <c r="D307" s="252"/>
      <c r="E307" s="253">
        <v>2.64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24"/>
      <c r="Z307" s="213"/>
      <c r="AA307" s="213"/>
      <c r="AB307" s="213"/>
      <c r="AC307" s="213"/>
      <c r="AD307" s="213"/>
      <c r="AE307" s="213"/>
      <c r="AF307" s="213"/>
      <c r="AG307" s="213" t="s">
        <v>232</v>
      </c>
      <c r="AH307" s="213">
        <v>2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3" x14ac:dyDescent="0.2">
      <c r="A308" s="220"/>
      <c r="B308" s="221"/>
      <c r="C308" s="271" t="s">
        <v>598</v>
      </c>
      <c r="D308" s="252"/>
      <c r="E308" s="253">
        <v>2.5047999999999999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24"/>
      <c r="Z308" s="213"/>
      <c r="AA308" s="213"/>
      <c r="AB308" s="213"/>
      <c r="AC308" s="213"/>
      <c r="AD308" s="213"/>
      <c r="AE308" s="213"/>
      <c r="AF308" s="213"/>
      <c r="AG308" s="213" t="s">
        <v>232</v>
      </c>
      <c r="AH308" s="213">
        <v>2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3" x14ac:dyDescent="0.2">
      <c r="A309" s="220"/>
      <c r="B309" s="221"/>
      <c r="C309" s="271" t="s">
        <v>599</v>
      </c>
      <c r="D309" s="252"/>
      <c r="E309" s="253">
        <v>10.81</v>
      </c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24"/>
      <c r="Z309" s="213"/>
      <c r="AA309" s="213"/>
      <c r="AB309" s="213"/>
      <c r="AC309" s="213"/>
      <c r="AD309" s="213"/>
      <c r="AE309" s="213"/>
      <c r="AF309" s="213"/>
      <c r="AG309" s="213" t="s">
        <v>232</v>
      </c>
      <c r="AH309" s="213">
        <v>2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3" x14ac:dyDescent="0.2">
      <c r="A310" s="220"/>
      <c r="B310" s="221"/>
      <c r="C310" s="271" t="s">
        <v>600</v>
      </c>
      <c r="D310" s="252"/>
      <c r="E310" s="253">
        <v>10.77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3"/>
      <c r="AA310" s="213"/>
      <c r="AB310" s="213"/>
      <c r="AC310" s="213"/>
      <c r="AD310" s="213"/>
      <c r="AE310" s="213"/>
      <c r="AF310" s="213"/>
      <c r="AG310" s="213" t="s">
        <v>232</v>
      </c>
      <c r="AH310" s="213">
        <v>2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3" x14ac:dyDescent="0.2">
      <c r="A311" s="220"/>
      <c r="B311" s="221"/>
      <c r="C311" s="271" t="s">
        <v>601</v>
      </c>
      <c r="D311" s="252"/>
      <c r="E311" s="253">
        <v>16.37</v>
      </c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24"/>
      <c r="Z311" s="213"/>
      <c r="AA311" s="213"/>
      <c r="AB311" s="213"/>
      <c r="AC311" s="213"/>
      <c r="AD311" s="213"/>
      <c r="AE311" s="213"/>
      <c r="AF311" s="213"/>
      <c r="AG311" s="213" t="s">
        <v>232</v>
      </c>
      <c r="AH311" s="213">
        <v>2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3" x14ac:dyDescent="0.2">
      <c r="A312" s="220"/>
      <c r="B312" s="221"/>
      <c r="C312" s="271" t="s">
        <v>602</v>
      </c>
      <c r="D312" s="252"/>
      <c r="E312" s="253">
        <v>4.5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24"/>
      <c r="Z312" s="213"/>
      <c r="AA312" s="213"/>
      <c r="AB312" s="213"/>
      <c r="AC312" s="213"/>
      <c r="AD312" s="213"/>
      <c r="AE312" s="213"/>
      <c r="AF312" s="213"/>
      <c r="AG312" s="213" t="s">
        <v>232</v>
      </c>
      <c r="AH312" s="213">
        <v>2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3" x14ac:dyDescent="0.2">
      <c r="A313" s="220"/>
      <c r="B313" s="221"/>
      <c r="C313" s="271" t="s">
        <v>603</v>
      </c>
      <c r="D313" s="252"/>
      <c r="E313" s="253">
        <v>2.14</v>
      </c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24"/>
      <c r="Z313" s="213"/>
      <c r="AA313" s="213"/>
      <c r="AB313" s="213"/>
      <c r="AC313" s="213"/>
      <c r="AD313" s="213"/>
      <c r="AE313" s="213"/>
      <c r="AF313" s="213"/>
      <c r="AG313" s="213" t="s">
        <v>232</v>
      </c>
      <c r="AH313" s="213">
        <v>2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3" x14ac:dyDescent="0.2">
      <c r="A314" s="220"/>
      <c r="B314" s="221"/>
      <c r="C314" s="272" t="s">
        <v>604</v>
      </c>
      <c r="D314" s="254"/>
      <c r="E314" s="255">
        <v>145.20480000000001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24"/>
      <c r="Z314" s="213"/>
      <c r="AA314" s="213"/>
      <c r="AB314" s="213"/>
      <c r="AC314" s="213"/>
      <c r="AD314" s="213"/>
      <c r="AE314" s="213"/>
      <c r="AF314" s="213"/>
      <c r="AG314" s="213" t="s">
        <v>232</v>
      </c>
      <c r="AH314" s="213">
        <v>3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3" x14ac:dyDescent="0.2">
      <c r="A315" s="220"/>
      <c r="B315" s="221"/>
      <c r="C315" s="270" t="s">
        <v>605</v>
      </c>
      <c r="D315" s="252"/>
      <c r="E315" s="253"/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24"/>
      <c r="Z315" s="213"/>
      <c r="AA315" s="213"/>
      <c r="AB315" s="213"/>
      <c r="AC315" s="213"/>
      <c r="AD315" s="213"/>
      <c r="AE315" s="213"/>
      <c r="AF315" s="213"/>
      <c r="AG315" s="213" t="s">
        <v>232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3" x14ac:dyDescent="0.2">
      <c r="A316" s="220"/>
      <c r="B316" s="221"/>
      <c r="C316" s="248" t="s">
        <v>606</v>
      </c>
      <c r="D316" s="226"/>
      <c r="E316" s="227">
        <v>8.7122899999999994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24"/>
      <c r="Z316" s="213"/>
      <c r="AA316" s="213"/>
      <c r="AB316" s="213"/>
      <c r="AC316" s="213"/>
      <c r="AD316" s="213"/>
      <c r="AE316" s="213"/>
      <c r="AF316" s="213"/>
      <c r="AG316" s="213" t="s">
        <v>232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36">
        <v>79</v>
      </c>
      <c r="B317" s="237" t="s">
        <v>607</v>
      </c>
      <c r="C317" s="246" t="s">
        <v>608</v>
      </c>
      <c r="D317" s="238" t="s">
        <v>238</v>
      </c>
      <c r="E317" s="239">
        <v>16.37</v>
      </c>
      <c r="F317" s="240"/>
      <c r="G317" s="241">
        <f>ROUND(E317*F317,2)</f>
        <v>0</v>
      </c>
      <c r="H317" s="240"/>
      <c r="I317" s="241">
        <f>ROUND(E317*H317,2)</f>
        <v>0</v>
      </c>
      <c r="J317" s="240"/>
      <c r="K317" s="241">
        <f>ROUND(E317*J317,2)</f>
        <v>0</v>
      </c>
      <c r="L317" s="241">
        <v>21</v>
      </c>
      <c r="M317" s="241">
        <f>G317*(1+L317/100)</f>
        <v>0</v>
      </c>
      <c r="N317" s="239">
        <v>0</v>
      </c>
      <c r="O317" s="239">
        <f>ROUND(E317*N317,2)</f>
        <v>0</v>
      </c>
      <c r="P317" s="239">
        <v>3.9E-2</v>
      </c>
      <c r="Q317" s="239">
        <f>ROUND(E317*P317,2)</f>
        <v>0.64</v>
      </c>
      <c r="R317" s="241" t="s">
        <v>576</v>
      </c>
      <c r="S317" s="241" t="s">
        <v>204</v>
      </c>
      <c r="T317" s="242" t="s">
        <v>204</v>
      </c>
      <c r="U317" s="224">
        <v>0.81299999999999994</v>
      </c>
      <c r="V317" s="224">
        <f>ROUND(E317*U317,2)</f>
        <v>13.31</v>
      </c>
      <c r="W317" s="224"/>
      <c r="X317" s="224" t="s">
        <v>240</v>
      </c>
      <c r="Y317" s="224" t="s">
        <v>207</v>
      </c>
      <c r="Z317" s="213"/>
      <c r="AA317" s="213"/>
      <c r="AB317" s="213"/>
      <c r="AC317" s="213"/>
      <c r="AD317" s="213"/>
      <c r="AE317" s="213"/>
      <c r="AF317" s="213"/>
      <c r="AG317" s="213" t="s">
        <v>241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2" x14ac:dyDescent="0.2">
      <c r="A318" s="220"/>
      <c r="B318" s="221"/>
      <c r="C318" s="267" t="s">
        <v>609</v>
      </c>
      <c r="D318" s="256"/>
      <c r="E318" s="256"/>
      <c r="F318" s="256"/>
      <c r="G318" s="256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24"/>
      <c r="Z318" s="213"/>
      <c r="AA318" s="213"/>
      <c r="AB318" s="213"/>
      <c r="AC318" s="213"/>
      <c r="AD318" s="213"/>
      <c r="AE318" s="213"/>
      <c r="AF318" s="213"/>
      <c r="AG318" s="213" t="s">
        <v>253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2" x14ac:dyDescent="0.2">
      <c r="A319" s="220"/>
      <c r="B319" s="221"/>
      <c r="C319" s="248" t="s">
        <v>526</v>
      </c>
      <c r="D319" s="226"/>
      <c r="E319" s="227">
        <v>16.37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3"/>
      <c r="AA319" s="213"/>
      <c r="AB319" s="213"/>
      <c r="AC319" s="213"/>
      <c r="AD319" s="213"/>
      <c r="AE319" s="213"/>
      <c r="AF319" s="213"/>
      <c r="AG319" s="213" t="s">
        <v>232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36">
        <v>80</v>
      </c>
      <c r="B320" s="237" t="s">
        <v>610</v>
      </c>
      <c r="C320" s="246" t="s">
        <v>611</v>
      </c>
      <c r="D320" s="238" t="s">
        <v>238</v>
      </c>
      <c r="E320" s="239">
        <v>100.8</v>
      </c>
      <c r="F320" s="240"/>
      <c r="G320" s="241">
        <f>ROUND(E320*F320,2)</f>
        <v>0</v>
      </c>
      <c r="H320" s="240"/>
      <c r="I320" s="241">
        <f>ROUND(E320*H320,2)</f>
        <v>0</v>
      </c>
      <c r="J320" s="240"/>
      <c r="K320" s="241">
        <f>ROUND(E320*J320,2)</f>
        <v>0</v>
      </c>
      <c r="L320" s="241">
        <v>21</v>
      </c>
      <c r="M320" s="241">
        <f>G320*(1+L320/100)</f>
        <v>0</v>
      </c>
      <c r="N320" s="239">
        <v>0</v>
      </c>
      <c r="O320" s="239">
        <f>ROUND(E320*N320,2)</f>
        <v>0</v>
      </c>
      <c r="P320" s="239">
        <v>0.02</v>
      </c>
      <c r="Q320" s="239">
        <f>ROUND(E320*P320,2)</f>
        <v>2.02</v>
      </c>
      <c r="R320" s="241" t="s">
        <v>576</v>
      </c>
      <c r="S320" s="241" t="s">
        <v>204</v>
      </c>
      <c r="T320" s="242" t="s">
        <v>204</v>
      </c>
      <c r="U320" s="224">
        <v>7.8E-2</v>
      </c>
      <c r="V320" s="224">
        <f>ROUND(E320*U320,2)</f>
        <v>7.86</v>
      </c>
      <c r="W320" s="224"/>
      <c r="X320" s="224" t="s">
        <v>240</v>
      </c>
      <c r="Y320" s="224" t="s">
        <v>207</v>
      </c>
      <c r="Z320" s="213"/>
      <c r="AA320" s="213"/>
      <c r="AB320" s="213"/>
      <c r="AC320" s="213"/>
      <c r="AD320" s="213"/>
      <c r="AE320" s="213"/>
      <c r="AF320" s="213"/>
      <c r="AG320" s="213" t="s">
        <v>241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2" x14ac:dyDescent="0.2">
      <c r="A321" s="220"/>
      <c r="B321" s="221"/>
      <c r="C321" s="267" t="s">
        <v>609</v>
      </c>
      <c r="D321" s="256"/>
      <c r="E321" s="256"/>
      <c r="F321" s="256"/>
      <c r="G321" s="256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24"/>
      <c r="Z321" s="213"/>
      <c r="AA321" s="213"/>
      <c r="AB321" s="213"/>
      <c r="AC321" s="213"/>
      <c r="AD321" s="213"/>
      <c r="AE321" s="213"/>
      <c r="AF321" s="213"/>
      <c r="AG321" s="213" t="s">
        <v>253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2" x14ac:dyDescent="0.2">
      <c r="A322" s="220"/>
      <c r="B322" s="221"/>
      <c r="C322" s="248" t="s">
        <v>519</v>
      </c>
      <c r="D322" s="226"/>
      <c r="E322" s="227">
        <v>84.4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24"/>
      <c r="Z322" s="213"/>
      <c r="AA322" s="213"/>
      <c r="AB322" s="213"/>
      <c r="AC322" s="213"/>
      <c r="AD322" s="213"/>
      <c r="AE322" s="213"/>
      <c r="AF322" s="213"/>
      <c r="AG322" s="213" t="s">
        <v>232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3" x14ac:dyDescent="0.2">
      <c r="A323" s="220"/>
      <c r="B323" s="221"/>
      <c r="C323" s="248" t="s">
        <v>520</v>
      </c>
      <c r="D323" s="226"/>
      <c r="E323" s="227">
        <v>7.12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3"/>
      <c r="AA323" s="213"/>
      <c r="AB323" s="213"/>
      <c r="AC323" s="213"/>
      <c r="AD323" s="213"/>
      <c r="AE323" s="213"/>
      <c r="AF323" s="213"/>
      <c r="AG323" s="213" t="s">
        <v>232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3" x14ac:dyDescent="0.2">
      <c r="A324" s="220"/>
      <c r="B324" s="221"/>
      <c r="C324" s="248" t="s">
        <v>522</v>
      </c>
      <c r="D324" s="226"/>
      <c r="E324" s="227">
        <v>2.64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3"/>
      <c r="AA324" s="213"/>
      <c r="AB324" s="213"/>
      <c r="AC324" s="213"/>
      <c r="AD324" s="213"/>
      <c r="AE324" s="213"/>
      <c r="AF324" s="213"/>
      <c r="AG324" s="213" t="s">
        <v>232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3" x14ac:dyDescent="0.2">
      <c r="A325" s="220"/>
      <c r="B325" s="221"/>
      <c r="C325" s="248" t="s">
        <v>527</v>
      </c>
      <c r="D325" s="226"/>
      <c r="E325" s="227">
        <v>4.5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24"/>
      <c r="Z325" s="213"/>
      <c r="AA325" s="213"/>
      <c r="AB325" s="213"/>
      <c r="AC325" s="213"/>
      <c r="AD325" s="213"/>
      <c r="AE325" s="213"/>
      <c r="AF325" s="213"/>
      <c r="AG325" s="213" t="s">
        <v>232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3" x14ac:dyDescent="0.2">
      <c r="A326" s="220"/>
      <c r="B326" s="221"/>
      <c r="C326" s="248" t="s">
        <v>528</v>
      </c>
      <c r="D326" s="226"/>
      <c r="E326" s="227">
        <v>2.14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24"/>
      <c r="Z326" s="213"/>
      <c r="AA326" s="213"/>
      <c r="AB326" s="213"/>
      <c r="AC326" s="213"/>
      <c r="AD326" s="213"/>
      <c r="AE326" s="213"/>
      <c r="AF326" s="213"/>
      <c r="AG326" s="213" t="s">
        <v>232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36">
        <v>81</v>
      </c>
      <c r="B327" s="237" t="s">
        <v>612</v>
      </c>
      <c r="C327" s="246" t="s">
        <v>613</v>
      </c>
      <c r="D327" s="238" t="s">
        <v>238</v>
      </c>
      <c r="E327" s="239">
        <v>28.034800000000001</v>
      </c>
      <c r="F327" s="240"/>
      <c r="G327" s="241">
        <f>ROUND(E327*F327,2)</f>
        <v>0</v>
      </c>
      <c r="H327" s="240"/>
      <c r="I327" s="241">
        <f>ROUND(E327*H327,2)</f>
        <v>0</v>
      </c>
      <c r="J327" s="240"/>
      <c r="K327" s="241">
        <f>ROUND(E327*J327,2)</f>
        <v>0</v>
      </c>
      <c r="L327" s="241">
        <v>21</v>
      </c>
      <c r="M327" s="241">
        <f>G327*(1+L327/100)</f>
        <v>0</v>
      </c>
      <c r="N327" s="239">
        <v>0</v>
      </c>
      <c r="O327" s="239">
        <f>ROUND(E327*N327,2)</f>
        <v>0</v>
      </c>
      <c r="P327" s="239">
        <v>7.0000000000000007E-2</v>
      </c>
      <c r="Q327" s="239">
        <f>ROUND(E327*P327,2)</f>
        <v>1.96</v>
      </c>
      <c r="R327" s="241" t="s">
        <v>576</v>
      </c>
      <c r="S327" s="241" t="s">
        <v>204</v>
      </c>
      <c r="T327" s="242" t="s">
        <v>204</v>
      </c>
      <c r="U327" s="224">
        <v>0.15</v>
      </c>
      <c r="V327" s="224">
        <f>ROUND(E327*U327,2)</f>
        <v>4.21</v>
      </c>
      <c r="W327" s="224"/>
      <c r="X327" s="224" t="s">
        <v>240</v>
      </c>
      <c r="Y327" s="224" t="s">
        <v>207</v>
      </c>
      <c r="Z327" s="213"/>
      <c r="AA327" s="213"/>
      <c r="AB327" s="213"/>
      <c r="AC327" s="213"/>
      <c r="AD327" s="213"/>
      <c r="AE327" s="213"/>
      <c r="AF327" s="213"/>
      <c r="AG327" s="213" t="s">
        <v>241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2" x14ac:dyDescent="0.2">
      <c r="A328" s="220"/>
      <c r="B328" s="221"/>
      <c r="C328" s="267" t="s">
        <v>609</v>
      </c>
      <c r="D328" s="256"/>
      <c r="E328" s="256"/>
      <c r="F328" s="256"/>
      <c r="G328" s="256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24"/>
      <c r="Z328" s="213"/>
      <c r="AA328" s="213"/>
      <c r="AB328" s="213"/>
      <c r="AC328" s="213"/>
      <c r="AD328" s="213"/>
      <c r="AE328" s="213"/>
      <c r="AF328" s="213"/>
      <c r="AG328" s="213" t="s">
        <v>253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2" x14ac:dyDescent="0.2">
      <c r="A329" s="220"/>
      <c r="B329" s="221"/>
      <c r="C329" s="248" t="s">
        <v>521</v>
      </c>
      <c r="D329" s="226"/>
      <c r="E329" s="227">
        <v>3.95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24"/>
      <c r="Z329" s="213"/>
      <c r="AA329" s="213"/>
      <c r="AB329" s="213"/>
      <c r="AC329" s="213"/>
      <c r="AD329" s="213"/>
      <c r="AE329" s="213"/>
      <c r="AF329" s="213"/>
      <c r="AG329" s="213" t="s">
        <v>232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3" x14ac:dyDescent="0.2">
      <c r="A330" s="220"/>
      <c r="B330" s="221"/>
      <c r="C330" s="248" t="s">
        <v>523</v>
      </c>
      <c r="D330" s="226"/>
      <c r="E330" s="227">
        <v>2.5047999999999999</v>
      </c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24"/>
      <c r="Z330" s="213"/>
      <c r="AA330" s="213"/>
      <c r="AB330" s="213"/>
      <c r="AC330" s="213"/>
      <c r="AD330" s="213"/>
      <c r="AE330" s="213"/>
      <c r="AF330" s="213"/>
      <c r="AG330" s="213" t="s">
        <v>232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3" x14ac:dyDescent="0.2">
      <c r="A331" s="220"/>
      <c r="B331" s="221"/>
      <c r="C331" s="248" t="s">
        <v>524</v>
      </c>
      <c r="D331" s="226"/>
      <c r="E331" s="227">
        <v>10.81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24"/>
      <c r="Z331" s="213"/>
      <c r="AA331" s="213"/>
      <c r="AB331" s="213"/>
      <c r="AC331" s="213"/>
      <c r="AD331" s="213"/>
      <c r="AE331" s="213"/>
      <c r="AF331" s="213"/>
      <c r="AG331" s="213" t="s">
        <v>232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3" x14ac:dyDescent="0.2">
      <c r="A332" s="220"/>
      <c r="B332" s="221"/>
      <c r="C332" s="248" t="s">
        <v>525</v>
      </c>
      <c r="D332" s="226"/>
      <c r="E332" s="227">
        <v>10.77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24"/>
      <c r="Z332" s="213"/>
      <c r="AA332" s="213"/>
      <c r="AB332" s="213"/>
      <c r="AC332" s="213"/>
      <c r="AD332" s="213"/>
      <c r="AE332" s="213"/>
      <c r="AF332" s="213"/>
      <c r="AG332" s="213" t="s">
        <v>232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36">
        <v>82</v>
      </c>
      <c r="B333" s="237" t="s">
        <v>614</v>
      </c>
      <c r="C333" s="246" t="s">
        <v>615</v>
      </c>
      <c r="D333" s="238" t="s">
        <v>245</v>
      </c>
      <c r="E333" s="239">
        <v>20.25</v>
      </c>
      <c r="F333" s="240"/>
      <c r="G333" s="241">
        <f>ROUND(E333*F333,2)</f>
        <v>0</v>
      </c>
      <c r="H333" s="240"/>
      <c r="I333" s="241">
        <f>ROUND(E333*H333,2)</f>
        <v>0</v>
      </c>
      <c r="J333" s="240"/>
      <c r="K333" s="241">
        <f>ROUND(E333*J333,2)</f>
        <v>0</v>
      </c>
      <c r="L333" s="241">
        <v>21</v>
      </c>
      <c r="M333" s="241">
        <f>G333*(1+L333/100)</f>
        <v>0</v>
      </c>
      <c r="N333" s="239">
        <v>0</v>
      </c>
      <c r="O333" s="239">
        <f>ROUND(E333*N333,2)</f>
        <v>0</v>
      </c>
      <c r="P333" s="239">
        <v>4.0000000000000002E-4</v>
      </c>
      <c r="Q333" s="239">
        <f>ROUND(E333*P333,2)</f>
        <v>0.01</v>
      </c>
      <c r="R333" s="241" t="s">
        <v>576</v>
      </c>
      <c r="S333" s="241" t="s">
        <v>204</v>
      </c>
      <c r="T333" s="242" t="s">
        <v>204</v>
      </c>
      <c r="U333" s="224">
        <v>7.0000000000000007E-2</v>
      </c>
      <c r="V333" s="224">
        <f>ROUND(E333*U333,2)</f>
        <v>1.42</v>
      </c>
      <c r="W333" s="224"/>
      <c r="X333" s="224" t="s">
        <v>240</v>
      </c>
      <c r="Y333" s="224" t="s">
        <v>207</v>
      </c>
      <c r="Z333" s="213"/>
      <c r="AA333" s="213"/>
      <c r="AB333" s="213"/>
      <c r="AC333" s="213"/>
      <c r="AD333" s="213"/>
      <c r="AE333" s="213"/>
      <c r="AF333" s="213"/>
      <c r="AG333" s="213" t="s">
        <v>241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2" x14ac:dyDescent="0.2">
      <c r="A334" s="220"/>
      <c r="B334" s="221"/>
      <c r="C334" s="267" t="s">
        <v>609</v>
      </c>
      <c r="D334" s="256"/>
      <c r="E334" s="256"/>
      <c r="F334" s="256"/>
      <c r="G334" s="256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24"/>
      <c r="Z334" s="213"/>
      <c r="AA334" s="213"/>
      <c r="AB334" s="213"/>
      <c r="AC334" s="213"/>
      <c r="AD334" s="213"/>
      <c r="AE334" s="213"/>
      <c r="AF334" s="213"/>
      <c r="AG334" s="213" t="s">
        <v>253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2" x14ac:dyDescent="0.2">
      <c r="A335" s="220"/>
      <c r="B335" s="221"/>
      <c r="C335" s="248" t="s">
        <v>616</v>
      </c>
      <c r="D335" s="226"/>
      <c r="E335" s="227">
        <v>9.18</v>
      </c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24"/>
      <c r="Z335" s="213"/>
      <c r="AA335" s="213"/>
      <c r="AB335" s="213"/>
      <c r="AC335" s="213"/>
      <c r="AD335" s="213"/>
      <c r="AE335" s="213"/>
      <c r="AF335" s="213"/>
      <c r="AG335" s="213" t="s">
        <v>232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3" x14ac:dyDescent="0.2">
      <c r="A336" s="220"/>
      <c r="B336" s="221"/>
      <c r="C336" s="248" t="s">
        <v>617</v>
      </c>
      <c r="D336" s="226"/>
      <c r="E336" s="227">
        <v>2.5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24"/>
      <c r="Z336" s="213"/>
      <c r="AA336" s="213"/>
      <c r="AB336" s="213"/>
      <c r="AC336" s="213"/>
      <c r="AD336" s="213"/>
      <c r="AE336" s="213"/>
      <c r="AF336" s="213"/>
      <c r="AG336" s="213" t="s">
        <v>232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3" x14ac:dyDescent="0.2">
      <c r="A337" s="220"/>
      <c r="B337" s="221"/>
      <c r="C337" s="248" t="s">
        <v>618</v>
      </c>
      <c r="D337" s="226"/>
      <c r="E337" s="227">
        <v>8.57</v>
      </c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24"/>
      <c r="Z337" s="213"/>
      <c r="AA337" s="213"/>
      <c r="AB337" s="213"/>
      <c r="AC337" s="213"/>
      <c r="AD337" s="213"/>
      <c r="AE337" s="213"/>
      <c r="AF337" s="213"/>
      <c r="AG337" s="213" t="s">
        <v>232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36">
        <v>83</v>
      </c>
      <c r="B338" s="237" t="s">
        <v>619</v>
      </c>
      <c r="C338" s="246" t="s">
        <v>620</v>
      </c>
      <c r="D338" s="238" t="s">
        <v>245</v>
      </c>
      <c r="E338" s="239">
        <v>32.979999999999997</v>
      </c>
      <c r="F338" s="240"/>
      <c r="G338" s="241">
        <f>ROUND(E338*F338,2)</f>
        <v>0</v>
      </c>
      <c r="H338" s="240"/>
      <c r="I338" s="241">
        <f>ROUND(E338*H338,2)</f>
        <v>0</v>
      </c>
      <c r="J338" s="240"/>
      <c r="K338" s="241">
        <f>ROUND(E338*J338,2)</f>
        <v>0</v>
      </c>
      <c r="L338" s="241">
        <v>21</v>
      </c>
      <c r="M338" s="241">
        <f>G338*(1+L338/100)</f>
        <v>0</v>
      </c>
      <c r="N338" s="239">
        <v>0</v>
      </c>
      <c r="O338" s="239">
        <f>ROUND(E338*N338,2)</f>
        <v>0</v>
      </c>
      <c r="P338" s="239">
        <v>8.2400000000000008E-3</v>
      </c>
      <c r="Q338" s="239">
        <f>ROUND(E338*P338,2)</f>
        <v>0.27</v>
      </c>
      <c r="R338" s="241" t="s">
        <v>576</v>
      </c>
      <c r="S338" s="241" t="s">
        <v>204</v>
      </c>
      <c r="T338" s="242" t="s">
        <v>204</v>
      </c>
      <c r="U338" s="224">
        <v>0.09</v>
      </c>
      <c r="V338" s="224">
        <f>ROUND(E338*U338,2)</f>
        <v>2.97</v>
      </c>
      <c r="W338" s="224"/>
      <c r="X338" s="224" t="s">
        <v>240</v>
      </c>
      <c r="Y338" s="224" t="s">
        <v>207</v>
      </c>
      <c r="Z338" s="213"/>
      <c r="AA338" s="213"/>
      <c r="AB338" s="213"/>
      <c r="AC338" s="213"/>
      <c r="AD338" s="213"/>
      <c r="AE338" s="213"/>
      <c r="AF338" s="213"/>
      <c r="AG338" s="213" t="s">
        <v>241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2" x14ac:dyDescent="0.2">
      <c r="A339" s="220"/>
      <c r="B339" s="221"/>
      <c r="C339" s="267" t="s">
        <v>609</v>
      </c>
      <c r="D339" s="256"/>
      <c r="E339" s="256"/>
      <c r="F339" s="256"/>
      <c r="G339" s="256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24"/>
      <c r="Z339" s="213"/>
      <c r="AA339" s="213"/>
      <c r="AB339" s="213"/>
      <c r="AC339" s="213"/>
      <c r="AD339" s="213"/>
      <c r="AE339" s="213"/>
      <c r="AF339" s="213"/>
      <c r="AG339" s="213" t="s">
        <v>253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2" x14ac:dyDescent="0.2">
      <c r="A340" s="220"/>
      <c r="B340" s="221"/>
      <c r="C340" s="248" t="s">
        <v>621</v>
      </c>
      <c r="D340" s="226"/>
      <c r="E340" s="227">
        <v>7.13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24"/>
      <c r="Z340" s="213"/>
      <c r="AA340" s="213"/>
      <c r="AB340" s="213"/>
      <c r="AC340" s="213"/>
      <c r="AD340" s="213"/>
      <c r="AE340" s="213"/>
      <c r="AF340" s="213"/>
      <c r="AG340" s="213" t="s">
        <v>232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3" x14ac:dyDescent="0.2">
      <c r="A341" s="220"/>
      <c r="B341" s="221"/>
      <c r="C341" s="248" t="s">
        <v>622</v>
      </c>
      <c r="D341" s="226"/>
      <c r="E341" s="227">
        <v>12.46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24"/>
      <c r="Z341" s="213"/>
      <c r="AA341" s="213"/>
      <c r="AB341" s="213"/>
      <c r="AC341" s="213"/>
      <c r="AD341" s="213"/>
      <c r="AE341" s="213"/>
      <c r="AF341" s="213"/>
      <c r="AG341" s="213" t="s">
        <v>232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3" x14ac:dyDescent="0.2">
      <c r="A342" s="220"/>
      <c r="B342" s="221"/>
      <c r="C342" s="248" t="s">
        <v>623</v>
      </c>
      <c r="D342" s="226"/>
      <c r="E342" s="227">
        <v>13.39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24"/>
      <c r="Z342" s="213"/>
      <c r="AA342" s="213"/>
      <c r="AB342" s="213"/>
      <c r="AC342" s="213"/>
      <c r="AD342" s="213"/>
      <c r="AE342" s="213"/>
      <c r="AF342" s="213"/>
      <c r="AG342" s="213" t="s">
        <v>232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36">
        <v>84</v>
      </c>
      <c r="B343" s="237" t="s">
        <v>624</v>
      </c>
      <c r="C343" s="246" t="s">
        <v>625</v>
      </c>
      <c r="D343" s="238" t="s">
        <v>261</v>
      </c>
      <c r="E343" s="239">
        <v>12</v>
      </c>
      <c r="F343" s="240"/>
      <c r="G343" s="241">
        <f>ROUND(E343*F343,2)</f>
        <v>0</v>
      </c>
      <c r="H343" s="240"/>
      <c r="I343" s="241">
        <f>ROUND(E343*H343,2)</f>
        <v>0</v>
      </c>
      <c r="J343" s="240"/>
      <c r="K343" s="241">
        <f>ROUND(E343*J343,2)</f>
        <v>0</v>
      </c>
      <c r="L343" s="241">
        <v>21</v>
      </c>
      <c r="M343" s="241">
        <f>G343*(1+L343/100)</f>
        <v>0</v>
      </c>
      <c r="N343" s="239">
        <v>0</v>
      </c>
      <c r="O343" s="239">
        <f>ROUND(E343*N343,2)</f>
        <v>0</v>
      </c>
      <c r="P343" s="239">
        <v>0</v>
      </c>
      <c r="Q343" s="239">
        <f>ROUND(E343*P343,2)</f>
        <v>0</v>
      </c>
      <c r="R343" s="241" t="s">
        <v>576</v>
      </c>
      <c r="S343" s="241" t="s">
        <v>204</v>
      </c>
      <c r="T343" s="242" t="s">
        <v>204</v>
      </c>
      <c r="U343" s="224">
        <v>0.05</v>
      </c>
      <c r="V343" s="224">
        <f>ROUND(E343*U343,2)</f>
        <v>0.6</v>
      </c>
      <c r="W343" s="224"/>
      <c r="X343" s="224" t="s">
        <v>240</v>
      </c>
      <c r="Y343" s="224" t="s">
        <v>207</v>
      </c>
      <c r="Z343" s="213"/>
      <c r="AA343" s="213"/>
      <c r="AB343" s="213"/>
      <c r="AC343" s="213"/>
      <c r="AD343" s="213"/>
      <c r="AE343" s="213"/>
      <c r="AF343" s="213"/>
      <c r="AG343" s="213" t="s">
        <v>241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2" x14ac:dyDescent="0.2">
      <c r="A344" s="220"/>
      <c r="B344" s="221"/>
      <c r="C344" s="267" t="s">
        <v>626</v>
      </c>
      <c r="D344" s="256"/>
      <c r="E344" s="256"/>
      <c r="F344" s="256"/>
      <c r="G344" s="256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24"/>
      <c r="Z344" s="213"/>
      <c r="AA344" s="213"/>
      <c r="AB344" s="213"/>
      <c r="AC344" s="213"/>
      <c r="AD344" s="213"/>
      <c r="AE344" s="213"/>
      <c r="AF344" s="213"/>
      <c r="AG344" s="213" t="s">
        <v>253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36">
        <v>85</v>
      </c>
      <c r="B345" s="237" t="s">
        <v>627</v>
      </c>
      <c r="C345" s="246" t="s">
        <v>628</v>
      </c>
      <c r="D345" s="238" t="s">
        <v>238</v>
      </c>
      <c r="E345" s="239">
        <v>5.9850000000000003</v>
      </c>
      <c r="F345" s="240"/>
      <c r="G345" s="241">
        <f>ROUND(E345*F345,2)</f>
        <v>0</v>
      </c>
      <c r="H345" s="240"/>
      <c r="I345" s="241">
        <f>ROUND(E345*H345,2)</f>
        <v>0</v>
      </c>
      <c r="J345" s="240"/>
      <c r="K345" s="241">
        <f>ROUND(E345*J345,2)</f>
        <v>0</v>
      </c>
      <c r="L345" s="241">
        <v>21</v>
      </c>
      <c r="M345" s="241">
        <f>G345*(1+L345/100)</f>
        <v>0</v>
      </c>
      <c r="N345" s="239">
        <v>1.17E-3</v>
      </c>
      <c r="O345" s="239">
        <f>ROUND(E345*N345,2)</f>
        <v>0.01</v>
      </c>
      <c r="P345" s="239">
        <v>8.7999999999999995E-2</v>
      </c>
      <c r="Q345" s="239">
        <f>ROUND(E345*P345,2)</f>
        <v>0.53</v>
      </c>
      <c r="R345" s="241" t="s">
        <v>576</v>
      </c>
      <c r="S345" s="241" t="s">
        <v>204</v>
      </c>
      <c r="T345" s="242" t="s">
        <v>204</v>
      </c>
      <c r="U345" s="224">
        <v>0.55600000000000005</v>
      </c>
      <c r="V345" s="224">
        <f>ROUND(E345*U345,2)</f>
        <v>3.33</v>
      </c>
      <c r="W345" s="224"/>
      <c r="X345" s="224" t="s">
        <v>240</v>
      </c>
      <c r="Y345" s="224" t="s">
        <v>207</v>
      </c>
      <c r="Z345" s="213"/>
      <c r="AA345" s="213"/>
      <c r="AB345" s="213"/>
      <c r="AC345" s="213"/>
      <c r="AD345" s="213"/>
      <c r="AE345" s="213"/>
      <c r="AF345" s="213"/>
      <c r="AG345" s="213" t="s">
        <v>241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2" x14ac:dyDescent="0.2">
      <c r="A346" s="220"/>
      <c r="B346" s="221"/>
      <c r="C346" s="267" t="s">
        <v>629</v>
      </c>
      <c r="D346" s="256"/>
      <c r="E346" s="256"/>
      <c r="F346" s="256"/>
      <c r="G346" s="256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24"/>
      <c r="Z346" s="213"/>
      <c r="AA346" s="213"/>
      <c r="AB346" s="213"/>
      <c r="AC346" s="213"/>
      <c r="AD346" s="213"/>
      <c r="AE346" s="213"/>
      <c r="AF346" s="213"/>
      <c r="AG346" s="213" t="s">
        <v>253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2" x14ac:dyDescent="0.2">
      <c r="A347" s="220"/>
      <c r="B347" s="221"/>
      <c r="C347" s="248" t="s">
        <v>630</v>
      </c>
      <c r="D347" s="226"/>
      <c r="E347" s="227">
        <v>5.9850000000000003</v>
      </c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24"/>
      <c r="Z347" s="213"/>
      <c r="AA347" s="213"/>
      <c r="AB347" s="213"/>
      <c r="AC347" s="213"/>
      <c r="AD347" s="213"/>
      <c r="AE347" s="213"/>
      <c r="AF347" s="213"/>
      <c r="AG347" s="213" t="s">
        <v>232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36">
        <v>86</v>
      </c>
      <c r="B348" s="237" t="s">
        <v>631</v>
      </c>
      <c r="C348" s="246" t="s">
        <v>632</v>
      </c>
      <c r="D348" s="238" t="s">
        <v>238</v>
      </c>
      <c r="E348" s="239">
        <v>3.15</v>
      </c>
      <c r="F348" s="240"/>
      <c r="G348" s="241">
        <f>ROUND(E348*F348,2)</f>
        <v>0</v>
      </c>
      <c r="H348" s="240"/>
      <c r="I348" s="241">
        <f>ROUND(E348*H348,2)</f>
        <v>0</v>
      </c>
      <c r="J348" s="240"/>
      <c r="K348" s="241">
        <f>ROUND(E348*J348,2)</f>
        <v>0</v>
      </c>
      <c r="L348" s="241">
        <v>21</v>
      </c>
      <c r="M348" s="241">
        <f>G348*(1+L348/100)</f>
        <v>0</v>
      </c>
      <c r="N348" s="239">
        <v>1E-3</v>
      </c>
      <c r="O348" s="239">
        <f>ROUND(E348*N348,2)</f>
        <v>0</v>
      </c>
      <c r="P348" s="239">
        <v>6.7000000000000004E-2</v>
      </c>
      <c r="Q348" s="239">
        <f>ROUND(E348*P348,2)</f>
        <v>0.21</v>
      </c>
      <c r="R348" s="241" t="s">
        <v>576</v>
      </c>
      <c r="S348" s="241" t="s">
        <v>204</v>
      </c>
      <c r="T348" s="242" t="s">
        <v>204</v>
      </c>
      <c r="U348" s="224">
        <v>0.53300000000000003</v>
      </c>
      <c r="V348" s="224">
        <f>ROUND(E348*U348,2)</f>
        <v>1.68</v>
      </c>
      <c r="W348" s="224"/>
      <c r="X348" s="224" t="s">
        <v>240</v>
      </c>
      <c r="Y348" s="224" t="s">
        <v>207</v>
      </c>
      <c r="Z348" s="213"/>
      <c r="AA348" s="213"/>
      <c r="AB348" s="213"/>
      <c r="AC348" s="213"/>
      <c r="AD348" s="213"/>
      <c r="AE348" s="213"/>
      <c r="AF348" s="213"/>
      <c r="AG348" s="213" t="s">
        <v>241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2" x14ac:dyDescent="0.2">
      <c r="A349" s="220"/>
      <c r="B349" s="221"/>
      <c r="C349" s="267" t="s">
        <v>629</v>
      </c>
      <c r="D349" s="256"/>
      <c r="E349" s="256"/>
      <c r="F349" s="256"/>
      <c r="G349" s="256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24"/>
      <c r="Z349" s="213"/>
      <c r="AA349" s="213"/>
      <c r="AB349" s="213"/>
      <c r="AC349" s="213"/>
      <c r="AD349" s="213"/>
      <c r="AE349" s="213"/>
      <c r="AF349" s="213"/>
      <c r="AG349" s="213" t="s">
        <v>253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2" x14ac:dyDescent="0.2">
      <c r="A350" s="220"/>
      <c r="B350" s="221"/>
      <c r="C350" s="248" t="s">
        <v>633</v>
      </c>
      <c r="D350" s="226"/>
      <c r="E350" s="227">
        <v>3.15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3"/>
      <c r="AA350" s="213"/>
      <c r="AB350" s="213"/>
      <c r="AC350" s="213"/>
      <c r="AD350" s="213"/>
      <c r="AE350" s="213"/>
      <c r="AF350" s="213"/>
      <c r="AG350" s="213" t="s">
        <v>232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36">
        <v>87</v>
      </c>
      <c r="B351" s="237" t="s">
        <v>634</v>
      </c>
      <c r="C351" s="246" t="s">
        <v>635</v>
      </c>
      <c r="D351" s="238" t="s">
        <v>261</v>
      </c>
      <c r="E351" s="239">
        <v>3</v>
      </c>
      <c r="F351" s="240"/>
      <c r="G351" s="241">
        <f>ROUND(E351*F351,2)</f>
        <v>0</v>
      </c>
      <c r="H351" s="240"/>
      <c r="I351" s="241">
        <f>ROUND(E351*H351,2)</f>
        <v>0</v>
      </c>
      <c r="J351" s="240"/>
      <c r="K351" s="241">
        <f>ROUND(E351*J351,2)</f>
        <v>0</v>
      </c>
      <c r="L351" s="241">
        <v>21</v>
      </c>
      <c r="M351" s="241">
        <f>G351*(1+L351/100)</f>
        <v>0</v>
      </c>
      <c r="N351" s="239">
        <v>0</v>
      </c>
      <c r="O351" s="239">
        <f>ROUND(E351*N351,2)</f>
        <v>0</v>
      </c>
      <c r="P351" s="239">
        <v>0</v>
      </c>
      <c r="Q351" s="239">
        <f>ROUND(E351*P351,2)</f>
        <v>0</v>
      </c>
      <c r="R351" s="241" t="s">
        <v>576</v>
      </c>
      <c r="S351" s="241" t="s">
        <v>204</v>
      </c>
      <c r="T351" s="242" t="s">
        <v>204</v>
      </c>
      <c r="U351" s="224">
        <v>0.06</v>
      </c>
      <c r="V351" s="224">
        <f>ROUND(E351*U351,2)</f>
        <v>0.18</v>
      </c>
      <c r="W351" s="224"/>
      <c r="X351" s="224" t="s">
        <v>240</v>
      </c>
      <c r="Y351" s="224" t="s">
        <v>207</v>
      </c>
      <c r="Z351" s="213"/>
      <c r="AA351" s="213"/>
      <c r="AB351" s="213"/>
      <c r="AC351" s="213"/>
      <c r="AD351" s="213"/>
      <c r="AE351" s="213"/>
      <c r="AF351" s="213"/>
      <c r="AG351" s="213" t="s">
        <v>241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2" x14ac:dyDescent="0.2">
      <c r="A352" s="220"/>
      <c r="B352" s="221"/>
      <c r="C352" s="267" t="s">
        <v>636</v>
      </c>
      <c r="D352" s="256"/>
      <c r="E352" s="256"/>
      <c r="F352" s="256"/>
      <c r="G352" s="256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24"/>
      <c r="Z352" s="213"/>
      <c r="AA352" s="213"/>
      <c r="AB352" s="213"/>
      <c r="AC352" s="213"/>
      <c r="AD352" s="213"/>
      <c r="AE352" s="213"/>
      <c r="AF352" s="213"/>
      <c r="AG352" s="213" t="s">
        <v>253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ht="33.75" outlineLevel="1" x14ac:dyDescent="0.2">
      <c r="A353" s="236">
        <v>88</v>
      </c>
      <c r="B353" s="237" t="s">
        <v>637</v>
      </c>
      <c r="C353" s="246" t="s">
        <v>638</v>
      </c>
      <c r="D353" s="238" t="s">
        <v>238</v>
      </c>
      <c r="E353" s="239">
        <v>2.4700000000000002</v>
      </c>
      <c r="F353" s="240"/>
      <c r="G353" s="241">
        <f>ROUND(E353*F353,2)</f>
        <v>0</v>
      </c>
      <c r="H353" s="240"/>
      <c r="I353" s="241">
        <f>ROUND(E353*H353,2)</f>
        <v>0</v>
      </c>
      <c r="J353" s="240"/>
      <c r="K353" s="241">
        <f>ROUND(E353*J353,2)</f>
        <v>0</v>
      </c>
      <c r="L353" s="241">
        <v>21</v>
      </c>
      <c r="M353" s="241">
        <f>G353*(1+L353/100)</f>
        <v>0</v>
      </c>
      <c r="N353" s="239">
        <v>6.8999999999999997E-4</v>
      </c>
      <c r="O353" s="239">
        <f>ROUND(E353*N353,2)</f>
        <v>0</v>
      </c>
      <c r="P353" s="239">
        <v>3.4000000000000002E-2</v>
      </c>
      <c r="Q353" s="239">
        <f>ROUND(E353*P353,2)</f>
        <v>0.08</v>
      </c>
      <c r="R353" s="241" t="s">
        <v>576</v>
      </c>
      <c r="S353" s="241" t="s">
        <v>204</v>
      </c>
      <c r="T353" s="242" t="s">
        <v>204</v>
      </c>
      <c r="U353" s="224">
        <v>0.32700000000000001</v>
      </c>
      <c r="V353" s="224">
        <f>ROUND(E353*U353,2)</f>
        <v>0.81</v>
      </c>
      <c r="W353" s="224"/>
      <c r="X353" s="224" t="s">
        <v>240</v>
      </c>
      <c r="Y353" s="224" t="s">
        <v>207</v>
      </c>
      <c r="Z353" s="213"/>
      <c r="AA353" s="213"/>
      <c r="AB353" s="213"/>
      <c r="AC353" s="213"/>
      <c r="AD353" s="213"/>
      <c r="AE353" s="213"/>
      <c r="AF353" s="213"/>
      <c r="AG353" s="213" t="s">
        <v>241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2" x14ac:dyDescent="0.2">
      <c r="A354" s="220"/>
      <c r="B354" s="221"/>
      <c r="C354" s="248" t="s">
        <v>639</v>
      </c>
      <c r="D354" s="226"/>
      <c r="E354" s="227">
        <v>2.4700000000000002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3"/>
      <c r="AA354" s="213"/>
      <c r="AB354" s="213"/>
      <c r="AC354" s="213"/>
      <c r="AD354" s="213"/>
      <c r="AE354" s="213"/>
      <c r="AF354" s="213"/>
      <c r="AG354" s="213" t="s">
        <v>232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33.75" outlineLevel="1" x14ac:dyDescent="0.2">
      <c r="A355" s="236">
        <v>89</v>
      </c>
      <c r="B355" s="237" t="s">
        <v>640</v>
      </c>
      <c r="C355" s="246" t="s">
        <v>641</v>
      </c>
      <c r="D355" s="238" t="s">
        <v>238</v>
      </c>
      <c r="E355" s="239">
        <v>11.7875</v>
      </c>
      <c r="F355" s="240"/>
      <c r="G355" s="241">
        <f>ROUND(E355*F355,2)</f>
        <v>0</v>
      </c>
      <c r="H355" s="240"/>
      <c r="I355" s="241">
        <f>ROUND(E355*H355,2)</f>
        <v>0</v>
      </c>
      <c r="J355" s="240"/>
      <c r="K355" s="241">
        <f>ROUND(E355*J355,2)</f>
        <v>0</v>
      </c>
      <c r="L355" s="241">
        <v>21</v>
      </c>
      <c r="M355" s="241">
        <f>G355*(1+L355/100)</f>
        <v>0</v>
      </c>
      <c r="N355" s="239">
        <v>1.17E-3</v>
      </c>
      <c r="O355" s="239">
        <f>ROUND(E355*N355,2)</f>
        <v>0.01</v>
      </c>
      <c r="P355" s="239">
        <v>7.5999999999999998E-2</v>
      </c>
      <c r="Q355" s="239">
        <f>ROUND(E355*P355,2)</f>
        <v>0.9</v>
      </c>
      <c r="R355" s="241" t="s">
        <v>576</v>
      </c>
      <c r="S355" s="241" t="s">
        <v>204</v>
      </c>
      <c r="T355" s="242" t="s">
        <v>204</v>
      </c>
      <c r="U355" s="224">
        <v>0.93899999999999995</v>
      </c>
      <c r="V355" s="224">
        <f>ROUND(E355*U355,2)</f>
        <v>11.07</v>
      </c>
      <c r="W355" s="224"/>
      <c r="X355" s="224" t="s">
        <v>240</v>
      </c>
      <c r="Y355" s="224" t="s">
        <v>207</v>
      </c>
      <c r="Z355" s="213"/>
      <c r="AA355" s="213"/>
      <c r="AB355" s="213"/>
      <c r="AC355" s="213"/>
      <c r="AD355" s="213"/>
      <c r="AE355" s="213"/>
      <c r="AF355" s="213"/>
      <c r="AG355" s="213" t="s">
        <v>241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2" x14ac:dyDescent="0.2">
      <c r="A356" s="220"/>
      <c r="B356" s="221"/>
      <c r="C356" s="248" t="s">
        <v>642</v>
      </c>
      <c r="D356" s="226"/>
      <c r="E356" s="227">
        <v>11.7875</v>
      </c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24"/>
      <c r="Z356" s="213"/>
      <c r="AA356" s="213"/>
      <c r="AB356" s="213"/>
      <c r="AC356" s="213"/>
      <c r="AD356" s="213"/>
      <c r="AE356" s="213"/>
      <c r="AF356" s="213"/>
      <c r="AG356" s="213" t="s">
        <v>232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57">
        <v>90</v>
      </c>
      <c r="B357" s="258" t="s">
        <v>643</v>
      </c>
      <c r="C357" s="268" t="s">
        <v>644</v>
      </c>
      <c r="D357" s="259" t="s">
        <v>245</v>
      </c>
      <c r="E357" s="260">
        <v>1.3</v>
      </c>
      <c r="F357" s="261"/>
      <c r="G357" s="262">
        <f>ROUND(E357*F357,2)</f>
        <v>0</v>
      </c>
      <c r="H357" s="261"/>
      <c r="I357" s="262">
        <f>ROUND(E357*H357,2)</f>
        <v>0</v>
      </c>
      <c r="J357" s="261"/>
      <c r="K357" s="262">
        <f>ROUND(E357*J357,2)</f>
        <v>0</v>
      </c>
      <c r="L357" s="262">
        <v>21</v>
      </c>
      <c r="M357" s="262">
        <f>G357*(1+L357/100)</f>
        <v>0</v>
      </c>
      <c r="N357" s="260">
        <v>0</v>
      </c>
      <c r="O357" s="260">
        <f>ROUND(E357*N357,2)</f>
        <v>0</v>
      </c>
      <c r="P357" s="260">
        <v>3.773E-2</v>
      </c>
      <c r="Q357" s="260">
        <f>ROUND(E357*P357,2)</f>
        <v>0.05</v>
      </c>
      <c r="R357" s="262" t="s">
        <v>576</v>
      </c>
      <c r="S357" s="262" t="s">
        <v>204</v>
      </c>
      <c r="T357" s="263" t="s">
        <v>204</v>
      </c>
      <c r="U357" s="224">
        <v>0.13</v>
      </c>
      <c r="V357" s="224">
        <f>ROUND(E357*U357,2)</f>
        <v>0.17</v>
      </c>
      <c r="W357" s="224"/>
      <c r="X357" s="224" t="s">
        <v>240</v>
      </c>
      <c r="Y357" s="224" t="s">
        <v>207</v>
      </c>
      <c r="Z357" s="213"/>
      <c r="AA357" s="213"/>
      <c r="AB357" s="213"/>
      <c r="AC357" s="213"/>
      <c r="AD357" s="213"/>
      <c r="AE357" s="213"/>
      <c r="AF357" s="213"/>
      <c r="AG357" s="213" t="s">
        <v>241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36">
        <v>91</v>
      </c>
      <c r="B358" s="237" t="s">
        <v>645</v>
      </c>
      <c r="C358" s="246" t="s">
        <v>646</v>
      </c>
      <c r="D358" s="238" t="s">
        <v>238</v>
      </c>
      <c r="E358" s="239">
        <v>138.19</v>
      </c>
      <c r="F358" s="240"/>
      <c r="G358" s="241">
        <f>ROUND(E358*F358,2)</f>
        <v>0</v>
      </c>
      <c r="H358" s="240"/>
      <c r="I358" s="241">
        <f>ROUND(E358*H358,2)</f>
        <v>0</v>
      </c>
      <c r="J358" s="240"/>
      <c r="K358" s="241">
        <f>ROUND(E358*J358,2)</f>
        <v>0</v>
      </c>
      <c r="L358" s="241">
        <v>21</v>
      </c>
      <c r="M358" s="241">
        <f>G358*(1+L358/100)</f>
        <v>0</v>
      </c>
      <c r="N358" s="239">
        <v>0</v>
      </c>
      <c r="O358" s="239">
        <f>ROUND(E358*N358,2)</f>
        <v>0</v>
      </c>
      <c r="P358" s="239">
        <v>4.1999999999999997E-3</v>
      </c>
      <c r="Q358" s="239">
        <f>ROUND(E358*P358,2)</f>
        <v>0.57999999999999996</v>
      </c>
      <c r="R358" s="241" t="s">
        <v>576</v>
      </c>
      <c r="S358" s="241" t="s">
        <v>204</v>
      </c>
      <c r="T358" s="242" t="s">
        <v>204</v>
      </c>
      <c r="U358" s="224">
        <v>0.13300000000000001</v>
      </c>
      <c r="V358" s="224">
        <f>ROUND(E358*U358,2)</f>
        <v>18.38</v>
      </c>
      <c r="W358" s="224"/>
      <c r="X358" s="224" t="s">
        <v>240</v>
      </c>
      <c r="Y358" s="224" t="s">
        <v>207</v>
      </c>
      <c r="Z358" s="213"/>
      <c r="AA358" s="213"/>
      <c r="AB358" s="213"/>
      <c r="AC358" s="213"/>
      <c r="AD358" s="213"/>
      <c r="AE358" s="213"/>
      <c r="AF358" s="213"/>
      <c r="AG358" s="213" t="s">
        <v>241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2" x14ac:dyDescent="0.2">
      <c r="A359" s="220"/>
      <c r="B359" s="221"/>
      <c r="C359" s="248" t="s">
        <v>397</v>
      </c>
      <c r="D359" s="226"/>
      <c r="E359" s="227">
        <v>6.26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3"/>
      <c r="AA359" s="213"/>
      <c r="AB359" s="213"/>
      <c r="AC359" s="213"/>
      <c r="AD359" s="213"/>
      <c r="AE359" s="213"/>
      <c r="AF359" s="213"/>
      <c r="AG359" s="213" t="s">
        <v>232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3" x14ac:dyDescent="0.2">
      <c r="A360" s="220"/>
      <c r="B360" s="221"/>
      <c r="C360" s="248" t="s">
        <v>398</v>
      </c>
      <c r="D360" s="226"/>
      <c r="E360" s="227">
        <v>83.5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3"/>
      <c r="AA360" s="213"/>
      <c r="AB360" s="213"/>
      <c r="AC360" s="213"/>
      <c r="AD360" s="213"/>
      <c r="AE360" s="213"/>
      <c r="AF360" s="213"/>
      <c r="AG360" s="213" t="s">
        <v>232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3" x14ac:dyDescent="0.2">
      <c r="A361" s="220"/>
      <c r="B361" s="221"/>
      <c r="C361" s="248" t="s">
        <v>399</v>
      </c>
      <c r="D361" s="226"/>
      <c r="E361" s="227">
        <v>6.32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24"/>
      <c r="Z361" s="213"/>
      <c r="AA361" s="213"/>
      <c r="AB361" s="213"/>
      <c r="AC361" s="213"/>
      <c r="AD361" s="213"/>
      <c r="AE361" s="213"/>
      <c r="AF361" s="213"/>
      <c r="AG361" s="213" t="s">
        <v>232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3" x14ac:dyDescent="0.2">
      <c r="A362" s="220"/>
      <c r="B362" s="221"/>
      <c r="C362" s="248" t="s">
        <v>400</v>
      </c>
      <c r="D362" s="226"/>
      <c r="E362" s="227">
        <v>7.75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24"/>
      <c r="Z362" s="213"/>
      <c r="AA362" s="213"/>
      <c r="AB362" s="213"/>
      <c r="AC362" s="213"/>
      <c r="AD362" s="213"/>
      <c r="AE362" s="213"/>
      <c r="AF362" s="213"/>
      <c r="AG362" s="213" t="s">
        <v>232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3" x14ac:dyDescent="0.2">
      <c r="A363" s="220"/>
      <c r="B363" s="221"/>
      <c r="C363" s="248" t="s">
        <v>401</v>
      </c>
      <c r="D363" s="226"/>
      <c r="E363" s="227">
        <v>8.19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3"/>
      <c r="AA363" s="213"/>
      <c r="AB363" s="213"/>
      <c r="AC363" s="213"/>
      <c r="AD363" s="213"/>
      <c r="AE363" s="213"/>
      <c r="AF363" s="213"/>
      <c r="AG363" s="213" t="s">
        <v>232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3" x14ac:dyDescent="0.2">
      <c r="A364" s="220"/>
      <c r="B364" s="221"/>
      <c r="C364" s="248" t="s">
        <v>402</v>
      </c>
      <c r="D364" s="226"/>
      <c r="E364" s="227">
        <v>10.81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24"/>
      <c r="Z364" s="213"/>
      <c r="AA364" s="213"/>
      <c r="AB364" s="213"/>
      <c r="AC364" s="213"/>
      <c r="AD364" s="213"/>
      <c r="AE364" s="213"/>
      <c r="AF364" s="213"/>
      <c r="AG364" s="213" t="s">
        <v>232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3" x14ac:dyDescent="0.2">
      <c r="A365" s="220"/>
      <c r="B365" s="221"/>
      <c r="C365" s="248" t="s">
        <v>403</v>
      </c>
      <c r="D365" s="226"/>
      <c r="E365" s="227">
        <v>9.94</v>
      </c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24"/>
      <c r="Z365" s="213"/>
      <c r="AA365" s="213"/>
      <c r="AB365" s="213"/>
      <c r="AC365" s="213"/>
      <c r="AD365" s="213"/>
      <c r="AE365" s="213"/>
      <c r="AF365" s="213"/>
      <c r="AG365" s="213" t="s">
        <v>232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3" x14ac:dyDescent="0.2">
      <c r="A366" s="220"/>
      <c r="B366" s="221"/>
      <c r="C366" s="248" t="s">
        <v>404</v>
      </c>
      <c r="D366" s="226"/>
      <c r="E366" s="227">
        <v>5.42</v>
      </c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24"/>
      <c r="Z366" s="213"/>
      <c r="AA366" s="213"/>
      <c r="AB366" s="213"/>
      <c r="AC366" s="213"/>
      <c r="AD366" s="213"/>
      <c r="AE366" s="213"/>
      <c r="AF366" s="213"/>
      <c r="AG366" s="213" t="s">
        <v>232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36">
        <v>92</v>
      </c>
      <c r="B367" s="237" t="s">
        <v>647</v>
      </c>
      <c r="C367" s="246" t="s">
        <v>648</v>
      </c>
      <c r="D367" s="238" t="s">
        <v>238</v>
      </c>
      <c r="E367" s="239">
        <v>371.12894999999997</v>
      </c>
      <c r="F367" s="240"/>
      <c r="G367" s="241">
        <f>ROUND(E367*F367,2)</f>
        <v>0</v>
      </c>
      <c r="H367" s="240"/>
      <c r="I367" s="241">
        <f>ROUND(E367*H367,2)</f>
        <v>0</v>
      </c>
      <c r="J367" s="240"/>
      <c r="K367" s="241">
        <f>ROUND(E367*J367,2)</f>
        <v>0</v>
      </c>
      <c r="L367" s="241">
        <v>21</v>
      </c>
      <c r="M367" s="241">
        <f>G367*(1+L367/100)</f>
        <v>0</v>
      </c>
      <c r="N367" s="239">
        <v>0</v>
      </c>
      <c r="O367" s="239">
        <f>ROUND(E367*N367,2)</f>
        <v>0</v>
      </c>
      <c r="P367" s="239">
        <v>4.1999999999999997E-3</v>
      </c>
      <c r="Q367" s="239">
        <f>ROUND(E367*P367,2)</f>
        <v>1.56</v>
      </c>
      <c r="R367" s="241" t="s">
        <v>576</v>
      </c>
      <c r="S367" s="241" t="s">
        <v>204</v>
      </c>
      <c r="T367" s="242" t="s">
        <v>204</v>
      </c>
      <c r="U367" s="224">
        <v>0.105</v>
      </c>
      <c r="V367" s="224">
        <f>ROUND(E367*U367,2)</f>
        <v>38.97</v>
      </c>
      <c r="W367" s="224"/>
      <c r="X367" s="224" t="s">
        <v>240</v>
      </c>
      <c r="Y367" s="224" t="s">
        <v>207</v>
      </c>
      <c r="Z367" s="213"/>
      <c r="AA367" s="213"/>
      <c r="AB367" s="213"/>
      <c r="AC367" s="213"/>
      <c r="AD367" s="213"/>
      <c r="AE367" s="213"/>
      <c r="AF367" s="213"/>
      <c r="AG367" s="213" t="s">
        <v>241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2" x14ac:dyDescent="0.2">
      <c r="A368" s="220"/>
      <c r="B368" s="221"/>
      <c r="C368" s="248" t="s">
        <v>649</v>
      </c>
      <c r="D368" s="226"/>
      <c r="E368" s="227">
        <v>32.343000000000004</v>
      </c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24"/>
      <c r="Z368" s="213"/>
      <c r="AA368" s="213"/>
      <c r="AB368" s="213"/>
      <c r="AC368" s="213"/>
      <c r="AD368" s="213"/>
      <c r="AE368" s="213"/>
      <c r="AF368" s="213"/>
      <c r="AG368" s="213" t="s">
        <v>232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ht="33.75" outlineLevel="3" x14ac:dyDescent="0.2">
      <c r="A369" s="220"/>
      <c r="B369" s="221"/>
      <c r="C369" s="248" t="s">
        <v>650</v>
      </c>
      <c r="D369" s="226"/>
      <c r="E369" s="227">
        <v>228.83850000000001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24"/>
      <c r="Z369" s="213"/>
      <c r="AA369" s="213"/>
      <c r="AB369" s="213"/>
      <c r="AC369" s="213"/>
      <c r="AD369" s="213"/>
      <c r="AE369" s="213"/>
      <c r="AF369" s="213"/>
      <c r="AG369" s="213" t="s">
        <v>232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ht="22.5" outlineLevel="3" x14ac:dyDescent="0.2">
      <c r="A370" s="220"/>
      <c r="B370" s="221"/>
      <c r="C370" s="248" t="s">
        <v>651</v>
      </c>
      <c r="D370" s="226"/>
      <c r="E370" s="227">
        <v>-63.0428</v>
      </c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24"/>
      <c r="Z370" s="213"/>
      <c r="AA370" s="213"/>
      <c r="AB370" s="213"/>
      <c r="AC370" s="213"/>
      <c r="AD370" s="213"/>
      <c r="AE370" s="213"/>
      <c r="AF370" s="213"/>
      <c r="AG370" s="213" t="s">
        <v>232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ht="45" outlineLevel="3" x14ac:dyDescent="0.2">
      <c r="A371" s="220"/>
      <c r="B371" s="221"/>
      <c r="C371" s="248" t="s">
        <v>652</v>
      </c>
      <c r="D371" s="226"/>
      <c r="E371" s="227">
        <v>25.163699999999999</v>
      </c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3"/>
      <c r="AA371" s="213"/>
      <c r="AB371" s="213"/>
      <c r="AC371" s="213"/>
      <c r="AD371" s="213"/>
      <c r="AE371" s="213"/>
      <c r="AF371" s="213"/>
      <c r="AG371" s="213" t="s">
        <v>232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ht="22.5" outlineLevel="3" x14ac:dyDescent="0.2">
      <c r="A372" s="220"/>
      <c r="B372" s="221"/>
      <c r="C372" s="248" t="s">
        <v>653</v>
      </c>
      <c r="D372" s="226"/>
      <c r="E372" s="227">
        <v>21.863099999999999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24"/>
      <c r="Z372" s="213"/>
      <c r="AA372" s="213"/>
      <c r="AB372" s="213"/>
      <c r="AC372" s="213"/>
      <c r="AD372" s="213"/>
      <c r="AE372" s="213"/>
      <c r="AF372" s="213"/>
      <c r="AG372" s="213" t="s">
        <v>232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3" x14ac:dyDescent="0.2">
      <c r="A373" s="220"/>
      <c r="B373" s="221"/>
      <c r="C373" s="248" t="s">
        <v>654</v>
      </c>
      <c r="D373" s="226"/>
      <c r="E373" s="227">
        <v>26.1464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24"/>
      <c r="Z373" s="213"/>
      <c r="AA373" s="213"/>
      <c r="AB373" s="213"/>
      <c r="AC373" s="213"/>
      <c r="AD373" s="213"/>
      <c r="AE373" s="213"/>
      <c r="AF373" s="213"/>
      <c r="AG373" s="213" t="s">
        <v>232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ht="22.5" outlineLevel="3" x14ac:dyDescent="0.2">
      <c r="A374" s="220"/>
      <c r="B374" s="221"/>
      <c r="C374" s="248" t="s">
        <v>655</v>
      </c>
      <c r="D374" s="226"/>
      <c r="E374" s="227">
        <v>31.01315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3"/>
      <c r="AA374" s="213"/>
      <c r="AB374" s="213"/>
      <c r="AC374" s="213"/>
      <c r="AD374" s="213"/>
      <c r="AE374" s="213"/>
      <c r="AF374" s="213"/>
      <c r="AG374" s="213" t="s">
        <v>232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ht="22.5" outlineLevel="3" x14ac:dyDescent="0.2">
      <c r="A375" s="220"/>
      <c r="B375" s="221"/>
      <c r="C375" s="248" t="s">
        <v>656</v>
      </c>
      <c r="D375" s="226"/>
      <c r="E375" s="227">
        <v>38.684600000000003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3"/>
      <c r="AA375" s="213"/>
      <c r="AB375" s="213"/>
      <c r="AC375" s="213"/>
      <c r="AD375" s="213"/>
      <c r="AE375" s="213"/>
      <c r="AF375" s="213"/>
      <c r="AG375" s="213" t="s">
        <v>232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3" x14ac:dyDescent="0.2">
      <c r="A376" s="220"/>
      <c r="B376" s="221"/>
      <c r="C376" s="248" t="s">
        <v>657</v>
      </c>
      <c r="D376" s="226"/>
      <c r="E376" s="227">
        <v>39.073799999999999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24"/>
      <c r="Z376" s="213"/>
      <c r="AA376" s="213"/>
      <c r="AB376" s="213"/>
      <c r="AC376" s="213"/>
      <c r="AD376" s="213"/>
      <c r="AE376" s="213"/>
      <c r="AF376" s="213"/>
      <c r="AG376" s="213" t="s">
        <v>232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ht="33.75" outlineLevel="3" x14ac:dyDescent="0.2">
      <c r="A377" s="220"/>
      <c r="B377" s="221"/>
      <c r="C377" s="248" t="s">
        <v>658</v>
      </c>
      <c r="D377" s="226"/>
      <c r="E377" s="227">
        <v>87.926199999999994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3"/>
      <c r="AA377" s="213"/>
      <c r="AB377" s="213"/>
      <c r="AC377" s="213"/>
      <c r="AD377" s="213"/>
      <c r="AE377" s="213"/>
      <c r="AF377" s="213"/>
      <c r="AG377" s="213" t="s">
        <v>232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3" x14ac:dyDescent="0.2">
      <c r="A378" s="220"/>
      <c r="B378" s="221"/>
      <c r="C378" s="248" t="s">
        <v>659</v>
      </c>
      <c r="D378" s="226"/>
      <c r="E378" s="227">
        <v>5.94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3"/>
      <c r="AA378" s="213"/>
      <c r="AB378" s="213"/>
      <c r="AC378" s="213"/>
      <c r="AD378" s="213"/>
      <c r="AE378" s="213"/>
      <c r="AF378" s="213"/>
      <c r="AG378" s="213" t="s">
        <v>232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3" x14ac:dyDescent="0.2">
      <c r="A379" s="220"/>
      <c r="B379" s="221"/>
      <c r="C379" s="248" t="s">
        <v>660</v>
      </c>
      <c r="D379" s="226"/>
      <c r="E379" s="227"/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24"/>
      <c r="Z379" s="213"/>
      <c r="AA379" s="213"/>
      <c r="AB379" s="213"/>
      <c r="AC379" s="213"/>
      <c r="AD379" s="213"/>
      <c r="AE379" s="213"/>
      <c r="AF379" s="213"/>
      <c r="AG379" s="213" t="s">
        <v>232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3" x14ac:dyDescent="0.2">
      <c r="A380" s="220"/>
      <c r="B380" s="221"/>
      <c r="C380" s="248" t="s">
        <v>661</v>
      </c>
      <c r="D380" s="226"/>
      <c r="E380" s="227">
        <v>-102.8207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3"/>
      <c r="AA380" s="213"/>
      <c r="AB380" s="213"/>
      <c r="AC380" s="213"/>
      <c r="AD380" s="213"/>
      <c r="AE380" s="213"/>
      <c r="AF380" s="213"/>
      <c r="AG380" s="213" t="s">
        <v>232</v>
      </c>
      <c r="AH380" s="213">
        <v>5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36">
        <v>93</v>
      </c>
      <c r="B381" s="237" t="s">
        <v>662</v>
      </c>
      <c r="C381" s="246" t="s">
        <v>663</v>
      </c>
      <c r="D381" s="238" t="s">
        <v>238</v>
      </c>
      <c r="E381" s="239">
        <v>12</v>
      </c>
      <c r="F381" s="240"/>
      <c r="G381" s="241">
        <f>ROUND(E381*F381,2)</f>
        <v>0</v>
      </c>
      <c r="H381" s="240"/>
      <c r="I381" s="241">
        <f>ROUND(E381*H381,2)</f>
        <v>0</v>
      </c>
      <c r="J381" s="240"/>
      <c r="K381" s="241">
        <f>ROUND(E381*J381,2)</f>
        <v>0</v>
      </c>
      <c r="L381" s="241">
        <v>21</v>
      </c>
      <c r="M381" s="241">
        <f>G381*(1+L381/100)</f>
        <v>0</v>
      </c>
      <c r="N381" s="239">
        <v>0</v>
      </c>
      <c r="O381" s="239">
        <f>ROUND(E381*N381,2)</f>
        <v>0</v>
      </c>
      <c r="P381" s="239">
        <v>6.0999999999999999E-2</v>
      </c>
      <c r="Q381" s="239">
        <f>ROUND(E381*P381,2)</f>
        <v>0.73</v>
      </c>
      <c r="R381" s="241" t="s">
        <v>576</v>
      </c>
      <c r="S381" s="241" t="s">
        <v>204</v>
      </c>
      <c r="T381" s="242" t="s">
        <v>204</v>
      </c>
      <c r="U381" s="224">
        <v>0.67</v>
      </c>
      <c r="V381" s="224">
        <f>ROUND(E381*U381,2)</f>
        <v>8.0399999999999991</v>
      </c>
      <c r="W381" s="224"/>
      <c r="X381" s="224" t="s">
        <v>240</v>
      </c>
      <c r="Y381" s="224" t="s">
        <v>207</v>
      </c>
      <c r="Z381" s="213"/>
      <c r="AA381" s="213"/>
      <c r="AB381" s="213"/>
      <c r="AC381" s="213"/>
      <c r="AD381" s="213"/>
      <c r="AE381" s="213"/>
      <c r="AF381" s="213"/>
      <c r="AG381" s="213" t="s">
        <v>241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2" x14ac:dyDescent="0.2">
      <c r="A382" s="220"/>
      <c r="B382" s="221"/>
      <c r="C382" s="248" t="s">
        <v>242</v>
      </c>
      <c r="D382" s="226"/>
      <c r="E382" s="227">
        <v>12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24"/>
      <c r="Z382" s="213"/>
      <c r="AA382" s="213"/>
      <c r="AB382" s="213"/>
      <c r="AC382" s="213"/>
      <c r="AD382" s="213"/>
      <c r="AE382" s="213"/>
      <c r="AF382" s="213"/>
      <c r="AG382" s="213" t="s">
        <v>232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ht="22.5" outlineLevel="1" x14ac:dyDescent="0.2">
      <c r="A383" s="236">
        <v>94</v>
      </c>
      <c r="B383" s="237" t="s">
        <v>664</v>
      </c>
      <c r="C383" s="246" t="s">
        <v>665</v>
      </c>
      <c r="D383" s="238" t="s">
        <v>238</v>
      </c>
      <c r="E383" s="239">
        <v>1.75</v>
      </c>
      <c r="F383" s="240"/>
      <c r="G383" s="241">
        <f>ROUND(E383*F383,2)</f>
        <v>0</v>
      </c>
      <c r="H383" s="240"/>
      <c r="I383" s="241">
        <f>ROUND(E383*H383,2)</f>
        <v>0</v>
      </c>
      <c r="J383" s="240"/>
      <c r="K383" s="241">
        <f>ROUND(E383*J383,2)</f>
        <v>0</v>
      </c>
      <c r="L383" s="241">
        <v>21</v>
      </c>
      <c r="M383" s="241">
        <f>G383*(1+L383/100)</f>
        <v>0</v>
      </c>
      <c r="N383" s="239">
        <v>0</v>
      </c>
      <c r="O383" s="239">
        <f>ROUND(E383*N383,2)</f>
        <v>0</v>
      </c>
      <c r="P383" s="239">
        <v>6.8000000000000005E-2</v>
      </c>
      <c r="Q383" s="239">
        <f>ROUND(E383*P383,2)</f>
        <v>0.12</v>
      </c>
      <c r="R383" s="241" t="s">
        <v>576</v>
      </c>
      <c r="S383" s="241" t="s">
        <v>204</v>
      </c>
      <c r="T383" s="242" t="s">
        <v>204</v>
      </c>
      <c r="U383" s="224">
        <v>0.48</v>
      </c>
      <c r="V383" s="224">
        <f>ROUND(E383*U383,2)</f>
        <v>0.84</v>
      </c>
      <c r="W383" s="224"/>
      <c r="X383" s="224" t="s">
        <v>240</v>
      </c>
      <c r="Y383" s="224" t="s">
        <v>207</v>
      </c>
      <c r="Z383" s="213"/>
      <c r="AA383" s="213"/>
      <c r="AB383" s="213"/>
      <c r="AC383" s="213"/>
      <c r="AD383" s="213"/>
      <c r="AE383" s="213"/>
      <c r="AF383" s="213"/>
      <c r="AG383" s="213" t="s">
        <v>241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2" x14ac:dyDescent="0.2">
      <c r="A384" s="220"/>
      <c r="B384" s="221"/>
      <c r="C384" s="267" t="s">
        <v>666</v>
      </c>
      <c r="D384" s="256"/>
      <c r="E384" s="256"/>
      <c r="F384" s="256"/>
      <c r="G384" s="256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24"/>
      <c r="Z384" s="213"/>
      <c r="AA384" s="213"/>
      <c r="AB384" s="213"/>
      <c r="AC384" s="213"/>
      <c r="AD384" s="213"/>
      <c r="AE384" s="213"/>
      <c r="AF384" s="213"/>
      <c r="AG384" s="213" t="s">
        <v>253</v>
      </c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2" x14ac:dyDescent="0.2">
      <c r="A385" s="220"/>
      <c r="B385" s="221"/>
      <c r="C385" s="248" t="s">
        <v>441</v>
      </c>
      <c r="D385" s="226"/>
      <c r="E385" s="227">
        <v>1.75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24"/>
      <c r="Z385" s="213"/>
      <c r="AA385" s="213"/>
      <c r="AB385" s="213"/>
      <c r="AC385" s="213"/>
      <c r="AD385" s="213"/>
      <c r="AE385" s="213"/>
      <c r="AF385" s="213"/>
      <c r="AG385" s="213" t="s">
        <v>232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ht="22.5" outlineLevel="1" x14ac:dyDescent="0.2">
      <c r="A386" s="236">
        <v>95</v>
      </c>
      <c r="B386" s="237" t="s">
        <v>667</v>
      </c>
      <c r="C386" s="246" t="s">
        <v>668</v>
      </c>
      <c r="D386" s="238" t="s">
        <v>238</v>
      </c>
      <c r="E386" s="239">
        <v>102.8207</v>
      </c>
      <c r="F386" s="240"/>
      <c r="G386" s="241">
        <f>ROUND(E386*F386,2)</f>
        <v>0</v>
      </c>
      <c r="H386" s="240"/>
      <c r="I386" s="241">
        <f>ROUND(E386*H386,2)</f>
        <v>0</v>
      </c>
      <c r="J386" s="240"/>
      <c r="K386" s="241">
        <f>ROUND(E386*J386,2)</f>
        <v>0</v>
      </c>
      <c r="L386" s="241">
        <v>21</v>
      </c>
      <c r="M386" s="241">
        <f>G386*(1+L386/100)</f>
        <v>0</v>
      </c>
      <c r="N386" s="239">
        <v>0</v>
      </c>
      <c r="O386" s="239">
        <f>ROUND(E386*N386,2)</f>
        <v>0</v>
      </c>
      <c r="P386" s="239">
        <v>6.8000000000000005E-2</v>
      </c>
      <c r="Q386" s="239">
        <f>ROUND(E386*P386,2)</f>
        <v>6.99</v>
      </c>
      <c r="R386" s="241" t="s">
        <v>576</v>
      </c>
      <c r="S386" s="241" t="s">
        <v>204</v>
      </c>
      <c r="T386" s="242" t="s">
        <v>204</v>
      </c>
      <c r="U386" s="224">
        <v>0.3</v>
      </c>
      <c r="V386" s="224">
        <f>ROUND(E386*U386,2)</f>
        <v>30.85</v>
      </c>
      <c r="W386" s="224"/>
      <c r="X386" s="224" t="s">
        <v>240</v>
      </c>
      <c r="Y386" s="224" t="s">
        <v>207</v>
      </c>
      <c r="Z386" s="213"/>
      <c r="AA386" s="213"/>
      <c r="AB386" s="213"/>
      <c r="AC386" s="213"/>
      <c r="AD386" s="213"/>
      <c r="AE386" s="213"/>
      <c r="AF386" s="213"/>
      <c r="AG386" s="213" t="s">
        <v>241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2" x14ac:dyDescent="0.2">
      <c r="A387" s="220"/>
      <c r="B387" s="221"/>
      <c r="C387" s="267" t="s">
        <v>666</v>
      </c>
      <c r="D387" s="256"/>
      <c r="E387" s="256"/>
      <c r="F387" s="256"/>
      <c r="G387" s="256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24"/>
      <c r="Z387" s="213"/>
      <c r="AA387" s="213"/>
      <c r="AB387" s="213"/>
      <c r="AC387" s="213"/>
      <c r="AD387" s="213"/>
      <c r="AE387" s="213"/>
      <c r="AF387" s="213"/>
      <c r="AG387" s="213" t="s">
        <v>253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2" x14ac:dyDescent="0.2">
      <c r="A388" s="220"/>
      <c r="B388" s="221"/>
      <c r="C388" s="248" t="s">
        <v>424</v>
      </c>
      <c r="D388" s="226"/>
      <c r="E388" s="227"/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24"/>
      <c r="Z388" s="213"/>
      <c r="AA388" s="213"/>
      <c r="AB388" s="213"/>
      <c r="AC388" s="213"/>
      <c r="AD388" s="213"/>
      <c r="AE388" s="213"/>
      <c r="AF388" s="213"/>
      <c r="AG388" s="213" t="s">
        <v>232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ht="22.5" outlineLevel="3" x14ac:dyDescent="0.2">
      <c r="A389" s="220"/>
      <c r="B389" s="221"/>
      <c r="C389" s="248" t="s">
        <v>442</v>
      </c>
      <c r="D389" s="226"/>
      <c r="E389" s="227">
        <v>68.677499999999995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24"/>
      <c r="Z389" s="213"/>
      <c r="AA389" s="213"/>
      <c r="AB389" s="213"/>
      <c r="AC389" s="213"/>
      <c r="AD389" s="213"/>
      <c r="AE389" s="213"/>
      <c r="AF389" s="213"/>
      <c r="AG389" s="213" t="s">
        <v>232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3" x14ac:dyDescent="0.2">
      <c r="A390" s="220"/>
      <c r="B390" s="221"/>
      <c r="C390" s="248" t="s">
        <v>443</v>
      </c>
      <c r="D390" s="226"/>
      <c r="E390" s="227">
        <v>15.15</v>
      </c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24"/>
      <c r="Z390" s="213"/>
      <c r="AA390" s="213"/>
      <c r="AB390" s="213"/>
      <c r="AC390" s="213"/>
      <c r="AD390" s="213"/>
      <c r="AE390" s="213"/>
      <c r="AF390" s="213"/>
      <c r="AG390" s="213" t="s">
        <v>232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3" x14ac:dyDescent="0.2">
      <c r="A391" s="220"/>
      <c r="B391" s="221"/>
      <c r="C391" s="248" t="s">
        <v>444</v>
      </c>
      <c r="D391" s="226"/>
      <c r="E391" s="227">
        <v>8.1449999999999996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3"/>
      <c r="AA391" s="213"/>
      <c r="AB391" s="213"/>
      <c r="AC391" s="213"/>
      <c r="AD391" s="213"/>
      <c r="AE391" s="213"/>
      <c r="AF391" s="213"/>
      <c r="AG391" s="213" t="s">
        <v>232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ht="22.5" outlineLevel="3" x14ac:dyDescent="0.2">
      <c r="A392" s="220"/>
      <c r="B392" s="221"/>
      <c r="C392" s="248" t="s">
        <v>445</v>
      </c>
      <c r="D392" s="226"/>
      <c r="E392" s="227">
        <v>-11.4168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24"/>
      <c r="Z392" s="213"/>
      <c r="AA392" s="213"/>
      <c r="AB392" s="213"/>
      <c r="AC392" s="213"/>
      <c r="AD392" s="213"/>
      <c r="AE392" s="213"/>
      <c r="AF392" s="213"/>
      <c r="AG392" s="213" t="s">
        <v>232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ht="22.5" outlineLevel="3" x14ac:dyDescent="0.2">
      <c r="A393" s="220"/>
      <c r="B393" s="221"/>
      <c r="C393" s="248" t="s">
        <v>446</v>
      </c>
      <c r="D393" s="226"/>
      <c r="E393" s="227">
        <v>5.49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3"/>
      <c r="AA393" s="213"/>
      <c r="AB393" s="213"/>
      <c r="AC393" s="213"/>
      <c r="AD393" s="213"/>
      <c r="AE393" s="213"/>
      <c r="AF393" s="213"/>
      <c r="AG393" s="213" t="s">
        <v>232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3" x14ac:dyDescent="0.2">
      <c r="A394" s="220"/>
      <c r="B394" s="221"/>
      <c r="C394" s="248" t="s">
        <v>669</v>
      </c>
      <c r="D394" s="226"/>
      <c r="E394" s="227"/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24"/>
      <c r="Z394" s="213"/>
      <c r="AA394" s="213"/>
      <c r="AB394" s="213"/>
      <c r="AC394" s="213"/>
      <c r="AD394" s="213"/>
      <c r="AE394" s="213"/>
      <c r="AF394" s="213"/>
      <c r="AG394" s="213" t="s">
        <v>232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3" x14ac:dyDescent="0.2">
      <c r="A395" s="220"/>
      <c r="B395" s="221"/>
      <c r="C395" s="248" t="s">
        <v>670</v>
      </c>
      <c r="D395" s="226"/>
      <c r="E395" s="227">
        <v>8.1750000000000007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24"/>
      <c r="Z395" s="213"/>
      <c r="AA395" s="213"/>
      <c r="AB395" s="213"/>
      <c r="AC395" s="213"/>
      <c r="AD395" s="213"/>
      <c r="AE395" s="213"/>
      <c r="AF395" s="213"/>
      <c r="AG395" s="213" t="s">
        <v>232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3" x14ac:dyDescent="0.2">
      <c r="A396" s="220"/>
      <c r="B396" s="221"/>
      <c r="C396" s="248" t="s">
        <v>671</v>
      </c>
      <c r="D396" s="226"/>
      <c r="E396" s="227">
        <v>8.6</v>
      </c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24"/>
      <c r="Z396" s="213"/>
      <c r="AA396" s="213"/>
      <c r="AB396" s="213"/>
      <c r="AC396" s="213"/>
      <c r="AD396" s="213"/>
      <c r="AE396" s="213"/>
      <c r="AF396" s="213"/>
      <c r="AG396" s="213" t="s">
        <v>232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x14ac:dyDescent="0.2">
      <c r="A397" s="229" t="s">
        <v>199</v>
      </c>
      <c r="B397" s="230" t="s">
        <v>119</v>
      </c>
      <c r="C397" s="245" t="s">
        <v>120</v>
      </c>
      <c r="D397" s="231"/>
      <c r="E397" s="232"/>
      <c r="F397" s="233"/>
      <c r="G397" s="233">
        <f>SUMIF(AG398:AG426,"&lt;&gt;NOR",G398:G426)</f>
        <v>0</v>
      </c>
      <c r="H397" s="233"/>
      <c r="I397" s="233">
        <f>SUM(I398:I426)</f>
        <v>0</v>
      </c>
      <c r="J397" s="233"/>
      <c r="K397" s="233">
        <f>SUM(K398:K426)</f>
        <v>0</v>
      </c>
      <c r="L397" s="233"/>
      <c r="M397" s="233">
        <f>SUM(M398:M426)</f>
        <v>0</v>
      </c>
      <c r="N397" s="232"/>
      <c r="O397" s="232">
        <f>SUM(O398:O426)</f>
        <v>0</v>
      </c>
      <c r="P397" s="232"/>
      <c r="Q397" s="232">
        <f>SUM(Q398:Q426)</f>
        <v>3.45</v>
      </c>
      <c r="R397" s="233"/>
      <c r="S397" s="233"/>
      <c r="T397" s="234"/>
      <c r="U397" s="228"/>
      <c r="V397" s="228">
        <f>SUM(V398:V426)</f>
        <v>60.88</v>
      </c>
      <c r="W397" s="228"/>
      <c r="X397" s="228"/>
      <c r="Y397" s="228"/>
      <c r="AG397" t="s">
        <v>200</v>
      </c>
    </row>
    <row r="398" spans="1:60" ht="22.5" outlineLevel="1" x14ac:dyDescent="0.2">
      <c r="A398" s="236">
        <v>96</v>
      </c>
      <c r="B398" s="237" t="s">
        <v>672</v>
      </c>
      <c r="C398" s="246" t="s">
        <v>673</v>
      </c>
      <c r="D398" s="238" t="s">
        <v>238</v>
      </c>
      <c r="E398" s="239">
        <v>1.26</v>
      </c>
      <c r="F398" s="240"/>
      <c r="G398" s="241">
        <f>ROUND(E398*F398,2)</f>
        <v>0</v>
      </c>
      <c r="H398" s="240"/>
      <c r="I398" s="241">
        <f>ROUND(E398*H398,2)</f>
        <v>0</v>
      </c>
      <c r="J398" s="240"/>
      <c r="K398" s="241">
        <f>ROUND(E398*J398,2)</f>
        <v>0</v>
      </c>
      <c r="L398" s="241">
        <v>21</v>
      </c>
      <c r="M398" s="241">
        <f>G398*(1+L398/100)</f>
        <v>0</v>
      </c>
      <c r="N398" s="239">
        <v>0</v>
      </c>
      <c r="O398" s="239">
        <f>ROUND(E398*N398,2)</f>
        <v>0</v>
      </c>
      <c r="P398" s="239">
        <v>5.5E-2</v>
      </c>
      <c r="Q398" s="239">
        <f>ROUND(E398*P398,2)</f>
        <v>7.0000000000000007E-2</v>
      </c>
      <c r="R398" s="241" t="s">
        <v>576</v>
      </c>
      <c r="S398" s="241" t="s">
        <v>204</v>
      </c>
      <c r="T398" s="242" t="s">
        <v>204</v>
      </c>
      <c r="U398" s="224">
        <v>0.42499999999999999</v>
      </c>
      <c r="V398" s="224">
        <f>ROUND(E398*U398,2)</f>
        <v>0.54</v>
      </c>
      <c r="W398" s="224"/>
      <c r="X398" s="224" t="s">
        <v>240</v>
      </c>
      <c r="Y398" s="224" t="s">
        <v>207</v>
      </c>
      <c r="Z398" s="213"/>
      <c r="AA398" s="213"/>
      <c r="AB398" s="213"/>
      <c r="AC398" s="213"/>
      <c r="AD398" s="213"/>
      <c r="AE398" s="213"/>
      <c r="AF398" s="213"/>
      <c r="AG398" s="213" t="s">
        <v>241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ht="22.5" outlineLevel="2" x14ac:dyDescent="0.2">
      <c r="A399" s="220"/>
      <c r="B399" s="221"/>
      <c r="C399" s="267" t="s">
        <v>674</v>
      </c>
      <c r="D399" s="256"/>
      <c r="E399" s="256"/>
      <c r="F399" s="256"/>
      <c r="G399" s="256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24"/>
      <c r="Z399" s="213"/>
      <c r="AA399" s="213"/>
      <c r="AB399" s="213"/>
      <c r="AC399" s="213"/>
      <c r="AD399" s="213"/>
      <c r="AE399" s="213"/>
      <c r="AF399" s="213"/>
      <c r="AG399" s="213" t="s">
        <v>253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43" t="str">
        <f>C399</f>
        <v>bez odstupu, po hrubém vybourání otvorů v jakémkoliv zdivu cihelném, včetně pomocného lešení o výšce podlahy do 1900 mm a pro zatížení do 1,5 kPa  (150 kg/m2),</v>
      </c>
      <c r="BB399" s="213"/>
      <c r="BC399" s="213"/>
      <c r="BD399" s="213"/>
      <c r="BE399" s="213"/>
      <c r="BF399" s="213"/>
      <c r="BG399" s="213"/>
      <c r="BH399" s="213"/>
    </row>
    <row r="400" spans="1:60" outlineLevel="2" x14ac:dyDescent="0.2">
      <c r="A400" s="220"/>
      <c r="B400" s="221"/>
      <c r="C400" s="248" t="s">
        <v>425</v>
      </c>
      <c r="D400" s="226"/>
      <c r="E400" s="227">
        <v>1.26</v>
      </c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24"/>
      <c r="Z400" s="213"/>
      <c r="AA400" s="213"/>
      <c r="AB400" s="213"/>
      <c r="AC400" s="213"/>
      <c r="AD400" s="213"/>
      <c r="AE400" s="213"/>
      <c r="AF400" s="213"/>
      <c r="AG400" s="213" t="s">
        <v>232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36">
        <v>97</v>
      </c>
      <c r="B401" s="237" t="s">
        <v>675</v>
      </c>
      <c r="C401" s="246" t="s">
        <v>676</v>
      </c>
      <c r="D401" s="238" t="s">
        <v>245</v>
      </c>
      <c r="E401" s="239">
        <v>1.2</v>
      </c>
      <c r="F401" s="240"/>
      <c r="G401" s="241">
        <f>ROUND(E401*F401,2)</f>
        <v>0</v>
      </c>
      <c r="H401" s="240"/>
      <c r="I401" s="241">
        <f>ROUND(E401*H401,2)</f>
        <v>0</v>
      </c>
      <c r="J401" s="240"/>
      <c r="K401" s="241">
        <f>ROUND(E401*J401,2)</f>
        <v>0</v>
      </c>
      <c r="L401" s="241">
        <v>21</v>
      </c>
      <c r="M401" s="241">
        <f>G401*(1+L401/100)</f>
        <v>0</v>
      </c>
      <c r="N401" s="239">
        <v>2.0400000000000001E-3</v>
      </c>
      <c r="O401" s="239">
        <f>ROUND(E401*N401,2)</f>
        <v>0</v>
      </c>
      <c r="P401" s="239">
        <v>3.6170000000000001E-2</v>
      </c>
      <c r="Q401" s="239">
        <f>ROUND(E401*P401,2)</f>
        <v>0.04</v>
      </c>
      <c r="R401" s="241" t="s">
        <v>576</v>
      </c>
      <c r="S401" s="241" t="s">
        <v>204</v>
      </c>
      <c r="T401" s="242" t="s">
        <v>204</v>
      </c>
      <c r="U401" s="224">
        <v>4</v>
      </c>
      <c r="V401" s="224">
        <f>ROUND(E401*U401,2)</f>
        <v>4.8</v>
      </c>
      <c r="W401" s="224"/>
      <c r="X401" s="224" t="s">
        <v>240</v>
      </c>
      <c r="Y401" s="224" t="s">
        <v>207</v>
      </c>
      <c r="Z401" s="213"/>
      <c r="AA401" s="213"/>
      <c r="AB401" s="213"/>
      <c r="AC401" s="213"/>
      <c r="AD401" s="213"/>
      <c r="AE401" s="213"/>
      <c r="AF401" s="213"/>
      <c r="AG401" s="213" t="s">
        <v>241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2" x14ac:dyDescent="0.2">
      <c r="A402" s="220"/>
      <c r="B402" s="221"/>
      <c r="C402" s="248" t="s">
        <v>677</v>
      </c>
      <c r="D402" s="226"/>
      <c r="E402" s="227">
        <v>1.2</v>
      </c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24"/>
      <c r="Z402" s="213"/>
      <c r="AA402" s="213"/>
      <c r="AB402" s="213"/>
      <c r="AC402" s="213"/>
      <c r="AD402" s="213"/>
      <c r="AE402" s="213"/>
      <c r="AF402" s="213"/>
      <c r="AG402" s="213" t="s">
        <v>232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ht="22.5" outlineLevel="1" x14ac:dyDescent="0.2">
      <c r="A403" s="257">
        <v>98</v>
      </c>
      <c r="B403" s="258" t="s">
        <v>678</v>
      </c>
      <c r="C403" s="268" t="s">
        <v>679</v>
      </c>
      <c r="D403" s="259" t="s">
        <v>245</v>
      </c>
      <c r="E403" s="260">
        <v>1.2</v>
      </c>
      <c r="F403" s="261"/>
      <c r="G403" s="262">
        <f>ROUND(E403*F403,2)</f>
        <v>0</v>
      </c>
      <c r="H403" s="261"/>
      <c r="I403" s="262">
        <f>ROUND(E403*H403,2)</f>
        <v>0</v>
      </c>
      <c r="J403" s="261"/>
      <c r="K403" s="262">
        <f>ROUND(E403*J403,2)</f>
        <v>0</v>
      </c>
      <c r="L403" s="262">
        <v>21</v>
      </c>
      <c r="M403" s="262">
        <f>G403*(1+L403/100)</f>
        <v>0</v>
      </c>
      <c r="N403" s="260">
        <v>8.8999999999999995E-4</v>
      </c>
      <c r="O403" s="260">
        <f>ROUND(E403*N403,2)</f>
        <v>0</v>
      </c>
      <c r="P403" s="260">
        <v>0</v>
      </c>
      <c r="Q403" s="260">
        <f>ROUND(E403*P403,2)</f>
        <v>0</v>
      </c>
      <c r="R403" s="262" t="s">
        <v>576</v>
      </c>
      <c r="S403" s="262" t="s">
        <v>204</v>
      </c>
      <c r="T403" s="263" t="s">
        <v>204</v>
      </c>
      <c r="U403" s="224">
        <v>0.79</v>
      </c>
      <c r="V403" s="224">
        <f>ROUND(E403*U403,2)</f>
        <v>0.95</v>
      </c>
      <c r="W403" s="224"/>
      <c r="X403" s="224" t="s">
        <v>240</v>
      </c>
      <c r="Y403" s="224" t="s">
        <v>207</v>
      </c>
      <c r="Z403" s="213"/>
      <c r="AA403" s="213"/>
      <c r="AB403" s="213"/>
      <c r="AC403" s="213"/>
      <c r="AD403" s="213"/>
      <c r="AE403" s="213"/>
      <c r="AF403" s="213"/>
      <c r="AG403" s="213" t="s">
        <v>241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ht="22.5" outlineLevel="1" x14ac:dyDescent="0.2">
      <c r="A404" s="257">
        <v>99</v>
      </c>
      <c r="B404" s="258" t="s">
        <v>680</v>
      </c>
      <c r="C404" s="268" t="s">
        <v>681</v>
      </c>
      <c r="D404" s="259" t="s">
        <v>245</v>
      </c>
      <c r="E404" s="260">
        <v>1.2</v>
      </c>
      <c r="F404" s="261"/>
      <c r="G404" s="262">
        <f>ROUND(E404*F404,2)</f>
        <v>0</v>
      </c>
      <c r="H404" s="261"/>
      <c r="I404" s="262">
        <f>ROUND(E404*H404,2)</f>
        <v>0</v>
      </c>
      <c r="J404" s="261"/>
      <c r="K404" s="262">
        <f>ROUND(E404*J404,2)</f>
        <v>0</v>
      </c>
      <c r="L404" s="262">
        <v>21</v>
      </c>
      <c r="M404" s="262">
        <f>G404*(1+L404/100)</f>
        <v>0</v>
      </c>
      <c r="N404" s="260">
        <v>1.0000000000000001E-5</v>
      </c>
      <c r="O404" s="260">
        <f>ROUND(E404*N404,2)</f>
        <v>0</v>
      </c>
      <c r="P404" s="260">
        <v>0</v>
      </c>
      <c r="Q404" s="260">
        <f>ROUND(E404*P404,2)</f>
        <v>0</v>
      </c>
      <c r="R404" s="262" t="s">
        <v>576</v>
      </c>
      <c r="S404" s="262" t="s">
        <v>204</v>
      </c>
      <c r="T404" s="263" t="s">
        <v>204</v>
      </c>
      <c r="U404" s="224">
        <v>1.2689999999999999</v>
      </c>
      <c r="V404" s="224">
        <f>ROUND(E404*U404,2)</f>
        <v>1.52</v>
      </c>
      <c r="W404" s="224"/>
      <c r="X404" s="224" t="s">
        <v>240</v>
      </c>
      <c r="Y404" s="224" t="s">
        <v>207</v>
      </c>
      <c r="Z404" s="213"/>
      <c r="AA404" s="213"/>
      <c r="AB404" s="213"/>
      <c r="AC404" s="213"/>
      <c r="AD404" s="213"/>
      <c r="AE404" s="213"/>
      <c r="AF404" s="213"/>
      <c r="AG404" s="213" t="s">
        <v>241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36">
        <v>100</v>
      </c>
      <c r="B405" s="237" t="s">
        <v>682</v>
      </c>
      <c r="C405" s="246" t="s">
        <v>683</v>
      </c>
      <c r="D405" s="238" t="s">
        <v>245</v>
      </c>
      <c r="E405" s="239">
        <v>5.05</v>
      </c>
      <c r="F405" s="240"/>
      <c r="G405" s="241">
        <f>ROUND(E405*F405,2)</f>
        <v>0</v>
      </c>
      <c r="H405" s="240"/>
      <c r="I405" s="241">
        <f>ROUND(E405*H405,2)</f>
        <v>0</v>
      </c>
      <c r="J405" s="240"/>
      <c r="K405" s="241">
        <f>ROUND(E405*J405,2)</f>
        <v>0</v>
      </c>
      <c r="L405" s="241">
        <v>21</v>
      </c>
      <c r="M405" s="241">
        <f>G405*(1+L405/100)</f>
        <v>0</v>
      </c>
      <c r="N405" s="239">
        <v>0</v>
      </c>
      <c r="O405" s="239">
        <f>ROUND(E405*N405,2)</f>
        <v>0</v>
      </c>
      <c r="P405" s="239">
        <v>4.6000000000000001E-4</v>
      </c>
      <c r="Q405" s="239">
        <f>ROUND(E405*P405,2)</f>
        <v>0</v>
      </c>
      <c r="R405" s="241" t="s">
        <v>576</v>
      </c>
      <c r="S405" s="241" t="s">
        <v>204</v>
      </c>
      <c r="T405" s="242" t="s">
        <v>204</v>
      </c>
      <c r="U405" s="224">
        <v>1.2150000000000001</v>
      </c>
      <c r="V405" s="224">
        <f>ROUND(E405*U405,2)</f>
        <v>6.14</v>
      </c>
      <c r="W405" s="224"/>
      <c r="X405" s="224" t="s">
        <v>240</v>
      </c>
      <c r="Y405" s="224" t="s">
        <v>207</v>
      </c>
      <c r="Z405" s="213"/>
      <c r="AA405" s="213"/>
      <c r="AB405" s="213"/>
      <c r="AC405" s="213"/>
      <c r="AD405" s="213"/>
      <c r="AE405" s="213"/>
      <c r="AF405" s="213"/>
      <c r="AG405" s="213" t="s">
        <v>241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2" x14ac:dyDescent="0.2">
      <c r="A406" s="220"/>
      <c r="B406" s="221"/>
      <c r="C406" s="248" t="s">
        <v>684</v>
      </c>
      <c r="D406" s="226"/>
      <c r="E406" s="227">
        <v>5.05</v>
      </c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24"/>
      <c r="Z406" s="213"/>
      <c r="AA406" s="213"/>
      <c r="AB406" s="213"/>
      <c r="AC406" s="213"/>
      <c r="AD406" s="213"/>
      <c r="AE406" s="213"/>
      <c r="AF406" s="213"/>
      <c r="AG406" s="213" t="s">
        <v>232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36">
        <v>101</v>
      </c>
      <c r="B407" s="237" t="s">
        <v>685</v>
      </c>
      <c r="C407" s="246" t="s">
        <v>686</v>
      </c>
      <c r="D407" s="238" t="s">
        <v>245</v>
      </c>
      <c r="E407" s="239">
        <v>7.5</v>
      </c>
      <c r="F407" s="240"/>
      <c r="G407" s="241">
        <f>ROUND(E407*F407,2)</f>
        <v>0</v>
      </c>
      <c r="H407" s="240"/>
      <c r="I407" s="241">
        <f>ROUND(E407*H407,2)</f>
        <v>0</v>
      </c>
      <c r="J407" s="240"/>
      <c r="K407" s="241">
        <f>ROUND(E407*J407,2)</f>
        <v>0</v>
      </c>
      <c r="L407" s="241">
        <v>21</v>
      </c>
      <c r="M407" s="241">
        <f>G407*(1+L407/100)</f>
        <v>0</v>
      </c>
      <c r="N407" s="239">
        <v>0</v>
      </c>
      <c r="O407" s="239">
        <f>ROUND(E407*N407,2)</f>
        <v>0</v>
      </c>
      <c r="P407" s="239">
        <v>4.6000000000000001E-4</v>
      </c>
      <c r="Q407" s="239">
        <f>ROUND(E407*P407,2)</f>
        <v>0</v>
      </c>
      <c r="R407" s="241" t="s">
        <v>576</v>
      </c>
      <c r="S407" s="241" t="s">
        <v>204</v>
      </c>
      <c r="T407" s="242" t="s">
        <v>204</v>
      </c>
      <c r="U407" s="224">
        <v>2.4300000000000002</v>
      </c>
      <c r="V407" s="224">
        <f>ROUND(E407*U407,2)</f>
        <v>18.23</v>
      </c>
      <c r="W407" s="224"/>
      <c r="X407" s="224" t="s">
        <v>240</v>
      </c>
      <c r="Y407" s="224" t="s">
        <v>207</v>
      </c>
      <c r="Z407" s="213"/>
      <c r="AA407" s="213"/>
      <c r="AB407" s="213"/>
      <c r="AC407" s="213"/>
      <c r="AD407" s="213"/>
      <c r="AE407" s="213"/>
      <c r="AF407" s="213"/>
      <c r="AG407" s="213" t="s">
        <v>241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2" x14ac:dyDescent="0.2">
      <c r="A408" s="220"/>
      <c r="B408" s="221"/>
      <c r="C408" s="248" t="s">
        <v>687</v>
      </c>
      <c r="D408" s="226"/>
      <c r="E408" s="227">
        <v>7.5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24"/>
      <c r="Z408" s="213"/>
      <c r="AA408" s="213"/>
      <c r="AB408" s="213"/>
      <c r="AC408" s="213"/>
      <c r="AD408" s="213"/>
      <c r="AE408" s="213"/>
      <c r="AF408" s="213"/>
      <c r="AG408" s="213" t="s">
        <v>232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36">
        <v>102</v>
      </c>
      <c r="B409" s="237" t="s">
        <v>688</v>
      </c>
      <c r="C409" s="246" t="s">
        <v>689</v>
      </c>
      <c r="D409" s="238" t="s">
        <v>245</v>
      </c>
      <c r="E409" s="239">
        <v>10.199999999999999</v>
      </c>
      <c r="F409" s="240"/>
      <c r="G409" s="241">
        <f>ROUND(E409*F409,2)</f>
        <v>0</v>
      </c>
      <c r="H409" s="240"/>
      <c r="I409" s="241">
        <f>ROUND(E409*H409,2)</f>
        <v>0</v>
      </c>
      <c r="J409" s="240"/>
      <c r="K409" s="241">
        <f>ROUND(E409*J409,2)</f>
        <v>0</v>
      </c>
      <c r="L409" s="241">
        <v>21</v>
      </c>
      <c r="M409" s="241">
        <f>G409*(1+L409/100)</f>
        <v>0</v>
      </c>
      <c r="N409" s="239">
        <v>0</v>
      </c>
      <c r="O409" s="239">
        <f>ROUND(E409*N409,2)</f>
        <v>0</v>
      </c>
      <c r="P409" s="239">
        <v>4.6000000000000001E-4</v>
      </c>
      <c r="Q409" s="239">
        <f>ROUND(E409*P409,2)</f>
        <v>0</v>
      </c>
      <c r="R409" s="241" t="s">
        <v>576</v>
      </c>
      <c r="S409" s="241" t="s">
        <v>204</v>
      </c>
      <c r="T409" s="242" t="s">
        <v>204</v>
      </c>
      <c r="U409" s="224">
        <v>0.9</v>
      </c>
      <c r="V409" s="224">
        <f>ROUND(E409*U409,2)</f>
        <v>9.18</v>
      </c>
      <c r="W409" s="224"/>
      <c r="X409" s="224" t="s">
        <v>240</v>
      </c>
      <c r="Y409" s="224" t="s">
        <v>207</v>
      </c>
      <c r="Z409" s="213"/>
      <c r="AA409" s="213"/>
      <c r="AB409" s="213"/>
      <c r="AC409" s="213"/>
      <c r="AD409" s="213"/>
      <c r="AE409" s="213"/>
      <c r="AF409" s="213"/>
      <c r="AG409" s="213" t="s">
        <v>241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2" x14ac:dyDescent="0.2">
      <c r="A410" s="220"/>
      <c r="B410" s="221"/>
      <c r="C410" s="248" t="s">
        <v>690</v>
      </c>
      <c r="D410" s="226"/>
      <c r="E410" s="227">
        <v>10.199999999999999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24"/>
      <c r="Z410" s="213"/>
      <c r="AA410" s="213"/>
      <c r="AB410" s="213"/>
      <c r="AC410" s="213"/>
      <c r="AD410" s="213"/>
      <c r="AE410" s="213"/>
      <c r="AF410" s="213"/>
      <c r="AG410" s="213" t="s">
        <v>232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ht="22.5" outlineLevel="1" x14ac:dyDescent="0.2">
      <c r="A411" s="236">
        <v>103</v>
      </c>
      <c r="B411" s="237" t="s">
        <v>691</v>
      </c>
      <c r="C411" s="246" t="s">
        <v>692</v>
      </c>
      <c r="D411" s="238" t="s">
        <v>261</v>
      </c>
      <c r="E411" s="239">
        <v>1</v>
      </c>
      <c r="F411" s="240"/>
      <c r="G411" s="241">
        <f>ROUND(E411*F411,2)</f>
        <v>0</v>
      </c>
      <c r="H411" s="240"/>
      <c r="I411" s="241">
        <f>ROUND(E411*H411,2)</f>
        <v>0</v>
      </c>
      <c r="J411" s="240"/>
      <c r="K411" s="241">
        <f>ROUND(E411*J411,2)</f>
        <v>0</v>
      </c>
      <c r="L411" s="241">
        <v>21</v>
      </c>
      <c r="M411" s="241">
        <f>G411*(1+L411/100)</f>
        <v>0</v>
      </c>
      <c r="N411" s="239">
        <v>1.33E-3</v>
      </c>
      <c r="O411" s="239">
        <f>ROUND(E411*N411,2)</f>
        <v>0</v>
      </c>
      <c r="P411" s="239">
        <v>9.9000000000000005E-2</v>
      </c>
      <c r="Q411" s="239">
        <f>ROUND(E411*P411,2)</f>
        <v>0.1</v>
      </c>
      <c r="R411" s="241" t="s">
        <v>576</v>
      </c>
      <c r="S411" s="241" t="s">
        <v>204</v>
      </c>
      <c r="T411" s="242" t="s">
        <v>204</v>
      </c>
      <c r="U411" s="224">
        <v>1.147</v>
      </c>
      <c r="V411" s="224">
        <f>ROUND(E411*U411,2)</f>
        <v>1.1499999999999999</v>
      </c>
      <c r="W411" s="224"/>
      <c r="X411" s="224" t="s">
        <v>240</v>
      </c>
      <c r="Y411" s="224" t="s">
        <v>207</v>
      </c>
      <c r="Z411" s="213"/>
      <c r="AA411" s="213"/>
      <c r="AB411" s="213"/>
      <c r="AC411" s="213"/>
      <c r="AD411" s="213"/>
      <c r="AE411" s="213"/>
      <c r="AF411" s="213"/>
      <c r="AG411" s="213" t="s">
        <v>241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2" x14ac:dyDescent="0.2">
      <c r="A412" s="220"/>
      <c r="B412" s="221"/>
      <c r="C412" s="267" t="s">
        <v>693</v>
      </c>
      <c r="D412" s="256"/>
      <c r="E412" s="256"/>
      <c r="F412" s="256"/>
      <c r="G412" s="256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24"/>
      <c r="Z412" s="213"/>
      <c r="AA412" s="213"/>
      <c r="AB412" s="213"/>
      <c r="AC412" s="213"/>
      <c r="AD412" s="213"/>
      <c r="AE412" s="213"/>
      <c r="AF412" s="213"/>
      <c r="AG412" s="213" t="s">
        <v>253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2" x14ac:dyDescent="0.2">
      <c r="A413" s="220"/>
      <c r="B413" s="221"/>
      <c r="C413" s="269" t="s">
        <v>694</v>
      </c>
      <c r="D413" s="264"/>
      <c r="E413" s="264"/>
      <c r="F413" s="264"/>
      <c r="G413" s="26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24"/>
      <c r="Z413" s="213"/>
      <c r="AA413" s="213"/>
      <c r="AB413" s="213"/>
      <c r="AC413" s="213"/>
      <c r="AD413" s="213"/>
      <c r="AE413" s="213"/>
      <c r="AF413" s="213"/>
      <c r="AG413" s="213" t="s">
        <v>210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2" x14ac:dyDescent="0.2">
      <c r="A414" s="220"/>
      <c r="B414" s="221"/>
      <c r="C414" s="248" t="s">
        <v>695</v>
      </c>
      <c r="D414" s="226"/>
      <c r="E414" s="227">
        <v>1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24"/>
      <c r="Z414" s="213"/>
      <c r="AA414" s="213"/>
      <c r="AB414" s="213"/>
      <c r="AC414" s="213"/>
      <c r="AD414" s="213"/>
      <c r="AE414" s="213"/>
      <c r="AF414" s="213"/>
      <c r="AG414" s="213" t="s">
        <v>232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ht="22.5" outlineLevel="1" x14ac:dyDescent="0.2">
      <c r="A415" s="236">
        <v>104</v>
      </c>
      <c r="B415" s="237" t="s">
        <v>696</v>
      </c>
      <c r="C415" s="246" t="s">
        <v>697</v>
      </c>
      <c r="D415" s="238" t="s">
        <v>238</v>
      </c>
      <c r="E415" s="239">
        <v>1.9475</v>
      </c>
      <c r="F415" s="240"/>
      <c r="G415" s="241">
        <f>ROUND(E415*F415,2)</f>
        <v>0</v>
      </c>
      <c r="H415" s="240"/>
      <c r="I415" s="241">
        <f>ROUND(E415*H415,2)</f>
        <v>0</v>
      </c>
      <c r="J415" s="240"/>
      <c r="K415" s="241">
        <f>ROUND(E415*J415,2)</f>
        <v>0</v>
      </c>
      <c r="L415" s="241">
        <v>21</v>
      </c>
      <c r="M415" s="241">
        <f>G415*(1+L415/100)</f>
        <v>0</v>
      </c>
      <c r="N415" s="239">
        <v>5.4000000000000001E-4</v>
      </c>
      <c r="O415" s="239">
        <f>ROUND(E415*N415,2)</f>
        <v>0</v>
      </c>
      <c r="P415" s="239">
        <v>0.27</v>
      </c>
      <c r="Q415" s="239">
        <f>ROUND(E415*P415,2)</f>
        <v>0.53</v>
      </c>
      <c r="R415" s="241" t="s">
        <v>576</v>
      </c>
      <c r="S415" s="241" t="s">
        <v>204</v>
      </c>
      <c r="T415" s="242" t="s">
        <v>204</v>
      </c>
      <c r="U415" s="224">
        <v>0.43</v>
      </c>
      <c r="V415" s="224">
        <f>ROUND(E415*U415,2)</f>
        <v>0.84</v>
      </c>
      <c r="W415" s="224"/>
      <c r="X415" s="224" t="s">
        <v>240</v>
      </c>
      <c r="Y415" s="224" t="s">
        <v>207</v>
      </c>
      <c r="Z415" s="213"/>
      <c r="AA415" s="213"/>
      <c r="AB415" s="213"/>
      <c r="AC415" s="213"/>
      <c r="AD415" s="213"/>
      <c r="AE415" s="213"/>
      <c r="AF415" s="213"/>
      <c r="AG415" s="213" t="s">
        <v>241</v>
      </c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2" x14ac:dyDescent="0.2">
      <c r="A416" s="220"/>
      <c r="B416" s="221"/>
      <c r="C416" s="267" t="s">
        <v>693</v>
      </c>
      <c r="D416" s="256"/>
      <c r="E416" s="256"/>
      <c r="F416" s="256"/>
      <c r="G416" s="256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24"/>
      <c r="Z416" s="213"/>
      <c r="AA416" s="213"/>
      <c r="AB416" s="213"/>
      <c r="AC416" s="213"/>
      <c r="AD416" s="213"/>
      <c r="AE416" s="213"/>
      <c r="AF416" s="213"/>
      <c r="AG416" s="213" t="s">
        <v>253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2" x14ac:dyDescent="0.2">
      <c r="A417" s="220"/>
      <c r="B417" s="221"/>
      <c r="C417" s="269" t="s">
        <v>694</v>
      </c>
      <c r="D417" s="264"/>
      <c r="E417" s="264"/>
      <c r="F417" s="264"/>
      <c r="G417" s="26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24"/>
      <c r="Z417" s="213"/>
      <c r="AA417" s="213"/>
      <c r="AB417" s="213"/>
      <c r="AC417" s="213"/>
      <c r="AD417" s="213"/>
      <c r="AE417" s="213"/>
      <c r="AF417" s="213"/>
      <c r="AG417" s="213" t="s">
        <v>210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2" x14ac:dyDescent="0.2">
      <c r="A418" s="220"/>
      <c r="B418" s="221"/>
      <c r="C418" s="248" t="s">
        <v>698</v>
      </c>
      <c r="D418" s="226"/>
      <c r="E418" s="227">
        <v>1.9475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24"/>
      <c r="Z418" s="213"/>
      <c r="AA418" s="213"/>
      <c r="AB418" s="213"/>
      <c r="AC418" s="213"/>
      <c r="AD418" s="213"/>
      <c r="AE418" s="213"/>
      <c r="AF418" s="213"/>
      <c r="AG418" s="213" t="s">
        <v>232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ht="22.5" outlineLevel="1" x14ac:dyDescent="0.2">
      <c r="A419" s="236">
        <v>105</v>
      </c>
      <c r="B419" s="237" t="s">
        <v>699</v>
      </c>
      <c r="C419" s="246" t="s">
        <v>700</v>
      </c>
      <c r="D419" s="238" t="s">
        <v>251</v>
      </c>
      <c r="E419" s="239">
        <v>1.0125</v>
      </c>
      <c r="F419" s="240"/>
      <c r="G419" s="241">
        <f>ROUND(E419*F419,2)</f>
        <v>0</v>
      </c>
      <c r="H419" s="240"/>
      <c r="I419" s="241">
        <f>ROUND(E419*H419,2)</f>
        <v>0</v>
      </c>
      <c r="J419" s="240"/>
      <c r="K419" s="241">
        <f>ROUND(E419*J419,2)</f>
        <v>0</v>
      </c>
      <c r="L419" s="241">
        <v>21</v>
      </c>
      <c r="M419" s="241">
        <f>G419*(1+L419/100)</f>
        <v>0</v>
      </c>
      <c r="N419" s="239">
        <v>1.82E-3</v>
      </c>
      <c r="O419" s="239">
        <f>ROUND(E419*N419,2)</f>
        <v>0</v>
      </c>
      <c r="P419" s="239">
        <v>1.8</v>
      </c>
      <c r="Q419" s="239">
        <f>ROUND(E419*P419,2)</f>
        <v>1.82</v>
      </c>
      <c r="R419" s="241" t="s">
        <v>576</v>
      </c>
      <c r="S419" s="241" t="s">
        <v>204</v>
      </c>
      <c r="T419" s="242" t="s">
        <v>204</v>
      </c>
      <c r="U419" s="224">
        <v>3.6080000000000001</v>
      </c>
      <c r="V419" s="224">
        <f>ROUND(E419*U419,2)</f>
        <v>3.65</v>
      </c>
      <c r="W419" s="224"/>
      <c r="X419" s="224" t="s">
        <v>240</v>
      </c>
      <c r="Y419" s="224" t="s">
        <v>207</v>
      </c>
      <c r="Z419" s="213"/>
      <c r="AA419" s="213"/>
      <c r="AB419" s="213"/>
      <c r="AC419" s="213"/>
      <c r="AD419" s="213"/>
      <c r="AE419" s="213"/>
      <c r="AF419" s="213"/>
      <c r="AG419" s="213" t="s">
        <v>241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2" x14ac:dyDescent="0.2">
      <c r="A420" s="220"/>
      <c r="B420" s="221"/>
      <c r="C420" s="267" t="s">
        <v>693</v>
      </c>
      <c r="D420" s="256"/>
      <c r="E420" s="256"/>
      <c r="F420" s="256"/>
      <c r="G420" s="256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24"/>
      <c r="Z420" s="213"/>
      <c r="AA420" s="213"/>
      <c r="AB420" s="213"/>
      <c r="AC420" s="213"/>
      <c r="AD420" s="213"/>
      <c r="AE420" s="213"/>
      <c r="AF420" s="213"/>
      <c r="AG420" s="213" t="s">
        <v>253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2" x14ac:dyDescent="0.2">
      <c r="A421" s="220"/>
      <c r="B421" s="221"/>
      <c r="C421" s="248" t="s">
        <v>701</v>
      </c>
      <c r="D421" s="226"/>
      <c r="E421" s="227">
        <v>1.0125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24"/>
      <c r="Z421" s="213"/>
      <c r="AA421" s="213"/>
      <c r="AB421" s="213"/>
      <c r="AC421" s="213"/>
      <c r="AD421" s="213"/>
      <c r="AE421" s="213"/>
      <c r="AF421" s="213"/>
      <c r="AG421" s="213" t="s">
        <v>232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ht="22.5" outlineLevel="1" x14ac:dyDescent="0.2">
      <c r="A422" s="236">
        <v>106</v>
      </c>
      <c r="B422" s="237" t="s">
        <v>702</v>
      </c>
      <c r="C422" s="246" t="s">
        <v>703</v>
      </c>
      <c r="D422" s="238" t="s">
        <v>245</v>
      </c>
      <c r="E422" s="239">
        <v>11</v>
      </c>
      <c r="F422" s="240"/>
      <c r="G422" s="241">
        <f>ROUND(E422*F422,2)</f>
        <v>0</v>
      </c>
      <c r="H422" s="240"/>
      <c r="I422" s="241">
        <f>ROUND(E422*H422,2)</f>
        <v>0</v>
      </c>
      <c r="J422" s="240"/>
      <c r="K422" s="241">
        <f>ROUND(E422*J422,2)</f>
        <v>0</v>
      </c>
      <c r="L422" s="241">
        <v>21</v>
      </c>
      <c r="M422" s="241">
        <f>G422*(1+L422/100)</f>
        <v>0</v>
      </c>
      <c r="N422" s="239">
        <v>0</v>
      </c>
      <c r="O422" s="239">
        <f>ROUND(E422*N422,2)</f>
        <v>0</v>
      </c>
      <c r="P422" s="239">
        <v>6.5000000000000002E-2</v>
      </c>
      <c r="Q422" s="239">
        <f>ROUND(E422*P422,2)</f>
        <v>0.72</v>
      </c>
      <c r="R422" s="241" t="s">
        <v>576</v>
      </c>
      <c r="S422" s="241" t="s">
        <v>204</v>
      </c>
      <c r="T422" s="242" t="s">
        <v>204</v>
      </c>
      <c r="U422" s="224">
        <v>0.93</v>
      </c>
      <c r="V422" s="224">
        <f>ROUND(E422*U422,2)</f>
        <v>10.23</v>
      </c>
      <c r="W422" s="224"/>
      <c r="X422" s="224" t="s">
        <v>240</v>
      </c>
      <c r="Y422" s="224" t="s">
        <v>207</v>
      </c>
      <c r="Z422" s="213"/>
      <c r="AA422" s="213"/>
      <c r="AB422" s="213"/>
      <c r="AC422" s="213"/>
      <c r="AD422" s="213"/>
      <c r="AE422" s="213"/>
      <c r="AF422" s="213"/>
      <c r="AG422" s="213" t="s">
        <v>241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2" x14ac:dyDescent="0.2">
      <c r="A423" s="220"/>
      <c r="B423" s="221"/>
      <c r="C423" s="248" t="s">
        <v>704</v>
      </c>
      <c r="D423" s="226"/>
      <c r="E423" s="227">
        <v>11</v>
      </c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24"/>
      <c r="Z423" s="213"/>
      <c r="AA423" s="213"/>
      <c r="AB423" s="213"/>
      <c r="AC423" s="213"/>
      <c r="AD423" s="213"/>
      <c r="AE423" s="213"/>
      <c r="AF423" s="213"/>
      <c r="AG423" s="213" t="s">
        <v>232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36">
        <v>107</v>
      </c>
      <c r="B424" s="237" t="s">
        <v>705</v>
      </c>
      <c r="C424" s="246" t="s">
        <v>706</v>
      </c>
      <c r="D424" s="238" t="s">
        <v>245</v>
      </c>
      <c r="E424" s="239">
        <v>3.6</v>
      </c>
      <c r="F424" s="240"/>
      <c r="G424" s="241">
        <f>ROUND(E424*F424,2)</f>
        <v>0</v>
      </c>
      <c r="H424" s="240"/>
      <c r="I424" s="241">
        <f>ROUND(E424*H424,2)</f>
        <v>0</v>
      </c>
      <c r="J424" s="240"/>
      <c r="K424" s="241">
        <f>ROUND(E424*J424,2)</f>
        <v>0</v>
      </c>
      <c r="L424" s="241">
        <v>21</v>
      </c>
      <c r="M424" s="241">
        <f>G424*(1+L424/100)</f>
        <v>0</v>
      </c>
      <c r="N424" s="239">
        <v>0</v>
      </c>
      <c r="O424" s="239">
        <f>ROUND(E424*N424,2)</f>
        <v>0</v>
      </c>
      <c r="P424" s="239">
        <v>4.7E-2</v>
      </c>
      <c r="Q424" s="239">
        <f>ROUND(E424*P424,2)</f>
        <v>0.17</v>
      </c>
      <c r="R424" s="241" t="s">
        <v>576</v>
      </c>
      <c r="S424" s="241" t="s">
        <v>204</v>
      </c>
      <c r="T424" s="242" t="s">
        <v>204</v>
      </c>
      <c r="U424" s="224">
        <v>1.0129999999999999</v>
      </c>
      <c r="V424" s="224">
        <f>ROUND(E424*U424,2)</f>
        <v>3.65</v>
      </c>
      <c r="W424" s="224"/>
      <c r="X424" s="224" t="s">
        <v>240</v>
      </c>
      <c r="Y424" s="224" t="s">
        <v>207</v>
      </c>
      <c r="Z424" s="213"/>
      <c r="AA424" s="213"/>
      <c r="AB424" s="213"/>
      <c r="AC424" s="213"/>
      <c r="AD424" s="213"/>
      <c r="AE424" s="213"/>
      <c r="AF424" s="213"/>
      <c r="AG424" s="213" t="s">
        <v>241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2" x14ac:dyDescent="0.2">
      <c r="A425" s="220"/>
      <c r="B425" s="221"/>
      <c r="C425" s="267" t="s">
        <v>707</v>
      </c>
      <c r="D425" s="256"/>
      <c r="E425" s="256"/>
      <c r="F425" s="256"/>
      <c r="G425" s="256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24"/>
      <c r="Z425" s="213"/>
      <c r="AA425" s="213"/>
      <c r="AB425" s="213"/>
      <c r="AC425" s="213"/>
      <c r="AD425" s="213"/>
      <c r="AE425" s="213"/>
      <c r="AF425" s="213"/>
      <c r="AG425" s="213" t="s">
        <v>253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2" x14ac:dyDescent="0.2">
      <c r="A426" s="220"/>
      <c r="B426" s="221"/>
      <c r="C426" s="248" t="s">
        <v>708</v>
      </c>
      <c r="D426" s="226"/>
      <c r="E426" s="227">
        <v>3.6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24"/>
      <c r="Z426" s="213"/>
      <c r="AA426" s="213"/>
      <c r="AB426" s="213"/>
      <c r="AC426" s="213"/>
      <c r="AD426" s="213"/>
      <c r="AE426" s="213"/>
      <c r="AF426" s="213"/>
      <c r="AG426" s="213" t="s">
        <v>232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x14ac:dyDescent="0.2">
      <c r="A427" s="229" t="s">
        <v>199</v>
      </c>
      <c r="B427" s="230" t="s">
        <v>121</v>
      </c>
      <c r="C427" s="245" t="s">
        <v>122</v>
      </c>
      <c r="D427" s="231"/>
      <c r="E427" s="232"/>
      <c r="F427" s="233"/>
      <c r="G427" s="233">
        <f>SUMIF(AG428:AG429,"&lt;&gt;NOR",G428:G429)</f>
        <v>0</v>
      </c>
      <c r="H427" s="233"/>
      <c r="I427" s="233">
        <f>SUM(I428:I429)</f>
        <v>0</v>
      </c>
      <c r="J427" s="233"/>
      <c r="K427" s="233">
        <f>SUM(K428:K429)</f>
        <v>0</v>
      </c>
      <c r="L427" s="233"/>
      <c r="M427" s="233">
        <f>SUM(M428:M429)</f>
        <v>0</v>
      </c>
      <c r="N427" s="232"/>
      <c r="O427" s="232">
        <f>SUM(O428:O429)</f>
        <v>0</v>
      </c>
      <c r="P427" s="232"/>
      <c r="Q427" s="232">
        <f>SUM(Q428:Q429)</f>
        <v>0</v>
      </c>
      <c r="R427" s="233"/>
      <c r="S427" s="233"/>
      <c r="T427" s="234"/>
      <c r="U427" s="228"/>
      <c r="V427" s="228">
        <f>SUM(V428:V429)</f>
        <v>72.38</v>
      </c>
      <c r="W427" s="228"/>
      <c r="X427" s="228"/>
      <c r="Y427" s="228"/>
      <c r="AG427" t="s">
        <v>200</v>
      </c>
    </row>
    <row r="428" spans="1:60" ht="22.5" outlineLevel="1" x14ac:dyDescent="0.2">
      <c r="A428" s="236">
        <v>108</v>
      </c>
      <c r="B428" s="237" t="s">
        <v>709</v>
      </c>
      <c r="C428" s="246" t="s">
        <v>710</v>
      </c>
      <c r="D428" s="238" t="s">
        <v>266</v>
      </c>
      <c r="E428" s="239">
        <v>34.466740000000001</v>
      </c>
      <c r="F428" s="240"/>
      <c r="G428" s="241">
        <f>ROUND(E428*F428,2)</f>
        <v>0</v>
      </c>
      <c r="H428" s="240"/>
      <c r="I428" s="241">
        <f>ROUND(E428*H428,2)</f>
        <v>0</v>
      </c>
      <c r="J428" s="240"/>
      <c r="K428" s="241">
        <f>ROUND(E428*J428,2)</f>
        <v>0</v>
      </c>
      <c r="L428" s="241">
        <v>21</v>
      </c>
      <c r="M428" s="241">
        <f>G428*(1+L428/100)</f>
        <v>0</v>
      </c>
      <c r="N428" s="239">
        <v>0</v>
      </c>
      <c r="O428" s="239">
        <f>ROUND(E428*N428,2)</f>
        <v>0</v>
      </c>
      <c r="P428" s="239">
        <v>0</v>
      </c>
      <c r="Q428" s="239">
        <f>ROUND(E428*P428,2)</f>
        <v>0</v>
      </c>
      <c r="R428" s="241" t="s">
        <v>246</v>
      </c>
      <c r="S428" s="241" t="s">
        <v>204</v>
      </c>
      <c r="T428" s="242" t="s">
        <v>204</v>
      </c>
      <c r="U428" s="224">
        <v>2.1</v>
      </c>
      <c r="V428" s="224">
        <f>ROUND(E428*U428,2)</f>
        <v>72.38</v>
      </c>
      <c r="W428" s="224"/>
      <c r="X428" s="224" t="s">
        <v>711</v>
      </c>
      <c r="Y428" s="224" t="s">
        <v>207</v>
      </c>
      <c r="Z428" s="213"/>
      <c r="AA428" s="213"/>
      <c r="AB428" s="213"/>
      <c r="AC428" s="213"/>
      <c r="AD428" s="213"/>
      <c r="AE428" s="213"/>
      <c r="AF428" s="213"/>
      <c r="AG428" s="213" t="s">
        <v>712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2" x14ac:dyDescent="0.2">
      <c r="A429" s="220"/>
      <c r="B429" s="221"/>
      <c r="C429" s="267" t="s">
        <v>713</v>
      </c>
      <c r="D429" s="256"/>
      <c r="E429" s="256"/>
      <c r="F429" s="256"/>
      <c r="G429" s="256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24"/>
      <c r="Z429" s="213"/>
      <c r="AA429" s="213"/>
      <c r="AB429" s="213"/>
      <c r="AC429" s="213"/>
      <c r="AD429" s="213"/>
      <c r="AE429" s="213"/>
      <c r="AF429" s="213"/>
      <c r="AG429" s="213" t="s">
        <v>253</v>
      </c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x14ac:dyDescent="0.2">
      <c r="A430" s="229" t="s">
        <v>199</v>
      </c>
      <c r="B430" s="230" t="s">
        <v>127</v>
      </c>
      <c r="C430" s="245" t="s">
        <v>128</v>
      </c>
      <c r="D430" s="231"/>
      <c r="E430" s="232"/>
      <c r="F430" s="233"/>
      <c r="G430" s="233">
        <f>SUMIF(AG431:AG458,"&lt;&gt;NOR",G431:G458)</f>
        <v>0</v>
      </c>
      <c r="H430" s="233"/>
      <c r="I430" s="233">
        <f>SUM(I431:I458)</f>
        <v>0</v>
      </c>
      <c r="J430" s="233"/>
      <c r="K430" s="233">
        <f>SUM(K431:K458)</f>
        <v>0</v>
      </c>
      <c r="L430" s="233"/>
      <c r="M430" s="233">
        <f>SUM(M431:M458)</f>
        <v>0</v>
      </c>
      <c r="N430" s="232"/>
      <c r="O430" s="232">
        <f>SUM(O431:O458)</f>
        <v>0.52</v>
      </c>
      <c r="P430" s="232"/>
      <c r="Q430" s="232">
        <f>SUM(Q431:Q458)</f>
        <v>0</v>
      </c>
      <c r="R430" s="233"/>
      <c r="S430" s="233"/>
      <c r="T430" s="234"/>
      <c r="U430" s="228"/>
      <c r="V430" s="228">
        <f>SUM(V431:V458)</f>
        <v>80.92</v>
      </c>
      <c r="W430" s="228"/>
      <c r="X430" s="228"/>
      <c r="Y430" s="228"/>
      <c r="AG430" t="s">
        <v>200</v>
      </c>
    </row>
    <row r="431" spans="1:60" outlineLevel="1" x14ac:dyDescent="0.2">
      <c r="A431" s="236">
        <v>109</v>
      </c>
      <c r="B431" s="237" t="s">
        <v>714</v>
      </c>
      <c r="C431" s="246" t="s">
        <v>715</v>
      </c>
      <c r="D431" s="238" t="s">
        <v>238</v>
      </c>
      <c r="E431" s="239">
        <v>130.3125</v>
      </c>
      <c r="F431" s="240"/>
      <c r="G431" s="241">
        <f>ROUND(E431*F431,2)</f>
        <v>0</v>
      </c>
      <c r="H431" s="240"/>
      <c r="I431" s="241">
        <f>ROUND(E431*H431,2)</f>
        <v>0</v>
      </c>
      <c r="J431" s="240"/>
      <c r="K431" s="241">
        <f>ROUND(E431*J431,2)</f>
        <v>0</v>
      </c>
      <c r="L431" s="241">
        <v>21</v>
      </c>
      <c r="M431" s="241">
        <f>G431*(1+L431/100)</f>
        <v>0</v>
      </c>
      <c r="N431" s="239">
        <v>2.1000000000000001E-4</v>
      </c>
      <c r="O431" s="239">
        <f>ROUND(E431*N431,2)</f>
        <v>0.03</v>
      </c>
      <c r="P431" s="239">
        <v>0</v>
      </c>
      <c r="Q431" s="239">
        <f>ROUND(E431*P431,2)</f>
        <v>0</v>
      </c>
      <c r="R431" s="241" t="s">
        <v>518</v>
      </c>
      <c r="S431" s="241" t="s">
        <v>204</v>
      </c>
      <c r="T431" s="242" t="s">
        <v>204</v>
      </c>
      <c r="U431" s="224">
        <v>9.5000000000000001E-2</v>
      </c>
      <c r="V431" s="224">
        <f>ROUND(E431*U431,2)</f>
        <v>12.38</v>
      </c>
      <c r="W431" s="224"/>
      <c r="X431" s="224" t="s">
        <v>240</v>
      </c>
      <c r="Y431" s="224" t="s">
        <v>207</v>
      </c>
      <c r="Z431" s="213"/>
      <c r="AA431" s="213"/>
      <c r="AB431" s="213"/>
      <c r="AC431" s="213"/>
      <c r="AD431" s="213"/>
      <c r="AE431" s="213"/>
      <c r="AF431" s="213"/>
      <c r="AG431" s="213" t="s">
        <v>241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2" x14ac:dyDescent="0.2">
      <c r="A432" s="220"/>
      <c r="B432" s="221"/>
      <c r="C432" s="248" t="s">
        <v>716</v>
      </c>
      <c r="D432" s="226"/>
      <c r="E432" s="227">
        <v>130.3125</v>
      </c>
      <c r="F432" s="224"/>
      <c r="G432" s="224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24"/>
      <c r="Z432" s="213"/>
      <c r="AA432" s="213"/>
      <c r="AB432" s="213"/>
      <c r="AC432" s="213"/>
      <c r="AD432" s="213"/>
      <c r="AE432" s="213"/>
      <c r="AF432" s="213"/>
      <c r="AG432" s="213" t="s">
        <v>232</v>
      </c>
      <c r="AH432" s="213">
        <v>5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36">
        <v>110</v>
      </c>
      <c r="B433" s="237" t="s">
        <v>717</v>
      </c>
      <c r="C433" s="246" t="s">
        <v>718</v>
      </c>
      <c r="D433" s="238" t="s">
        <v>238</v>
      </c>
      <c r="E433" s="239">
        <v>130.3125</v>
      </c>
      <c r="F433" s="240"/>
      <c r="G433" s="241">
        <f>ROUND(E433*F433,2)</f>
        <v>0</v>
      </c>
      <c r="H433" s="240"/>
      <c r="I433" s="241">
        <f>ROUND(E433*H433,2)</f>
        <v>0</v>
      </c>
      <c r="J433" s="240"/>
      <c r="K433" s="241">
        <f>ROUND(E433*J433,2)</f>
        <v>0</v>
      </c>
      <c r="L433" s="241">
        <v>21</v>
      </c>
      <c r="M433" s="241">
        <f>G433*(1+L433/100)</f>
        <v>0</v>
      </c>
      <c r="N433" s="239">
        <v>3.3999999999999998E-3</v>
      </c>
      <c r="O433" s="239">
        <f>ROUND(E433*N433,2)</f>
        <v>0.44</v>
      </c>
      <c r="P433" s="239">
        <v>0</v>
      </c>
      <c r="Q433" s="239">
        <f>ROUND(E433*P433,2)</f>
        <v>0</v>
      </c>
      <c r="R433" s="241" t="s">
        <v>518</v>
      </c>
      <c r="S433" s="241" t="s">
        <v>204</v>
      </c>
      <c r="T433" s="242" t="s">
        <v>204</v>
      </c>
      <c r="U433" s="224">
        <v>0.38500000000000001</v>
      </c>
      <c r="V433" s="224">
        <f>ROUND(E433*U433,2)</f>
        <v>50.17</v>
      </c>
      <c r="W433" s="224"/>
      <c r="X433" s="224" t="s">
        <v>240</v>
      </c>
      <c r="Y433" s="224" t="s">
        <v>207</v>
      </c>
      <c r="Z433" s="213"/>
      <c r="AA433" s="213"/>
      <c r="AB433" s="213"/>
      <c r="AC433" s="213"/>
      <c r="AD433" s="213"/>
      <c r="AE433" s="213"/>
      <c r="AF433" s="213"/>
      <c r="AG433" s="213" t="s">
        <v>241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2" x14ac:dyDescent="0.2">
      <c r="A434" s="220"/>
      <c r="B434" s="221"/>
      <c r="C434" s="247" t="s">
        <v>719</v>
      </c>
      <c r="D434" s="244"/>
      <c r="E434" s="244"/>
      <c r="F434" s="244"/>
      <c r="G434" s="24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24"/>
      <c r="Z434" s="213"/>
      <c r="AA434" s="213"/>
      <c r="AB434" s="213"/>
      <c r="AC434" s="213"/>
      <c r="AD434" s="213"/>
      <c r="AE434" s="213"/>
      <c r="AF434" s="213"/>
      <c r="AG434" s="213" t="s">
        <v>210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ht="33.75" outlineLevel="2" x14ac:dyDescent="0.2">
      <c r="A435" s="220"/>
      <c r="B435" s="221"/>
      <c r="C435" s="248" t="s">
        <v>720</v>
      </c>
      <c r="D435" s="226"/>
      <c r="E435" s="227">
        <v>103.6315</v>
      </c>
      <c r="F435" s="224"/>
      <c r="G435" s="224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24"/>
      <c r="Z435" s="213"/>
      <c r="AA435" s="213"/>
      <c r="AB435" s="213"/>
      <c r="AC435" s="213"/>
      <c r="AD435" s="213"/>
      <c r="AE435" s="213"/>
      <c r="AF435" s="213"/>
      <c r="AG435" s="213" t="s">
        <v>232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3" x14ac:dyDescent="0.2">
      <c r="A436" s="220"/>
      <c r="B436" s="221"/>
      <c r="C436" s="248" t="s">
        <v>721</v>
      </c>
      <c r="D436" s="226"/>
      <c r="E436" s="227">
        <v>10.827999999999999</v>
      </c>
      <c r="F436" s="224"/>
      <c r="G436" s="224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24"/>
      <c r="Z436" s="213"/>
      <c r="AA436" s="213"/>
      <c r="AB436" s="213"/>
      <c r="AC436" s="213"/>
      <c r="AD436" s="213"/>
      <c r="AE436" s="213"/>
      <c r="AF436" s="213"/>
      <c r="AG436" s="213" t="s">
        <v>232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3" x14ac:dyDescent="0.2">
      <c r="A437" s="220"/>
      <c r="B437" s="221"/>
      <c r="C437" s="248" t="s">
        <v>722</v>
      </c>
      <c r="D437" s="226"/>
      <c r="E437" s="227">
        <v>3.3149999999999999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24"/>
      <c r="Z437" s="213"/>
      <c r="AA437" s="213"/>
      <c r="AB437" s="213"/>
      <c r="AC437" s="213"/>
      <c r="AD437" s="213"/>
      <c r="AE437" s="213"/>
      <c r="AF437" s="213"/>
      <c r="AG437" s="213" t="s">
        <v>232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3" x14ac:dyDescent="0.2">
      <c r="A438" s="220"/>
      <c r="B438" s="221"/>
      <c r="C438" s="248" t="s">
        <v>723</v>
      </c>
      <c r="D438" s="226"/>
      <c r="E438" s="227">
        <v>9.8989999999999991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24"/>
      <c r="Z438" s="213"/>
      <c r="AA438" s="213"/>
      <c r="AB438" s="213"/>
      <c r="AC438" s="213"/>
      <c r="AD438" s="213"/>
      <c r="AE438" s="213"/>
      <c r="AF438" s="213"/>
      <c r="AG438" s="213" t="s">
        <v>232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3" x14ac:dyDescent="0.2">
      <c r="A439" s="220"/>
      <c r="B439" s="221"/>
      <c r="C439" s="248" t="s">
        <v>724</v>
      </c>
      <c r="D439" s="226"/>
      <c r="E439" s="227">
        <v>2.6389999999999998</v>
      </c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24"/>
      <c r="Z439" s="213"/>
      <c r="AA439" s="213"/>
      <c r="AB439" s="213"/>
      <c r="AC439" s="213"/>
      <c r="AD439" s="213"/>
      <c r="AE439" s="213"/>
      <c r="AF439" s="213"/>
      <c r="AG439" s="213" t="s">
        <v>232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36">
        <v>111</v>
      </c>
      <c r="B440" s="237" t="s">
        <v>725</v>
      </c>
      <c r="C440" s="246" t="s">
        <v>726</v>
      </c>
      <c r="D440" s="238" t="s">
        <v>245</v>
      </c>
      <c r="E440" s="239">
        <v>95.55</v>
      </c>
      <c r="F440" s="240"/>
      <c r="G440" s="241">
        <f>ROUND(E440*F440,2)</f>
        <v>0</v>
      </c>
      <c r="H440" s="240"/>
      <c r="I440" s="241">
        <f>ROUND(E440*H440,2)</f>
        <v>0</v>
      </c>
      <c r="J440" s="240"/>
      <c r="K440" s="241">
        <f>ROUND(E440*J440,2)</f>
        <v>0</v>
      </c>
      <c r="L440" s="241">
        <v>21</v>
      </c>
      <c r="M440" s="241">
        <f>G440*(1+L440/100)</f>
        <v>0</v>
      </c>
      <c r="N440" s="239">
        <v>2.9E-4</v>
      </c>
      <c r="O440" s="239">
        <f>ROUND(E440*N440,2)</f>
        <v>0.03</v>
      </c>
      <c r="P440" s="239">
        <v>0</v>
      </c>
      <c r="Q440" s="239">
        <f>ROUND(E440*P440,2)</f>
        <v>0</v>
      </c>
      <c r="R440" s="241" t="s">
        <v>518</v>
      </c>
      <c r="S440" s="241" t="s">
        <v>204</v>
      </c>
      <c r="T440" s="242" t="s">
        <v>204</v>
      </c>
      <c r="U440" s="224">
        <v>0.11</v>
      </c>
      <c r="V440" s="224">
        <f>ROUND(E440*U440,2)</f>
        <v>10.51</v>
      </c>
      <c r="W440" s="224"/>
      <c r="X440" s="224" t="s">
        <v>240</v>
      </c>
      <c r="Y440" s="224" t="s">
        <v>207</v>
      </c>
      <c r="Z440" s="213"/>
      <c r="AA440" s="213"/>
      <c r="AB440" s="213"/>
      <c r="AC440" s="213"/>
      <c r="AD440" s="213"/>
      <c r="AE440" s="213"/>
      <c r="AF440" s="213"/>
      <c r="AG440" s="213" t="s">
        <v>241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ht="33.75" outlineLevel="2" x14ac:dyDescent="0.2">
      <c r="A441" s="220"/>
      <c r="B441" s="221"/>
      <c r="C441" s="248" t="s">
        <v>727</v>
      </c>
      <c r="D441" s="226"/>
      <c r="E441" s="227">
        <v>67.105000000000004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24"/>
      <c r="Z441" s="213"/>
      <c r="AA441" s="213"/>
      <c r="AB441" s="213"/>
      <c r="AC441" s="213"/>
      <c r="AD441" s="213"/>
      <c r="AE441" s="213"/>
      <c r="AF441" s="213"/>
      <c r="AG441" s="213" t="s">
        <v>232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3" x14ac:dyDescent="0.2">
      <c r="A442" s="220"/>
      <c r="B442" s="221"/>
      <c r="C442" s="248" t="s">
        <v>728</v>
      </c>
      <c r="D442" s="226"/>
      <c r="E442" s="227">
        <v>10.26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24"/>
      <c r="Z442" s="213"/>
      <c r="AA442" s="213"/>
      <c r="AB442" s="213"/>
      <c r="AC442" s="213"/>
      <c r="AD442" s="213"/>
      <c r="AE442" s="213"/>
      <c r="AF442" s="213"/>
      <c r="AG442" s="213" t="s">
        <v>232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3" x14ac:dyDescent="0.2">
      <c r="A443" s="220"/>
      <c r="B443" s="221"/>
      <c r="C443" s="248" t="s">
        <v>729</v>
      </c>
      <c r="D443" s="226"/>
      <c r="E443" s="227">
        <v>5.05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24"/>
      <c r="Z443" s="213"/>
      <c r="AA443" s="213"/>
      <c r="AB443" s="213"/>
      <c r="AC443" s="213"/>
      <c r="AD443" s="213"/>
      <c r="AE443" s="213"/>
      <c r="AF443" s="213"/>
      <c r="AG443" s="213" t="s">
        <v>232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3" x14ac:dyDescent="0.2">
      <c r="A444" s="220"/>
      <c r="B444" s="221"/>
      <c r="C444" s="248" t="s">
        <v>730</v>
      </c>
      <c r="D444" s="226"/>
      <c r="E444" s="227">
        <v>7.2450000000000001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24"/>
      <c r="Z444" s="213"/>
      <c r="AA444" s="213"/>
      <c r="AB444" s="213"/>
      <c r="AC444" s="213"/>
      <c r="AD444" s="213"/>
      <c r="AE444" s="213"/>
      <c r="AF444" s="213"/>
      <c r="AG444" s="213" t="s">
        <v>232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3" x14ac:dyDescent="0.2">
      <c r="A445" s="220"/>
      <c r="B445" s="221"/>
      <c r="C445" s="248" t="s">
        <v>731</v>
      </c>
      <c r="D445" s="226"/>
      <c r="E445" s="227">
        <v>5.89</v>
      </c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24"/>
      <c r="Z445" s="213"/>
      <c r="AA445" s="213"/>
      <c r="AB445" s="213"/>
      <c r="AC445" s="213"/>
      <c r="AD445" s="213"/>
      <c r="AE445" s="213"/>
      <c r="AF445" s="213"/>
      <c r="AG445" s="213" t="s">
        <v>232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36">
        <v>112</v>
      </c>
      <c r="B446" s="237" t="s">
        <v>732</v>
      </c>
      <c r="C446" s="246" t="s">
        <v>733</v>
      </c>
      <c r="D446" s="238" t="s">
        <v>261</v>
      </c>
      <c r="E446" s="239">
        <v>65</v>
      </c>
      <c r="F446" s="240"/>
      <c r="G446" s="241">
        <f>ROUND(E446*F446,2)</f>
        <v>0</v>
      </c>
      <c r="H446" s="240"/>
      <c r="I446" s="241">
        <f>ROUND(E446*H446,2)</f>
        <v>0</v>
      </c>
      <c r="J446" s="240"/>
      <c r="K446" s="241">
        <f>ROUND(E446*J446,2)</f>
        <v>0</v>
      </c>
      <c r="L446" s="241">
        <v>21</v>
      </c>
      <c r="M446" s="241">
        <f>G446*(1+L446/100)</f>
        <v>0</v>
      </c>
      <c r="N446" s="239">
        <v>1.1E-4</v>
      </c>
      <c r="O446" s="239">
        <f>ROUND(E446*N446,2)</f>
        <v>0.01</v>
      </c>
      <c r="P446" s="239">
        <v>0</v>
      </c>
      <c r="Q446" s="239">
        <f>ROUND(E446*P446,2)</f>
        <v>0</v>
      </c>
      <c r="R446" s="241" t="s">
        <v>518</v>
      </c>
      <c r="S446" s="241" t="s">
        <v>204</v>
      </c>
      <c r="T446" s="242" t="s">
        <v>204</v>
      </c>
      <c r="U446" s="224">
        <v>6.7000000000000004E-2</v>
      </c>
      <c r="V446" s="224">
        <f>ROUND(E446*U446,2)</f>
        <v>4.3600000000000003</v>
      </c>
      <c r="W446" s="224"/>
      <c r="X446" s="224" t="s">
        <v>240</v>
      </c>
      <c r="Y446" s="224" t="s">
        <v>207</v>
      </c>
      <c r="Z446" s="213"/>
      <c r="AA446" s="213"/>
      <c r="AB446" s="213"/>
      <c r="AC446" s="213"/>
      <c r="AD446" s="213"/>
      <c r="AE446" s="213"/>
      <c r="AF446" s="213"/>
      <c r="AG446" s="213" t="s">
        <v>241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2" x14ac:dyDescent="0.2">
      <c r="A447" s="220"/>
      <c r="B447" s="221"/>
      <c r="C447" s="248" t="s">
        <v>734</v>
      </c>
      <c r="D447" s="226"/>
      <c r="E447" s="227">
        <v>43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24"/>
      <c r="Z447" s="213"/>
      <c r="AA447" s="213"/>
      <c r="AB447" s="213"/>
      <c r="AC447" s="213"/>
      <c r="AD447" s="213"/>
      <c r="AE447" s="213"/>
      <c r="AF447" s="213"/>
      <c r="AG447" s="213" t="s">
        <v>232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3" x14ac:dyDescent="0.2">
      <c r="A448" s="220"/>
      <c r="B448" s="221"/>
      <c r="C448" s="248" t="s">
        <v>735</v>
      </c>
      <c r="D448" s="226"/>
      <c r="E448" s="227">
        <v>4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24"/>
      <c r="Z448" s="213"/>
      <c r="AA448" s="213"/>
      <c r="AB448" s="213"/>
      <c r="AC448" s="213"/>
      <c r="AD448" s="213"/>
      <c r="AE448" s="213"/>
      <c r="AF448" s="213"/>
      <c r="AG448" s="213" t="s">
        <v>232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3" x14ac:dyDescent="0.2">
      <c r="A449" s="220"/>
      <c r="B449" s="221"/>
      <c r="C449" s="248" t="s">
        <v>736</v>
      </c>
      <c r="D449" s="226"/>
      <c r="E449" s="227">
        <v>4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24"/>
      <c r="Z449" s="213"/>
      <c r="AA449" s="213"/>
      <c r="AB449" s="213"/>
      <c r="AC449" s="213"/>
      <c r="AD449" s="213"/>
      <c r="AE449" s="213"/>
      <c r="AF449" s="213"/>
      <c r="AG449" s="213" t="s">
        <v>232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3" x14ac:dyDescent="0.2">
      <c r="A450" s="220"/>
      <c r="B450" s="221"/>
      <c r="C450" s="248" t="s">
        <v>737</v>
      </c>
      <c r="D450" s="226"/>
      <c r="E450" s="227">
        <v>8</v>
      </c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24"/>
      <c r="Z450" s="213"/>
      <c r="AA450" s="213"/>
      <c r="AB450" s="213"/>
      <c r="AC450" s="213"/>
      <c r="AD450" s="213"/>
      <c r="AE450" s="213"/>
      <c r="AF450" s="213"/>
      <c r="AG450" s="213" t="s">
        <v>232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3" x14ac:dyDescent="0.2">
      <c r="A451" s="220"/>
      <c r="B451" s="221"/>
      <c r="C451" s="248" t="s">
        <v>738</v>
      </c>
      <c r="D451" s="226"/>
      <c r="E451" s="227">
        <v>6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24"/>
      <c r="Z451" s="213"/>
      <c r="AA451" s="213"/>
      <c r="AB451" s="213"/>
      <c r="AC451" s="213"/>
      <c r="AD451" s="213"/>
      <c r="AE451" s="213"/>
      <c r="AF451" s="213"/>
      <c r="AG451" s="213" t="s">
        <v>232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36">
        <v>113</v>
      </c>
      <c r="B452" s="237" t="s">
        <v>739</v>
      </c>
      <c r="C452" s="246" t="s">
        <v>740</v>
      </c>
      <c r="D452" s="238" t="s">
        <v>245</v>
      </c>
      <c r="E452" s="239">
        <v>19.3</v>
      </c>
      <c r="F452" s="240"/>
      <c r="G452" s="241">
        <f>ROUND(E452*F452,2)</f>
        <v>0</v>
      </c>
      <c r="H452" s="240"/>
      <c r="I452" s="241">
        <f>ROUND(E452*H452,2)</f>
        <v>0</v>
      </c>
      <c r="J452" s="240"/>
      <c r="K452" s="241">
        <f>ROUND(E452*J452,2)</f>
        <v>0</v>
      </c>
      <c r="L452" s="241">
        <v>21</v>
      </c>
      <c r="M452" s="241">
        <f>G452*(1+L452/100)</f>
        <v>0</v>
      </c>
      <c r="N452" s="239">
        <v>2.9E-4</v>
      </c>
      <c r="O452" s="239">
        <f>ROUND(E452*N452,2)</f>
        <v>0.01</v>
      </c>
      <c r="P452" s="239">
        <v>0</v>
      </c>
      <c r="Q452" s="239">
        <f>ROUND(E452*P452,2)</f>
        <v>0</v>
      </c>
      <c r="R452" s="241" t="s">
        <v>518</v>
      </c>
      <c r="S452" s="241" t="s">
        <v>204</v>
      </c>
      <c r="T452" s="242" t="s">
        <v>204</v>
      </c>
      <c r="U452" s="224">
        <v>0.14000000000000001</v>
      </c>
      <c r="V452" s="224">
        <f>ROUND(E452*U452,2)</f>
        <v>2.7</v>
      </c>
      <c r="W452" s="224"/>
      <c r="X452" s="224" t="s">
        <v>240</v>
      </c>
      <c r="Y452" s="224" t="s">
        <v>207</v>
      </c>
      <c r="Z452" s="213"/>
      <c r="AA452" s="213"/>
      <c r="AB452" s="213"/>
      <c r="AC452" s="213"/>
      <c r="AD452" s="213"/>
      <c r="AE452" s="213"/>
      <c r="AF452" s="213"/>
      <c r="AG452" s="213" t="s">
        <v>241</v>
      </c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2" x14ac:dyDescent="0.2">
      <c r="A453" s="220"/>
      <c r="B453" s="221"/>
      <c r="C453" s="248" t="s">
        <v>741</v>
      </c>
      <c r="D453" s="226"/>
      <c r="E453" s="227">
        <v>12.9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24"/>
      <c r="Z453" s="213"/>
      <c r="AA453" s="213"/>
      <c r="AB453" s="213"/>
      <c r="AC453" s="213"/>
      <c r="AD453" s="213"/>
      <c r="AE453" s="213"/>
      <c r="AF453" s="213"/>
      <c r="AG453" s="213" t="s">
        <v>232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3" x14ac:dyDescent="0.2">
      <c r="A454" s="220"/>
      <c r="B454" s="221"/>
      <c r="C454" s="248" t="s">
        <v>742</v>
      </c>
      <c r="D454" s="226"/>
      <c r="E454" s="227">
        <v>1.2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24"/>
      <c r="Z454" s="213"/>
      <c r="AA454" s="213"/>
      <c r="AB454" s="213"/>
      <c r="AC454" s="213"/>
      <c r="AD454" s="213"/>
      <c r="AE454" s="213"/>
      <c r="AF454" s="213"/>
      <c r="AG454" s="213" t="s">
        <v>232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3" x14ac:dyDescent="0.2">
      <c r="A455" s="220"/>
      <c r="B455" s="221"/>
      <c r="C455" s="248" t="s">
        <v>743</v>
      </c>
      <c r="D455" s="226"/>
      <c r="E455" s="227">
        <v>1.2</v>
      </c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24"/>
      <c r="Z455" s="213"/>
      <c r="AA455" s="213"/>
      <c r="AB455" s="213"/>
      <c r="AC455" s="213"/>
      <c r="AD455" s="213"/>
      <c r="AE455" s="213"/>
      <c r="AF455" s="213"/>
      <c r="AG455" s="213" t="s">
        <v>232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3" x14ac:dyDescent="0.2">
      <c r="A456" s="220"/>
      <c r="B456" s="221"/>
      <c r="C456" s="248" t="s">
        <v>744</v>
      </c>
      <c r="D456" s="226"/>
      <c r="E456" s="227">
        <v>4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24"/>
      <c r="Z456" s="213"/>
      <c r="AA456" s="213"/>
      <c r="AB456" s="213"/>
      <c r="AC456" s="213"/>
      <c r="AD456" s="213"/>
      <c r="AE456" s="213"/>
      <c r="AF456" s="213"/>
      <c r="AG456" s="213" t="s">
        <v>232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36">
        <v>114</v>
      </c>
      <c r="B457" s="237" t="s">
        <v>745</v>
      </c>
      <c r="C457" s="246" t="s">
        <v>746</v>
      </c>
      <c r="D457" s="238" t="s">
        <v>266</v>
      </c>
      <c r="E457" s="239">
        <v>0.51088</v>
      </c>
      <c r="F457" s="240"/>
      <c r="G457" s="241">
        <f>ROUND(E457*F457,2)</f>
        <v>0</v>
      </c>
      <c r="H457" s="240"/>
      <c r="I457" s="241">
        <f>ROUND(E457*H457,2)</f>
        <v>0</v>
      </c>
      <c r="J457" s="240"/>
      <c r="K457" s="241">
        <f>ROUND(E457*J457,2)</f>
        <v>0</v>
      </c>
      <c r="L457" s="241">
        <v>21</v>
      </c>
      <c r="M457" s="241">
        <f>G457*(1+L457/100)</f>
        <v>0</v>
      </c>
      <c r="N457" s="239">
        <v>0</v>
      </c>
      <c r="O457" s="239">
        <f>ROUND(E457*N457,2)</f>
        <v>0</v>
      </c>
      <c r="P457" s="239">
        <v>0</v>
      </c>
      <c r="Q457" s="239">
        <f>ROUND(E457*P457,2)</f>
        <v>0</v>
      </c>
      <c r="R457" s="241" t="s">
        <v>518</v>
      </c>
      <c r="S457" s="241" t="s">
        <v>204</v>
      </c>
      <c r="T457" s="242" t="s">
        <v>204</v>
      </c>
      <c r="U457" s="224">
        <v>1.5669999999999999</v>
      </c>
      <c r="V457" s="224">
        <f>ROUND(E457*U457,2)</f>
        <v>0.8</v>
      </c>
      <c r="W457" s="224"/>
      <c r="X457" s="224" t="s">
        <v>711</v>
      </c>
      <c r="Y457" s="224" t="s">
        <v>207</v>
      </c>
      <c r="Z457" s="213"/>
      <c r="AA457" s="213"/>
      <c r="AB457" s="213"/>
      <c r="AC457" s="213"/>
      <c r="AD457" s="213"/>
      <c r="AE457" s="213"/>
      <c r="AF457" s="213"/>
      <c r="AG457" s="213" t="s">
        <v>712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2" x14ac:dyDescent="0.2">
      <c r="A458" s="220"/>
      <c r="B458" s="221"/>
      <c r="C458" s="267" t="s">
        <v>747</v>
      </c>
      <c r="D458" s="256"/>
      <c r="E458" s="256"/>
      <c r="F458" s="256"/>
      <c r="G458" s="256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24"/>
      <c r="Z458" s="213"/>
      <c r="AA458" s="213"/>
      <c r="AB458" s="213"/>
      <c r="AC458" s="213"/>
      <c r="AD458" s="213"/>
      <c r="AE458" s="213"/>
      <c r="AF458" s="213"/>
      <c r="AG458" s="213" t="s">
        <v>253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x14ac:dyDescent="0.2">
      <c r="A459" s="229" t="s">
        <v>199</v>
      </c>
      <c r="B459" s="230" t="s">
        <v>129</v>
      </c>
      <c r="C459" s="245" t="s">
        <v>130</v>
      </c>
      <c r="D459" s="231"/>
      <c r="E459" s="232"/>
      <c r="F459" s="233"/>
      <c r="G459" s="233">
        <f>SUMIF(AG460:AG477,"&lt;&gt;NOR",G460:G477)</f>
        <v>0</v>
      </c>
      <c r="H459" s="233"/>
      <c r="I459" s="233">
        <f>SUM(I460:I477)</f>
        <v>0</v>
      </c>
      <c r="J459" s="233"/>
      <c r="K459" s="233">
        <f>SUM(K460:K477)</f>
        <v>0</v>
      </c>
      <c r="L459" s="233"/>
      <c r="M459" s="233">
        <f>SUM(M460:M477)</f>
        <v>0</v>
      </c>
      <c r="N459" s="232"/>
      <c r="O459" s="232">
        <f>SUM(O460:O477)</f>
        <v>0.15</v>
      </c>
      <c r="P459" s="232"/>
      <c r="Q459" s="232">
        <f>SUM(Q460:Q477)</f>
        <v>0</v>
      </c>
      <c r="R459" s="233"/>
      <c r="S459" s="233"/>
      <c r="T459" s="234"/>
      <c r="U459" s="228"/>
      <c r="V459" s="228">
        <f>SUM(V460:V477)</f>
        <v>21.600000000000005</v>
      </c>
      <c r="W459" s="228"/>
      <c r="X459" s="228"/>
      <c r="Y459" s="228"/>
      <c r="AG459" t="s">
        <v>200</v>
      </c>
    </row>
    <row r="460" spans="1:60" outlineLevel="1" x14ac:dyDescent="0.2">
      <c r="A460" s="236">
        <v>115</v>
      </c>
      <c r="B460" s="237" t="s">
        <v>748</v>
      </c>
      <c r="C460" s="246" t="s">
        <v>749</v>
      </c>
      <c r="D460" s="238" t="s">
        <v>238</v>
      </c>
      <c r="E460" s="239">
        <v>142.26480000000001</v>
      </c>
      <c r="F460" s="240"/>
      <c r="G460" s="241">
        <f>ROUND(E460*F460,2)</f>
        <v>0</v>
      </c>
      <c r="H460" s="240"/>
      <c r="I460" s="241">
        <f>ROUND(E460*H460,2)</f>
        <v>0</v>
      </c>
      <c r="J460" s="240"/>
      <c r="K460" s="241">
        <f>ROUND(E460*J460,2)</f>
        <v>0</v>
      </c>
      <c r="L460" s="241">
        <v>21</v>
      </c>
      <c r="M460" s="241">
        <f>G460*(1+L460/100)</f>
        <v>0</v>
      </c>
      <c r="N460" s="239">
        <v>0</v>
      </c>
      <c r="O460" s="239">
        <f>ROUND(E460*N460,2)</f>
        <v>0</v>
      </c>
      <c r="P460" s="239">
        <v>0</v>
      </c>
      <c r="Q460" s="239">
        <f>ROUND(E460*P460,2)</f>
        <v>0</v>
      </c>
      <c r="R460" s="241" t="s">
        <v>531</v>
      </c>
      <c r="S460" s="241" t="s">
        <v>204</v>
      </c>
      <c r="T460" s="242" t="s">
        <v>204</v>
      </c>
      <c r="U460" s="224">
        <v>0.08</v>
      </c>
      <c r="V460" s="224">
        <f>ROUND(E460*U460,2)</f>
        <v>11.38</v>
      </c>
      <c r="W460" s="224"/>
      <c r="X460" s="224" t="s">
        <v>240</v>
      </c>
      <c r="Y460" s="224" t="s">
        <v>207</v>
      </c>
      <c r="Z460" s="213"/>
      <c r="AA460" s="213"/>
      <c r="AB460" s="213"/>
      <c r="AC460" s="213"/>
      <c r="AD460" s="213"/>
      <c r="AE460" s="213"/>
      <c r="AF460" s="213"/>
      <c r="AG460" s="213" t="s">
        <v>241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2" x14ac:dyDescent="0.2">
      <c r="A461" s="220"/>
      <c r="B461" s="221"/>
      <c r="C461" s="248" t="s">
        <v>398</v>
      </c>
      <c r="D461" s="226"/>
      <c r="E461" s="227">
        <v>83.5</v>
      </c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24"/>
      <c r="Z461" s="213"/>
      <c r="AA461" s="213"/>
      <c r="AB461" s="213"/>
      <c r="AC461" s="213"/>
      <c r="AD461" s="213"/>
      <c r="AE461" s="213"/>
      <c r="AF461" s="213"/>
      <c r="AG461" s="213" t="s">
        <v>232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3" x14ac:dyDescent="0.2">
      <c r="A462" s="220"/>
      <c r="B462" s="221"/>
      <c r="C462" s="248" t="s">
        <v>399</v>
      </c>
      <c r="D462" s="226"/>
      <c r="E462" s="227">
        <v>6.32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24"/>
      <c r="Z462" s="213"/>
      <c r="AA462" s="213"/>
      <c r="AB462" s="213"/>
      <c r="AC462" s="213"/>
      <c r="AD462" s="213"/>
      <c r="AE462" s="213"/>
      <c r="AF462" s="213"/>
      <c r="AG462" s="213" t="s">
        <v>232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3" x14ac:dyDescent="0.2">
      <c r="A463" s="220"/>
      <c r="B463" s="221"/>
      <c r="C463" s="248" t="s">
        <v>400</v>
      </c>
      <c r="D463" s="226"/>
      <c r="E463" s="227">
        <v>7.75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24"/>
      <c r="Z463" s="213"/>
      <c r="AA463" s="213"/>
      <c r="AB463" s="213"/>
      <c r="AC463" s="213"/>
      <c r="AD463" s="213"/>
      <c r="AE463" s="213"/>
      <c r="AF463" s="213"/>
      <c r="AG463" s="213" t="s">
        <v>232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3" x14ac:dyDescent="0.2">
      <c r="A464" s="220"/>
      <c r="B464" s="221"/>
      <c r="C464" s="248" t="s">
        <v>472</v>
      </c>
      <c r="D464" s="226"/>
      <c r="E464" s="227">
        <v>2.5047999999999999</v>
      </c>
      <c r="F464" s="224"/>
      <c r="G464" s="224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24"/>
      <c r="Z464" s="213"/>
      <c r="AA464" s="213"/>
      <c r="AB464" s="213"/>
      <c r="AC464" s="213"/>
      <c r="AD464" s="213"/>
      <c r="AE464" s="213"/>
      <c r="AF464" s="213"/>
      <c r="AG464" s="213" t="s">
        <v>232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3" x14ac:dyDescent="0.2">
      <c r="A465" s="220"/>
      <c r="B465" s="221"/>
      <c r="C465" s="248" t="s">
        <v>402</v>
      </c>
      <c r="D465" s="226"/>
      <c r="E465" s="227">
        <v>10.81</v>
      </c>
      <c r="F465" s="224"/>
      <c r="G465" s="224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24"/>
      <c r="Z465" s="213"/>
      <c r="AA465" s="213"/>
      <c r="AB465" s="213"/>
      <c r="AC465" s="213"/>
      <c r="AD465" s="213"/>
      <c r="AE465" s="213"/>
      <c r="AF465" s="213"/>
      <c r="AG465" s="213" t="s">
        <v>232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3" x14ac:dyDescent="0.2">
      <c r="A466" s="220"/>
      <c r="B466" s="221"/>
      <c r="C466" s="248" t="s">
        <v>473</v>
      </c>
      <c r="D466" s="226"/>
      <c r="E466" s="227">
        <v>4.5999999999999996</v>
      </c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24"/>
      <c r="Z466" s="213"/>
      <c r="AA466" s="213"/>
      <c r="AB466" s="213"/>
      <c r="AC466" s="213"/>
      <c r="AD466" s="213"/>
      <c r="AE466" s="213"/>
      <c r="AF466" s="213"/>
      <c r="AG466" s="213" t="s">
        <v>232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3" x14ac:dyDescent="0.2">
      <c r="A467" s="220"/>
      <c r="B467" s="221"/>
      <c r="C467" s="248" t="s">
        <v>474</v>
      </c>
      <c r="D467" s="226"/>
      <c r="E467" s="227">
        <v>1.8</v>
      </c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24"/>
      <c r="Z467" s="213"/>
      <c r="AA467" s="213"/>
      <c r="AB467" s="213"/>
      <c r="AC467" s="213"/>
      <c r="AD467" s="213"/>
      <c r="AE467" s="213"/>
      <c r="AF467" s="213"/>
      <c r="AG467" s="213" t="s">
        <v>232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3" x14ac:dyDescent="0.2">
      <c r="A468" s="220"/>
      <c r="B468" s="221"/>
      <c r="C468" s="248" t="s">
        <v>475</v>
      </c>
      <c r="D468" s="226"/>
      <c r="E468" s="227">
        <v>3.16</v>
      </c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24"/>
      <c r="Z468" s="213"/>
      <c r="AA468" s="213"/>
      <c r="AB468" s="213"/>
      <c r="AC468" s="213"/>
      <c r="AD468" s="213"/>
      <c r="AE468" s="213"/>
      <c r="AF468" s="213"/>
      <c r="AG468" s="213" t="s">
        <v>232</v>
      </c>
      <c r="AH468" s="213">
        <v>0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3" x14ac:dyDescent="0.2">
      <c r="A469" s="220"/>
      <c r="B469" s="221"/>
      <c r="C469" s="248" t="s">
        <v>476</v>
      </c>
      <c r="D469" s="226"/>
      <c r="E469" s="227">
        <v>2.0499999999999998</v>
      </c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24"/>
      <c r="Z469" s="213"/>
      <c r="AA469" s="213"/>
      <c r="AB469" s="213"/>
      <c r="AC469" s="213"/>
      <c r="AD469" s="213"/>
      <c r="AE469" s="213"/>
      <c r="AF469" s="213"/>
      <c r="AG469" s="213" t="s">
        <v>232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3" x14ac:dyDescent="0.2">
      <c r="A470" s="220"/>
      <c r="B470" s="221"/>
      <c r="C470" s="248" t="s">
        <v>477</v>
      </c>
      <c r="D470" s="226"/>
      <c r="E470" s="227">
        <v>4.41</v>
      </c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24"/>
      <c r="Z470" s="213"/>
      <c r="AA470" s="213"/>
      <c r="AB470" s="213"/>
      <c r="AC470" s="213"/>
      <c r="AD470" s="213"/>
      <c r="AE470" s="213"/>
      <c r="AF470" s="213"/>
      <c r="AG470" s="213" t="s">
        <v>232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3" x14ac:dyDescent="0.2">
      <c r="A471" s="220"/>
      <c r="B471" s="221"/>
      <c r="C471" s="248" t="s">
        <v>403</v>
      </c>
      <c r="D471" s="226"/>
      <c r="E471" s="227">
        <v>9.94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24"/>
      <c r="Z471" s="213"/>
      <c r="AA471" s="213"/>
      <c r="AB471" s="213"/>
      <c r="AC471" s="213"/>
      <c r="AD471" s="213"/>
      <c r="AE471" s="213"/>
      <c r="AF471" s="213"/>
      <c r="AG471" s="213" t="s">
        <v>232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3" x14ac:dyDescent="0.2">
      <c r="A472" s="220"/>
      <c r="B472" s="221"/>
      <c r="C472" s="248" t="s">
        <v>404</v>
      </c>
      <c r="D472" s="226"/>
      <c r="E472" s="227">
        <v>5.42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24"/>
      <c r="Z472" s="213"/>
      <c r="AA472" s="213"/>
      <c r="AB472" s="213"/>
      <c r="AC472" s="213"/>
      <c r="AD472" s="213"/>
      <c r="AE472" s="213"/>
      <c r="AF472" s="213"/>
      <c r="AG472" s="213" t="s">
        <v>232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ht="22.5" outlineLevel="1" x14ac:dyDescent="0.2">
      <c r="A473" s="257">
        <v>116</v>
      </c>
      <c r="B473" s="258" t="s">
        <v>750</v>
      </c>
      <c r="C473" s="268" t="s">
        <v>751</v>
      </c>
      <c r="D473" s="259" t="s">
        <v>238</v>
      </c>
      <c r="E473" s="260">
        <v>142.26480000000001</v>
      </c>
      <c r="F473" s="261"/>
      <c r="G473" s="262">
        <f>ROUND(E473*F473,2)</f>
        <v>0</v>
      </c>
      <c r="H473" s="261"/>
      <c r="I473" s="262">
        <f>ROUND(E473*H473,2)</f>
        <v>0</v>
      </c>
      <c r="J473" s="261"/>
      <c r="K473" s="262">
        <f>ROUND(E473*J473,2)</f>
        <v>0</v>
      </c>
      <c r="L473" s="262">
        <v>21</v>
      </c>
      <c r="M473" s="262">
        <f>G473*(1+L473/100)</f>
        <v>0</v>
      </c>
      <c r="N473" s="260">
        <v>3.0000000000000001E-5</v>
      </c>
      <c r="O473" s="260">
        <f>ROUND(E473*N473,2)</f>
        <v>0</v>
      </c>
      <c r="P473" s="260">
        <v>0</v>
      </c>
      <c r="Q473" s="260">
        <f>ROUND(E473*P473,2)</f>
        <v>0</v>
      </c>
      <c r="R473" s="262" t="s">
        <v>531</v>
      </c>
      <c r="S473" s="262" t="s">
        <v>204</v>
      </c>
      <c r="T473" s="263" t="s">
        <v>204</v>
      </c>
      <c r="U473" s="224">
        <v>7.0000000000000007E-2</v>
      </c>
      <c r="V473" s="224">
        <f>ROUND(E473*U473,2)</f>
        <v>9.9600000000000009</v>
      </c>
      <c r="W473" s="224"/>
      <c r="X473" s="224" t="s">
        <v>240</v>
      </c>
      <c r="Y473" s="224" t="s">
        <v>207</v>
      </c>
      <c r="Z473" s="213"/>
      <c r="AA473" s="213"/>
      <c r="AB473" s="213"/>
      <c r="AC473" s="213"/>
      <c r="AD473" s="213"/>
      <c r="AE473" s="213"/>
      <c r="AF473" s="213"/>
      <c r="AG473" s="213" t="s">
        <v>241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ht="22.5" outlineLevel="1" x14ac:dyDescent="0.2">
      <c r="A474" s="236">
        <v>117</v>
      </c>
      <c r="B474" s="237" t="s">
        <v>752</v>
      </c>
      <c r="C474" s="246" t="s">
        <v>753</v>
      </c>
      <c r="D474" s="238" t="s">
        <v>251</v>
      </c>
      <c r="E474" s="239">
        <v>5.8044000000000002</v>
      </c>
      <c r="F474" s="240"/>
      <c r="G474" s="241">
        <f>ROUND(E474*F474,2)</f>
        <v>0</v>
      </c>
      <c r="H474" s="240"/>
      <c r="I474" s="241">
        <f>ROUND(E474*H474,2)</f>
        <v>0</v>
      </c>
      <c r="J474" s="240"/>
      <c r="K474" s="241">
        <f>ROUND(E474*J474,2)</f>
        <v>0</v>
      </c>
      <c r="L474" s="241">
        <v>21</v>
      </c>
      <c r="M474" s="241">
        <f>G474*(1+L474/100)</f>
        <v>0</v>
      </c>
      <c r="N474" s="239">
        <v>2.5000000000000001E-2</v>
      </c>
      <c r="O474" s="239">
        <f>ROUND(E474*N474,2)</f>
        <v>0.15</v>
      </c>
      <c r="P474" s="239">
        <v>0</v>
      </c>
      <c r="Q474" s="239">
        <f>ROUND(E474*P474,2)</f>
        <v>0</v>
      </c>
      <c r="R474" s="241" t="s">
        <v>290</v>
      </c>
      <c r="S474" s="241" t="s">
        <v>204</v>
      </c>
      <c r="T474" s="242" t="s">
        <v>204</v>
      </c>
      <c r="U474" s="224">
        <v>0</v>
      </c>
      <c r="V474" s="224">
        <f>ROUND(E474*U474,2)</f>
        <v>0</v>
      </c>
      <c r="W474" s="224"/>
      <c r="X474" s="224" t="s">
        <v>291</v>
      </c>
      <c r="Y474" s="224" t="s">
        <v>207</v>
      </c>
      <c r="Z474" s="213"/>
      <c r="AA474" s="213"/>
      <c r="AB474" s="213"/>
      <c r="AC474" s="213"/>
      <c r="AD474" s="213"/>
      <c r="AE474" s="213"/>
      <c r="AF474" s="213"/>
      <c r="AG474" s="213" t="s">
        <v>292</v>
      </c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ht="22.5" outlineLevel="2" x14ac:dyDescent="0.2">
      <c r="A475" s="220"/>
      <c r="B475" s="221"/>
      <c r="C475" s="248" t="s">
        <v>754</v>
      </c>
      <c r="D475" s="226"/>
      <c r="E475" s="227">
        <v>5.8044000000000002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24"/>
      <c r="Z475" s="213"/>
      <c r="AA475" s="213"/>
      <c r="AB475" s="213"/>
      <c r="AC475" s="213"/>
      <c r="AD475" s="213"/>
      <c r="AE475" s="213"/>
      <c r="AF475" s="213"/>
      <c r="AG475" s="213" t="s">
        <v>232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36">
        <v>118</v>
      </c>
      <c r="B476" s="237" t="s">
        <v>755</v>
      </c>
      <c r="C476" s="246" t="s">
        <v>756</v>
      </c>
      <c r="D476" s="238" t="s">
        <v>266</v>
      </c>
      <c r="E476" s="239">
        <v>0.14938000000000001</v>
      </c>
      <c r="F476" s="240"/>
      <c r="G476" s="241">
        <f>ROUND(E476*F476,2)</f>
        <v>0</v>
      </c>
      <c r="H476" s="240"/>
      <c r="I476" s="241">
        <f>ROUND(E476*H476,2)</f>
        <v>0</v>
      </c>
      <c r="J476" s="240"/>
      <c r="K476" s="241">
        <f>ROUND(E476*J476,2)</f>
        <v>0</v>
      </c>
      <c r="L476" s="241">
        <v>21</v>
      </c>
      <c r="M476" s="241">
        <f>G476*(1+L476/100)</f>
        <v>0</v>
      </c>
      <c r="N476" s="239">
        <v>0</v>
      </c>
      <c r="O476" s="239">
        <f>ROUND(E476*N476,2)</f>
        <v>0</v>
      </c>
      <c r="P476" s="239">
        <v>0</v>
      </c>
      <c r="Q476" s="239">
        <f>ROUND(E476*P476,2)</f>
        <v>0</v>
      </c>
      <c r="R476" s="241" t="s">
        <v>531</v>
      </c>
      <c r="S476" s="241" t="s">
        <v>204</v>
      </c>
      <c r="T476" s="242" t="s">
        <v>204</v>
      </c>
      <c r="U476" s="224">
        <v>1.74</v>
      </c>
      <c r="V476" s="224">
        <f>ROUND(E476*U476,2)</f>
        <v>0.26</v>
      </c>
      <c r="W476" s="224"/>
      <c r="X476" s="224" t="s">
        <v>711</v>
      </c>
      <c r="Y476" s="224" t="s">
        <v>207</v>
      </c>
      <c r="Z476" s="213"/>
      <c r="AA476" s="213"/>
      <c r="AB476" s="213"/>
      <c r="AC476" s="213"/>
      <c r="AD476" s="213"/>
      <c r="AE476" s="213"/>
      <c r="AF476" s="213"/>
      <c r="AG476" s="213" t="s">
        <v>712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2" x14ac:dyDescent="0.2">
      <c r="A477" s="220"/>
      <c r="B477" s="221"/>
      <c r="C477" s="267" t="s">
        <v>757</v>
      </c>
      <c r="D477" s="256"/>
      <c r="E477" s="256"/>
      <c r="F477" s="256"/>
      <c r="G477" s="256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24"/>
      <c r="Z477" s="213"/>
      <c r="AA477" s="213"/>
      <c r="AB477" s="213"/>
      <c r="AC477" s="213"/>
      <c r="AD477" s="213"/>
      <c r="AE477" s="213"/>
      <c r="AF477" s="213"/>
      <c r="AG477" s="213" t="s">
        <v>253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x14ac:dyDescent="0.2">
      <c r="A478" s="229" t="s">
        <v>199</v>
      </c>
      <c r="B478" s="230" t="s">
        <v>147</v>
      </c>
      <c r="C478" s="245" t="s">
        <v>148</v>
      </c>
      <c r="D478" s="231"/>
      <c r="E478" s="232"/>
      <c r="F478" s="233"/>
      <c r="G478" s="233">
        <f>SUMIF(AG479:AG533,"&lt;&gt;NOR",G479:G533)</f>
        <v>0</v>
      </c>
      <c r="H478" s="233"/>
      <c r="I478" s="233">
        <f>SUM(I479:I533)</f>
        <v>0</v>
      </c>
      <c r="J478" s="233"/>
      <c r="K478" s="233">
        <f>SUM(K479:K533)</f>
        <v>0</v>
      </c>
      <c r="L478" s="233"/>
      <c r="M478" s="233">
        <f>SUM(M479:M533)</f>
        <v>0</v>
      </c>
      <c r="N478" s="232"/>
      <c r="O478" s="232">
        <f>SUM(O479:O533)</f>
        <v>0.3</v>
      </c>
      <c r="P478" s="232"/>
      <c r="Q478" s="232">
        <f>SUM(Q479:Q533)</f>
        <v>0</v>
      </c>
      <c r="R478" s="233"/>
      <c r="S478" s="233"/>
      <c r="T478" s="234"/>
      <c r="U478" s="228"/>
      <c r="V478" s="228">
        <f>SUM(V479:V533)</f>
        <v>41.9</v>
      </c>
      <c r="W478" s="228"/>
      <c r="X478" s="228"/>
      <c r="Y478" s="228"/>
      <c r="AG478" t="s">
        <v>200</v>
      </c>
    </row>
    <row r="479" spans="1:60" ht="22.5" outlineLevel="1" x14ac:dyDescent="0.2">
      <c r="A479" s="236">
        <v>119</v>
      </c>
      <c r="B479" s="237" t="s">
        <v>758</v>
      </c>
      <c r="C479" s="246" t="s">
        <v>759</v>
      </c>
      <c r="D479" s="238" t="s">
        <v>238</v>
      </c>
      <c r="E479" s="239">
        <v>2.1749999999999998</v>
      </c>
      <c r="F479" s="240"/>
      <c r="G479" s="241">
        <f>ROUND(E479*F479,2)</f>
        <v>0</v>
      </c>
      <c r="H479" s="240"/>
      <c r="I479" s="241">
        <f>ROUND(E479*H479,2)</f>
        <v>0</v>
      </c>
      <c r="J479" s="240"/>
      <c r="K479" s="241">
        <f>ROUND(E479*J479,2)</f>
        <v>0</v>
      </c>
      <c r="L479" s="241">
        <v>21</v>
      </c>
      <c r="M479" s="241">
        <f>G479*(1+L479/100)</f>
        <v>0</v>
      </c>
      <c r="N479" s="239">
        <v>1.8000000000000001E-4</v>
      </c>
      <c r="O479" s="239">
        <f>ROUND(E479*N479,2)</f>
        <v>0</v>
      </c>
      <c r="P479" s="239">
        <v>0</v>
      </c>
      <c r="Q479" s="239">
        <f>ROUND(E479*P479,2)</f>
        <v>0</v>
      </c>
      <c r="R479" s="241" t="s">
        <v>538</v>
      </c>
      <c r="S479" s="241" t="s">
        <v>204</v>
      </c>
      <c r="T479" s="242" t="s">
        <v>204</v>
      </c>
      <c r="U479" s="224">
        <v>0.98299999999999998</v>
      </c>
      <c r="V479" s="224">
        <f>ROUND(E479*U479,2)</f>
        <v>2.14</v>
      </c>
      <c r="W479" s="224"/>
      <c r="X479" s="224" t="s">
        <v>240</v>
      </c>
      <c r="Y479" s="224" t="s">
        <v>207</v>
      </c>
      <c r="Z479" s="213"/>
      <c r="AA479" s="213"/>
      <c r="AB479" s="213"/>
      <c r="AC479" s="213"/>
      <c r="AD479" s="213"/>
      <c r="AE479" s="213"/>
      <c r="AF479" s="213"/>
      <c r="AG479" s="213" t="s">
        <v>241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2" x14ac:dyDescent="0.2">
      <c r="A480" s="220"/>
      <c r="B480" s="221"/>
      <c r="C480" s="247" t="s">
        <v>760</v>
      </c>
      <c r="D480" s="244"/>
      <c r="E480" s="244"/>
      <c r="F480" s="244"/>
      <c r="G480" s="24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24"/>
      <c r="Z480" s="213"/>
      <c r="AA480" s="213"/>
      <c r="AB480" s="213"/>
      <c r="AC480" s="213"/>
      <c r="AD480" s="213"/>
      <c r="AE480" s="213"/>
      <c r="AF480" s="213"/>
      <c r="AG480" s="213" t="s">
        <v>210</v>
      </c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2" x14ac:dyDescent="0.2">
      <c r="A481" s="220"/>
      <c r="B481" s="221"/>
      <c r="C481" s="248" t="s">
        <v>543</v>
      </c>
      <c r="D481" s="226"/>
      <c r="E481" s="227"/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24"/>
      <c r="Z481" s="213"/>
      <c r="AA481" s="213"/>
      <c r="AB481" s="213"/>
      <c r="AC481" s="213"/>
      <c r="AD481" s="213"/>
      <c r="AE481" s="213"/>
      <c r="AF481" s="213"/>
      <c r="AG481" s="213" t="s">
        <v>232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3" x14ac:dyDescent="0.2">
      <c r="A482" s="220"/>
      <c r="B482" s="221"/>
      <c r="C482" s="248" t="s">
        <v>761</v>
      </c>
      <c r="D482" s="226"/>
      <c r="E482" s="227">
        <v>2.1749999999999998</v>
      </c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24"/>
      <c r="Z482" s="213"/>
      <c r="AA482" s="213"/>
      <c r="AB482" s="213"/>
      <c r="AC482" s="213"/>
      <c r="AD482" s="213"/>
      <c r="AE482" s="213"/>
      <c r="AF482" s="213"/>
      <c r="AG482" s="213" t="s">
        <v>232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ht="22.5" outlineLevel="1" x14ac:dyDescent="0.2">
      <c r="A483" s="236">
        <v>120</v>
      </c>
      <c r="B483" s="237" t="s">
        <v>762</v>
      </c>
      <c r="C483" s="246" t="s">
        <v>763</v>
      </c>
      <c r="D483" s="238" t="s">
        <v>261</v>
      </c>
      <c r="E483" s="239">
        <v>6</v>
      </c>
      <c r="F483" s="240"/>
      <c r="G483" s="241">
        <f>ROUND(E483*F483,2)</f>
        <v>0</v>
      </c>
      <c r="H483" s="240"/>
      <c r="I483" s="241">
        <f>ROUND(E483*H483,2)</f>
        <v>0</v>
      </c>
      <c r="J483" s="240"/>
      <c r="K483" s="241">
        <f>ROUND(E483*J483,2)</f>
        <v>0</v>
      </c>
      <c r="L483" s="241">
        <v>21</v>
      </c>
      <c r="M483" s="241">
        <f>G483*(1+L483/100)</f>
        <v>0</v>
      </c>
      <c r="N483" s="239">
        <v>0</v>
      </c>
      <c r="O483" s="239">
        <f>ROUND(E483*N483,2)</f>
        <v>0</v>
      </c>
      <c r="P483" s="239">
        <v>0</v>
      </c>
      <c r="Q483" s="239">
        <f>ROUND(E483*P483,2)</f>
        <v>0</v>
      </c>
      <c r="R483" s="241" t="s">
        <v>538</v>
      </c>
      <c r="S483" s="241" t="s">
        <v>204</v>
      </c>
      <c r="T483" s="242" t="s">
        <v>204</v>
      </c>
      <c r="U483" s="224">
        <v>1.45</v>
      </c>
      <c r="V483" s="224">
        <f>ROUND(E483*U483,2)</f>
        <v>8.6999999999999993</v>
      </c>
      <c r="W483" s="224"/>
      <c r="X483" s="224" t="s">
        <v>240</v>
      </c>
      <c r="Y483" s="224" t="s">
        <v>207</v>
      </c>
      <c r="Z483" s="213"/>
      <c r="AA483" s="213"/>
      <c r="AB483" s="213"/>
      <c r="AC483" s="213"/>
      <c r="AD483" s="213"/>
      <c r="AE483" s="213"/>
      <c r="AF483" s="213"/>
      <c r="AG483" s="213" t="s">
        <v>241</v>
      </c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2" x14ac:dyDescent="0.2">
      <c r="A484" s="220"/>
      <c r="B484" s="221"/>
      <c r="C484" s="248" t="s">
        <v>764</v>
      </c>
      <c r="D484" s="226"/>
      <c r="E484" s="227">
        <v>3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24"/>
      <c r="Z484" s="213"/>
      <c r="AA484" s="213"/>
      <c r="AB484" s="213"/>
      <c r="AC484" s="213"/>
      <c r="AD484" s="213"/>
      <c r="AE484" s="213"/>
      <c r="AF484" s="213"/>
      <c r="AG484" s="213" t="s">
        <v>232</v>
      </c>
      <c r="AH484" s="213">
        <v>5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3" x14ac:dyDescent="0.2">
      <c r="A485" s="220"/>
      <c r="B485" s="221"/>
      <c r="C485" s="248" t="s">
        <v>765</v>
      </c>
      <c r="D485" s="226"/>
      <c r="E485" s="227">
        <v>3</v>
      </c>
      <c r="F485" s="224"/>
      <c r="G485" s="224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24"/>
      <c r="Z485" s="213"/>
      <c r="AA485" s="213"/>
      <c r="AB485" s="213"/>
      <c r="AC485" s="213"/>
      <c r="AD485" s="213"/>
      <c r="AE485" s="213"/>
      <c r="AF485" s="213"/>
      <c r="AG485" s="213" t="s">
        <v>232</v>
      </c>
      <c r="AH485" s="213">
        <v>5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ht="22.5" outlineLevel="1" x14ac:dyDescent="0.2">
      <c r="A486" s="236">
        <v>121</v>
      </c>
      <c r="B486" s="237" t="s">
        <v>766</v>
      </c>
      <c r="C486" s="246" t="s">
        <v>767</v>
      </c>
      <c r="D486" s="238" t="s">
        <v>261</v>
      </c>
      <c r="E486" s="239">
        <v>4</v>
      </c>
      <c r="F486" s="240"/>
      <c r="G486" s="241">
        <f>ROUND(E486*F486,2)</f>
        <v>0</v>
      </c>
      <c r="H486" s="240"/>
      <c r="I486" s="241">
        <f>ROUND(E486*H486,2)</f>
        <v>0</v>
      </c>
      <c r="J486" s="240"/>
      <c r="K486" s="241">
        <f>ROUND(E486*J486,2)</f>
        <v>0</v>
      </c>
      <c r="L486" s="241">
        <v>21</v>
      </c>
      <c r="M486" s="241">
        <f>G486*(1+L486/100)</f>
        <v>0</v>
      </c>
      <c r="N486" s="239">
        <v>0</v>
      </c>
      <c r="O486" s="239">
        <f>ROUND(E486*N486,2)</f>
        <v>0</v>
      </c>
      <c r="P486" s="239">
        <v>0</v>
      </c>
      <c r="Q486" s="239">
        <f>ROUND(E486*P486,2)</f>
        <v>0</v>
      </c>
      <c r="R486" s="241" t="s">
        <v>538</v>
      </c>
      <c r="S486" s="241" t="s">
        <v>204</v>
      </c>
      <c r="T486" s="242" t="s">
        <v>204</v>
      </c>
      <c r="U486" s="224">
        <v>1.5</v>
      </c>
      <c r="V486" s="224">
        <f>ROUND(E486*U486,2)</f>
        <v>6</v>
      </c>
      <c r="W486" s="224"/>
      <c r="X486" s="224" t="s">
        <v>240</v>
      </c>
      <c r="Y486" s="224" t="s">
        <v>207</v>
      </c>
      <c r="Z486" s="213"/>
      <c r="AA486" s="213"/>
      <c r="AB486" s="213"/>
      <c r="AC486" s="213"/>
      <c r="AD486" s="213"/>
      <c r="AE486" s="213"/>
      <c r="AF486" s="213"/>
      <c r="AG486" s="213" t="s">
        <v>241</v>
      </c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2" x14ac:dyDescent="0.2">
      <c r="A487" s="220"/>
      <c r="B487" s="221"/>
      <c r="C487" s="248" t="s">
        <v>768</v>
      </c>
      <c r="D487" s="226"/>
      <c r="E487" s="227">
        <v>4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24"/>
      <c r="Z487" s="213"/>
      <c r="AA487" s="213"/>
      <c r="AB487" s="213"/>
      <c r="AC487" s="213"/>
      <c r="AD487" s="213"/>
      <c r="AE487" s="213"/>
      <c r="AF487" s="213"/>
      <c r="AG487" s="213" t="s">
        <v>232</v>
      </c>
      <c r="AH487" s="213">
        <v>5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ht="22.5" outlineLevel="1" x14ac:dyDescent="0.2">
      <c r="A488" s="236">
        <v>122</v>
      </c>
      <c r="B488" s="237" t="s">
        <v>769</v>
      </c>
      <c r="C488" s="246" t="s">
        <v>770</v>
      </c>
      <c r="D488" s="238" t="s">
        <v>261</v>
      </c>
      <c r="E488" s="239">
        <v>2</v>
      </c>
      <c r="F488" s="240"/>
      <c r="G488" s="241">
        <f>ROUND(E488*F488,2)</f>
        <v>0</v>
      </c>
      <c r="H488" s="240"/>
      <c r="I488" s="241">
        <f>ROUND(E488*H488,2)</f>
        <v>0</v>
      </c>
      <c r="J488" s="240"/>
      <c r="K488" s="241">
        <f>ROUND(E488*J488,2)</f>
        <v>0</v>
      </c>
      <c r="L488" s="241">
        <v>21</v>
      </c>
      <c r="M488" s="241">
        <f>G488*(1+L488/100)</f>
        <v>0</v>
      </c>
      <c r="N488" s="239">
        <v>0</v>
      </c>
      <c r="O488" s="239">
        <f>ROUND(E488*N488,2)</f>
        <v>0</v>
      </c>
      <c r="P488" s="239">
        <v>0</v>
      </c>
      <c r="Q488" s="239">
        <f>ROUND(E488*P488,2)</f>
        <v>0</v>
      </c>
      <c r="R488" s="241" t="s">
        <v>538</v>
      </c>
      <c r="S488" s="241" t="s">
        <v>204</v>
      </c>
      <c r="T488" s="242" t="s">
        <v>204</v>
      </c>
      <c r="U488" s="224">
        <v>1.034</v>
      </c>
      <c r="V488" s="224">
        <f>ROUND(E488*U488,2)</f>
        <v>2.0699999999999998</v>
      </c>
      <c r="W488" s="224"/>
      <c r="X488" s="224" t="s">
        <v>240</v>
      </c>
      <c r="Y488" s="224" t="s">
        <v>207</v>
      </c>
      <c r="Z488" s="213"/>
      <c r="AA488" s="213"/>
      <c r="AB488" s="213"/>
      <c r="AC488" s="213"/>
      <c r="AD488" s="213"/>
      <c r="AE488" s="213"/>
      <c r="AF488" s="213"/>
      <c r="AG488" s="213" t="s">
        <v>241</v>
      </c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2" x14ac:dyDescent="0.2">
      <c r="A489" s="220"/>
      <c r="B489" s="221"/>
      <c r="C489" s="248" t="s">
        <v>771</v>
      </c>
      <c r="D489" s="226"/>
      <c r="E489" s="227">
        <v>2</v>
      </c>
      <c r="F489" s="224"/>
      <c r="G489" s="224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24"/>
      <c r="Z489" s="213"/>
      <c r="AA489" s="213"/>
      <c r="AB489" s="213"/>
      <c r="AC489" s="213"/>
      <c r="AD489" s="213"/>
      <c r="AE489" s="213"/>
      <c r="AF489" s="213"/>
      <c r="AG489" s="213" t="s">
        <v>232</v>
      </c>
      <c r="AH489" s="213">
        <v>5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ht="22.5" outlineLevel="1" x14ac:dyDescent="0.2">
      <c r="A490" s="236">
        <v>123</v>
      </c>
      <c r="B490" s="237" t="s">
        <v>772</v>
      </c>
      <c r="C490" s="246" t="s">
        <v>773</v>
      </c>
      <c r="D490" s="238" t="s">
        <v>261</v>
      </c>
      <c r="E490" s="239">
        <v>1</v>
      </c>
      <c r="F490" s="240"/>
      <c r="G490" s="241">
        <f>ROUND(E490*F490,2)</f>
        <v>0</v>
      </c>
      <c r="H490" s="240"/>
      <c r="I490" s="241">
        <f>ROUND(E490*H490,2)</f>
        <v>0</v>
      </c>
      <c r="J490" s="240"/>
      <c r="K490" s="241">
        <f>ROUND(E490*J490,2)</f>
        <v>0</v>
      </c>
      <c r="L490" s="241">
        <v>21</v>
      </c>
      <c r="M490" s="241">
        <f>G490*(1+L490/100)</f>
        <v>0</v>
      </c>
      <c r="N490" s="239">
        <v>0</v>
      </c>
      <c r="O490" s="239">
        <f>ROUND(E490*N490,2)</f>
        <v>0</v>
      </c>
      <c r="P490" s="239">
        <v>0</v>
      </c>
      <c r="Q490" s="239">
        <f>ROUND(E490*P490,2)</f>
        <v>0</v>
      </c>
      <c r="R490" s="241" t="s">
        <v>538</v>
      </c>
      <c r="S490" s="241" t="s">
        <v>204</v>
      </c>
      <c r="T490" s="242" t="s">
        <v>204</v>
      </c>
      <c r="U490" s="224">
        <v>2.266</v>
      </c>
      <c r="V490" s="224">
        <f>ROUND(E490*U490,2)</f>
        <v>2.27</v>
      </c>
      <c r="W490" s="224"/>
      <c r="X490" s="224" t="s">
        <v>240</v>
      </c>
      <c r="Y490" s="224" t="s">
        <v>207</v>
      </c>
      <c r="Z490" s="213"/>
      <c r="AA490" s="213"/>
      <c r="AB490" s="213"/>
      <c r="AC490" s="213"/>
      <c r="AD490" s="213"/>
      <c r="AE490" s="213"/>
      <c r="AF490" s="213"/>
      <c r="AG490" s="213" t="s">
        <v>241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2" x14ac:dyDescent="0.2">
      <c r="A491" s="220"/>
      <c r="B491" s="221"/>
      <c r="C491" s="247" t="s">
        <v>774</v>
      </c>
      <c r="D491" s="244"/>
      <c r="E491" s="244"/>
      <c r="F491" s="244"/>
      <c r="G491" s="244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24"/>
      <c r="Z491" s="213"/>
      <c r="AA491" s="213"/>
      <c r="AB491" s="213"/>
      <c r="AC491" s="213"/>
      <c r="AD491" s="213"/>
      <c r="AE491" s="213"/>
      <c r="AF491" s="213"/>
      <c r="AG491" s="213" t="s">
        <v>210</v>
      </c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2" x14ac:dyDescent="0.2">
      <c r="A492" s="220"/>
      <c r="B492" s="221"/>
      <c r="C492" s="248" t="s">
        <v>775</v>
      </c>
      <c r="D492" s="226"/>
      <c r="E492" s="227">
        <v>1</v>
      </c>
      <c r="F492" s="224"/>
      <c r="G492" s="224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24"/>
      <c r="Z492" s="213"/>
      <c r="AA492" s="213"/>
      <c r="AB492" s="213"/>
      <c r="AC492" s="213"/>
      <c r="AD492" s="213"/>
      <c r="AE492" s="213"/>
      <c r="AF492" s="213"/>
      <c r="AG492" s="213" t="s">
        <v>232</v>
      </c>
      <c r="AH492" s="213">
        <v>5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ht="22.5" outlineLevel="1" x14ac:dyDescent="0.2">
      <c r="A493" s="257">
        <v>124</v>
      </c>
      <c r="B493" s="258" t="s">
        <v>776</v>
      </c>
      <c r="C493" s="268" t="s">
        <v>777</v>
      </c>
      <c r="D493" s="259" t="s">
        <v>261</v>
      </c>
      <c r="E493" s="260">
        <v>3</v>
      </c>
      <c r="F493" s="261"/>
      <c r="G493" s="262">
        <f>ROUND(E493*F493,2)</f>
        <v>0</v>
      </c>
      <c r="H493" s="261"/>
      <c r="I493" s="262">
        <f>ROUND(E493*H493,2)</f>
        <v>0</v>
      </c>
      <c r="J493" s="261"/>
      <c r="K493" s="262">
        <f>ROUND(E493*J493,2)</f>
        <v>0</v>
      </c>
      <c r="L493" s="262">
        <v>21</v>
      </c>
      <c r="M493" s="262">
        <f>G493*(1+L493/100)</f>
        <v>0</v>
      </c>
      <c r="N493" s="260">
        <v>0</v>
      </c>
      <c r="O493" s="260">
        <f>ROUND(E493*N493,2)</f>
        <v>0</v>
      </c>
      <c r="P493" s="260">
        <v>0</v>
      </c>
      <c r="Q493" s="260">
        <f>ROUND(E493*P493,2)</f>
        <v>0</v>
      </c>
      <c r="R493" s="262" t="s">
        <v>538</v>
      </c>
      <c r="S493" s="262" t="s">
        <v>204</v>
      </c>
      <c r="T493" s="263" t="s">
        <v>204</v>
      </c>
      <c r="U493" s="224">
        <v>0.68</v>
      </c>
      <c r="V493" s="224">
        <f>ROUND(E493*U493,2)</f>
        <v>2.04</v>
      </c>
      <c r="W493" s="224"/>
      <c r="X493" s="224" t="s">
        <v>240</v>
      </c>
      <c r="Y493" s="224" t="s">
        <v>207</v>
      </c>
      <c r="Z493" s="213"/>
      <c r="AA493" s="213"/>
      <c r="AB493" s="213"/>
      <c r="AC493" s="213"/>
      <c r="AD493" s="213"/>
      <c r="AE493" s="213"/>
      <c r="AF493" s="213"/>
      <c r="AG493" s="213" t="s">
        <v>241</v>
      </c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36">
        <v>125</v>
      </c>
      <c r="B494" s="237" t="s">
        <v>778</v>
      </c>
      <c r="C494" s="246" t="s">
        <v>779</v>
      </c>
      <c r="D494" s="238" t="s">
        <v>261</v>
      </c>
      <c r="E494" s="239">
        <v>12</v>
      </c>
      <c r="F494" s="240"/>
      <c r="G494" s="241">
        <f>ROUND(E494*F494,2)</f>
        <v>0</v>
      </c>
      <c r="H494" s="240"/>
      <c r="I494" s="241">
        <f>ROUND(E494*H494,2)</f>
        <v>0</v>
      </c>
      <c r="J494" s="240"/>
      <c r="K494" s="241">
        <f>ROUND(E494*J494,2)</f>
        <v>0</v>
      </c>
      <c r="L494" s="241">
        <v>21</v>
      </c>
      <c r="M494" s="241">
        <f>G494*(1+L494/100)</f>
        <v>0</v>
      </c>
      <c r="N494" s="239">
        <v>0</v>
      </c>
      <c r="O494" s="239">
        <f>ROUND(E494*N494,2)</f>
        <v>0</v>
      </c>
      <c r="P494" s="239">
        <v>0</v>
      </c>
      <c r="Q494" s="239">
        <f>ROUND(E494*P494,2)</f>
        <v>0</v>
      </c>
      <c r="R494" s="241" t="s">
        <v>538</v>
      </c>
      <c r="S494" s="241" t="s">
        <v>204</v>
      </c>
      <c r="T494" s="242" t="s">
        <v>204</v>
      </c>
      <c r="U494" s="224">
        <v>0.77500000000000002</v>
      </c>
      <c r="V494" s="224">
        <f>ROUND(E494*U494,2)</f>
        <v>9.3000000000000007</v>
      </c>
      <c r="W494" s="224"/>
      <c r="X494" s="224" t="s">
        <v>240</v>
      </c>
      <c r="Y494" s="224" t="s">
        <v>207</v>
      </c>
      <c r="Z494" s="213"/>
      <c r="AA494" s="213"/>
      <c r="AB494" s="213"/>
      <c r="AC494" s="213"/>
      <c r="AD494" s="213"/>
      <c r="AE494" s="213"/>
      <c r="AF494" s="213"/>
      <c r="AG494" s="213" t="s">
        <v>241</v>
      </c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2" x14ac:dyDescent="0.2">
      <c r="A495" s="220"/>
      <c r="B495" s="221"/>
      <c r="C495" s="248" t="s">
        <v>780</v>
      </c>
      <c r="D495" s="226"/>
      <c r="E495" s="227">
        <v>2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24"/>
      <c r="Z495" s="213"/>
      <c r="AA495" s="213"/>
      <c r="AB495" s="213"/>
      <c r="AC495" s="213"/>
      <c r="AD495" s="213"/>
      <c r="AE495" s="213"/>
      <c r="AF495" s="213"/>
      <c r="AG495" s="213" t="s">
        <v>232</v>
      </c>
      <c r="AH495" s="213">
        <v>5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3" x14ac:dyDescent="0.2">
      <c r="A496" s="220"/>
      <c r="B496" s="221"/>
      <c r="C496" s="248" t="s">
        <v>781</v>
      </c>
      <c r="D496" s="226"/>
      <c r="E496" s="227">
        <v>8</v>
      </c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24"/>
      <c r="Z496" s="213"/>
      <c r="AA496" s="213"/>
      <c r="AB496" s="213"/>
      <c r="AC496" s="213"/>
      <c r="AD496" s="213"/>
      <c r="AE496" s="213"/>
      <c r="AF496" s="213"/>
      <c r="AG496" s="213" t="s">
        <v>232</v>
      </c>
      <c r="AH496" s="213">
        <v>5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3" x14ac:dyDescent="0.2">
      <c r="A497" s="220"/>
      <c r="B497" s="221"/>
      <c r="C497" s="248" t="s">
        <v>782</v>
      </c>
      <c r="D497" s="226"/>
      <c r="E497" s="227">
        <v>2</v>
      </c>
      <c r="F497" s="224"/>
      <c r="G497" s="224"/>
      <c r="H497" s="224"/>
      <c r="I497" s="224"/>
      <c r="J497" s="224"/>
      <c r="K497" s="224"/>
      <c r="L497" s="224"/>
      <c r="M497" s="224"/>
      <c r="N497" s="223"/>
      <c r="O497" s="223"/>
      <c r="P497" s="223"/>
      <c r="Q497" s="223"/>
      <c r="R497" s="224"/>
      <c r="S497" s="224"/>
      <c r="T497" s="224"/>
      <c r="U497" s="224"/>
      <c r="V497" s="224"/>
      <c r="W497" s="224"/>
      <c r="X497" s="224"/>
      <c r="Y497" s="224"/>
      <c r="Z497" s="213"/>
      <c r="AA497" s="213"/>
      <c r="AB497" s="213"/>
      <c r="AC497" s="213"/>
      <c r="AD497" s="213"/>
      <c r="AE497" s="213"/>
      <c r="AF497" s="213"/>
      <c r="AG497" s="213" t="s">
        <v>232</v>
      </c>
      <c r="AH497" s="213">
        <v>5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36">
        <v>126</v>
      </c>
      <c r="B498" s="237" t="s">
        <v>783</v>
      </c>
      <c r="C498" s="246" t="s">
        <v>784</v>
      </c>
      <c r="D498" s="238" t="s">
        <v>245</v>
      </c>
      <c r="E498" s="239">
        <v>4.3499999999999996</v>
      </c>
      <c r="F498" s="240"/>
      <c r="G498" s="241">
        <f>ROUND(E498*F498,2)</f>
        <v>0</v>
      </c>
      <c r="H498" s="240"/>
      <c r="I498" s="241">
        <f>ROUND(E498*H498,2)</f>
        <v>0</v>
      </c>
      <c r="J498" s="240"/>
      <c r="K498" s="241">
        <f>ROUND(E498*J498,2)</f>
        <v>0</v>
      </c>
      <c r="L498" s="241">
        <v>21</v>
      </c>
      <c r="M498" s="241">
        <f>G498*(1+L498/100)</f>
        <v>0</v>
      </c>
      <c r="N498" s="239">
        <v>1.7000000000000001E-4</v>
      </c>
      <c r="O498" s="239">
        <f>ROUND(E498*N498,2)</f>
        <v>0</v>
      </c>
      <c r="P498" s="239">
        <v>0</v>
      </c>
      <c r="Q498" s="239">
        <f>ROUND(E498*P498,2)</f>
        <v>0</v>
      </c>
      <c r="R498" s="241"/>
      <c r="S498" s="241" t="s">
        <v>355</v>
      </c>
      <c r="T498" s="242" t="s">
        <v>204</v>
      </c>
      <c r="U498" s="224">
        <v>1.3029999999999999</v>
      </c>
      <c r="V498" s="224">
        <f>ROUND(E498*U498,2)</f>
        <v>5.67</v>
      </c>
      <c r="W498" s="224"/>
      <c r="X498" s="224" t="s">
        <v>240</v>
      </c>
      <c r="Y498" s="224" t="s">
        <v>207</v>
      </c>
      <c r="Z498" s="213"/>
      <c r="AA498" s="213"/>
      <c r="AB498" s="213"/>
      <c r="AC498" s="213"/>
      <c r="AD498" s="213"/>
      <c r="AE498" s="213"/>
      <c r="AF498" s="213"/>
      <c r="AG498" s="213" t="s">
        <v>241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2" x14ac:dyDescent="0.2">
      <c r="A499" s="220"/>
      <c r="B499" s="221"/>
      <c r="C499" s="247" t="s">
        <v>760</v>
      </c>
      <c r="D499" s="244"/>
      <c r="E499" s="244"/>
      <c r="F499" s="244"/>
      <c r="G499" s="24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24"/>
      <c r="Z499" s="213"/>
      <c r="AA499" s="213"/>
      <c r="AB499" s="213"/>
      <c r="AC499" s="213"/>
      <c r="AD499" s="213"/>
      <c r="AE499" s="213"/>
      <c r="AF499" s="213"/>
      <c r="AG499" s="213" t="s">
        <v>210</v>
      </c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2" x14ac:dyDescent="0.2">
      <c r="A500" s="220"/>
      <c r="B500" s="221"/>
      <c r="C500" s="248" t="s">
        <v>785</v>
      </c>
      <c r="D500" s="226"/>
      <c r="E500" s="227">
        <v>4.3499999999999996</v>
      </c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24"/>
      <c r="Z500" s="213"/>
      <c r="AA500" s="213"/>
      <c r="AB500" s="213"/>
      <c r="AC500" s="213"/>
      <c r="AD500" s="213"/>
      <c r="AE500" s="213"/>
      <c r="AF500" s="213"/>
      <c r="AG500" s="213" t="s">
        <v>232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57">
        <v>127</v>
      </c>
      <c r="B501" s="258" t="s">
        <v>786</v>
      </c>
      <c r="C501" s="268" t="s">
        <v>787</v>
      </c>
      <c r="D501" s="259" t="s">
        <v>261</v>
      </c>
      <c r="E501" s="260">
        <v>3</v>
      </c>
      <c r="F501" s="261"/>
      <c r="G501" s="262">
        <f>ROUND(E501*F501,2)</f>
        <v>0</v>
      </c>
      <c r="H501" s="261"/>
      <c r="I501" s="262">
        <f>ROUND(E501*H501,2)</f>
        <v>0</v>
      </c>
      <c r="J501" s="261"/>
      <c r="K501" s="262">
        <f>ROUND(E501*J501,2)</f>
        <v>0</v>
      </c>
      <c r="L501" s="262">
        <v>21</v>
      </c>
      <c r="M501" s="262">
        <f>G501*(1+L501/100)</f>
        <v>0</v>
      </c>
      <c r="N501" s="260">
        <v>0</v>
      </c>
      <c r="O501" s="260">
        <f>ROUND(E501*N501,2)</f>
        <v>0</v>
      </c>
      <c r="P501" s="260">
        <v>0</v>
      </c>
      <c r="Q501" s="260">
        <f>ROUND(E501*P501,2)</f>
        <v>0</v>
      </c>
      <c r="R501" s="262"/>
      <c r="S501" s="262" t="s">
        <v>355</v>
      </c>
      <c r="T501" s="263" t="s">
        <v>205</v>
      </c>
      <c r="U501" s="224">
        <v>0.19</v>
      </c>
      <c r="V501" s="224">
        <f>ROUND(E501*U501,2)</f>
        <v>0.56999999999999995</v>
      </c>
      <c r="W501" s="224"/>
      <c r="X501" s="224" t="s">
        <v>240</v>
      </c>
      <c r="Y501" s="224" t="s">
        <v>207</v>
      </c>
      <c r="Z501" s="213"/>
      <c r="AA501" s="213"/>
      <c r="AB501" s="213"/>
      <c r="AC501" s="213"/>
      <c r="AD501" s="213"/>
      <c r="AE501" s="213"/>
      <c r="AF501" s="213"/>
      <c r="AG501" s="213" t="s">
        <v>241</v>
      </c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">
      <c r="A502" s="257">
        <v>128</v>
      </c>
      <c r="B502" s="258" t="s">
        <v>788</v>
      </c>
      <c r="C502" s="268" t="s">
        <v>789</v>
      </c>
      <c r="D502" s="259" t="s">
        <v>261</v>
      </c>
      <c r="E502" s="260">
        <v>13</v>
      </c>
      <c r="F502" s="261"/>
      <c r="G502" s="262">
        <f>ROUND(E502*F502,2)</f>
        <v>0</v>
      </c>
      <c r="H502" s="261"/>
      <c r="I502" s="262">
        <f>ROUND(E502*H502,2)</f>
        <v>0</v>
      </c>
      <c r="J502" s="261"/>
      <c r="K502" s="262">
        <f>ROUND(E502*J502,2)</f>
        <v>0</v>
      </c>
      <c r="L502" s="262">
        <v>21</v>
      </c>
      <c r="M502" s="262">
        <f>G502*(1+L502/100)</f>
        <v>0</v>
      </c>
      <c r="N502" s="260">
        <v>0</v>
      </c>
      <c r="O502" s="260">
        <f>ROUND(E502*N502,2)</f>
        <v>0</v>
      </c>
      <c r="P502" s="260">
        <v>0</v>
      </c>
      <c r="Q502" s="260">
        <f>ROUND(E502*P502,2)</f>
        <v>0</v>
      </c>
      <c r="R502" s="262"/>
      <c r="S502" s="262" t="s">
        <v>355</v>
      </c>
      <c r="T502" s="263" t="s">
        <v>205</v>
      </c>
      <c r="U502" s="224">
        <v>0.19</v>
      </c>
      <c r="V502" s="224">
        <f>ROUND(E502*U502,2)</f>
        <v>2.4700000000000002</v>
      </c>
      <c r="W502" s="224"/>
      <c r="X502" s="224" t="s">
        <v>240</v>
      </c>
      <c r="Y502" s="224" t="s">
        <v>207</v>
      </c>
      <c r="Z502" s="213"/>
      <c r="AA502" s="213"/>
      <c r="AB502" s="213"/>
      <c r="AC502" s="213"/>
      <c r="AD502" s="213"/>
      <c r="AE502" s="213"/>
      <c r="AF502" s="213"/>
      <c r="AG502" s="213" t="s">
        <v>241</v>
      </c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ht="22.5" outlineLevel="1" x14ac:dyDescent="0.2">
      <c r="A503" s="236">
        <v>129</v>
      </c>
      <c r="B503" s="237" t="s">
        <v>790</v>
      </c>
      <c r="C503" s="246" t="s">
        <v>791</v>
      </c>
      <c r="D503" s="238" t="s">
        <v>261</v>
      </c>
      <c r="E503" s="239">
        <v>2</v>
      </c>
      <c r="F503" s="240"/>
      <c r="G503" s="241">
        <f>ROUND(E503*F503,2)</f>
        <v>0</v>
      </c>
      <c r="H503" s="240"/>
      <c r="I503" s="241">
        <f>ROUND(E503*H503,2)</f>
        <v>0</v>
      </c>
      <c r="J503" s="240"/>
      <c r="K503" s="241">
        <f>ROUND(E503*J503,2)</f>
        <v>0</v>
      </c>
      <c r="L503" s="241">
        <v>21</v>
      </c>
      <c r="M503" s="241">
        <f>G503*(1+L503/100)</f>
        <v>0</v>
      </c>
      <c r="N503" s="239">
        <v>7.5000000000000002E-4</v>
      </c>
      <c r="O503" s="239">
        <f>ROUND(E503*N503,2)</f>
        <v>0</v>
      </c>
      <c r="P503" s="239">
        <v>0</v>
      </c>
      <c r="Q503" s="239">
        <f>ROUND(E503*P503,2)</f>
        <v>0</v>
      </c>
      <c r="R503" s="241" t="s">
        <v>290</v>
      </c>
      <c r="S503" s="241" t="s">
        <v>204</v>
      </c>
      <c r="T503" s="242" t="s">
        <v>204</v>
      </c>
      <c r="U503" s="224">
        <v>0</v>
      </c>
      <c r="V503" s="224">
        <f>ROUND(E503*U503,2)</f>
        <v>0</v>
      </c>
      <c r="W503" s="224"/>
      <c r="X503" s="224" t="s">
        <v>291</v>
      </c>
      <c r="Y503" s="224" t="s">
        <v>207</v>
      </c>
      <c r="Z503" s="213"/>
      <c r="AA503" s="213"/>
      <c r="AB503" s="213"/>
      <c r="AC503" s="213"/>
      <c r="AD503" s="213"/>
      <c r="AE503" s="213"/>
      <c r="AF503" s="213"/>
      <c r="AG503" s="213" t="s">
        <v>292</v>
      </c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2" x14ac:dyDescent="0.2">
      <c r="A504" s="220"/>
      <c r="B504" s="221"/>
      <c r="C504" s="248" t="s">
        <v>493</v>
      </c>
      <c r="D504" s="226"/>
      <c r="E504" s="227"/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24"/>
      <c r="Z504" s="213"/>
      <c r="AA504" s="213"/>
      <c r="AB504" s="213"/>
      <c r="AC504" s="213"/>
      <c r="AD504" s="213"/>
      <c r="AE504" s="213"/>
      <c r="AF504" s="213"/>
      <c r="AG504" s="213" t="s">
        <v>232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3" x14ac:dyDescent="0.2">
      <c r="A505" s="220"/>
      <c r="B505" s="221"/>
      <c r="C505" s="248" t="s">
        <v>500</v>
      </c>
      <c r="D505" s="226"/>
      <c r="E505" s="227">
        <v>2</v>
      </c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24"/>
      <c r="Z505" s="213"/>
      <c r="AA505" s="213"/>
      <c r="AB505" s="213"/>
      <c r="AC505" s="213"/>
      <c r="AD505" s="213"/>
      <c r="AE505" s="213"/>
      <c r="AF505" s="213"/>
      <c r="AG505" s="213" t="s">
        <v>232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36">
        <v>130</v>
      </c>
      <c r="B506" s="237" t="s">
        <v>792</v>
      </c>
      <c r="C506" s="246" t="s">
        <v>793</v>
      </c>
      <c r="D506" s="238" t="s">
        <v>261</v>
      </c>
      <c r="E506" s="239">
        <v>8</v>
      </c>
      <c r="F506" s="240"/>
      <c r="G506" s="241">
        <f>ROUND(E506*F506,2)</f>
        <v>0</v>
      </c>
      <c r="H506" s="240"/>
      <c r="I506" s="241">
        <f>ROUND(E506*H506,2)</f>
        <v>0</v>
      </c>
      <c r="J506" s="240"/>
      <c r="K506" s="241">
        <f>ROUND(E506*J506,2)</f>
        <v>0</v>
      </c>
      <c r="L506" s="241">
        <v>21</v>
      </c>
      <c r="M506" s="241">
        <f>G506*(1+L506/100)</f>
        <v>0</v>
      </c>
      <c r="N506" s="239">
        <v>7.5000000000000002E-4</v>
      </c>
      <c r="O506" s="239">
        <f>ROUND(E506*N506,2)</f>
        <v>0.01</v>
      </c>
      <c r="P506" s="239">
        <v>0</v>
      </c>
      <c r="Q506" s="239">
        <f>ROUND(E506*P506,2)</f>
        <v>0</v>
      </c>
      <c r="R506" s="241" t="s">
        <v>290</v>
      </c>
      <c r="S506" s="241" t="s">
        <v>204</v>
      </c>
      <c r="T506" s="242" t="s">
        <v>204</v>
      </c>
      <c r="U506" s="224">
        <v>0</v>
      </c>
      <c r="V506" s="224">
        <f>ROUND(E506*U506,2)</f>
        <v>0</v>
      </c>
      <c r="W506" s="224"/>
      <c r="X506" s="224" t="s">
        <v>291</v>
      </c>
      <c r="Y506" s="224" t="s">
        <v>207</v>
      </c>
      <c r="Z506" s="213"/>
      <c r="AA506" s="213"/>
      <c r="AB506" s="213"/>
      <c r="AC506" s="213"/>
      <c r="AD506" s="213"/>
      <c r="AE506" s="213"/>
      <c r="AF506" s="213"/>
      <c r="AG506" s="213" t="s">
        <v>292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2" x14ac:dyDescent="0.2">
      <c r="A507" s="220"/>
      <c r="B507" s="221"/>
      <c r="C507" s="248" t="s">
        <v>493</v>
      </c>
      <c r="D507" s="226"/>
      <c r="E507" s="227"/>
      <c r="F507" s="224"/>
      <c r="G507" s="224"/>
      <c r="H507" s="224"/>
      <c r="I507" s="224"/>
      <c r="J507" s="224"/>
      <c r="K507" s="224"/>
      <c r="L507" s="224"/>
      <c r="M507" s="224"/>
      <c r="N507" s="223"/>
      <c r="O507" s="223"/>
      <c r="P507" s="223"/>
      <c r="Q507" s="223"/>
      <c r="R507" s="224"/>
      <c r="S507" s="224"/>
      <c r="T507" s="224"/>
      <c r="U507" s="224"/>
      <c r="V507" s="224"/>
      <c r="W507" s="224"/>
      <c r="X507" s="224"/>
      <c r="Y507" s="224"/>
      <c r="Z507" s="213"/>
      <c r="AA507" s="213"/>
      <c r="AB507" s="213"/>
      <c r="AC507" s="213"/>
      <c r="AD507" s="213"/>
      <c r="AE507" s="213"/>
      <c r="AF507" s="213"/>
      <c r="AG507" s="213" t="s">
        <v>232</v>
      </c>
      <c r="AH507" s="213">
        <v>0</v>
      </c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3" x14ac:dyDescent="0.2">
      <c r="A508" s="220"/>
      <c r="B508" s="221"/>
      <c r="C508" s="248" t="s">
        <v>510</v>
      </c>
      <c r="D508" s="226"/>
      <c r="E508" s="227">
        <v>3</v>
      </c>
      <c r="F508" s="224"/>
      <c r="G508" s="224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24"/>
      <c r="Z508" s="213"/>
      <c r="AA508" s="213"/>
      <c r="AB508" s="213"/>
      <c r="AC508" s="213"/>
      <c r="AD508" s="213"/>
      <c r="AE508" s="213"/>
      <c r="AF508" s="213"/>
      <c r="AG508" s="213" t="s">
        <v>232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3" x14ac:dyDescent="0.2">
      <c r="A509" s="220"/>
      <c r="B509" s="221"/>
      <c r="C509" s="248" t="s">
        <v>504</v>
      </c>
      <c r="D509" s="226"/>
      <c r="E509" s="227">
        <v>1</v>
      </c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24"/>
      <c r="Z509" s="213"/>
      <c r="AA509" s="213"/>
      <c r="AB509" s="213"/>
      <c r="AC509" s="213"/>
      <c r="AD509" s="213"/>
      <c r="AE509" s="213"/>
      <c r="AF509" s="213"/>
      <c r="AG509" s="213" t="s">
        <v>232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3" x14ac:dyDescent="0.2">
      <c r="A510" s="220"/>
      <c r="B510" s="221"/>
      <c r="C510" s="248" t="s">
        <v>507</v>
      </c>
      <c r="D510" s="226"/>
      <c r="E510" s="227">
        <v>3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24"/>
      <c r="Z510" s="213"/>
      <c r="AA510" s="213"/>
      <c r="AB510" s="213"/>
      <c r="AC510" s="213"/>
      <c r="AD510" s="213"/>
      <c r="AE510" s="213"/>
      <c r="AF510" s="213"/>
      <c r="AG510" s="213" t="s">
        <v>232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3" x14ac:dyDescent="0.2">
      <c r="A511" s="220"/>
      <c r="B511" s="221"/>
      <c r="C511" s="248" t="s">
        <v>501</v>
      </c>
      <c r="D511" s="226"/>
      <c r="E511" s="227">
        <v>1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24"/>
      <c r="Z511" s="213"/>
      <c r="AA511" s="213"/>
      <c r="AB511" s="213"/>
      <c r="AC511" s="213"/>
      <c r="AD511" s="213"/>
      <c r="AE511" s="213"/>
      <c r="AF511" s="213"/>
      <c r="AG511" s="213" t="s">
        <v>232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36">
        <v>131</v>
      </c>
      <c r="B512" s="237" t="s">
        <v>794</v>
      </c>
      <c r="C512" s="246" t="s">
        <v>795</v>
      </c>
      <c r="D512" s="238" t="s">
        <v>261</v>
      </c>
      <c r="E512" s="239">
        <v>2</v>
      </c>
      <c r="F512" s="240"/>
      <c r="G512" s="241">
        <f>ROUND(E512*F512,2)</f>
        <v>0</v>
      </c>
      <c r="H512" s="240"/>
      <c r="I512" s="241">
        <f>ROUND(E512*H512,2)</f>
        <v>0</v>
      </c>
      <c r="J512" s="240"/>
      <c r="K512" s="241">
        <f>ROUND(E512*J512,2)</f>
        <v>0</v>
      </c>
      <c r="L512" s="241">
        <v>21</v>
      </c>
      <c r="M512" s="241">
        <f>G512*(1+L512/100)</f>
        <v>0</v>
      </c>
      <c r="N512" s="239">
        <v>0</v>
      </c>
      <c r="O512" s="239">
        <f>ROUND(E512*N512,2)</f>
        <v>0</v>
      </c>
      <c r="P512" s="239">
        <v>0</v>
      </c>
      <c r="Q512" s="239">
        <f>ROUND(E512*P512,2)</f>
        <v>0</v>
      </c>
      <c r="R512" s="241" t="s">
        <v>290</v>
      </c>
      <c r="S512" s="241" t="s">
        <v>204</v>
      </c>
      <c r="T512" s="242" t="s">
        <v>204</v>
      </c>
      <c r="U512" s="224">
        <v>0</v>
      </c>
      <c r="V512" s="224">
        <f>ROUND(E512*U512,2)</f>
        <v>0</v>
      </c>
      <c r="W512" s="224"/>
      <c r="X512" s="224" t="s">
        <v>291</v>
      </c>
      <c r="Y512" s="224" t="s">
        <v>207</v>
      </c>
      <c r="Z512" s="213"/>
      <c r="AA512" s="213"/>
      <c r="AB512" s="213"/>
      <c r="AC512" s="213"/>
      <c r="AD512" s="213"/>
      <c r="AE512" s="213"/>
      <c r="AF512" s="213"/>
      <c r="AG512" s="213" t="s">
        <v>292</v>
      </c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2" x14ac:dyDescent="0.2">
      <c r="A513" s="220"/>
      <c r="B513" s="221"/>
      <c r="C513" s="248" t="s">
        <v>493</v>
      </c>
      <c r="D513" s="226"/>
      <c r="E513" s="227"/>
      <c r="F513" s="224"/>
      <c r="G513" s="224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24"/>
      <c r="Z513" s="213"/>
      <c r="AA513" s="213"/>
      <c r="AB513" s="213"/>
      <c r="AC513" s="213"/>
      <c r="AD513" s="213"/>
      <c r="AE513" s="213"/>
      <c r="AF513" s="213"/>
      <c r="AG513" s="213" t="s">
        <v>232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3" x14ac:dyDescent="0.2">
      <c r="A514" s="220"/>
      <c r="B514" s="221"/>
      <c r="C514" s="248" t="s">
        <v>796</v>
      </c>
      <c r="D514" s="226"/>
      <c r="E514" s="227">
        <v>2</v>
      </c>
      <c r="F514" s="224"/>
      <c r="G514" s="224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24"/>
      <c r="Z514" s="213"/>
      <c r="AA514" s="213"/>
      <c r="AB514" s="213"/>
      <c r="AC514" s="213"/>
      <c r="AD514" s="213"/>
      <c r="AE514" s="213"/>
      <c r="AF514" s="213"/>
      <c r="AG514" s="213" t="s">
        <v>232</v>
      </c>
      <c r="AH514" s="213">
        <v>0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ht="45" outlineLevel="1" x14ac:dyDescent="0.2">
      <c r="A515" s="236">
        <v>132</v>
      </c>
      <c r="B515" s="237" t="s">
        <v>797</v>
      </c>
      <c r="C515" s="246" t="s">
        <v>798</v>
      </c>
      <c r="D515" s="238" t="s">
        <v>261</v>
      </c>
      <c r="E515" s="239">
        <v>3</v>
      </c>
      <c r="F515" s="240"/>
      <c r="G515" s="241">
        <f>ROUND(E515*F515,2)</f>
        <v>0</v>
      </c>
      <c r="H515" s="240"/>
      <c r="I515" s="241">
        <f>ROUND(E515*H515,2)</f>
        <v>0</v>
      </c>
      <c r="J515" s="240"/>
      <c r="K515" s="241">
        <f>ROUND(E515*J515,2)</f>
        <v>0</v>
      </c>
      <c r="L515" s="241">
        <v>21</v>
      </c>
      <c r="M515" s="241">
        <f>G515*(1+L515/100)</f>
        <v>0</v>
      </c>
      <c r="N515" s="239">
        <v>1.7000000000000001E-2</v>
      </c>
      <c r="O515" s="239">
        <f>ROUND(E515*N515,2)</f>
        <v>0.05</v>
      </c>
      <c r="P515" s="239">
        <v>0</v>
      </c>
      <c r="Q515" s="239">
        <f>ROUND(E515*P515,2)</f>
        <v>0</v>
      </c>
      <c r="R515" s="241" t="s">
        <v>290</v>
      </c>
      <c r="S515" s="241" t="s">
        <v>204</v>
      </c>
      <c r="T515" s="242" t="s">
        <v>204</v>
      </c>
      <c r="U515" s="224">
        <v>0</v>
      </c>
      <c r="V515" s="224">
        <f>ROUND(E515*U515,2)</f>
        <v>0</v>
      </c>
      <c r="W515" s="224"/>
      <c r="X515" s="224" t="s">
        <v>291</v>
      </c>
      <c r="Y515" s="224" t="s">
        <v>207</v>
      </c>
      <c r="Z515" s="213"/>
      <c r="AA515" s="213"/>
      <c r="AB515" s="213"/>
      <c r="AC515" s="213"/>
      <c r="AD515" s="213"/>
      <c r="AE515" s="213"/>
      <c r="AF515" s="213"/>
      <c r="AG515" s="213" t="s">
        <v>292</v>
      </c>
      <c r="AH515" s="213"/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2" x14ac:dyDescent="0.2">
      <c r="A516" s="220"/>
      <c r="B516" s="221"/>
      <c r="C516" s="248" t="s">
        <v>493</v>
      </c>
      <c r="D516" s="226"/>
      <c r="E516" s="227"/>
      <c r="F516" s="224"/>
      <c r="G516" s="224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24"/>
      <c r="Z516" s="213"/>
      <c r="AA516" s="213"/>
      <c r="AB516" s="213"/>
      <c r="AC516" s="213"/>
      <c r="AD516" s="213"/>
      <c r="AE516" s="213"/>
      <c r="AF516" s="213"/>
      <c r="AG516" s="213" t="s">
        <v>232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3" x14ac:dyDescent="0.2">
      <c r="A517" s="220"/>
      <c r="B517" s="221"/>
      <c r="C517" s="248" t="s">
        <v>500</v>
      </c>
      <c r="D517" s="226"/>
      <c r="E517" s="227">
        <v>2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24"/>
      <c r="Z517" s="213"/>
      <c r="AA517" s="213"/>
      <c r="AB517" s="213"/>
      <c r="AC517" s="213"/>
      <c r="AD517" s="213"/>
      <c r="AE517" s="213"/>
      <c r="AF517" s="213"/>
      <c r="AG517" s="213" t="s">
        <v>232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3" x14ac:dyDescent="0.2">
      <c r="A518" s="220"/>
      <c r="B518" s="221"/>
      <c r="C518" s="248" t="s">
        <v>501</v>
      </c>
      <c r="D518" s="226"/>
      <c r="E518" s="227">
        <v>1</v>
      </c>
      <c r="F518" s="224"/>
      <c r="G518" s="22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24"/>
      <c r="Z518" s="213"/>
      <c r="AA518" s="213"/>
      <c r="AB518" s="213"/>
      <c r="AC518" s="213"/>
      <c r="AD518" s="213"/>
      <c r="AE518" s="213"/>
      <c r="AF518" s="213"/>
      <c r="AG518" s="213" t="s">
        <v>232</v>
      </c>
      <c r="AH518" s="213">
        <v>0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ht="45" outlineLevel="1" x14ac:dyDescent="0.2">
      <c r="A519" s="236">
        <v>133</v>
      </c>
      <c r="B519" s="237" t="s">
        <v>799</v>
      </c>
      <c r="C519" s="246" t="s">
        <v>800</v>
      </c>
      <c r="D519" s="238" t="s">
        <v>261</v>
      </c>
      <c r="E519" s="239">
        <v>3</v>
      </c>
      <c r="F519" s="240"/>
      <c r="G519" s="241">
        <f>ROUND(E519*F519,2)</f>
        <v>0</v>
      </c>
      <c r="H519" s="240"/>
      <c r="I519" s="241">
        <f>ROUND(E519*H519,2)</f>
        <v>0</v>
      </c>
      <c r="J519" s="240"/>
      <c r="K519" s="241">
        <f>ROUND(E519*J519,2)</f>
        <v>0</v>
      </c>
      <c r="L519" s="241">
        <v>21</v>
      </c>
      <c r="M519" s="241">
        <f>G519*(1+L519/100)</f>
        <v>0</v>
      </c>
      <c r="N519" s="239">
        <v>1.9E-2</v>
      </c>
      <c r="O519" s="239">
        <f>ROUND(E519*N519,2)</f>
        <v>0.06</v>
      </c>
      <c r="P519" s="239">
        <v>0</v>
      </c>
      <c r="Q519" s="239">
        <f>ROUND(E519*P519,2)</f>
        <v>0</v>
      </c>
      <c r="R519" s="241" t="s">
        <v>290</v>
      </c>
      <c r="S519" s="241" t="s">
        <v>204</v>
      </c>
      <c r="T519" s="242" t="s">
        <v>204</v>
      </c>
      <c r="U519" s="224">
        <v>0</v>
      </c>
      <c r="V519" s="224">
        <f>ROUND(E519*U519,2)</f>
        <v>0</v>
      </c>
      <c r="W519" s="224"/>
      <c r="X519" s="224" t="s">
        <v>291</v>
      </c>
      <c r="Y519" s="224" t="s">
        <v>207</v>
      </c>
      <c r="Z519" s="213"/>
      <c r="AA519" s="213"/>
      <c r="AB519" s="213"/>
      <c r="AC519" s="213"/>
      <c r="AD519" s="213"/>
      <c r="AE519" s="213"/>
      <c r="AF519" s="213"/>
      <c r="AG519" s="213" t="s">
        <v>292</v>
      </c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2" x14ac:dyDescent="0.2">
      <c r="A520" s="220"/>
      <c r="B520" s="221"/>
      <c r="C520" s="248" t="s">
        <v>493</v>
      </c>
      <c r="D520" s="226"/>
      <c r="E520" s="227"/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24"/>
      <c r="Z520" s="213"/>
      <c r="AA520" s="213"/>
      <c r="AB520" s="213"/>
      <c r="AC520" s="213"/>
      <c r="AD520" s="213"/>
      <c r="AE520" s="213"/>
      <c r="AF520" s="213"/>
      <c r="AG520" s="213" t="s">
        <v>232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3" x14ac:dyDescent="0.2">
      <c r="A521" s="220"/>
      <c r="B521" s="221"/>
      <c r="C521" s="248" t="s">
        <v>507</v>
      </c>
      <c r="D521" s="226"/>
      <c r="E521" s="227">
        <v>3</v>
      </c>
      <c r="F521" s="224"/>
      <c r="G521" s="224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24"/>
      <c r="Z521" s="213"/>
      <c r="AA521" s="213"/>
      <c r="AB521" s="213"/>
      <c r="AC521" s="213"/>
      <c r="AD521" s="213"/>
      <c r="AE521" s="213"/>
      <c r="AF521" s="213"/>
      <c r="AG521" s="213" t="s">
        <v>232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ht="45" outlineLevel="1" x14ac:dyDescent="0.2">
      <c r="A522" s="236">
        <v>134</v>
      </c>
      <c r="B522" s="237" t="s">
        <v>801</v>
      </c>
      <c r="C522" s="246" t="s">
        <v>802</v>
      </c>
      <c r="D522" s="238" t="s">
        <v>261</v>
      </c>
      <c r="E522" s="239">
        <v>4</v>
      </c>
      <c r="F522" s="240"/>
      <c r="G522" s="241">
        <f>ROUND(E522*F522,2)</f>
        <v>0</v>
      </c>
      <c r="H522" s="240"/>
      <c r="I522" s="241">
        <f>ROUND(E522*H522,2)</f>
        <v>0</v>
      </c>
      <c r="J522" s="240"/>
      <c r="K522" s="241">
        <f>ROUND(E522*J522,2)</f>
        <v>0</v>
      </c>
      <c r="L522" s="241">
        <v>21</v>
      </c>
      <c r="M522" s="241">
        <f>G522*(1+L522/100)</f>
        <v>0</v>
      </c>
      <c r="N522" s="239">
        <v>2.1000000000000001E-2</v>
      </c>
      <c r="O522" s="239">
        <f>ROUND(E522*N522,2)</f>
        <v>0.08</v>
      </c>
      <c r="P522" s="239">
        <v>0</v>
      </c>
      <c r="Q522" s="239">
        <f>ROUND(E522*P522,2)</f>
        <v>0</v>
      </c>
      <c r="R522" s="241" t="s">
        <v>290</v>
      </c>
      <c r="S522" s="241" t="s">
        <v>204</v>
      </c>
      <c r="T522" s="242" t="s">
        <v>204</v>
      </c>
      <c r="U522" s="224">
        <v>0</v>
      </c>
      <c r="V522" s="224">
        <f>ROUND(E522*U522,2)</f>
        <v>0</v>
      </c>
      <c r="W522" s="224"/>
      <c r="X522" s="224" t="s">
        <v>291</v>
      </c>
      <c r="Y522" s="224" t="s">
        <v>207</v>
      </c>
      <c r="Z522" s="213"/>
      <c r="AA522" s="213"/>
      <c r="AB522" s="213"/>
      <c r="AC522" s="213"/>
      <c r="AD522" s="213"/>
      <c r="AE522" s="213"/>
      <c r="AF522" s="213"/>
      <c r="AG522" s="213" t="s">
        <v>292</v>
      </c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2" x14ac:dyDescent="0.2">
      <c r="A523" s="220"/>
      <c r="B523" s="221"/>
      <c r="C523" s="248" t="s">
        <v>493</v>
      </c>
      <c r="D523" s="226"/>
      <c r="E523" s="227"/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24"/>
      <c r="Z523" s="213"/>
      <c r="AA523" s="213"/>
      <c r="AB523" s="213"/>
      <c r="AC523" s="213"/>
      <c r="AD523" s="213"/>
      <c r="AE523" s="213"/>
      <c r="AF523" s="213"/>
      <c r="AG523" s="213" t="s">
        <v>232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3" x14ac:dyDescent="0.2">
      <c r="A524" s="220"/>
      <c r="B524" s="221"/>
      <c r="C524" s="248" t="s">
        <v>510</v>
      </c>
      <c r="D524" s="226"/>
      <c r="E524" s="227">
        <v>3</v>
      </c>
      <c r="F524" s="224"/>
      <c r="G524" s="224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24"/>
      <c r="Z524" s="213"/>
      <c r="AA524" s="213"/>
      <c r="AB524" s="213"/>
      <c r="AC524" s="213"/>
      <c r="AD524" s="213"/>
      <c r="AE524" s="213"/>
      <c r="AF524" s="213"/>
      <c r="AG524" s="213" t="s">
        <v>232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3" x14ac:dyDescent="0.2">
      <c r="A525" s="220"/>
      <c r="B525" s="221"/>
      <c r="C525" s="248" t="s">
        <v>504</v>
      </c>
      <c r="D525" s="226"/>
      <c r="E525" s="227">
        <v>1</v>
      </c>
      <c r="F525" s="224"/>
      <c r="G525" s="224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24"/>
      <c r="Z525" s="213"/>
      <c r="AA525" s="213"/>
      <c r="AB525" s="213"/>
      <c r="AC525" s="213"/>
      <c r="AD525" s="213"/>
      <c r="AE525" s="213"/>
      <c r="AF525" s="213"/>
      <c r="AG525" s="213" t="s">
        <v>232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36">
        <v>135</v>
      </c>
      <c r="B526" s="237" t="s">
        <v>803</v>
      </c>
      <c r="C526" s="246" t="s">
        <v>804</v>
      </c>
      <c r="D526" s="238" t="s">
        <v>261</v>
      </c>
      <c r="E526" s="239">
        <v>2</v>
      </c>
      <c r="F526" s="240"/>
      <c r="G526" s="241">
        <f>ROUND(E526*F526,2)</f>
        <v>0</v>
      </c>
      <c r="H526" s="240"/>
      <c r="I526" s="241">
        <f>ROUND(E526*H526,2)</f>
        <v>0</v>
      </c>
      <c r="J526" s="240"/>
      <c r="K526" s="241">
        <f>ROUND(E526*J526,2)</f>
        <v>0</v>
      </c>
      <c r="L526" s="241">
        <v>21</v>
      </c>
      <c r="M526" s="241">
        <f>G526*(1+L526/100)</f>
        <v>0</v>
      </c>
      <c r="N526" s="239">
        <v>2.4E-2</v>
      </c>
      <c r="O526" s="239">
        <f>ROUND(E526*N526,2)</f>
        <v>0.05</v>
      </c>
      <c r="P526" s="239">
        <v>0</v>
      </c>
      <c r="Q526" s="239">
        <f>ROUND(E526*P526,2)</f>
        <v>0</v>
      </c>
      <c r="R526" s="241"/>
      <c r="S526" s="241" t="s">
        <v>355</v>
      </c>
      <c r="T526" s="242" t="s">
        <v>204</v>
      </c>
      <c r="U526" s="224">
        <v>0</v>
      </c>
      <c r="V526" s="224">
        <f>ROUND(E526*U526,2)</f>
        <v>0</v>
      </c>
      <c r="W526" s="224"/>
      <c r="X526" s="224" t="s">
        <v>291</v>
      </c>
      <c r="Y526" s="224" t="s">
        <v>207</v>
      </c>
      <c r="Z526" s="213"/>
      <c r="AA526" s="213"/>
      <c r="AB526" s="213"/>
      <c r="AC526" s="213"/>
      <c r="AD526" s="213"/>
      <c r="AE526" s="213"/>
      <c r="AF526" s="213"/>
      <c r="AG526" s="213" t="s">
        <v>292</v>
      </c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2" x14ac:dyDescent="0.2">
      <c r="A527" s="220"/>
      <c r="B527" s="221"/>
      <c r="C527" s="248" t="s">
        <v>493</v>
      </c>
      <c r="D527" s="226"/>
      <c r="E527" s="227"/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24"/>
      <c r="Z527" s="213"/>
      <c r="AA527" s="213"/>
      <c r="AB527" s="213"/>
      <c r="AC527" s="213"/>
      <c r="AD527" s="213"/>
      <c r="AE527" s="213"/>
      <c r="AF527" s="213"/>
      <c r="AG527" s="213" t="s">
        <v>232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3" x14ac:dyDescent="0.2">
      <c r="A528" s="220"/>
      <c r="B528" s="221"/>
      <c r="C528" s="248" t="s">
        <v>494</v>
      </c>
      <c r="D528" s="226"/>
      <c r="E528" s="227">
        <v>2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24"/>
      <c r="Z528" s="213"/>
      <c r="AA528" s="213"/>
      <c r="AB528" s="213"/>
      <c r="AC528" s="213"/>
      <c r="AD528" s="213"/>
      <c r="AE528" s="213"/>
      <c r="AF528" s="213"/>
      <c r="AG528" s="213" t="s">
        <v>232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ht="22.5" outlineLevel="1" x14ac:dyDescent="0.2">
      <c r="A529" s="236">
        <v>136</v>
      </c>
      <c r="B529" s="237" t="s">
        <v>805</v>
      </c>
      <c r="C529" s="246" t="s">
        <v>806</v>
      </c>
      <c r="D529" s="238" t="s">
        <v>261</v>
      </c>
      <c r="E529" s="239">
        <v>1</v>
      </c>
      <c r="F529" s="240"/>
      <c r="G529" s="241">
        <f>ROUND(E529*F529,2)</f>
        <v>0</v>
      </c>
      <c r="H529" s="240"/>
      <c r="I529" s="241">
        <f>ROUND(E529*H529,2)</f>
        <v>0</v>
      </c>
      <c r="J529" s="240"/>
      <c r="K529" s="241">
        <f>ROUND(E529*J529,2)</f>
        <v>0</v>
      </c>
      <c r="L529" s="241">
        <v>21</v>
      </c>
      <c r="M529" s="241">
        <f>G529*(1+L529/100)</f>
        <v>0</v>
      </c>
      <c r="N529" s="239">
        <v>4.7E-2</v>
      </c>
      <c r="O529" s="239">
        <f>ROUND(E529*N529,2)</f>
        <v>0.05</v>
      </c>
      <c r="P529" s="239">
        <v>0</v>
      </c>
      <c r="Q529" s="239">
        <f>ROUND(E529*P529,2)</f>
        <v>0</v>
      </c>
      <c r="R529" s="241"/>
      <c r="S529" s="241" t="s">
        <v>355</v>
      </c>
      <c r="T529" s="242" t="s">
        <v>205</v>
      </c>
      <c r="U529" s="224">
        <v>0</v>
      </c>
      <c r="V529" s="224">
        <f>ROUND(E529*U529,2)</f>
        <v>0</v>
      </c>
      <c r="W529" s="224"/>
      <c r="X529" s="224" t="s">
        <v>291</v>
      </c>
      <c r="Y529" s="224" t="s">
        <v>207</v>
      </c>
      <c r="Z529" s="213"/>
      <c r="AA529" s="213"/>
      <c r="AB529" s="213"/>
      <c r="AC529" s="213"/>
      <c r="AD529" s="213"/>
      <c r="AE529" s="213"/>
      <c r="AF529" s="213"/>
      <c r="AG529" s="213" t="s">
        <v>292</v>
      </c>
      <c r="AH529" s="213"/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2" x14ac:dyDescent="0.2">
      <c r="A530" s="220"/>
      <c r="B530" s="221"/>
      <c r="C530" s="248" t="s">
        <v>493</v>
      </c>
      <c r="D530" s="226"/>
      <c r="E530" s="227"/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24"/>
      <c r="Z530" s="213"/>
      <c r="AA530" s="213"/>
      <c r="AB530" s="213"/>
      <c r="AC530" s="213"/>
      <c r="AD530" s="213"/>
      <c r="AE530" s="213"/>
      <c r="AF530" s="213"/>
      <c r="AG530" s="213" t="s">
        <v>232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3" x14ac:dyDescent="0.2">
      <c r="A531" s="220"/>
      <c r="B531" s="221"/>
      <c r="C531" s="248" t="s">
        <v>515</v>
      </c>
      <c r="D531" s="226"/>
      <c r="E531" s="227">
        <v>1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24"/>
      <c r="Z531" s="213"/>
      <c r="AA531" s="213"/>
      <c r="AB531" s="213"/>
      <c r="AC531" s="213"/>
      <c r="AD531" s="213"/>
      <c r="AE531" s="213"/>
      <c r="AF531" s="213"/>
      <c r="AG531" s="213" t="s">
        <v>232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36">
        <v>137</v>
      </c>
      <c r="B532" s="237" t="s">
        <v>807</v>
      </c>
      <c r="C532" s="246" t="s">
        <v>808</v>
      </c>
      <c r="D532" s="238" t="s">
        <v>266</v>
      </c>
      <c r="E532" s="239">
        <v>0.29563</v>
      </c>
      <c r="F532" s="240"/>
      <c r="G532" s="241">
        <f>ROUND(E532*F532,2)</f>
        <v>0</v>
      </c>
      <c r="H532" s="240"/>
      <c r="I532" s="241">
        <f>ROUND(E532*H532,2)</f>
        <v>0</v>
      </c>
      <c r="J532" s="240"/>
      <c r="K532" s="241">
        <f>ROUND(E532*J532,2)</f>
        <v>0</v>
      </c>
      <c r="L532" s="241">
        <v>21</v>
      </c>
      <c r="M532" s="241">
        <f>G532*(1+L532/100)</f>
        <v>0</v>
      </c>
      <c r="N532" s="239">
        <v>0</v>
      </c>
      <c r="O532" s="239">
        <f>ROUND(E532*N532,2)</f>
        <v>0</v>
      </c>
      <c r="P532" s="239">
        <v>0</v>
      </c>
      <c r="Q532" s="239">
        <f>ROUND(E532*P532,2)</f>
        <v>0</v>
      </c>
      <c r="R532" s="241" t="s">
        <v>538</v>
      </c>
      <c r="S532" s="241" t="s">
        <v>204</v>
      </c>
      <c r="T532" s="242" t="s">
        <v>204</v>
      </c>
      <c r="U532" s="224">
        <v>2.2549999999999999</v>
      </c>
      <c r="V532" s="224">
        <f>ROUND(E532*U532,2)</f>
        <v>0.67</v>
      </c>
      <c r="W532" s="224"/>
      <c r="X532" s="224" t="s">
        <v>711</v>
      </c>
      <c r="Y532" s="224" t="s">
        <v>207</v>
      </c>
      <c r="Z532" s="213"/>
      <c r="AA532" s="213"/>
      <c r="AB532" s="213"/>
      <c r="AC532" s="213"/>
      <c r="AD532" s="213"/>
      <c r="AE532" s="213"/>
      <c r="AF532" s="213"/>
      <c r="AG532" s="213" t="s">
        <v>712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2" x14ac:dyDescent="0.2">
      <c r="A533" s="220"/>
      <c r="B533" s="221"/>
      <c r="C533" s="267" t="s">
        <v>757</v>
      </c>
      <c r="D533" s="256"/>
      <c r="E533" s="256"/>
      <c r="F533" s="256"/>
      <c r="G533" s="256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24"/>
      <c r="Z533" s="213"/>
      <c r="AA533" s="213"/>
      <c r="AB533" s="213"/>
      <c r="AC533" s="213"/>
      <c r="AD533" s="213"/>
      <c r="AE533" s="213"/>
      <c r="AF533" s="213"/>
      <c r="AG533" s="213" t="s">
        <v>253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x14ac:dyDescent="0.2">
      <c r="A534" s="229" t="s">
        <v>199</v>
      </c>
      <c r="B534" s="230" t="s">
        <v>149</v>
      </c>
      <c r="C534" s="245" t="s">
        <v>150</v>
      </c>
      <c r="D534" s="231"/>
      <c r="E534" s="232"/>
      <c r="F534" s="233"/>
      <c r="G534" s="233">
        <f>SUMIF(AG535:AG545,"&lt;&gt;NOR",G535:G545)</f>
        <v>0</v>
      </c>
      <c r="H534" s="233"/>
      <c r="I534" s="233">
        <f>SUM(I535:I545)</f>
        <v>0</v>
      </c>
      <c r="J534" s="233"/>
      <c r="K534" s="233">
        <f>SUM(K535:K545)</f>
        <v>0</v>
      </c>
      <c r="L534" s="233"/>
      <c r="M534" s="233">
        <f>SUM(M535:M545)</f>
        <v>0</v>
      </c>
      <c r="N534" s="232"/>
      <c r="O534" s="232">
        <f>SUM(O535:O545)</f>
        <v>0.05</v>
      </c>
      <c r="P534" s="232"/>
      <c r="Q534" s="232">
        <f>SUM(Q535:Q545)</f>
        <v>0</v>
      </c>
      <c r="R534" s="233"/>
      <c r="S534" s="233"/>
      <c r="T534" s="234"/>
      <c r="U534" s="228"/>
      <c r="V534" s="228">
        <f>SUM(V535:V545)</f>
        <v>17.18</v>
      </c>
      <c r="W534" s="228"/>
      <c r="X534" s="228"/>
      <c r="Y534" s="228"/>
      <c r="AG534" t="s">
        <v>200</v>
      </c>
    </row>
    <row r="535" spans="1:60" outlineLevel="1" x14ac:dyDescent="0.2">
      <c r="A535" s="257">
        <v>138</v>
      </c>
      <c r="B535" s="258" t="s">
        <v>809</v>
      </c>
      <c r="C535" s="268" t="s">
        <v>810</v>
      </c>
      <c r="D535" s="259" t="s">
        <v>261</v>
      </c>
      <c r="E535" s="260">
        <v>2</v>
      </c>
      <c r="F535" s="261"/>
      <c r="G535" s="262">
        <f>ROUND(E535*F535,2)</f>
        <v>0</v>
      </c>
      <c r="H535" s="261"/>
      <c r="I535" s="262">
        <f>ROUND(E535*H535,2)</f>
        <v>0</v>
      </c>
      <c r="J535" s="261"/>
      <c r="K535" s="262">
        <f>ROUND(E535*J535,2)</f>
        <v>0</v>
      </c>
      <c r="L535" s="262">
        <v>21</v>
      </c>
      <c r="M535" s="262">
        <f>G535*(1+L535/100)</f>
        <v>0</v>
      </c>
      <c r="N535" s="260">
        <v>1.0000000000000001E-5</v>
      </c>
      <c r="O535" s="260">
        <f>ROUND(E535*N535,2)</f>
        <v>0</v>
      </c>
      <c r="P535" s="260">
        <v>0</v>
      </c>
      <c r="Q535" s="260">
        <f>ROUND(E535*P535,2)</f>
        <v>0</v>
      </c>
      <c r="R535" s="262" t="s">
        <v>811</v>
      </c>
      <c r="S535" s="262" t="s">
        <v>204</v>
      </c>
      <c r="T535" s="263" t="s">
        <v>204</v>
      </c>
      <c r="U535" s="224">
        <v>0.09</v>
      </c>
      <c r="V535" s="224">
        <f>ROUND(E535*U535,2)</f>
        <v>0.18</v>
      </c>
      <c r="W535" s="224"/>
      <c r="X535" s="224" t="s">
        <v>240</v>
      </c>
      <c r="Y535" s="224" t="s">
        <v>207</v>
      </c>
      <c r="Z535" s="213"/>
      <c r="AA535" s="213"/>
      <c r="AB535" s="213"/>
      <c r="AC535" s="213"/>
      <c r="AD535" s="213"/>
      <c r="AE535" s="213"/>
      <c r="AF535" s="213"/>
      <c r="AG535" s="213" t="s">
        <v>241</v>
      </c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57">
        <v>139</v>
      </c>
      <c r="B536" s="258" t="s">
        <v>812</v>
      </c>
      <c r="C536" s="268" t="s">
        <v>813</v>
      </c>
      <c r="D536" s="259" t="s">
        <v>261</v>
      </c>
      <c r="E536" s="260">
        <v>4</v>
      </c>
      <c r="F536" s="261"/>
      <c r="G536" s="262">
        <f>ROUND(E536*F536,2)</f>
        <v>0</v>
      </c>
      <c r="H536" s="261"/>
      <c r="I536" s="262">
        <f>ROUND(E536*H536,2)</f>
        <v>0</v>
      </c>
      <c r="J536" s="261"/>
      <c r="K536" s="262">
        <f>ROUND(E536*J536,2)</f>
        <v>0</v>
      </c>
      <c r="L536" s="262">
        <v>21</v>
      </c>
      <c r="M536" s="262">
        <f>G536*(1+L536/100)</f>
        <v>0</v>
      </c>
      <c r="N536" s="260">
        <v>3.0000000000000001E-5</v>
      </c>
      <c r="O536" s="260">
        <f>ROUND(E536*N536,2)</f>
        <v>0</v>
      </c>
      <c r="P536" s="260">
        <v>0</v>
      </c>
      <c r="Q536" s="260">
        <f>ROUND(E536*P536,2)</f>
        <v>0</v>
      </c>
      <c r="R536" s="262" t="s">
        <v>811</v>
      </c>
      <c r="S536" s="262" t="s">
        <v>204</v>
      </c>
      <c r="T536" s="263" t="s">
        <v>204</v>
      </c>
      <c r="U536" s="224">
        <v>0.08</v>
      </c>
      <c r="V536" s="224">
        <f>ROUND(E536*U536,2)</f>
        <v>0.32</v>
      </c>
      <c r="W536" s="224"/>
      <c r="X536" s="224" t="s">
        <v>240</v>
      </c>
      <c r="Y536" s="224" t="s">
        <v>207</v>
      </c>
      <c r="Z536" s="213"/>
      <c r="AA536" s="213"/>
      <c r="AB536" s="213"/>
      <c r="AC536" s="213"/>
      <c r="AD536" s="213"/>
      <c r="AE536" s="213"/>
      <c r="AF536" s="213"/>
      <c r="AG536" s="213" t="s">
        <v>241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36">
        <v>140</v>
      </c>
      <c r="B537" s="237" t="s">
        <v>814</v>
      </c>
      <c r="C537" s="246" t="s">
        <v>815</v>
      </c>
      <c r="D537" s="238" t="s">
        <v>245</v>
      </c>
      <c r="E537" s="239">
        <v>18.7</v>
      </c>
      <c r="F537" s="240"/>
      <c r="G537" s="241">
        <f>ROUND(E537*F537,2)</f>
        <v>0</v>
      </c>
      <c r="H537" s="240"/>
      <c r="I537" s="241">
        <f>ROUND(E537*H537,2)</f>
        <v>0</v>
      </c>
      <c r="J537" s="240"/>
      <c r="K537" s="241">
        <f>ROUND(E537*J537,2)</f>
        <v>0</v>
      </c>
      <c r="L537" s="241">
        <v>21</v>
      </c>
      <c r="M537" s="241">
        <f>G537*(1+L537/100)</f>
        <v>0</v>
      </c>
      <c r="N537" s="239">
        <v>1.0000000000000001E-5</v>
      </c>
      <c r="O537" s="239">
        <f>ROUND(E537*N537,2)</f>
        <v>0</v>
      </c>
      <c r="P537" s="239">
        <v>0</v>
      </c>
      <c r="Q537" s="239">
        <f>ROUND(E537*P537,2)</f>
        <v>0</v>
      </c>
      <c r="R537" s="241" t="s">
        <v>811</v>
      </c>
      <c r="S537" s="241" t="s">
        <v>204</v>
      </c>
      <c r="T537" s="242" t="s">
        <v>204</v>
      </c>
      <c r="U537" s="224">
        <v>0.22</v>
      </c>
      <c r="V537" s="224">
        <f>ROUND(E537*U537,2)</f>
        <v>4.1100000000000003</v>
      </c>
      <c r="W537" s="224"/>
      <c r="X537" s="224" t="s">
        <v>240</v>
      </c>
      <c r="Y537" s="224" t="s">
        <v>207</v>
      </c>
      <c r="Z537" s="213"/>
      <c r="AA537" s="213"/>
      <c r="AB537" s="213"/>
      <c r="AC537" s="213"/>
      <c r="AD537" s="213"/>
      <c r="AE537" s="213"/>
      <c r="AF537" s="213"/>
      <c r="AG537" s="213" t="s">
        <v>241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2" x14ac:dyDescent="0.2">
      <c r="A538" s="220"/>
      <c r="B538" s="221"/>
      <c r="C538" s="248" t="s">
        <v>816</v>
      </c>
      <c r="D538" s="226"/>
      <c r="E538" s="227">
        <v>18.7</v>
      </c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24"/>
      <c r="Z538" s="213"/>
      <c r="AA538" s="213"/>
      <c r="AB538" s="213"/>
      <c r="AC538" s="213"/>
      <c r="AD538" s="213"/>
      <c r="AE538" s="213"/>
      <c r="AF538" s="213"/>
      <c r="AG538" s="213" t="s">
        <v>232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ht="22.5" outlineLevel="1" x14ac:dyDescent="0.2">
      <c r="A539" s="236">
        <v>141</v>
      </c>
      <c r="B539" s="237" t="s">
        <v>817</v>
      </c>
      <c r="C539" s="246" t="s">
        <v>818</v>
      </c>
      <c r="D539" s="238" t="s">
        <v>238</v>
      </c>
      <c r="E539" s="239">
        <v>11.61</v>
      </c>
      <c r="F539" s="240"/>
      <c r="G539" s="241">
        <f>ROUND(E539*F539,2)</f>
        <v>0</v>
      </c>
      <c r="H539" s="240"/>
      <c r="I539" s="241">
        <f>ROUND(E539*H539,2)</f>
        <v>0</v>
      </c>
      <c r="J539" s="240"/>
      <c r="K539" s="241">
        <f>ROUND(E539*J539,2)</f>
        <v>0</v>
      </c>
      <c r="L539" s="241">
        <v>21</v>
      </c>
      <c r="M539" s="241">
        <f>G539*(1+L539/100)</f>
        <v>0</v>
      </c>
      <c r="N539" s="239">
        <v>4.2700000000000004E-3</v>
      </c>
      <c r="O539" s="239">
        <f>ROUND(E539*N539,2)</f>
        <v>0.05</v>
      </c>
      <c r="P539" s="239">
        <v>0</v>
      </c>
      <c r="Q539" s="239">
        <f>ROUND(E539*P539,2)</f>
        <v>0</v>
      </c>
      <c r="R539" s="241"/>
      <c r="S539" s="241" t="s">
        <v>355</v>
      </c>
      <c r="T539" s="242" t="s">
        <v>205</v>
      </c>
      <c r="U539" s="224">
        <v>1.0829800000000001</v>
      </c>
      <c r="V539" s="224">
        <f>ROUND(E539*U539,2)</f>
        <v>12.57</v>
      </c>
      <c r="W539" s="224"/>
      <c r="X539" s="224" t="s">
        <v>819</v>
      </c>
      <c r="Y539" s="224" t="s">
        <v>207</v>
      </c>
      <c r="Z539" s="213"/>
      <c r="AA539" s="213"/>
      <c r="AB539" s="213"/>
      <c r="AC539" s="213"/>
      <c r="AD539" s="213"/>
      <c r="AE539" s="213"/>
      <c r="AF539" s="213"/>
      <c r="AG539" s="213" t="s">
        <v>820</v>
      </c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2" x14ac:dyDescent="0.2">
      <c r="A540" s="220"/>
      <c r="B540" s="221"/>
      <c r="C540" s="248" t="s">
        <v>473</v>
      </c>
      <c r="D540" s="226"/>
      <c r="E540" s="227">
        <v>4.5999999999999996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24"/>
      <c r="Z540" s="213"/>
      <c r="AA540" s="213"/>
      <c r="AB540" s="213"/>
      <c r="AC540" s="213"/>
      <c r="AD540" s="213"/>
      <c r="AE540" s="213"/>
      <c r="AF540" s="213"/>
      <c r="AG540" s="213" t="s">
        <v>232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3" x14ac:dyDescent="0.2">
      <c r="A541" s="220"/>
      <c r="B541" s="221"/>
      <c r="C541" s="248" t="s">
        <v>474</v>
      </c>
      <c r="D541" s="226"/>
      <c r="E541" s="227">
        <v>1.8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24"/>
      <c r="Z541" s="213"/>
      <c r="AA541" s="213"/>
      <c r="AB541" s="213"/>
      <c r="AC541" s="213"/>
      <c r="AD541" s="213"/>
      <c r="AE541" s="213"/>
      <c r="AF541" s="213"/>
      <c r="AG541" s="213" t="s">
        <v>232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3" x14ac:dyDescent="0.2">
      <c r="A542" s="220"/>
      <c r="B542" s="221"/>
      <c r="C542" s="248" t="s">
        <v>475</v>
      </c>
      <c r="D542" s="226"/>
      <c r="E542" s="227">
        <v>3.16</v>
      </c>
      <c r="F542" s="224"/>
      <c r="G542" s="224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24"/>
      <c r="Z542" s="213"/>
      <c r="AA542" s="213"/>
      <c r="AB542" s="213"/>
      <c r="AC542" s="213"/>
      <c r="AD542" s="213"/>
      <c r="AE542" s="213"/>
      <c r="AF542" s="213"/>
      <c r="AG542" s="213" t="s">
        <v>232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3" x14ac:dyDescent="0.2">
      <c r="A543" s="220"/>
      <c r="B543" s="221"/>
      <c r="C543" s="248" t="s">
        <v>476</v>
      </c>
      <c r="D543" s="226"/>
      <c r="E543" s="227">
        <v>2.0499999999999998</v>
      </c>
      <c r="F543" s="224"/>
      <c r="G543" s="224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24"/>
      <c r="Z543" s="213"/>
      <c r="AA543" s="213"/>
      <c r="AB543" s="213"/>
      <c r="AC543" s="213"/>
      <c r="AD543" s="213"/>
      <c r="AE543" s="213"/>
      <c r="AF543" s="213"/>
      <c r="AG543" s="213" t="s">
        <v>232</v>
      </c>
      <c r="AH543" s="213">
        <v>0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>
        <v>142</v>
      </c>
      <c r="B544" s="221" t="s">
        <v>821</v>
      </c>
      <c r="C544" s="273" t="s">
        <v>822</v>
      </c>
      <c r="D544" s="222" t="s">
        <v>0</v>
      </c>
      <c r="E544" s="265"/>
      <c r="F544" s="225"/>
      <c r="G544" s="224">
        <f>ROUND(E544*F544,2)</f>
        <v>0</v>
      </c>
      <c r="H544" s="225"/>
      <c r="I544" s="224">
        <f>ROUND(E544*H544,2)</f>
        <v>0</v>
      </c>
      <c r="J544" s="225"/>
      <c r="K544" s="224">
        <f>ROUND(E544*J544,2)</f>
        <v>0</v>
      </c>
      <c r="L544" s="224">
        <v>21</v>
      </c>
      <c r="M544" s="224">
        <f>G544*(1+L544/100)</f>
        <v>0</v>
      </c>
      <c r="N544" s="223">
        <v>0</v>
      </c>
      <c r="O544" s="223">
        <f>ROUND(E544*N544,2)</f>
        <v>0</v>
      </c>
      <c r="P544" s="223">
        <v>0</v>
      </c>
      <c r="Q544" s="223">
        <f>ROUND(E544*P544,2)</f>
        <v>0</v>
      </c>
      <c r="R544" s="224" t="s">
        <v>811</v>
      </c>
      <c r="S544" s="224" t="s">
        <v>204</v>
      </c>
      <c r="T544" s="224" t="s">
        <v>204</v>
      </c>
      <c r="U544" s="224">
        <v>0</v>
      </c>
      <c r="V544" s="224">
        <f>ROUND(E544*U544,2)</f>
        <v>0</v>
      </c>
      <c r="W544" s="224"/>
      <c r="X544" s="224" t="s">
        <v>711</v>
      </c>
      <c r="Y544" s="224" t="s">
        <v>207</v>
      </c>
      <c r="Z544" s="213"/>
      <c r="AA544" s="213"/>
      <c r="AB544" s="213"/>
      <c r="AC544" s="213"/>
      <c r="AD544" s="213"/>
      <c r="AE544" s="213"/>
      <c r="AF544" s="213"/>
      <c r="AG544" s="213" t="s">
        <v>712</v>
      </c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2" x14ac:dyDescent="0.2">
      <c r="A545" s="220"/>
      <c r="B545" s="221"/>
      <c r="C545" s="274" t="s">
        <v>757</v>
      </c>
      <c r="D545" s="266"/>
      <c r="E545" s="266"/>
      <c r="F545" s="266"/>
      <c r="G545" s="266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24"/>
      <c r="Z545" s="213"/>
      <c r="AA545" s="213"/>
      <c r="AB545" s="213"/>
      <c r="AC545" s="213"/>
      <c r="AD545" s="213"/>
      <c r="AE545" s="213"/>
      <c r="AF545" s="213"/>
      <c r="AG545" s="213" t="s">
        <v>253</v>
      </c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x14ac:dyDescent="0.2">
      <c r="A546" s="229" t="s">
        <v>199</v>
      </c>
      <c r="B546" s="230" t="s">
        <v>151</v>
      </c>
      <c r="C546" s="245" t="s">
        <v>152</v>
      </c>
      <c r="D546" s="231"/>
      <c r="E546" s="232"/>
      <c r="F546" s="233"/>
      <c r="G546" s="233">
        <f>SUMIF(AG547:AG613,"&lt;&gt;NOR",G547:G613)</f>
        <v>0</v>
      </c>
      <c r="H546" s="233"/>
      <c r="I546" s="233">
        <f>SUM(I547:I613)</f>
        <v>0</v>
      </c>
      <c r="J546" s="233"/>
      <c r="K546" s="233">
        <f>SUM(K547:K613)</f>
        <v>0</v>
      </c>
      <c r="L546" s="233"/>
      <c r="M546" s="233">
        <f>SUM(M547:M613)</f>
        <v>0</v>
      </c>
      <c r="N546" s="232"/>
      <c r="O546" s="232">
        <f>SUM(O547:O613)</f>
        <v>4.25</v>
      </c>
      <c r="P546" s="232"/>
      <c r="Q546" s="232">
        <f>SUM(Q547:Q613)</f>
        <v>0</v>
      </c>
      <c r="R546" s="233"/>
      <c r="S546" s="233"/>
      <c r="T546" s="234"/>
      <c r="U546" s="228"/>
      <c r="V546" s="228">
        <f>SUM(V547:V613)</f>
        <v>205.59000000000003</v>
      </c>
      <c r="W546" s="228"/>
      <c r="X546" s="228"/>
      <c r="Y546" s="228"/>
      <c r="AG546" t="s">
        <v>200</v>
      </c>
    </row>
    <row r="547" spans="1:60" ht="22.5" outlineLevel="1" x14ac:dyDescent="0.2">
      <c r="A547" s="257">
        <v>143</v>
      </c>
      <c r="B547" s="258" t="s">
        <v>823</v>
      </c>
      <c r="C547" s="268" t="s">
        <v>824</v>
      </c>
      <c r="D547" s="259" t="s">
        <v>238</v>
      </c>
      <c r="E547" s="260">
        <v>10.924200000000001</v>
      </c>
      <c r="F547" s="261"/>
      <c r="G547" s="262">
        <f>ROUND(E547*F547,2)</f>
        <v>0</v>
      </c>
      <c r="H547" s="261"/>
      <c r="I547" s="262">
        <f>ROUND(E547*H547,2)</f>
        <v>0</v>
      </c>
      <c r="J547" s="261"/>
      <c r="K547" s="262">
        <f>ROUND(E547*J547,2)</f>
        <v>0</v>
      </c>
      <c r="L547" s="262">
        <v>21</v>
      </c>
      <c r="M547" s="262">
        <f>G547*(1+L547/100)</f>
        <v>0</v>
      </c>
      <c r="N547" s="260">
        <v>0</v>
      </c>
      <c r="O547" s="260">
        <f>ROUND(E547*N547,2)</f>
        <v>0</v>
      </c>
      <c r="P547" s="260">
        <v>0</v>
      </c>
      <c r="Q547" s="260">
        <f>ROUND(E547*P547,2)</f>
        <v>0</v>
      </c>
      <c r="R547" s="262" t="s">
        <v>825</v>
      </c>
      <c r="S547" s="262" t="s">
        <v>204</v>
      </c>
      <c r="T547" s="263" t="s">
        <v>204</v>
      </c>
      <c r="U547" s="224">
        <v>1.6E-2</v>
      </c>
      <c r="V547" s="224">
        <f>ROUND(E547*U547,2)</f>
        <v>0.17</v>
      </c>
      <c r="W547" s="224"/>
      <c r="X547" s="224" t="s">
        <v>240</v>
      </c>
      <c r="Y547" s="224" t="s">
        <v>207</v>
      </c>
      <c r="Z547" s="213"/>
      <c r="AA547" s="213"/>
      <c r="AB547" s="213"/>
      <c r="AC547" s="213"/>
      <c r="AD547" s="213"/>
      <c r="AE547" s="213"/>
      <c r="AF547" s="213"/>
      <c r="AG547" s="213" t="s">
        <v>241</v>
      </c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36">
        <v>144</v>
      </c>
      <c r="B548" s="237" t="s">
        <v>826</v>
      </c>
      <c r="C548" s="246" t="s">
        <v>827</v>
      </c>
      <c r="D548" s="238" t="s">
        <v>238</v>
      </c>
      <c r="E548" s="239">
        <v>57.1248</v>
      </c>
      <c r="F548" s="240"/>
      <c r="G548" s="241">
        <f>ROUND(E548*F548,2)</f>
        <v>0</v>
      </c>
      <c r="H548" s="240"/>
      <c r="I548" s="241">
        <f>ROUND(E548*H548,2)</f>
        <v>0</v>
      </c>
      <c r="J548" s="240"/>
      <c r="K548" s="241">
        <f>ROUND(E548*J548,2)</f>
        <v>0</v>
      </c>
      <c r="L548" s="241">
        <v>21</v>
      </c>
      <c r="M548" s="241">
        <f>G548*(1+L548/100)</f>
        <v>0</v>
      </c>
      <c r="N548" s="239">
        <v>2.1000000000000001E-4</v>
      </c>
      <c r="O548" s="239">
        <f>ROUND(E548*N548,2)</f>
        <v>0.01</v>
      </c>
      <c r="P548" s="239">
        <v>0</v>
      </c>
      <c r="Q548" s="239">
        <f>ROUND(E548*P548,2)</f>
        <v>0</v>
      </c>
      <c r="R548" s="241" t="s">
        <v>825</v>
      </c>
      <c r="S548" s="241" t="s">
        <v>204</v>
      </c>
      <c r="T548" s="242" t="s">
        <v>204</v>
      </c>
      <c r="U548" s="224">
        <v>0.05</v>
      </c>
      <c r="V548" s="224">
        <f>ROUND(E548*U548,2)</f>
        <v>2.86</v>
      </c>
      <c r="W548" s="224"/>
      <c r="X548" s="224" t="s">
        <v>240</v>
      </c>
      <c r="Y548" s="224" t="s">
        <v>207</v>
      </c>
      <c r="Z548" s="213"/>
      <c r="AA548" s="213"/>
      <c r="AB548" s="213"/>
      <c r="AC548" s="213"/>
      <c r="AD548" s="213"/>
      <c r="AE548" s="213"/>
      <c r="AF548" s="213"/>
      <c r="AG548" s="213" t="s">
        <v>241</v>
      </c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2" x14ac:dyDescent="0.2">
      <c r="A549" s="220"/>
      <c r="B549" s="221"/>
      <c r="C549" s="248" t="s">
        <v>828</v>
      </c>
      <c r="D549" s="226"/>
      <c r="E549" s="227">
        <v>4.7169999999999996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24"/>
      <c r="Z549" s="213"/>
      <c r="AA549" s="213"/>
      <c r="AB549" s="213"/>
      <c r="AC549" s="213"/>
      <c r="AD549" s="213"/>
      <c r="AE549" s="213"/>
      <c r="AF549" s="213"/>
      <c r="AG549" s="213" t="s">
        <v>232</v>
      </c>
      <c r="AH549" s="213">
        <v>5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3" x14ac:dyDescent="0.2">
      <c r="A550" s="220"/>
      <c r="B550" s="221"/>
      <c r="C550" s="248" t="s">
        <v>829</v>
      </c>
      <c r="D550" s="226"/>
      <c r="E550" s="227">
        <v>38.4848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24"/>
      <c r="Z550" s="213"/>
      <c r="AA550" s="213"/>
      <c r="AB550" s="213"/>
      <c r="AC550" s="213"/>
      <c r="AD550" s="213"/>
      <c r="AE550" s="213"/>
      <c r="AF550" s="213"/>
      <c r="AG550" s="213" t="s">
        <v>232</v>
      </c>
      <c r="AH550" s="213">
        <v>5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3" x14ac:dyDescent="0.2">
      <c r="A551" s="220"/>
      <c r="B551" s="221"/>
      <c r="C551" s="248" t="s">
        <v>830</v>
      </c>
      <c r="D551" s="226"/>
      <c r="E551" s="227">
        <v>13.923</v>
      </c>
      <c r="F551" s="224"/>
      <c r="G551" s="224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24"/>
      <c r="Z551" s="213"/>
      <c r="AA551" s="213"/>
      <c r="AB551" s="213"/>
      <c r="AC551" s="213"/>
      <c r="AD551" s="213"/>
      <c r="AE551" s="213"/>
      <c r="AF551" s="213"/>
      <c r="AG551" s="213" t="s">
        <v>232</v>
      </c>
      <c r="AH551" s="213">
        <v>5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36">
        <v>145</v>
      </c>
      <c r="B552" s="237" t="s">
        <v>831</v>
      </c>
      <c r="C552" s="246" t="s">
        <v>832</v>
      </c>
      <c r="D552" s="238" t="s">
        <v>238</v>
      </c>
      <c r="E552" s="239">
        <v>10.924200000000001</v>
      </c>
      <c r="F552" s="240"/>
      <c r="G552" s="241">
        <f>ROUND(E552*F552,2)</f>
        <v>0</v>
      </c>
      <c r="H552" s="240"/>
      <c r="I552" s="241">
        <f>ROUND(E552*H552,2)</f>
        <v>0</v>
      </c>
      <c r="J552" s="240"/>
      <c r="K552" s="241">
        <f>ROUND(E552*J552,2)</f>
        <v>0</v>
      </c>
      <c r="L552" s="241">
        <v>21</v>
      </c>
      <c r="M552" s="241">
        <f>G552*(1+L552/100)</f>
        <v>0</v>
      </c>
      <c r="N552" s="239">
        <v>8.0000000000000007E-5</v>
      </c>
      <c r="O552" s="239">
        <f>ROUND(E552*N552,2)</f>
        <v>0</v>
      </c>
      <c r="P552" s="239">
        <v>0</v>
      </c>
      <c r="Q552" s="239">
        <f>ROUND(E552*P552,2)</f>
        <v>0</v>
      </c>
      <c r="R552" s="241" t="s">
        <v>825</v>
      </c>
      <c r="S552" s="241" t="s">
        <v>204</v>
      </c>
      <c r="T552" s="242" t="s">
        <v>204</v>
      </c>
      <c r="U552" s="224">
        <v>0.06</v>
      </c>
      <c r="V552" s="224">
        <f>ROUND(E552*U552,2)</f>
        <v>0.66</v>
      </c>
      <c r="W552" s="224"/>
      <c r="X552" s="224" t="s">
        <v>240</v>
      </c>
      <c r="Y552" s="224" t="s">
        <v>207</v>
      </c>
      <c r="Z552" s="213"/>
      <c r="AA552" s="213"/>
      <c r="AB552" s="213"/>
      <c r="AC552" s="213"/>
      <c r="AD552" s="213"/>
      <c r="AE552" s="213"/>
      <c r="AF552" s="213"/>
      <c r="AG552" s="213" t="s">
        <v>241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2" x14ac:dyDescent="0.2">
      <c r="A553" s="220"/>
      <c r="B553" s="221"/>
      <c r="C553" s="248" t="s">
        <v>833</v>
      </c>
      <c r="D553" s="226"/>
      <c r="E553" s="227">
        <v>10.924200000000001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24"/>
      <c r="Z553" s="213"/>
      <c r="AA553" s="213"/>
      <c r="AB553" s="213"/>
      <c r="AC553" s="213"/>
      <c r="AD553" s="213"/>
      <c r="AE553" s="213"/>
      <c r="AF553" s="213"/>
      <c r="AG553" s="213" t="s">
        <v>232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ht="22.5" outlineLevel="1" x14ac:dyDescent="0.2">
      <c r="A554" s="236">
        <v>146</v>
      </c>
      <c r="B554" s="237" t="s">
        <v>834</v>
      </c>
      <c r="C554" s="246" t="s">
        <v>835</v>
      </c>
      <c r="D554" s="238" t="s">
        <v>245</v>
      </c>
      <c r="E554" s="239">
        <v>47.17</v>
      </c>
      <c r="F554" s="240"/>
      <c r="G554" s="241">
        <f>ROUND(E554*F554,2)</f>
        <v>0</v>
      </c>
      <c r="H554" s="240"/>
      <c r="I554" s="241">
        <f>ROUND(E554*H554,2)</f>
        <v>0</v>
      </c>
      <c r="J554" s="240"/>
      <c r="K554" s="241">
        <f>ROUND(E554*J554,2)</f>
        <v>0</v>
      </c>
      <c r="L554" s="241">
        <v>21</v>
      </c>
      <c r="M554" s="241">
        <f>G554*(1+L554/100)</f>
        <v>0</v>
      </c>
      <c r="N554" s="239">
        <v>3.2000000000000003E-4</v>
      </c>
      <c r="O554" s="239">
        <f>ROUND(E554*N554,2)</f>
        <v>0.02</v>
      </c>
      <c r="P554" s="239">
        <v>0</v>
      </c>
      <c r="Q554" s="239">
        <f>ROUND(E554*P554,2)</f>
        <v>0</v>
      </c>
      <c r="R554" s="241" t="s">
        <v>825</v>
      </c>
      <c r="S554" s="241" t="s">
        <v>204</v>
      </c>
      <c r="T554" s="242" t="s">
        <v>204</v>
      </c>
      <c r="U554" s="224">
        <v>0.23599999999999999</v>
      </c>
      <c r="V554" s="224">
        <f>ROUND(E554*U554,2)</f>
        <v>11.13</v>
      </c>
      <c r="W554" s="224"/>
      <c r="X554" s="224" t="s">
        <v>240</v>
      </c>
      <c r="Y554" s="224" t="s">
        <v>207</v>
      </c>
      <c r="Z554" s="213"/>
      <c r="AA554" s="213"/>
      <c r="AB554" s="213"/>
      <c r="AC554" s="213"/>
      <c r="AD554" s="213"/>
      <c r="AE554" s="213"/>
      <c r="AF554" s="213"/>
      <c r="AG554" s="213" t="s">
        <v>241</v>
      </c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2" x14ac:dyDescent="0.2">
      <c r="A555" s="220"/>
      <c r="B555" s="221"/>
      <c r="C555" s="248" t="s">
        <v>836</v>
      </c>
      <c r="D555" s="226"/>
      <c r="E555" s="227">
        <v>8.68</v>
      </c>
      <c r="F555" s="224"/>
      <c r="G555" s="224"/>
      <c r="H555" s="224"/>
      <c r="I555" s="224"/>
      <c r="J555" s="224"/>
      <c r="K555" s="224"/>
      <c r="L555" s="224"/>
      <c r="M555" s="224"/>
      <c r="N555" s="223"/>
      <c r="O555" s="223"/>
      <c r="P555" s="223"/>
      <c r="Q555" s="223"/>
      <c r="R555" s="224"/>
      <c r="S555" s="224"/>
      <c r="T555" s="224"/>
      <c r="U555" s="224"/>
      <c r="V555" s="224"/>
      <c r="W555" s="224"/>
      <c r="X555" s="224"/>
      <c r="Y555" s="224"/>
      <c r="Z555" s="213"/>
      <c r="AA555" s="213"/>
      <c r="AB555" s="213"/>
      <c r="AC555" s="213"/>
      <c r="AD555" s="213"/>
      <c r="AE555" s="213"/>
      <c r="AF555" s="213"/>
      <c r="AG555" s="213" t="s">
        <v>232</v>
      </c>
      <c r="AH555" s="213">
        <v>0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3" x14ac:dyDescent="0.2">
      <c r="A556" s="220"/>
      <c r="B556" s="221"/>
      <c r="C556" s="248" t="s">
        <v>837</v>
      </c>
      <c r="D556" s="226"/>
      <c r="E556" s="227">
        <v>6.4749999999999996</v>
      </c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24"/>
      <c r="Z556" s="213"/>
      <c r="AA556" s="213"/>
      <c r="AB556" s="213"/>
      <c r="AC556" s="213"/>
      <c r="AD556" s="213"/>
      <c r="AE556" s="213"/>
      <c r="AF556" s="213"/>
      <c r="AG556" s="213" t="s">
        <v>232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3" x14ac:dyDescent="0.2">
      <c r="A557" s="220"/>
      <c r="B557" s="221"/>
      <c r="C557" s="248" t="s">
        <v>838</v>
      </c>
      <c r="D557" s="226"/>
      <c r="E557" s="227">
        <v>12.86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24"/>
      <c r="Z557" s="213"/>
      <c r="AA557" s="213"/>
      <c r="AB557" s="213"/>
      <c r="AC557" s="213"/>
      <c r="AD557" s="213"/>
      <c r="AE557" s="213"/>
      <c r="AF557" s="213"/>
      <c r="AG557" s="213" t="s">
        <v>232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3" x14ac:dyDescent="0.2">
      <c r="A558" s="220"/>
      <c r="B558" s="221"/>
      <c r="C558" s="248" t="s">
        <v>839</v>
      </c>
      <c r="D558" s="226"/>
      <c r="E558" s="227">
        <v>9.6449999999999996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24"/>
      <c r="Z558" s="213"/>
      <c r="AA558" s="213"/>
      <c r="AB558" s="213"/>
      <c r="AC558" s="213"/>
      <c r="AD558" s="213"/>
      <c r="AE558" s="213"/>
      <c r="AF558" s="213"/>
      <c r="AG558" s="213" t="s">
        <v>232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3" x14ac:dyDescent="0.2">
      <c r="A559" s="220"/>
      <c r="B559" s="221"/>
      <c r="C559" s="248" t="s">
        <v>840</v>
      </c>
      <c r="D559" s="226"/>
      <c r="E559" s="227">
        <v>9.51</v>
      </c>
      <c r="F559" s="224"/>
      <c r="G559" s="224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24"/>
      <c r="Z559" s="213"/>
      <c r="AA559" s="213"/>
      <c r="AB559" s="213"/>
      <c r="AC559" s="213"/>
      <c r="AD559" s="213"/>
      <c r="AE559" s="213"/>
      <c r="AF559" s="213"/>
      <c r="AG559" s="213" t="s">
        <v>232</v>
      </c>
      <c r="AH559" s="213">
        <v>0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ht="22.5" outlineLevel="1" x14ac:dyDescent="0.2">
      <c r="A560" s="236">
        <v>147</v>
      </c>
      <c r="B560" s="237" t="s">
        <v>841</v>
      </c>
      <c r="C560" s="246" t="s">
        <v>842</v>
      </c>
      <c r="D560" s="238" t="s">
        <v>238</v>
      </c>
      <c r="E560" s="239">
        <v>38.4848</v>
      </c>
      <c r="F560" s="240"/>
      <c r="G560" s="241">
        <f>ROUND(E560*F560,2)</f>
        <v>0</v>
      </c>
      <c r="H560" s="240"/>
      <c r="I560" s="241">
        <f>ROUND(E560*H560,2)</f>
        <v>0</v>
      </c>
      <c r="J560" s="240"/>
      <c r="K560" s="241">
        <f>ROUND(E560*J560,2)</f>
        <v>0</v>
      </c>
      <c r="L560" s="241">
        <v>21</v>
      </c>
      <c r="M560" s="241">
        <f>G560*(1+L560/100)</f>
        <v>0</v>
      </c>
      <c r="N560" s="239">
        <v>5.0400000000000002E-3</v>
      </c>
      <c r="O560" s="239">
        <f>ROUND(E560*N560,2)</f>
        <v>0.19</v>
      </c>
      <c r="P560" s="239">
        <v>0</v>
      </c>
      <c r="Q560" s="239">
        <f>ROUND(E560*P560,2)</f>
        <v>0</v>
      </c>
      <c r="R560" s="241" t="s">
        <v>825</v>
      </c>
      <c r="S560" s="241" t="s">
        <v>204</v>
      </c>
      <c r="T560" s="242" t="s">
        <v>204</v>
      </c>
      <c r="U560" s="224">
        <v>0.97799999999999998</v>
      </c>
      <c r="V560" s="224">
        <f>ROUND(E560*U560,2)</f>
        <v>37.64</v>
      </c>
      <c r="W560" s="224"/>
      <c r="X560" s="224" t="s">
        <v>240</v>
      </c>
      <c r="Y560" s="224" t="s">
        <v>207</v>
      </c>
      <c r="Z560" s="213"/>
      <c r="AA560" s="213"/>
      <c r="AB560" s="213"/>
      <c r="AC560" s="213"/>
      <c r="AD560" s="213"/>
      <c r="AE560" s="213"/>
      <c r="AF560" s="213"/>
      <c r="AG560" s="213" t="s">
        <v>241</v>
      </c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2" x14ac:dyDescent="0.2">
      <c r="A561" s="220"/>
      <c r="B561" s="221"/>
      <c r="C561" s="248" t="s">
        <v>472</v>
      </c>
      <c r="D561" s="226"/>
      <c r="E561" s="227">
        <v>2.5047999999999999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24"/>
      <c r="Z561" s="213"/>
      <c r="AA561" s="213"/>
      <c r="AB561" s="213"/>
      <c r="AC561" s="213"/>
      <c r="AD561" s="213"/>
      <c r="AE561" s="213"/>
      <c r="AF561" s="213"/>
      <c r="AG561" s="213" t="s">
        <v>232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3" x14ac:dyDescent="0.2">
      <c r="A562" s="220"/>
      <c r="B562" s="221"/>
      <c r="C562" s="248" t="s">
        <v>402</v>
      </c>
      <c r="D562" s="226"/>
      <c r="E562" s="227">
        <v>10.81</v>
      </c>
      <c r="F562" s="224"/>
      <c r="G562" s="224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24"/>
      <c r="Z562" s="213"/>
      <c r="AA562" s="213"/>
      <c r="AB562" s="213"/>
      <c r="AC562" s="213"/>
      <c r="AD562" s="213"/>
      <c r="AE562" s="213"/>
      <c r="AF562" s="213"/>
      <c r="AG562" s="213" t="s">
        <v>232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3" x14ac:dyDescent="0.2">
      <c r="A563" s="220"/>
      <c r="B563" s="221"/>
      <c r="C563" s="248" t="s">
        <v>473</v>
      </c>
      <c r="D563" s="226"/>
      <c r="E563" s="227">
        <v>4.5999999999999996</v>
      </c>
      <c r="F563" s="224"/>
      <c r="G563" s="224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24"/>
      <c r="Z563" s="213"/>
      <c r="AA563" s="213"/>
      <c r="AB563" s="213"/>
      <c r="AC563" s="213"/>
      <c r="AD563" s="213"/>
      <c r="AE563" s="213"/>
      <c r="AF563" s="213"/>
      <c r="AG563" s="213" t="s">
        <v>232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3" x14ac:dyDescent="0.2">
      <c r="A564" s="220"/>
      <c r="B564" s="221"/>
      <c r="C564" s="248" t="s">
        <v>475</v>
      </c>
      <c r="D564" s="226"/>
      <c r="E564" s="227">
        <v>3.16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24"/>
      <c r="Z564" s="213"/>
      <c r="AA564" s="213"/>
      <c r="AB564" s="213"/>
      <c r="AC564" s="213"/>
      <c r="AD564" s="213"/>
      <c r="AE564" s="213"/>
      <c r="AF564" s="213"/>
      <c r="AG564" s="213" t="s">
        <v>232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3" x14ac:dyDescent="0.2">
      <c r="A565" s="220"/>
      <c r="B565" s="221"/>
      <c r="C565" s="248" t="s">
        <v>476</v>
      </c>
      <c r="D565" s="226"/>
      <c r="E565" s="227">
        <v>2.0499999999999998</v>
      </c>
      <c r="F565" s="224"/>
      <c r="G565" s="224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24"/>
      <c r="Z565" s="213"/>
      <c r="AA565" s="213"/>
      <c r="AB565" s="213"/>
      <c r="AC565" s="213"/>
      <c r="AD565" s="213"/>
      <c r="AE565" s="213"/>
      <c r="AF565" s="213"/>
      <c r="AG565" s="213" t="s">
        <v>232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3" x14ac:dyDescent="0.2">
      <c r="A566" s="220"/>
      <c r="B566" s="221"/>
      <c r="C566" s="248" t="s">
        <v>403</v>
      </c>
      <c r="D566" s="226"/>
      <c r="E566" s="227">
        <v>9.94</v>
      </c>
      <c r="F566" s="224"/>
      <c r="G566" s="224"/>
      <c r="H566" s="224"/>
      <c r="I566" s="224"/>
      <c r="J566" s="224"/>
      <c r="K566" s="224"/>
      <c r="L566" s="224"/>
      <c r="M566" s="224"/>
      <c r="N566" s="223"/>
      <c r="O566" s="223"/>
      <c r="P566" s="223"/>
      <c r="Q566" s="223"/>
      <c r="R566" s="224"/>
      <c r="S566" s="224"/>
      <c r="T566" s="224"/>
      <c r="U566" s="224"/>
      <c r="V566" s="224"/>
      <c r="W566" s="224"/>
      <c r="X566" s="224"/>
      <c r="Y566" s="224"/>
      <c r="Z566" s="213"/>
      <c r="AA566" s="213"/>
      <c r="AB566" s="213"/>
      <c r="AC566" s="213"/>
      <c r="AD566" s="213"/>
      <c r="AE566" s="213"/>
      <c r="AF566" s="213"/>
      <c r="AG566" s="213" t="s">
        <v>232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3" x14ac:dyDescent="0.2">
      <c r="A567" s="220"/>
      <c r="B567" s="221"/>
      <c r="C567" s="248" t="s">
        <v>404</v>
      </c>
      <c r="D567" s="226"/>
      <c r="E567" s="227">
        <v>5.42</v>
      </c>
      <c r="F567" s="224"/>
      <c r="G567" s="224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24"/>
      <c r="Z567" s="213"/>
      <c r="AA567" s="213"/>
      <c r="AB567" s="213"/>
      <c r="AC567" s="213"/>
      <c r="AD567" s="213"/>
      <c r="AE567" s="213"/>
      <c r="AF567" s="213"/>
      <c r="AG567" s="213" t="s">
        <v>232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ht="22.5" outlineLevel="1" x14ac:dyDescent="0.2">
      <c r="A568" s="236">
        <v>148</v>
      </c>
      <c r="B568" s="237" t="s">
        <v>843</v>
      </c>
      <c r="C568" s="246" t="s">
        <v>844</v>
      </c>
      <c r="D568" s="238" t="s">
        <v>238</v>
      </c>
      <c r="E568" s="239">
        <v>103.78</v>
      </c>
      <c r="F568" s="240"/>
      <c r="G568" s="241">
        <f>ROUND(E568*F568,2)</f>
        <v>0</v>
      </c>
      <c r="H568" s="240"/>
      <c r="I568" s="241">
        <f>ROUND(E568*H568,2)</f>
        <v>0</v>
      </c>
      <c r="J568" s="240"/>
      <c r="K568" s="241">
        <f>ROUND(E568*J568,2)</f>
        <v>0</v>
      </c>
      <c r="L568" s="241">
        <v>21</v>
      </c>
      <c r="M568" s="241">
        <f>G568*(1+L568/100)</f>
        <v>0</v>
      </c>
      <c r="N568" s="239">
        <v>4.1999999999999997E-3</v>
      </c>
      <c r="O568" s="239">
        <f>ROUND(E568*N568,2)</f>
        <v>0.44</v>
      </c>
      <c r="P568" s="239">
        <v>0</v>
      </c>
      <c r="Q568" s="239">
        <f>ROUND(E568*P568,2)</f>
        <v>0</v>
      </c>
      <c r="R568" s="241" t="s">
        <v>825</v>
      </c>
      <c r="S568" s="241" t="s">
        <v>204</v>
      </c>
      <c r="T568" s="242" t="s">
        <v>204</v>
      </c>
      <c r="U568" s="224">
        <v>1.038</v>
      </c>
      <c r="V568" s="224">
        <f>ROUND(E568*U568,2)</f>
        <v>107.72</v>
      </c>
      <c r="W568" s="224"/>
      <c r="X568" s="224" t="s">
        <v>240</v>
      </c>
      <c r="Y568" s="224" t="s">
        <v>207</v>
      </c>
      <c r="Z568" s="213"/>
      <c r="AA568" s="213"/>
      <c r="AB568" s="213"/>
      <c r="AC568" s="213"/>
      <c r="AD568" s="213"/>
      <c r="AE568" s="213"/>
      <c r="AF568" s="213"/>
      <c r="AG568" s="213" t="s">
        <v>241</v>
      </c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2" x14ac:dyDescent="0.2">
      <c r="A569" s="220"/>
      <c r="B569" s="221"/>
      <c r="C569" s="248" t="s">
        <v>398</v>
      </c>
      <c r="D569" s="226"/>
      <c r="E569" s="227">
        <v>83.5</v>
      </c>
      <c r="F569" s="224"/>
      <c r="G569" s="224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24"/>
      <c r="Z569" s="213"/>
      <c r="AA569" s="213"/>
      <c r="AB569" s="213"/>
      <c r="AC569" s="213"/>
      <c r="AD569" s="213"/>
      <c r="AE569" s="213"/>
      <c r="AF569" s="213"/>
      <c r="AG569" s="213" t="s">
        <v>232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3" x14ac:dyDescent="0.2">
      <c r="A570" s="220"/>
      <c r="B570" s="221"/>
      <c r="C570" s="248" t="s">
        <v>399</v>
      </c>
      <c r="D570" s="226"/>
      <c r="E570" s="227">
        <v>6.32</v>
      </c>
      <c r="F570" s="224"/>
      <c r="G570" s="224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24"/>
      <c r="Z570" s="213"/>
      <c r="AA570" s="213"/>
      <c r="AB570" s="213"/>
      <c r="AC570" s="213"/>
      <c r="AD570" s="213"/>
      <c r="AE570" s="213"/>
      <c r="AF570" s="213"/>
      <c r="AG570" s="213" t="s">
        <v>232</v>
      </c>
      <c r="AH570" s="213">
        <v>0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3" x14ac:dyDescent="0.2">
      <c r="A571" s="220"/>
      <c r="B571" s="221"/>
      <c r="C571" s="248" t="s">
        <v>400</v>
      </c>
      <c r="D571" s="226"/>
      <c r="E571" s="227">
        <v>7.75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24"/>
      <c r="Z571" s="213"/>
      <c r="AA571" s="213"/>
      <c r="AB571" s="213"/>
      <c r="AC571" s="213"/>
      <c r="AD571" s="213"/>
      <c r="AE571" s="213"/>
      <c r="AF571" s="213"/>
      <c r="AG571" s="213" t="s">
        <v>232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3" x14ac:dyDescent="0.2">
      <c r="A572" s="220"/>
      <c r="B572" s="221"/>
      <c r="C572" s="248" t="s">
        <v>474</v>
      </c>
      <c r="D572" s="226"/>
      <c r="E572" s="227">
        <v>1.8</v>
      </c>
      <c r="F572" s="224"/>
      <c r="G572" s="224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24"/>
      <c r="Z572" s="213"/>
      <c r="AA572" s="213"/>
      <c r="AB572" s="213"/>
      <c r="AC572" s="213"/>
      <c r="AD572" s="213"/>
      <c r="AE572" s="213"/>
      <c r="AF572" s="213"/>
      <c r="AG572" s="213" t="s">
        <v>232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3" x14ac:dyDescent="0.2">
      <c r="A573" s="220"/>
      <c r="B573" s="221"/>
      <c r="C573" s="248" t="s">
        <v>477</v>
      </c>
      <c r="D573" s="226"/>
      <c r="E573" s="227">
        <v>4.41</v>
      </c>
      <c r="F573" s="224"/>
      <c r="G573" s="224"/>
      <c r="H573" s="224"/>
      <c r="I573" s="224"/>
      <c r="J573" s="224"/>
      <c r="K573" s="224"/>
      <c r="L573" s="224"/>
      <c r="M573" s="224"/>
      <c r="N573" s="223"/>
      <c r="O573" s="223"/>
      <c r="P573" s="223"/>
      <c r="Q573" s="223"/>
      <c r="R573" s="224"/>
      <c r="S573" s="224"/>
      <c r="T573" s="224"/>
      <c r="U573" s="224"/>
      <c r="V573" s="224"/>
      <c r="W573" s="224"/>
      <c r="X573" s="224"/>
      <c r="Y573" s="224"/>
      <c r="Z573" s="213"/>
      <c r="AA573" s="213"/>
      <c r="AB573" s="213"/>
      <c r="AC573" s="213"/>
      <c r="AD573" s="213"/>
      <c r="AE573" s="213"/>
      <c r="AF573" s="213"/>
      <c r="AG573" s="213" t="s">
        <v>232</v>
      </c>
      <c r="AH573" s="213">
        <v>0</v>
      </c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ht="33.75" outlineLevel="1" x14ac:dyDescent="0.2">
      <c r="A574" s="236">
        <v>149</v>
      </c>
      <c r="B574" s="237" t="s">
        <v>845</v>
      </c>
      <c r="C574" s="246" t="s">
        <v>846</v>
      </c>
      <c r="D574" s="238" t="s">
        <v>245</v>
      </c>
      <c r="E574" s="239">
        <v>11.4</v>
      </c>
      <c r="F574" s="240"/>
      <c r="G574" s="241">
        <f>ROUND(E574*F574,2)</f>
        <v>0</v>
      </c>
      <c r="H574" s="240"/>
      <c r="I574" s="241">
        <f>ROUND(E574*H574,2)</f>
        <v>0</v>
      </c>
      <c r="J574" s="240"/>
      <c r="K574" s="241">
        <f>ROUND(E574*J574,2)</f>
        <v>0</v>
      </c>
      <c r="L574" s="241">
        <v>21</v>
      </c>
      <c r="M574" s="241">
        <f>G574*(1+L574/100)</f>
        <v>0</v>
      </c>
      <c r="N574" s="239">
        <v>2.4000000000000001E-4</v>
      </c>
      <c r="O574" s="239">
        <f>ROUND(E574*N574,2)</f>
        <v>0</v>
      </c>
      <c r="P574" s="239">
        <v>0</v>
      </c>
      <c r="Q574" s="239">
        <f>ROUND(E574*P574,2)</f>
        <v>0</v>
      </c>
      <c r="R574" s="241" t="s">
        <v>825</v>
      </c>
      <c r="S574" s="241" t="s">
        <v>204</v>
      </c>
      <c r="T574" s="242" t="s">
        <v>204</v>
      </c>
      <c r="U574" s="224">
        <v>0.15</v>
      </c>
      <c r="V574" s="224">
        <f>ROUND(E574*U574,2)</f>
        <v>1.71</v>
      </c>
      <c r="W574" s="224"/>
      <c r="X574" s="224" t="s">
        <v>240</v>
      </c>
      <c r="Y574" s="224" t="s">
        <v>207</v>
      </c>
      <c r="Z574" s="213"/>
      <c r="AA574" s="213"/>
      <c r="AB574" s="213"/>
      <c r="AC574" s="213"/>
      <c r="AD574" s="213"/>
      <c r="AE574" s="213"/>
      <c r="AF574" s="213"/>
      <c r="AG574" s="213" t="s">
        <v>241</v>
      </c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2" x14ac:dyDescent="0.2">
      <c r="A575" s="220"/>
      <c r="B575" s="221"/>
      <c r="C575" s="248" t="s">
        <v>847</v>
      </c>
      <c r="D575" s="226"/>
      <c r="E575" s="227">
        <v>11.4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24"/>
      <c r="Z575" s="213"/>
      <c r="AA575" s="213"/>
      <c r="AB575" s="213"/>
      <c r="AC575" s="213"/>
      <c r="AD575" s="213"/>
      <c r="AE575" s="213"/>
      <c r="AF575" s="213"/>
      <c r="AG575" s="213" t="s">
        <v>232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ht="22.5" outlineLevel="1" x14ac:dyDescent="0.2">
      <c r="A576" s="236">
        <v>150</v>
      </c>
      <c r="B576" s="237" t="s">
        <v>848</v>
      </c>
      <c r="C576" s="246" t="s">
        <v>849</v>
      </c>
      <c r="D576" s="238" t="s">
        <v>245</v>
      </c>
      <c r="E576" s="239">
        <v>192.255</v>
      </c>
      <c r="F576" s="240"/>
      <c r="G576" s="241">
        <f>ROUND(E576*F576,2)</f>
        <v>0</v>
      </c>
      <c r="H576" s="240"/>
      <c r="I576" s="241">
        <f>ROUND(E576*H576,2)</f>
        <v>0</v>
      </c>
      <c r="J576" s="240"/>
      <c r="K576" s="241">
        <f>ROUND(E576*J576,2)</f>
        <v>0</v>
      </c>
      <c r="L576" s="241">
        <v>21</v>
      </c>
      <c r="M576" s="241">
        <f>G576*(1+L576/100)</f>
        <v>0</v>
      </c>
      <c r="N576" s="239">
        <v>4.0000000000000003E-5</v>
      </c>
      <c r="O576" s="239">
        <f>ROUND(E576*N576,2)</f>
        <v>0.01</v>
      </c>
      <c r="P576" s="239">
        <v>0</v>
      </c>
      <c r="Q576" s="239">
        <f>ROUND(E576*P576,2)</f>
        <v>0</v>
      </c>
      <c r="R576" s="241" t="s">
        <v>825</v>
      </c>
      <c r="S576" s="241" t="s">
        <v>204</v>
      </c>
      <c r="T576" s="242" t="s">
        <v>204</v>
      </c>
      <c r="U576" s="224">
        <v>7.0000000000000007E-2</v>
      </c>
      <c r="V576" s="224">
        <f>ROUND(E576*U576,2)</f>
        <v>13.46</v>
      </c>
      <c r="W576" s="224"/>
      <c r="X576" s="224" t="s">
        <v>240</v>
      </c>
      <c r="Y576" s="224" t="s">
        <v>207</v>
      </c>
      <c r="Z576" s="213"/>
      <c r="AA576" s="213"/>
      <c r="AB576" s="213"/>
      <c r="AC576" s="213"/>
      <c r="AD576" s="213"/>
      <c r="AE576" s="213"/>
      <c r="AF576" s="213"/>
      <c r="AG576" s="213" t="s">
        <v>241</v>
      </c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2" x14ac:dyDescent="0.2">
      <c r="A577" s="220"/>
      <c r="B577" s="221"/>
      <c r="C577" s="247" t="s">
        <v>850</v>
      </c>
      <c r="D577" s="244"/>
      <c r="E577" s="244"/>
      <c r="F577" s="244"/>
      <c r="G577" s="244"/>
      <c r="H577" s="224"/>
      <c r="I577" s="224"/>
      <c r="J577" s="224"/>
      <c r="K577" s="224"/>
      <c r="L577" s="224"/>
      <c r="M577" s="224"/>
      <c r="N577" s="223"/>
      <c r="O577" s="223"/>
      <c r="P577" s="223"/>
      <c r="Q577" s="223"/>
      <c r="R577" s="224"/>
      <c r="S577" s="224"/>
      <c r="T577" s="224"/>
      <c r="U577" s="224"/>
      <c r="V577" s="224"/>
      <c r="W577" s="224"/>
      <c r="X577" s="224"/>
      <c r="Y577" s="224"/>
      <c r="Z577" s="213"/>
      <c r="AA577" s="213"/>
      <c r="AB577" s="213"/>
      <c r="AC577" s="213"/>
      <c r="AD577" s="213"/>
      <c r="AE577" s="213"/>
      <c r="AF577" s="213"/>
      <c r="AG577" s="213" t="s">
        <v>210</v>
      </c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ht="45" outlineLevel="2" x14ac:dyDescent="0.2">
      <c r="A578" s="220"/>
      <c r="B578" s="221"/>
      <c r="C578" s="248" t="s">
        <v>851</v>
      </c>
      <c r="D578" s="226"/>
      <c r="E578" s="227">
        <v>71.155000000000001</v>
      </c>
      <c r="F578" s="224"/>
      <c r="G578" s="224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24"/>
      <c r="Z578" s="213"/>
      <c r="AA578" s="213"/>
      <c r="AB578" s="213"/>
      <c r="AC578" s="213"/>
      <c r="AD578" s="213"/>
      <c r="AE578" s="213"/>
      <c r="AF578" s="213"/>
      <c r="AG578" s="213" t="s">
        <v>232</v>
      </c>
      <c r="AH578" s="213">
        <v>0</v>
      </c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3" x14ac:dyDescent="0.2">
      <c r="A579" s="220"/>
      <c r="B579" s="221"/>
      <c r="C579" s="248" t="s">
        <v>852</v>
      </c>
      <c r="D579" s="226"/>
      <c r="E579" s="227">
        <v>8.68</v>
      </c>
      <c r="F579" s="224"/>
      <c r="G579" s="224"/>
      <c r="H579" s="224"/>
      <c r="I579" s="224"/>
      <c r="J579" s="224"/>
      <c r="K579" s="224"/>
      <c r="L579" s="224"/>
      <c r="M579" s="224"/>
      <c r="N579" s="223"/>
      <c r="O579" s="223"/>
      <c r="P579" s="223"/>
      <c r="Q579" s="223"/>
      <c r="R579" s="224"/>
      <c r="S579" s="224"/>
      <c r="T579" s="224"/>
      <c r="U579" s="224"/>
      <c r="V579" s="224"/>
      <c r="W579" s="224"/>
      <c r="X579" s="224"/>
      <c r="Y579" s="224"/>
      <c r="Z579" s="213"/>
      <c r="AA579" s="213"/>
      <c r="AB579" s="213"/>
      <c r="AC579" s="213"/>
      <c r="AD579" s="213"/>
      <c r="AE579" s="213"/>
      <c r="AF579" s="213"/>
      <c r="AG579" s="213" t="s">
        <v>232</v>
      </c>
      <c r="AH579" s="213">
        <v>0</v>
      </c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3" x14ac:dyDescent="0.2">
      <c r="A580" s="220"/>
      <c r="B580" s="221"/>
      <c r="C580" s="248" t="s">
        <v>853</v>
      </c>
      <c r="D580" s="226"/>
      <c r="E580" s="227">
        <v>10.56</v>
      </c>
      <c r="F580" s="224"/>
      <c r="G580" s="224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24"/>
      <c r="Z580" s="213"/>
      <c r="AA580" s="213"/>
      <c r="AB580" s="213"/>
      <c r="AC580" s="213"/>
      <c r="AD580" s="213"/>
      <c r="AE580" s="213"/>
      <c r="AF580" s="213"/>
      <c r="AG580" s="213" t="s">
        <v>232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3" x14ac:dyDescent="0.2">
      <c r="A581" s="220"/>
      <c r="B581" s="221"/>
      <c r="C581" s="248" t="s">
        <v>854</v>
      </c>
      <c r="D581" s="226"/>
      <c r="E581" s="227">
        <v>24.46</v>
      </c>
      <c r="F581" s="224"/>
      <c r="G581" s="224"/>
      <c r="H581" s="224"/>
      <c r="I581" s="224"/>
      <c r="J581" s="224"/>
      <c r="K581" s="224"/>
      <c r="L581" s="224"/>
      <c r="M581" s="224"/>
      <c r="N581" s="223"/>
      <c r="O581" s="223"/>
      <c r="P581" s="223"/>
      <c r="Q581" s="223"/>
      <c r="R581" s="224"/>
      <c r="S581" s="224"/>
      <c r="T581" s="224"/>
      <c r="U581" s="224"/>
      <c r="V581" s="224"/>
      <c r="W581" s="224"/>
      <c r="X581" s="224"/>
      <c r="Y581" s="224"/>
      <c r="Z581" s="213"/>
      <c r="AA581" s="213"/>
      <c r="AB581" s="213"/>
      <c r="AC581" s="213"/>
      <c r="AD581" s="213"/>
      <c r="AE581" s="213"/>
      <c r="AF581" s="213"/>
      <c r="AG581" s="213" t="s">
        <v>232</v>
      </c>
      <c r="AH581" s="213">
        <v>0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3" x14ac:dyDescent="0.2">
      <c r="A582" s="220"/>
      <c r="B582" s="221"/>
      <c r="C582" s="248" t="s">
        <v>838</v>
      </c>
      <c r="D582" s="226"/>
      <c r="E582" s="227">
        <v>12.86</v>
      </c>
      <c r="F582" s="224"/>
      <c r="G582" s="224"/>
      <c r="H582" s="224"/>
      <c r="I582" s="224"/>
      <c r="J582" s="224"/>
      <c r="K582" s="224"/>
      <c r="L582" s="224"/>
      <c r="M582" s="224"/>
      <c r="N582" s="223"/>
      <c r="O582" s="223"/>
      <c r="P582" s="223"/>
      <c r="Q582" s="223"/>
      <c r="R582" s="224"/>
      <c r="S582" s="224"/>
      <c r="T582" s="224"/>
      <c r="U582" s="224"/>
      <c r="V582" s="224"/>
      <c r="W582" s="224"/>
      <c r="X582" s="224"/>
      <c r="Y582" s="224"/>
      <c r="Z582" s="213"/>
      <c r="AA582" s="213"/>
      <c r="AB582" s="213"/>
      <c r="AC582" s="213"/>
      <c r="AD582" s="213"/>
      <c r="AE582" s="213"/>
      <c r="AF582" s="213"/>
      <c r="AG582" s="213" t="s">
        <v>232</v>
      </c>
      <c r="AH582" s="213">
        <v>0</v>
      </c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3" x14ac:dyDescent="0.2">
      <c r="A583" s="220"/>
      <c r="B583" s="221"/>
      <c r="C583" s="248" t="s">
        <v>839</v>
      </c>
      <c r="D583" s="226"/>
      <c r="E583" s="227">
        <v>9.6449999999999996</v>
      </c>
      <c r="F583" s="224"/>
      <c r="G583" s="224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24"/>
      <c r="Z583" s="213"/>
      <c r="AA583" s="213"/>
      <c r="AB583" s="213"/>
      <c r="AC583" s="213"/>
      <c r="AD583" s="213"/>
      <c r="AE583" s="213"/>
      <c r="AF583" s="213"/>
      <c r="AG583" s="213" t="s">
        <v>232</v>
      </c>
      <c r="AH583" s="213">
        <v>0</v>
      </c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3" x14ac:dyDescent="0.2">
      <c r="A584" s="220"/>
      <c r="B584" s="221"/>
      <c r="C584" s="248" t="s">
        <v>729</v>
      </c>
      <c r="D584" s="226"/>
      <c r="E584" s="227">
        <v>5.05</v>
      </c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24"/>
      <c r="Z584" s="213"/>
      <c r="AA584" s="213"/>
      <c r="AB584" s="213"/>
      <c r="AC584" s="213"/>
      <c r="AD584" s="213"/>
      <c r="AE584" s="213"/>
      <c r="AF584" s="213"/>
      <c r="AG584" s="213" t="s">
        <v>232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3" x14ac:dyDescent="0.2">
      <c r="A585" s="220"/>
      <c r="B585" s="221"/>
      <c r="C585" s="248" t="s">
        <v>730</v>
      </c>
      <c r="D585" s="226"/>
      <c r="E585" s="227">
        <v>7.2450000000000001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24"/>
      <c r="Z585" s="213"/>
      <c r="AA585" s="213"/>
      <c r="AB585" s="213"/>
      <c r="AC585" s="213"/>
      <c r="AD585" s="213"/>
      <c r="AE585" s="213"/>
      <c r="AF585" s="213"/>
      <c r="AG585" s="213" t="s">
        <v>232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3" x14ac:dyDescent="0.2">
      <c r="A586" s="220"/>
      <c r="B586" s="221"/>
      <c r="C586" s="248" t="s">
        <v>855</v>
      </c>
      <c r="D586" s="226"/>
      <c r="E586" s="227">
        <v>6.64</v>
      </c>
      <c r="F586" s="224"/>
      <c r="G586" s="224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24"/>
      <c r="Z586" s="213"/>
      <c r="AA586" s="213"/>
      <c r="AB586" s="213"/>
      <c r="AC586" s="213"/>
      <c r="AD586" s="213"/>
      <c r="AE586" s="213"/>
      <c r="AF586" s="213"/>
      <c r="AG586" s="213" t="s">
        <v>232</v>
      </c>
      <c r="AH586" s="213">
        <v>0</v>
      </c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3" x14ac:dyDescent="0.2">
      <c r="A587" s="220"/>
      <c r="B587" s="221"/>
      <c r="C587" s="248" t="s">
        <v>856</v>
      </c>
      <c r="D587" s="226"/>
      <c r="E587" s="227">
        <v>9.8000000000000007</v>
      </c>
      <c r="F587" s="224"/>
      <c r="G587" s="224"/>
      <c r="H587" s="224"/>
      <c r="I587" s="224"/>
      <c r="J587" s="224"/>
      <c r="K587" s="224"/>
      <c r="L587" s="224"/>
      <c r="M587" s="224"/>
      <c r="N587" s="223"/>
      <c r="O587" s="223"/>
      <c r="P587" s="223"/>
      <c r="Q587" s="223"/>
      <c r="R587" s="224"/>
      <c r="S587" s="224"/>
      <c r="T587" s="224"/>
      <c r="U587" s="224"/>
      <c r="V587" s="224"/>
      <c r="W587" s="224"/>
      <c r="X587" s="224"/>
      <c r="Y587" s="224"/>
      <c r="Z587" s="213"/>
      <c r="AA587" s="213"/>
      <c r="AB587" s="213"/>
      <c r="AC587" s="213"/>
      <c r="AD587" s="213"/>
      <c r="AE587" s="213"/>
      <c r="AF587" s="213"/>
      <c r="AG587" s="213" t="s">
        <v>232</v>
      </c>
      <c r="AH587" s="213">
        <v>0</v>
      </c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3" x14ac:dyDescent="0.2">
      <c r="A588" s="220"/>
      <c r="B588" s="221"/>
      <c r="C588" s="248" t="s">
        <v>857</v>
      </c>
      <c r="D588" s="226"/>
      <c r="E588" s="227">
        <v>15.8</v>
      </c>
      <c r="F588" s="224"/>
      <c r="G588" s="224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24"/>
      <c r="Z588" s="213"/>
      <c r="AA588" s="213"/>
      <c r="AB588" s="213"/>
      <c r="AC588" s="213"/>
      <c r="AD588" s="213"/>
      <c r="AE588" s="213"/>
      <c r="AF588" s="213"/>
      <c r="AG588" s="213" t="s">
        <v>232</v>
      </c>
      <c r="AH588" s="213">
        <v>0</v>
      </c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3" x14ac:dyDescent="0.2">
      <c r="A589" s="220"/>
      <c r="B589" s="221"/>
      <c r="C589" s="248" t="s">
        <v>858</v>
      </c>
      <c r="D589" s="226"/>
      <c r="E589" s="227">
        <v>10.36</v>
      </c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24"/>
      <c r="Z589" s="213"/>
      <c r="AA589" s="213"/>
      <c r="AB589" s="213"/>
      <c r="AC589" s="213"/>
      <c r="AD589" s="213"/>
      <c r="AE589" s="213"/>
      <c r="AF589" s="213"/>
      <c r="AG589" s="213" t="s">
        <v>232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ht="22.5" outlineLevel="1" x14ac:dyDescent="0.2">
      <c r="A590" s="236">
        <v>151</v>
      </c>
      <c r="B590" s="237" t="s">
        <v>859</v>
      </c>
      <c r="C590" s="246" t="s">
        <v>849</v>
      </c>
      <c r="D590" s="238" t="s">
        <v>245</v>
      </c>
      <c r="E590" s="239">
        <v>9.8000000000000007</v>
      </c>
      <c r="F590" s="240"/>
      <c r="G590" s="241">
        <f>ROUND(E590*F590,2)</f>
        <v>0</v>
      </c>
      <c r="H590" s="240"/>
      <c r="I590" s="241">
        <f>ROUND(E590*H590,2)</f>
        <v>0</v>
      </c>
      <c r="J590" s="240"/>
      <c r="K590" s="241">
        <f>ROUND(E590*J590,2)</f>
        <v>0</v>
      </c>
      <c r="L590" s="241">
        <v>21</v>
      </c>
      <c r="M590" s="241">
        <f>G590*(1+L590/100)</f>
        <v>0</v>
      </c>
      <c r="N590" s="239">
        <v>1.8000000000000001E-4</v>
      </c>
      <c r="O590" s="239">
        <f>ROUND(E590*N590,2)</f>
        <v>0</v>
      </c>
      <c r="P590" s="239">
        <v>0</v>
      </c>
      <c r="Q590" s="239">
        <f>ROUND(E590*P590,2)</f>
        <v>0</v>
      </c>
      <c r="R590" s="241" t="s">
        <v>825</v>
      </c>
      <c r="S590" s="241" t="s">
        <v>204</v>
      </c>
      <c r="T590" s="242" t="s">
        <v>204</v>
      </c>
      <c r="U590" s="224">
        <v>0.12</v>
      </c>
      <c r="V590" s="224">
        <f>ROUND(E590*U590,2)</f>
        <v>1.18</v>
      </c>
      <c r="W590" s="224"/>
      <c r="X590" s="224" t="s">
        <v>240</v>
      </c>
      <c r="Y590" s="224" t="s">
        <v>207</v>
      </c>
      <c r="Z590" s="213"/>
      <c r="AA590" s="213"/>
      <c r="AB590" s="213"/>
      <c r="AC590" s="213"/>
      <c r="AD590" s="213"/>
      <c r="AE590" s="213"/>
      <c r="AF590" s="213"/>
      <c r="AG590" s="213" t="s">
        <v>241</v>
      </c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2" x14ac:dyDescent="0.2">
      <c r="A591" s="220"/>
      <c r="B591" s="221"/>
      <c r="C591" s="247" t="s">
        <v>850</v>
      </c>
      <c r="D591" s="244"/>
      <c r="E591" s="244"/>
      <c r="F591" s="244"/>
      <c r="G591" s="244"/>
      <c r="H591" s="224"/>
      <c r="I591" s="224"/>
      <c r="J591" s="224"/>
      <c r="K591" s="224"/>
      <c r="L591" s="224"/>
      <c r="M591" s="224"/>
      <c r="N591" s="223"/>
      <c r="O591" s="223"/>
      <c r="P591" s="223"/>
      <c r="Q591" s="223"/>
      <c r="R591" s="224"/>
      <c r="S591" s="224"/>
      <c r="T591" s="224"/>
      <c r="U591" s="224"/>
      <c r="V591" s="224"/>
      <c r="W591" s="224"/>
      <c r="X591" s="224"/>
      <c r="Y591" s="224"/>
      <c r="Z591" s="213"/>
      <c r="AA591" s="213"/>
      <c r="AB591" s="213"/>
      <c r="AC591" s="213"/>
      <c r="AD591" s="213"/>
      <c r="AE591" s="213"/>
      <c r="AF591" s="213"/>
      <c r="AG591" s="213" t="s">
        <v>210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2" x14ac:dyDescent="0.2">
      <c r="A592" s="220"/>
      <c r="B592" s="221"/>
      <c r="C592" s="248" t="s">
        <v>856</v>
      </c>
      <c r="D592" s="226"/>
      <c r="E592" s="227">
        <v>9.8000000000000007</v>
      </c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24"/>
      <c r="Z592" s="213"/>
      <c r="AA592" s="213"/>
      <c r="AB592" s="213"/>
      <c r="AC592" s="213"/>
      <c r="AD592" s="213"/>
      <c r="AE592" s="213"/>
      <c r="AF592" s="213"/>
      <c r="AG592" s="213" t="s">
        <v>232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ht="22.5" outlineLevel="1" x14ac:dyDescent="0.2">
      <c r="A593" s="236">
        <v>152</v>
      </c>
      <c r="B593" s="237" t="s">
        <v>860</v>
      </c>
      <c r="C593" s="246" t="s">
        <v>861</v>
      </c>
      <c r="D593" s="238" t="s">
        <v>238</v>
      </c>
      <c r="E593" s="239">
        <v>14.114800000000001</v>
      </c>
      <c r="F593" s="240"/>
      <c r="G593" s="241">
        <f>ROUND(E593*F593,2)</f>
        <v>0</v>
      </c>
      <c r="H593" s="240"/>
      <c r="I593" s="241">
        <f>ROUND(E593*H593,2)</f>
        <v>0</v>
      </c>
      <c r="J593" s="240"/>
      <c r="K593" s="241">
        <f>ROUND(E593*J593,2)</f>
        <v>0</v>
      </c>
      <c r="L593" s="241">
        <v>21</v>
      </c>
      <c r="M593" s="241">
        <f>G593*(1+L593/100)</f>
        <v>0</v>
      </c>
      <c r="N593" s="239">
        <v>0</v>
      </c>
      <c r="O593" s="239">
        <f>ROUND(E593*N593,2)</f>
        <v>0</v>
      </c>
      <c r="P593" s="239">
        <v>0</v>
      </c>
      <c r="Q593" s="239">
        <f>ROUND(E593*P593,2)</f>
        <v>0</v>
      </c>
      <c r="R593" s="241" t="s">
        <v>825</v>
      </c>
      <c r="S593" s="241" t="s">
        <v>204</v>
      </c>
      <c r="T593" s="242" t="s">
        <v>204</v>
      </c>
      <c r="U593" s="224">
        <v>0.03</v>
      </c>
      <c r="V593" s="224">
        <f>ROUND(E593*U593,2)</f>
        <v>0.42</v>
      </c>
      <c r="W593" s="224"/>
      <c r="X593" s="224" t="s">
        <v>240</v>
      </c>
      <c r="Y593" s="224" t="s">
        <v>207</v>
      </c>
      <c r="Z593" s="213"/>
      <c r="AA593" s="213"/>
      <c r="AB593" s="213"/>
      <c r="AC593" s="213"/>
      <c r="AD593" s="213"/>
      <c r="AE593" s="213"/>
      <c r="AF593" s="213"/>
      <c r="AG593" s="213" t="s">
        <v>241</v>
      </c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2" x14ac:dyDescent="0.2">
      <c r="A594" s="220"/>
      <c r="B594" s="221"/>
      <c r="C594" s="248" t="s">
        <v>472</v>
      </c>
      <c r="D594" s="226"/>
      <c r="E594" s="227">
        <v>2.5047999999999999</v>
      </c>
      <c r="F594" s="224"/>
      <c r="G594" s="224"/>
      <c r="H594" s="224"/>
      <c r="I594" s="224"/>
      <c r="J594" s="224"/>
      <c r="K594" s="224"/>
      <c r="L594" s="224"/>
      <c r="M594" s="224"/>
      <c r="N594" s="223"/>
      <c r="O594" s="223"/>
      <c r="P594" s="223"/>
      <c r="Q594" s="223"/>
      <c r="R594" s="224"/>
      <c r="S594" s="224"/>
      <c r="T594" s="224"/>
      <c r="U594" s="224"/>
      <c r="V594" s="224"/>
      <c r="W594" s="224"/>
      <c r="X594" s="224"/>
      <c r="Y594" s="224"/>
      <c r="Z594" s="213"/>
      <c r="AA594" s="213"/>
      <c r="AB594" s="213"/>
      <c r="AC594" s="213"/>
      <c r="AD594" s="213"/>
      <c r="AE594" s="213"/>
      <c r="AF594" s="213"/>
      <c r="AG594" s="213" t="s">
        <v>232</v>
      </c>
      <c r="AH594" s="213">
        <v>0</v>
      </c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3" x14ac:dyDescent="0.2">
      <c r="A595" s="220"/>
      <c r="B595" s="221"/>
      <c r="C595" s="248" t="s">
        <v>473</v>
      </c>
      <c r="D595" s="226"/>
      <c r="E595" s="227">
        <v>4.5999999999999996</v>
      </c>
      <c r="F595" s="224"/>
      <c r="G595" s="224"/>
      <c r="H595" s="224"/>
      <c r="I595" s="224"/>
      <c r="J595" s="224"/>
      <c r="K595" s="224"/>
      <c r="L595" s="224"/>
      <c r="M595" s="224"/>
      <c r="N595" s="223"/>
      <c r="O595" s="223"/>
      <c r="P595" s="223"/>
      <c r="Q595" s="223"/>
      <c r="R595" s="224"/>
      <c r="S595" s="224"/>
      <c r="T595" s="224"/>
      <c r="U595" s="224"/>
      <c r="V595" s="224"/>
      <c r="W595" s="224"/>
      <c r="X595" s="224"/>
      <c r="Y595" s="224"/>
      <c r="Z595" s="213"/>
      <c r="AA595" s="213"/>
      <c r="AB595" s="213"/>
      <c r="AC595" s="213"/>
      <c r="AD595" s="213"/>
      <c r="AE595" s="213"/>
      <c r="AF595" s="213"/>
      <c r="AG595" s="213" t="s">
        <v>232</v>
      </c>
      <c r="AH595" s="213">
        <v>0</v>
      </c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3" x14ac:dyDescent="0.2">
      <c r="A596" s="220"/>
      <c r="B596" s="221"/>
      <c r="C596" s="248" t="s">
        <v>474</v>
      </c>
      <c r="D596" s="226"/>
      <c r="E596" s="227">
        <v>1.8</v>
      </c>
      <c r="F596" s="224"/>
      <c r="G596" s="224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24"/>
      <c r="Z596" s="213"/>
      <c r="AA596" s="213"/>
      <c r="AB596" s="213"/>
      <c r="AC596" s="213"/>
      <c r="AD596" s="213"/>
      <c r="AE596" s="213"/>
      <c r="AF596" s="213"/>
      <c r="AG596" s="213" t="s">
        <v>232</v>
      </c>
      <c r="AH596" s="213">
        <v>0</v>
      </c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3" x14ac:dyDescent="0.2">
      <c r="A597" s="220"/>
      <c r="B597" s="221"/>
      <c r="C597" s="248" t="s">
        <v>475</v>
      </c>
      <c r="D597" s="226"/>
      <c r="E597" s="227">
        <v>3.16</v>
      </c>
      <c r="F597" s="224"/>
      <c r="G597" s="224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24"/>
      <c r="Z597" s="213"/>
      <c r="AA597" s="213"/>
      <c r="AB597" s="213"/>
      <c r="AC597" s="213"/>
      <c r="AD597" s="213"/>
      <c r="AE597" s="213"/>
      <c r="AF597" s="213"/>
      <c r="AG597" s="213" t="s">
        <v>232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3" x14ac:dyDescent="0.2">
      <c r="A598" s="220"/>
      <c r="B598" s="221"/>
      <c r="C598" s="248" t="s">
        <v>476</v>
      </c>
      <c r="D598" s="226"/>
      <c r="E598" s="227">
        <v>2.0499999999999998</v>
      </c>
      <c r="F598" s="224"/>
      <c r="G598" s="224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24"/>
      <c r="Z598" s="213"/>
      <c r="AA598" s="213"/>
      <c r="AB598" s="213"/>
      <c r="AC598" s="213"/>
      <c r="AD598" s="213"/>
      <c r="AE598" s="213"/>
      <c r="AF598" s="213"/>
      <c r="AG598" s="213" t="s">
        <v>232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ht="33.75" outlineLevel="1" x14ac:dyDescent="0.2">
      <c r="A599" s="236">
        <v>153</v>
      </c>
      <c r="B599" s="237" t="s">
        <v>862</v>
      </c>
      <c r="C599" s="246" t="s">
        <v>863</v>
      </c>
      <c r="D599" s="238" t="s">
        <v>245</v>
      </c>
      <c r="E599" s="239">
        <v>21.42</v>
      </c>
      <c r="F599" s="240"/>
      <c r="G599" s="241">
        <f>ROUND(E599*F599,2)</f>
        <v>0</v>
      </c>
      <c r="H599" s="240"/>
      <c r="I599" s="241">
        <f>ROUND(E599*H599,2)</f>
        <v>0</v>
      </c>
      <c r="J599" s="240"/>
      <c r="K599" s="241">
        <f>ROUND(E599*J599,2)</f>
        <v>0</v>
      </c>
      <c r="L599" s="241">
        <v>21</v>
      </c>
      <c r="M599" s="241">
        <f>G599*(1+L599/100)</f>
        <v>0</v>
      </c>
      <c r="N599" s="239">
        <v>1.721E-2</v>
      </c>
      <c r="O599" s="239">
        <f>ROUND(E599*N599,2)</f>
        <v>0.37</v>
      </c>
      <c r="P599" s="239">
        <v>0</v>
      </c>
      <c r="Q599" s="239">
        <f>ROUND(E599*P599,2)</f>
        <v>0</v>
      </c>
      <c r="R599" s="241" t="s">
        <v>864</v>
      </c>
      <c r="S599" s="241" t="s">
        <v>204</v>
      </c>
      <c r="T599" s="242" t="s">
        <v>204</v>
      </c>
      <c r="U599" s="224">
        <v>1.04708</v>
      </c>
      <c r="V599" s="224">
        <f>ROUND(E599*U599,2)</f>
        <v>22.43</v>
      </c>
      <c r="W599" s="224"/>
      <c r="X599" s="224" t="s">
        <v>819</v>
      </c>
      <c r="Y599" s="224" t="s">
        <v>207</v>
      </c>
      <c r="Z599" s="213"/>
      <c r="AA599" s="213"/>
      <c r="AB599" s="213"/>
      <c r="AC599" s="213"/>
      <c r="AD599" s="213"/>
      <c r="AE599" s="213"/>
      <c r="AF599" s="213"/>
      <c r="AG599" s="213" t="s">
        <v>820</v>
      </c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2" x14ac:dyDescent="0.2">
      <c r="A600" s="220"/>
      <c r="B600" s="221"/>
      <c r="C600" s="267" t="s">
        <v>865</v>
      </c>
      <c r="D600" s="256"/>
      <c r="E600" s="256"/>
      <c r="F600" s="256"/>
      <c r="G600" s="256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24"/>
      <c r="Z600" s="213"/>
      <c r="AA600" s="213"/>
      <c r="AB600" s="213"/>
      <c r="AC600" s="213"/>
      <c r="AD600" s="213"/>
      <c r="AE600" s="213"/>
      <c r="AF600" s="213"/>
      <c r="AG600" s="213" t="s">
        <v>253</v>
      </c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2" x14ac:dyDescent="0.2">
      <c r="A601" s="220"/>
      <c r="B601" s="221"/>
      <c r="C601" s="248" t="s">
        <v>866</v>
      </c>
      <c r="D601" s="226"/>
      <c r="E601" s="227">
        <v>21.42</v>
      </c>
      <c r="F601" s="224"/>
      <c r="G601" s="224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24"/>
      <c r="Z601" s="213"/>
      <c r="AA601" s="213"/>
      <c r="AB601" s="213"/>
      <c r="AC601" s="213"/>
      <c r="AD601" s="213"/>
      <c r="AE601" s="213"/>
      <c r="AF601" s="213"/>
      <c r="AG601" s="213" t="s">
        <v>232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ht="22.5" outlineLevel="1" x14ac:dyDescent="0.2">
      <c r="A602" s="236">
        <v>154</v>
      </c>
      <c r="B602" s="237" t="s">
        <v>867</v>
      </c>
      <c r="C602" s="246" t="s">
        <v>868</v>
      </c>
      <c r="D602" s="238" t="s">
        <v>238</v>
      </c>
      <c r="E602" s="239">
        <v>119.34699999999999</v>
      </c>
      <c r="F602" s="240"/>
      <c r="G602" s="241">
        <f>ROUND(E602*F602,2)</f>
        <v>0</v>
      </c>
      <c r="H602" s="240"/>
      <c r="I602" s="241">
        <f>ROUND(E602*H602,2)</f>
        <v>0</v>
      </c>
      <c r="J602" s="240"/>
      <c r="K602" s="241">
        <f>ROUND(E602*J602,2)</f>
        <v>0</v>
      </c>
      <c r="L602" s="241">
        <v>21</v>
      </c>
      <c r="M602" s="241">
        <f>G602*(1+L602/100)</f>
        <v>0</v>
      </c>
      <c r="N602" s="239">
        <v>1.9199999999999998E-2</v>
      </c>
      <c r="O602" s="239">
        <f>ROUND(E602*N602,2)</f>
        <v>2.29</v>
      </c>
      <c r="P602" s="239">
        <v>0</v>
      </c>
      <c r="Q602" s="239">
        <f>ROUND(E602*P602,2)</f>
        <v>0</v>
      </c>
      <c r="R602" s="241" t="s">
        <v>290</v>
      </c>
      <c r="S602" s="241" t="s">
        <v>204</v>
      </c>
      <c r="T602" s="242" t="s">
        <v>204</v>
      </c>
      <c r="U602" s="224">
        <v>0</v>
      </c>
      <c r="V602" s="224">
        <f>ROUND(E602*U602,2)</f>
        <v>0</v>
      </c>
      <c r="W602" s="224"/>
      <c r="X602" s="224" t="s">
        <v>291</v>
      </c>
      <c r="Y602" s="224" t="s">
        <v>207</v>
      </c>
      <c r="Z602" s="213"/>
      <c r="AA602" s="213"/>
      <c r="AB602" s="213"/>
      <c r="AC602" s="213"/>
      <c r="AD602" s="213"/>
      <c r="AE602" s="213"/>
      <c r="AF602" s="213"/>
      <c r="AG602" s="213" t="s">
        <v>292</v>
      </c>
      <c r="AH602" s="213"/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2" x14ac:dyDescent="0.2">
      <c r="A603" s="220"/>
      <c r="B603" s="221"/>
      <c r="C603" s="248" t="s">
        <v>869</v>
      </c>
      <c r="D603" s="226"/>
      <c r="E603" s="227"/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24"/>
      <c r="Z603" s="213"/>
      <c r="AA603" s="213"/>
      <c r="AB603" s="213"/>
      <c r="AC603" s="213"/>
      <c r="AD603" s="213"/>
      <c r="AE603" s="213"/>
      <c r="AF603" s="213"/>
      <c r="AG603" s="213" t="s">
        <v>232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3" x14ac:dyDescent="0.2">
      <c r="A604" s="220"/>
      <c r="B604" s="221"/>
      <c r="C604" s="248" t="s">
        <v>870</v>
      </c>
      <c r="D604" s="226"/>
      <c r="E604" s="227"/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24"/>
      <c r="Z604" s="213"/>
      <c r="AA604" s="213"/>
      <c r="AB604" s="213"/>
      <c r="AC604" s="213"/>
      <c r="AD604" s="213"/>
      <c r="AE604" s="213"/>
      <c r="AF604" s="213"/>
      <c r="AG604" s="213" t="s">
        <v>232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3" x14ac:dyDescent="0.2">
      <c r="A605" s="220"/>
      <c r="B605" s="221"/>
      <c r="C605" s="248" t="s">
        <v>871</v>
      </c>
      <c r="D605" s="226"/>
      <c r="E605" s="227">
        <v>119.34699999999999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24"/>
      <c r="Z605" s="213"/>
      <c r="AA605" s="213"/>
      <c r="AB605" s="213"/>
      <c r="AC605" s="213"/>
      <c r="AD605" s="213"/>
      <c r="AE605" s="213"/>
      <c r="AF605" s="213"/>
      <c r="AG605" s="213" t="s">
        <v>232</v>
      </c>
      <c r="AH605" s="213">
        <v>5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ht="22.5" outlineLevel="1" x14ac:dyDescent="0.2">
      <c r="A606" s="236">
        <v>155</v>
      </c>
      <c r="B606" s="237" t="s">
        <v>872</v>
      </c>
      <c r="C606" s="246" t="s">
        <v>873</v>
      </c>
      <c r="D606" s="238" t="s">
        <v>238</v>
      </c>
      <c r="E606" s="239">
        <v>44.25752</v>
      </c>
      <c r="F606" s="240"/>
      <c r="G606" s="241">
        <f>ROUND(E606*F606,2)</f>
        <v>0</v>
      </c>
      <c r="H606" s="240"/>
      <c r="I606" s="241">
        <f>ROUND(E606*H606,2)</f>
        <v>0</v>
      </c>
      <c r="J606" s="240"/>
      <c r="K606" s="241">
        <f>ROUND(E606*J606,2)</f>
        <v>0</v>
      </c>
      <c r="L606" s="241">
        <v>21</v>
      </c>
      <c r="M606" s="241">
        <f>G606*(1+L606/100)</f>
        <v>0</v>
      </c>
      <c r="N606" s="239">
        <v>1.9199999999999998E-2</v>
      </c>
      <c r="O606" s="239">
        <f>ROUND(E606*N606,2)</f>
        <v>0.85</v>
      </c>
      <c r="P606" s="239">
        <v>0</v>
      </c>
      <c r="Q606" s="239">
        <f>ROUND(E606*P606,2)</f>
        <v>0</v>
      </c>
      <c r="R606" s="241" t="s">
        <v>290</v>
      </c>
      <c r="S606" s="241" t="s">
        <v>204</v>
      </c>
      <c r="T606" s="242" t="s">
        <v>204</v>
      </c>
      <c r="U606" s="224">
        <v>0</v>
      </c>
      <c r="V606" s="224">
        <f>ROUND(E606*U606,2)</f>
        <v>0</v>
      </c>
      <c r="W606" s="224"/>
      <c r="X606" s="224" t="s">
        <v>291</v>
      </c>
      <c r="Y606" s="224" t="s">
        <v>207</v>
      </c>
      <c r="Z606" s="213"/>
      <c r="AA606" s="213"/>
      <c r="AB606" s="213"/>
      <c r="AC606" s="213"/>
      <c r="AD606" s="213"/>
      <c r="AE606" s="213"/>
      <c r="AF606" s="213"/>
      <c r="AG606" s="213" t="s">
        <v>292</v>
      </c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2" x14ac:dyDescent="0.2">
      <c r="A607" s="220"/>
      <c r="B607" s="221"/>
      <c r="C607" s="248" t="s">
        <v>874</v>
      </c>
      <c r="D607" s="226"/>
      <c r="E607" s="227"/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24"/>
      <c r="Z607" s="213"/>
      <c r="AA607" s="213"/>
      <c r="AB607" s="213"/>
      <c r="AC607" s="213"/>
      <c r="AD607" s="213"/>
      <c r="AE607" s="213"/>
      <c r="AF607" s="213"/>
      <c r="AG607" s="213" t="s">
        <v>232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3" x14ac:dyDescent="0.2">
      <c r="A608" s="220"/>
      <c r="B608" s="221"/>
      <c r="C608" s="248" t="s">
        <v>870</v>
      </c>
      <c r="D608" s="226"/>
      <c r="E608" s="227"/>
      <c r="F608" s="224"/>
      <c r="G608" s="224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24"/>
      <c r="Z608" s="213"/>
      <c r="AA608" s="213"/>
      <c r="AB608" s="213"/>
      <c r="AC608" s="213"/>
      <c r="AD608" s="213"/>
      <c r="AE608" s="213"/>
      <c r="AF608" s="213"/>
      <c r="AG608" s="213" t="s">
        <v>232</v>
      </c>
      <c r="AH608" s="213">
        <v>0</v>
      </c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3" x14ac:dyDescent="0.2">
      <c r="A609" s="220"/>
      <c r="B609" s="221"/>
      <c r="C609" s="248" t="s">
        <v>875</v>
      </c>
      <c r="D609" s="226"/>
      <c r="E609" s="227">
        <v>44.25752</v>
      </c>
      <c r="F609" s="224"/>
      <c r="G609" s="224"/>
      <c r="H609" s="224"/>
      <c r="I609" s="224"/>
      <c r="J609" s="224"/>
      <c r="K609" s="224"/>
      <c r="L609" s="224"/>
      <c r="M609" s="224"/>
      <c r="N609" s="223"/>
      <c r="O609" s="223"/>
      <c r="P609" s="223"/>
      <c r="Q609" s="223"/>
      <c r="R609" s="224"/>
      <c r="S609" s="224"/>
      <c r="T609" s="224"/>
      <c r="U609" s="224"/>
      <c r="V609" s="224"/>
      <c r="W609" s="224"/>
      <c r="X609" s="224"/>
      <c r="Y609" s="224"/>
      <c r="Z609" s="213"/>
      <c r="AA609" s="213"/>
      <c r="AB609" s="213"/>
      <c r="AC609" s="213"/>
      <c r="AD609" s="213"/>
      <c r="AE609" s="213"/>
      <c r="AF609" s="213"/>
      <c r="AG609" s="213" t="s">
        <v>232</v>
      </c>
      <c r="AH609" s="213">
        <v>5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ht="22.5" outlineLevel="1" x14ac:dyDescent="0.2">
      <c r="A610" s="236">
        <v>156</v>
      </c>
      <c r="B610" s="237" t="s">
        <v>876</v>
      </c>
      <c r="C610" s="246" t="s">
        <v>877</v>
      </c>
      <c r="D610" s="238" t="s">
        <v>261</v>
      </c>
      <c r="E610" s="239">
        <v>165</v>
      </c>
      <c r="F610" s="240"/>
      <c r="G610" s="241">
        <f>ROUND(E610*F610,2)</f>
        <v>0</v>
      </c>
      <c r="H610" s="240"/>
      <c r="I610" s="241">
        <f>ROUND(E610*H610,2)</f>
        <v>0</v>
      </c>
      <c r="J610" s="240"/>
      <c r="K610" s="241">
        <f>ROUND(E610*J610,2)</f>
        <v>0</v>
      </c>
      <c r="L610" s="241">
        <v>21</v>
      </c>
      <c r="M610" s="241">
        <f>G610*(1+L610/100)</f>
        <v>0</v>
      </c>
      <c r="N610" s="239">
        <v>4.4999999999999999E-4</v>
      </c>
      <c r="O610" s="239">
        <f>ROUND(E610*N610,2)</f>
        <v>7.0000000000000007E-2</v>
      </c>
      <c r="P610" s="239">
        <v>0</v>
      </c>
      <c r="Q610" s="239">
        <f>ROUND(E610*P610,2)</f>
        <v>0</v>
      </c>
      <c r="R610" s="241" t="s">
        <v>290</v>
      </c>
      <c r="S610" s="241" t="s">
        <v>204</v>
      </c>
      <c r="T610" s="242" t="s">
        <v>204</v>
      </c>
      <c r="U610" s="224">
        <v>0</v>
      </c>
      <c r="V610" s="224">
        <f>ROUND(E610*U610,2)</f>
        <v>0</v>
      </c>
      <c r="W610" s="224"/>
      <c r="X610" s="224" t="s">
        <v>291</v>
      </c>
      <c r="Y610" s="224" t="s">
        <v>207</v>
      </c>
      <c r="Z610" s="213"/>
      <c r="AA610" s="213"/>
      <c r="AB610" s="213"/>
      <c r="AC610" s="213"/>
      <c r="AD610" s="213"/>
      <c r="AE610" s="213"/>
      <c r="AF610" s="213"/>
      <c r="AG610" s="213" t="s">
        <v>292</v>
      </c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2" x14ac:dyDescent="0.2">
      <c r="A611" s="220"/>
      <c r="B611" s="221"/>
      <c r="C611" s="248" t="s">
        <v>878</v>
      </c>
      <c r="D611" s="226"/>
      <c r="E611" s="227">
        <v>165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24"/>
      <c r="Z611" s="213"/>
      <c r="AA611" s="213"/>
      <c r="AB611" s="213"/>
      <c r="AC611" s="213"/>
      <c r="AD611" s="213"/>
      <c r="AE611" s="213"/>
      <c r="AF611" s="213"/>
      <c r="AG611" s="213" t="s">
        <v>232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36">
        <v>157</v>
      </c>
      <c r="B612" s="237" t="s">
        <v>879</v>
      </c>
      <c r="C612" s="246" t="s">
        <v>880</v>
      </c>
      <c r="D612" s="238" t="s">
        <v>266</v>
      </c>
      <c r="E612" s="239">
        <v>3.8854500000000001</v>
      </c>
      <c r="F612" s="240"/>
      <c r="G612" s="241">
        <f>ROUND(E612*F612,2)</f>
        <v>0</v>
      </c>
      <c r="H612" s="240"/>
      <c r="I612" s="241">
        <f>ROUND(E612*H612,2)</f>
        <v>0</v>
      </c>
      <c r="J612" s="240"/>
      <c r="K612" s="241">
        <f>ROUND(E612*J612,2)</f>
        <v>0</v>
      </c>
      <c r="L612" s="241">
        <v>21</v>
      </c>
      <c r="M612" s="241">
        <f>G612*(1+L612/100)</f>
        <v>0</v>
      </c>
      <c r="N612" s="239">
        <v>0</v>
      </c>
      <c r="O612" s="239">
        <f>ROUND(E612*N612,2)</f>
        <v>0</v>
      </c>
      <c r="P612" s="239">
        <v>0</v>
      </c>
      <c r="Q612" s="239">
        <f>ROUND(E612*P612,2)</f>
        <v>0</v>
      </c>
      <c r="R612" s="241" t="s">
        <v>825</v>
      </c>
      <c r="S612" s="241" t="s">
        <v>204</v>
      </c>
      <c r="T612" s="242" t="s">
        <v>204</v>
      </c>
      <c r="U612" s="224">
        <v>1.5980000000000001</v>
      </c>
      <c r="V612" s="224">
        <f>ROUND(E612*U612,2)</f>
        <v>6.21</v>
      </c>
      <c r="W612" s="224"/>
      <c r="X612" s="224" t="s">
        <v>711</v>
      </c>
      <c r="Y612" s="224" t="s">
        <v>207</v>
      </c>
      <c r="Z612" s="213"/>
      <c r="AA612" s="213"/>
      <c r="AB612" s="213"/>
      <c r="AC612" s="213"/>
      <c r="AD612" s="213"/>
      <c r="AE612" s="213"/>
      <c r="AF612" s="213"/>
      <c r="AG612" s="213" t="s">
        <v>712</v>
      </c>
      <c r="AH612" s="213"/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2" x14ac:dyDescent="0.2">
      <c r="A613" s="220"/>
      <c r="B613" s="221"/>
      <c r="C613" s="267" t="s">
        <v>757</v>
      </c>
      <c r="D613" s="256"/>
      <c r="E613" s="256"/>
      <c r="F613" s="256"/>
      <c r="G613" s="256"/>
      <c r="H613" s="224"/>
      <c r="I613" s="224"/>
      <c r="J613" s="224"/>
      <c r="K613" s="224"/>
      <c r="L613" s="224"/>
      <c r="M613" s="224"/>
      <c r="N613" s="223"/>
      <c r="O613" s="223"/>
      <c r="P613" s="223"/>
      <c r="Q613" s="223"/>
      <c r="R613" s="224"/>
      <c r="S613" s="224"/>
      <c r="T613" s="224"/>
      <c r="U613" s="224"/>
      <c r="V613" s="224"/>
      <c r="W613" s="224"/>
      <c r="X613" s="224"/>
      <c r="Y613" s="224"/>
      <c r="Z613" s="213"/>
      <c r="AA613" s="213"/>
      <c r="AB613" s="213"/>
      <c r="AC613" s="213"/>
      <c r="AD613" s="213"/>
      <c r="AE613" s="213"/>
      <c r="AF613" s="213"/>
      <c r="AG613" s="213" t="s">
        <v>253</v>
      </c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x14ac:dyDescent="0.2">
      <c r="A614" s="229" t="s">
        <v>199</v>
      </c>
      <c r="B614" s="230" t="s">
        <v>153</v>
      </c>
      <c r="C614" s="245" t="s">
        <v>154</v>
      </c>
      <c r="D614" s="231"/>
      <c r="E614" s="232"/>
      <c r="F614" s="233"/>
      <c r="G614" s="233">
        <f>SUMIF(AG615:AG617,"&lt;&gt;NOR",G615:G617)</f>
        <v>0</v>
      </c>
      <c r="H614" s="233"/>
      <c r="I614" s="233">
        <f>SUM(I615:I617)</f>
        <v>0</v>
      </c>
      <c r="J614" s="233"/>
      <c r="K614" s="233">
        <f>SUM(K615:K617)</f>
        <v>0</v>
      </c>
      <c r="L614" s="233"/>
      <c r="M614" s="233">
        <f>SUM(M615:M617)</f>
        <v>0</v>
      </c>
      <c r="N614" s="232"/>
      <c r="O614" s="232">
        <f>SUM(O615:O617)</f>
        <v>7.0000000000000007E-2</v>
      </c>
      <c r="P614" s="232"/>
      <c r="Q614" s="232">
        <f>SUM(Q615:Q617)</f>
        <v>0</v>
      </c>
      <c r="R614" s="233"/>
      <c r="S614" s="233"/>
      <c r="T614" s="234"/>
      <c r="U614" s="228"/>
      <c r="V614" s="228">
        <f>SUM(V615:V617)</f>
        <v>5.53</v>
      </c>
      <c r="W614" s="228"/>
      <c r="X614" s="228"/>
      <c r="Y614" s="228"/>
      <c r="AG614" t="s">
        <v>200</v>
      </c>
    </row>
    <row r="615" spans="1:60" ht="22.5" outlineLevel="1" x14ac:dyDescent="0.2">
      <c r="A615" s="236">
        <v>158</v>
      </c>
      <c r="B615" s="237" t="s">
        <v>881</v>
      </c>
      <c r="C615" s="246" t="s">
        <v>882</v>
      </c>
      <c r="D615" s="238" t="s">
        <v>238</v>
      </c>
      <c r="E615" s="239">
        <v>6.26</v>
      </c>
      <c r="F615" s="240"/>
      <c r="G615" s="241">
        <f>ROUND(E615*F615,2)</f>
        <v>0</v>
      </c>
      <c r="H615" s="240"/>
      <c r="I615" s="241">
        <f>ROUND(E615*H615,2)</f>
        <v>0</v>
      </c>
      <c r="J615" s="240"/>
      <c r="K615" s="241">
        <f>ROUND(E615*J615,2)</f>
        <v>0</v>
      </c>
      <c r="L615" s="241">
        <v>21</v>
      </c>
      <c r="M615" s="241">
        <f>G615*(1+L615/100)</f>
        <v>0</v>
      </c>
      <c r="N615" s="239">
        <v>1.154E-2</v>
      </c>
      <c r="O615" s="239">
        <f>ROUND(E615*N615,2)</f>
        <v>7.0000000000000007E-2</v>
      </c>
      <c r="P615" s="239">
        <v>0</v>
      </c>
      <c r="Q615" s="239">
        <f>ROUND(E615*P615,2)</f>
        <v>0</v>
      </c>
      <c r="R615" s="241" t="s">
        <v>864</v>
      </c>
      <c r="S615" s="241" t="s">
        <v>204</v>
      </c>
      <c r="T615" s="242" t="s">
        <v>204</v>
      </c>
      <c r="U615" s="224">
        <v>0.88312000000000002</v>
      </c>
      <c r="V615" s="224">
        <f>ROUND(E615*U615,2)</f>
        <v>5.53</v>
      </c>
      <c r="W615" s="224"/>
      <c r="X615" s="224" t="s">
        <v>819</v>
      </c>
      <c r="Y615" s="224" t="s">
        <v>207</v>
      </c>
      <c r="Z615" s="213"/>
      <c r="AA615" s="213"/>
      <c r="AB615" s="213"/>
      <c r="AC615" s="213"/>
      <c r="AD615" s="213"/>
      <c r="AE615" s="213"/>
      <c r="AF615" s="213"/>
      <c r="AG615" s="213" t="s">
        <v>820</v>
      </c>
      <c r="AH615" s="213"/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ht="22.5" outlineLevel="2" x14ac:dyDescent="0.2">
      <c r="A616" s="220"/>
      <c r="B616" s="221"/>
      <c r="C616" s="267" t="s">
        <v>883</v>
      </c>
      <c r="D616" s="256"/>
      <c r="E616" s="256"/>
      <c r="F616" s="256"/>
      <c r="G616" s="256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24"/>
      <c r="Z616" s="213"/>
      <c r="AA616" s="213"/>
      <c r="AB616" s="213"/>
      <c r="AC616" s="213"/>
      <c r="AD616" s="213"/>
      <c r="AE616" s="213"/>
      <c r="AF616" s="213"/>
      <c r="AG616" s="213" t="s">
        <v>253</v>
      </c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43" t="str">
        <f>C616</f>
        <v>lepení a dodávka podlahoviny z PVC, bez podkladu. Svaření podlahoviny. Dodávka a lepení podlahových soklíků z měkčeného PVC. Pastování a vyleštění podlah.</v>
      </c>
      <c r="BB616" s="213"/>
      <c r="BC616" s="213"/>
      <c r="BD616" s="213"/>
      <c r="BE616" s="213"/>
      <c r="BF616" s="213"/>
      <c r="BG616" s="213"/>
      <c r="BH616" s="213"/>
    </row>
    <row r="617" spans="1:60" outlineLevel="2" x14ac:dyDescent="0.2">
      <c r="A617" s="220"/>
      <c r="B617" s="221"/>
      <c r="C617" s="248" t="s">
        <v>397</v>
      </c>
      <c r="D617" s="226"/>
      <c r="E617" s="227">
        <v>6.26</v>
      </c>
      <c r="F617" s="224"/>
      <c r="G617" s="224"/>
      <c r="H617" s="224"/>
      <c r="I617" s="224"/>
      <c r="J617" s="224"/>
      <c r="K617" s="224"/>
      <c r="L617" s="224"/>
      <c r="M617" s="224"/>
      <c r="N617" s="223"/>
      <c r="O617" s="223"/>
      <c r="P617" s="223"/>
      <c r="Q617" s="223"/>
      <c r="R617" s="224"/>
      <c r="S617" s="224"/>
      <c r="T617" s="224"/>
      <c r="U617" s="224"/>
      <c r="V617" s="224"/>
      <c r="W617" s="224"/>
      <c r="X617" s="224"/>
      <c r="Y617" s="224"/>
      <c r="Z617" s="213"/>
      <c r="AA617" s="213"/>
      <c r="AB617" s="213"/>
      <c r="AC617" s="213"/>
      <c r="AD617" s="213"/>
      <c r="AE617" s="213"/>
      <c r="AF617" s="213"/>
      <c r="AG617" s="213" t="s">
        <v>232</v>
      </c>
      <c r="AH617" s="213">
        <v>0</v>
      </c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x14ac:dyDescent="0.2">
      <c r="A618" s="229" t="s">
        <v>199</v>
      </c>
      <c r="B618" s="230" t="s">
        <v>155</v>
      </c>
      <c r="C618" s="245" t="s">
        <v>156</v>
      </c>
      <c r="D618" s="231"/>
      <c r="E618" s="232"/>
      <c r="F618" s="233"/>
      <c r="G618" s="233">
        <f>SUMIF(AG619:AG657,"&lt;&gt;NOR",G619:G657)</f>
        <v>0</v>
      </c>
      <c r="H618" s="233"/>
      <c r="I618" s="233">
        <f>SUM(I619:I657)</f>
        <v>0</v>
      </c>
      <c r="J618" s="233"/>
      <c r="K618" s="233">
        <f>SUM(K619:K657)</f>
        <v>0</v>
      </c>
      <c r="L618" s="233"/>
      <c r="M618" s="233">
        <f>SUM(M619:M657)</f>
        <v>0</v>
      </c>
      <c r="N618" s="232"/>
      <c r="O618" s="232">
        <f>SUM(O619:O657)</f>
        <v>4.6900000000000004</v>
      </c>
      <c r="P618" s="232"/>
      <c r="Q618" s="232">
        <f>SUM(Q619:Q657)</f>
        <v>0</v>
      </c>
      <c r="R618" s="233"/>
      <c r="S618" s="233"/>
      <c r="T618" s="234"/>
      <c r="U618" s="228"/>
      <c r="V618" s="228">
        <f>SUM(V619:V657)</f>
        <v>329.12</v>
      </c>
      <c r="W618" s="228"/>
      <c r="X618" s="228"/>
      <c r="Y618" s="228"/>
      <c r="AG618" t="s">
        <v>200</v>
      </c>
    </row>
    <row r="619" spans="1:60" outlineLevel="1" x14ac:dyDescent="0.2">
      <c r="A619" s="236">
        <v>159</v>
      </c>
      <c r="B619" s="237" t="s">
        <v>717</v>
      </c>
      <c r="C619" s="246" t="s">
        <v>718</v>
      </c>
      <c r="D619" s="238" t="s">
        <v>238</v>
      </c>
      <c r="E619" s="239">
        <v>130.3125</v>
      </c>
      <c r="F619" s="240"/>
      <c r="G619" s="241">
        <f>ROUND(E619*F619,2)</f>
        <v>0</v>
      </c>
      <c r="H619" s="240"/>
      <c r="I619" s="241">
        <f>ROUND(E619*H619,2)</f>
        <v>0</v>
      </c>
      <c r="J619" s="240"/>
      <c r="K619" s="241">
        <f>ROUND(E619*J619,2)</f>
        <v>0</v>
      </c>
      <c r="L619" s="241">
        <v>21</v>
      </c>
      <c r="M619" s="241">
        <f>G619*(1+L619/100)</f>
        <v>0</v>
      </c>
      <c r="N619" s="239">
        <v>3.3999999999999998E-3</v>
      </c>
      <c r="O619" s="239">
        <f>ROUND(E619*N619,2)</f>
        <v>0.44</v>
      </c>
      <c r="P619" s="239">
        <v>0</v>
      </c>
      <c r="Q619" s="239">
        <f>ROUND(E619*P619,2)</f>
        <v>0</v>
      </c>
      <c r="R619" s="241" t="s">
        <v>518</v>
      </c>
      <c r="S619" s="241" t="s">
        <v>204</v>
      </c>
      <c r="T619" s="242" t="s">
        <v>204</v>
      </c>
      <c r="U619" s="224">
        <v>0.38500000000000001</v>
      </c>
      <c r="V619" s="224">
        <f>ROUND(E619*U619,2)</f>
        <v>50.17</v>
      </c>
      <c r="W619" s="224"/>
      <c r="X619" s="224" t="s">
        <v>240</v>
      </c>
      <c r="Y619" s="224" t="s">
        <v>884</v>
      </c>
      <c r="Z619" s="213"/>
      <c r="AA619" s="213"/>
      <c r="AB619" s="213"/>
      <c r="AC619" s="213"/>
      <c r="AD619" s="213"/>
      <c r="AE619" s="213"/>
      <c r="AF619" s="213"/>
      <c r="AG619" s="213" t="s">
        <v>241</v>
      </c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2" x14ac:dyDescent="0.2">
      <c r="A620" s="220"/>
      <c r="B620" s="221"/>
      <c r="C620" s="247" t="s">
        <v>719</v>
      </c>
      <c r="D620" s="244"/>
      <c r="E620" s="244"/>
      <c r="F620" s="244"/>
      <c r="G620" s="24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24"/>
      <c r="Z620" s="213"/>
      <c r="AA620" s="213"/>
      <c r="AB620" s="213"/>
      <c r="AC620" s="213"/>
      <c r="AD620" s="213"/>
      <c r="AE620" s="213"/>
      <c r="AF620" s="213"/>
      <c r="AG620" s="213" t="s">
        <v>210</v>
      </c>
      <c r="AH620" s="213"/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36">
        <v>160</v>
      </c>
      <c r="B621" s="237" t="s">
        <v>885</v>
      </c>
      <c r="C621" s="246" t="s">
        <v>886</v>
      </c>
      <c r="D621" s="238" t="s">
        <v>238</v>
      </c>
      <c r="E621" s="239">
        <v>219.6019</v>
      </c>
      <c r="F621" s="240"/>
      <c r="G621" s="241">
        <f>ROUND(E621*F621,2)</f>
        <v>0</v>
      </c>
      <c r="H621" s="240"/>
      <c r="I621" s="241">
        <f>ROUND(E621*H621,2)</f>
        <v>0</v>
      </c>
      <c r="J621" s="240"/>
      <c r="K621" s="241">
        <f>ROUND(E621*J621,2)</f>
        <v>0</v>
      </c>
      <c r="L621" s="241">
        <v>21</v>
      </c>
      <c r="M621" s="241">
        <f>G621*(1+L621/100)</f>
        <v>0</v>
      </c>
      <c r="N621" s="239">
        <v>2.1000000000000001E-4</v>
      </c>
      <c r="O621" s="239">
        <f>ROUND(E621*N621,2)</f>
        <v>0.05</v>
      </c>
      <c r="P621" s="239">
        <v>0</v>
      </c>
      <c r="Q621" s="239">
        <f>ROUND(E621*P621,2)</f>
        <v>0</v>
      </c>
      <c r="R621" s="241" t="s">
        <v>825</v>
      </c>
      <c r="S621" s="241" t="s">
        <v>204</v>
      </c>
      <c r="T621" s="242" t="s">
        <v>204</v>
      </c>
      <c r="U621" s="224">
        <v>0.05</v>
      </c>
      <c r="V621" s="224">
        <f>ROUND(E621*U621,2)</f>
        <v>10.98</v>
      </c>
      <c r="W621" s="224"/>
      <c r="X621" s="224" t="s">
        <v>240</v>
      </c>
      <c r="Y621" s="224" t="s">
        <v>207</v>
      </c>
      <c r="Z621" s="213"/>
      <c r="AA621" s="213"/>
      <c r="AB621" s="213"/>
      <c r="AC621" s="213"/>
      <c r="AD621" s="213"/>
      <c r="AE621" s="213"/>
      <c r="AF621" s="213"/>
      <c r="AG621" s="213" t="s">
        <v>241</v>
      </c>
      <c r="AH621" s="213"/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2" x14ac:dyDescent="0.2">
      <c r="A622" s="220"/>
      <c r="B622" s="221"/>
      <c r="C622" s="247" t="s">
        <v>887</v>
      </c>
      <c r="D622" s="244"/>
      <c r="E622" s="244"/>
      <c r="F622" s="244"/>
      <c r="G622" s="244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24"/>
      <c r="Z622" s="213"/>
      <c r="AA622" s="213"/>
      <c r="AB622" s="213"/>
      <c r="AC622" s="213"/>
      <c r="AD622" s="213"/>
      <c r="AE622" s="213"/>
      <c r="AF622" s="213"/>
      <c r="AG622" s="213" t="s">
        <v>210</v>
      </c>
      <c r="AH622" s="213"/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2" x14ac:dyDescent="0.2">
      <c r="A623" s="220"/>
      <c r="B623" s="221"/>
      <c r="C623" s="248" t="s">
        <v>888</v>
      </c>
      <c r="D623" s="226"/>
      <c r="E623" s="227">
        <v>219.6019</v>
      </c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24"/>
      <c r="Z623" s="213"/>
      <c r="AA623" s="213"/>
      <c r="AB623" s="213"/>
      <c r="AC623" s="213"/>
      <c r="AD623" s="213"/>
      <c r="AE623" s="213"/>
      <c r="AF623" s="213"/>
      <c r="AG623" s="213" t="s">
        <v>232</v>
      </c>
      <c r="AH623" s="213">
        <v>5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ht="22.5" outlineLevel="1" x14ac:dyDescent="0.2">
      <c r="A624" s="236">
        <v>161</v>
      </c>
      <c r="B624" s="237" t="s">
        <v>889</v>
      </c>
      <c r="C624" s="246" t="s">
        <v>890</v>
      </c>
      <c r="D624" s="238" t="s">
        <v>238</v>
      </c>
      <c r="E624" s="239">
        <v>219.6019</v>
      </c>
      <c r="F624" s="240"/>
      <c r="G624" s="241">
        <f>ROUND(E624*F624,2)</f>
        <v>0</v>
      </c>
      <c r="H624" s="240"/>
      <c r="I624" s="241">
        <f>ROUND(E624*H624,2)</f>
        <v>0</v>
      </c>
      <c r="J624" s="240"/>
      <c r="K624" s="241">
        <f>ROUND(E624*J624,2)</f>
        <v>0</v>
      </c>
      <c r="L624" s="241">
        <v>21</v>
      </c>
      <c r="M624" s="241">
        <f>G624*(1+L624/100)</f>
        <v>0</v>
      </c>
      <c r="N624" s="239">
        <v>5.0299999999999997E-3</v>
      </c>
      <c r="O624" s="239">
        <f>ROUND(E624*N624,2)</f>
        <v>1.1000000000000001</v>
      </c>
      <c r="P624" s="239">
        <v>0</v>
      </c>
      <c r="Q624" s="239">
        <f>ROUND(E624*P624,2)</f>
        <v>0</v>
      </c>
      <c r="R624" s="241" t="s">
        <v>825</v>
      </c>
      <c r="S624" s="241" t="s">
        <v>204</v>
      </c>
      <c r="T624" s="242" t="s">
        <v>204</v>
      </c>
      <c r="U624" s="224">
        <v>1.0746</v>
      </c>
      <c r="V624" s="224">
        <f>ROUND(E624*U624,2)</f>
        <v>235.98</v>
      </c>
      <c r="W624" s="224"/>
      <c r="X624" s="224" t="s">
        <v>240</v>
      </c>
      <c r="Y624" s="224" t="s">
        <v>207</v>
      </c>
      <c r="Z624" s="213"/>
      <c r="AA624" s="213"/>
      <c r="AB624" s="213"/>
      <c r="AC624" s="213"/>
      <c r="AD624" s="213"/>
      <c r="AE624" s="213"/>
      <c r="AF624" s="213"/>
      <c r="AG624" s="213" t="s">
        <v>241</v>
      </c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2" x14ac:dyDescent="0.2">
      <c r="A625" s="220"/>
      <c r="B625" s="221"/>
      <c r="C625" s="248" t="s">
        <v>891</v>
      </c>
      <c r="D625" s="226"/>
      <c r="E625" s="227">
        <v>6.96</v>
      </c>
      <c r="F625" s="224"/>
      <c r="G625" s="224"/>
      <c r="H625" s="224"/>
      <c r="I625" s="224"/>
      <c r="J625" s="224"/>
      <c r="K625" s="224"/>
      <c r="L625" s="224"/>
      <c r="M625" s="224"/>
      <c r="N625" s="223"/>
      <c r="O625" s="223"/>
      <c r="P625" s="223"/>
      <c r="Q625" s="223"/>
      <c r="R625" s="224"/>
      <c r="S625" s="224"/>
      <c r="T625" s="224"/>
      <c r="U625" s="224"/>
      <c r="V625" s="224"/>
      <c r="W625" s="224"/>
      <c r="X625" s="224"/>
      <c r="Y625" s="224"/>
      <c r="Z625" s="213"/>
      <c r="AA625" s="213"/>
      <c r="AB625" s="213"/>
      <c r="AC625" s="213"/>
      <c r="AD625" s="213"/>
      <c r="AE625" s="213"/>
      <c r="AF625" s="213"/>
      <c r="AG625" s="213" t="s">
        <v>232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ht="33.75" outlineLevel="3" x14ac:dyDescent="0.2">
      <c r="A626" s="220"/>
      <c r="B626" s="221"/>
      <c r="C626" s="248" t="s">
        <v>892</v>
      </c>
      <c r="D626" s="226"/>
      <c r="E626" s="227">
        <v>123.1</v>
      </c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24"/>
      <c r="Z626" s="213"/>
      <c r="AA626" s="213"/>
      <c r="AB626" s="213"/>
      <c r="AC626" s="213"/>
      <c r="AD626" s="213"/>
      <c r="AE626" s="213"/>
      <c r="AF626" s="213"/>
      <c r="AG626" s="213" t="s">
        <v>232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3" x14ac:dyDescent="0.2">
      <c r="A627" s="220"/>
      <c r="B627" s="221"/>
      <c r="C627" s="248" t="s">
        <v>893</v>
      </c>
      <c r="D627" s="226"/>
      <c r="E627" s="227">
        <v>20.2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24"/>
      <c r="Z627" s="213"/>
      <c r="AA627" s="213"/>
      <c r="AB627" s="213"/>
      <c r="AC627" s="213"/>
      <c r="AD627" s="213"/>
      <c r="AE627" s="213"/>
      <c r="AF627" s="213"/>
      <c r="AG627" s="213" t="s">
        <v>232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ht="22.5" outlineLevel="3" x14ac:dyDescent="0.2">
      <c r="A628" s="220"/>
      <c r="B628" s="221"/>
      <c r="C628" s="248" t="s">
        <v>894</v>
      </c>
      <c r="D628" s="226"/>
      <c r="E628" s="227">
        <v>-24.679300000000001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24"/>
      <c r="Z628" s="213"/>
      <c r="AA628" s="213"/>
      <c r="AB628" s="213"/>
      <c r="AC628" s="213"/>
      <c r="AD628" s="213"/>
      <c r="AE628" s="213"/>
      <c r="AF628" s="213"/>
      <c r="AG628" s="213" t="s">
        <v>232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ht="33.75" outlineLevel="3" x14ac:dyDescent="0.2">
      <c r="A629" s="220"/>
      <c r="B629" s="221"/>
      <c r="C629" s="248" t="s">
        <v>895</v>
      </c>
      <c r="D629" s="226"/>
      <c r="E629" s="227">
        <v>8.7390000000000008</v>
      </c>
      <c r="F629" s="224"/>
      <c r="G629" s="224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24"/>
      <c r="Z629" s="213"/>
      <c r="AA629" s="213"/>
      <c r="AB629" s="213"/>
      <c r="AC629" s="213"/>
      <c r="AD629" s="213"/>
      <c r="AE629" s="213"/>
      <c r="AF629" s="213"/>
      <c r="AG629" s="213" t="s">
        <v>232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3" x14ac:dyDescent="0.2">
      <c r="A630" s="220"/>
      <c r="B630" s="221"/>
      <c r="C630" s="248" t="s">
        <v>896</v>
      </c>
      <c r="D630" s="226"/>
      <c r="E630" s="227">
        <v>20.909700000000001</v>
      </c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24"/>
      <c r="Z630" s="213"/>
      <c r="AA630" s="213"/>
      <c r="AB630" s="213"/>
      <c r="AC630" s="213"/>
      <c r="AD630" s="213"/>
      <c r="AE630" s="213"/>
      <c r="AF630" s="213"/>
      <c r="AG630" s="213" t="s">
        <v>232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3" x14ac:dyDescent="0.2">
      <c r="A631" s="220"/>
      <c r="B631" s="221"/>
      <c r="C631" s="248" t="s">
        <v>897</v>
      </c>
      <c r="D631" s="226"/>
      <c r="E631" s="227">
        <v>2.5379999999999998</v>
      </c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24"/>
      <c r="Z631" s="213"/>
      <c r="AA631" s="213"/>
      <c r="AB631" s="213"/>
      <c r="AC631" s="213"/>
      <c r="AD631" s="213"/>
      <c r="AE631" s="213"/>
      <c r="AF631" s="213"/>
      <c r="AG631" s="213" t="s">
        <v>232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3" x14ac:dyDescent="0.2">
      <c r="A632" s="220"/>
      <c r="B632" s="221"/>
      <c r="C632" s="248" t="s">
        <v>898</v>
      </c>
      <c r="D632" s="226"/>
      <c r="E632" s="227">
        <v>10.1195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24"/>
      <c r="Z632" s="213"/>
      <c r="AA632" s="213"/>
      <c r="AB632" s="213"/>
      <c r="AC632" s="213"/>
      <c r="AD632" s="213"/>
      <c r="AE632" s="213"/>
      <c r="AF632" s="213"/>
      <c r="AG632" s="213" t="s">
        <v>232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3" x14ac:dyDescent="0.2">
      <c r="A633" s="220"/>
      <c r="B633" s="221"/>
      <c r="C633" s="248" t="s">
        <v>899</v>
      </c>
      <c r="D633" s="226"/>
      <c r="E633" s="227">
        <v>14.505000000000001</v>
      </c>
      <c r="F633" s="224"/>
      <c r="G633" s="224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24"/>
      <c r="Z633" s="213"/>
      <c r="AA633" s="213"/>
      <c r="AB633" s="213"/>
      <c r="AC633" s="213"/>
      <c r="AD633" s="213"/>
      <c r="AE633" s="213"/>
      <c r="AF633" s="213"/>
      <c r="AG633" s="213" t="s">
        <v>232</v>
      </c>
      <c r="AH633" s="213">
        <v>0</v>
      </c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3" x14ac:dyDescent="0.2">
      <c r="A634" s="220"/>
      <c r="B634" s="221"/>
      <c r="C634" s="248" t="s">
        <v>900</v>
      </c>
      <c r="D634" s="226"/>
      <c r="E634" s="227">
        <v>11.8025</v>
      </c>
      <c r="F634" s="224"/>
      <c r="G634" s="224"/>
      <c r="H634" s="224"/>
      <c r="I634" s="224"/>
      <c r="J634" s="224"/>
      <c r="K634" s="224"/>
      <c r="L634" s="224"/>
      <c r="M634" s="224"/>
      <c r="N634" s="223"/>
      <c r="O634" s="223"/>
      <c r="P634" s="223"/>
      <c r="Q634" s="223"/>
      <c r="R634" s="224"/>
      <c r="S634" s="224"/>
      <c r="T634" s="224"/>
      <c r="U634" s="224"/>
      <c r="V634" s="224"/>
      <c r="W634" s="224"/>
      <c r="X634" s="224"/>
      <c r="Y634" s="224"/>
      <c r="Z634" s="213"/>
      <c r="AA634" s="213"/>
      <c r="AB634" s="213"/>
      <c r="AC634" s="213"/>
      <c r="AD634" s="213"/>
      <c r="AE634" s="213"/>
      <c r="AF634" s="213"/>
      <c r="AG634" s="213" t="s">
        <v>232</v>
      </c>
      <c r="AH634" s="213">
        <v>0</v>
      </c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3" x14ac:dyDescent="0.2">
      <c r="A635" s="220"/>
      <c r="B635" s="221"/>
      <c r="C635" s="248" t="s">
        <v>901</v>
      </c>
      <c r="D635" s="226"/>
      <c r="E635" s="227">
        <v>25.407499999999999</v>
      </c>
      <c r="F635" s="224"/>
      <c r="G635" s="224"/>
      <c r="H635" s="224"/>
      <c r="I635" s="224"/>
      <c r="J635" s="224"/>
      <c r="K635" s="224"/>
      <c r="L635" s="224"/>
      <c r="M635" s="224"/>
      <c r="N635" s="223"/>
      <c r="O635" s="223"/>
      <c r="P635" s="223"/>
      <c r="Q635" s="223"/>
      <c r="R635" s="224"/>
      <c r="S635" s="224"/>
      <c r="T635" s="224"/>
      <c r="U635" s="224"/>
      <c r="V635" s="224"/>
      <c r="W635" s="224"/>
      <c r="X635" s="224"/>
      <c r="Y635" s="224"/>
      <c r="Z635" s="213"/>
      <c r="AA635" s="213"/>
      <c r="AB635" s="213"/>
      <c r="AC635" s="213"/>
      <c r="AD635" s="213"/>
      <c r="AE635" s="213"/>
      <c r="AF635" s="213"/>
      <c r="AG635" s="213" t="s">
        <v>232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36">
        <v>162</v>
      </c>
      <c r="B636" s="237" t="s">
        <v>902</v>
      </c>
      <c r="C636" s="246" t="s">
        <v>903</v>
      </c>
      <c r="D636" s="238" t="s">
        <v>245</v>
      </c>
      <c r="E636" s="239">
        <v>104.005</v>
      </c>
      <c r="F636" s="240"/>
      <c r="G636" s="241">
        <f>ROUND(E636*F636,2)</f>
        <v>0</v>
      </c>
      <c r="H636" s="240"/>
      <c r="I636" s="241">
        <f>ROUND(E636*H636,2)</f>
        <v>0</v>
      </c>
      <c r="J636" s="240"/>
      <c r="K636" s="241">
        <f>ROUND(E636*J636,2)</f>
        <v>0</v>
      </c>
      <c r="L636" s="241">
        <v>21</v>
      </c>
      <c r="M636" s="241">
        <f>G636*(1+L636/100)</f>
        <v>0</v>
      </c>
      <c r="N636" s="239">
        <v>1.2999999999999999E-4</v>
      </c>
      <c r="O636" s="239">
        <f>ROUND(E636*N636,2)</f>
        <v>0.01</v>
      </c>
      <c r="P636" s="239">
        <v>0</v>
      </c>
      <c r="Q636" s="239">
        <f>ROUND(E636*P636,2)</f>
        <v>0</v>
      </c>
      <c r="R636" s="241" t="s">
        <v>825</v>
      </c>
      <c r="S636" s="241" t="s">
        <v>204</v>
      </c>
      <c r="T636" s="242" t="s">
        <v>204</v>
      </c>
      <c r="U636" s="224">
        <v>0.12</v>
      </c>
      <c r="V636" s="224">
        <f>ROUND(E636*U636,2)</f>
        <v>12.48</v>
      </c>
      <c r="W636" s="224"/>
      <c r="X636" s="224" t="s">
        <v>240</v>
      </c>
      <c r="Y636" s="224" t="s">
        <v>207</v>
      </c>
      <c r="Z636" s="213"/>
      <c r="AA636" s="213"/>
      <c r="AB636" s="213"/>
      <c r="AC636" s="213"/>
      <c r="AD636" s="213"/>
      <c r="AE636" s="213"/>
      <c r="AF636" s="213"/>
      <c r="AG636" s="213" t="s">
        <v>241</v>
      </c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2" x14ac:dyDescent="0.2">
      <c r="A637" s="220"/>
      <c r="B637" s="221"/>
      <c r="C637" s="248" t="s">
        <v>904</v>
      </c>
      <c r="D637" s="226"/>
      <c r="E637" s="227">
        <v>4.3499999999999996</v>
      </c>
      <c r="F637" s="224"/>
      <c r="G637" s="224"/>
      <c r="H637" s="224"/>
      <c r="I637" s="224"/>
      <c r="J637" s="224"/>
      <c r="K637" s="224"/>
      <c r="L637" s="224"/>
      <c r="M637" s="224"/>
      <c r="N637" s="223"/>
      <c r="O637" s="223"/>
      <c r="P637" s="223"/>
      <c r="Q637" s="223"/>
      <c r="R637" s="224"/>
      <c r="S637" s="224"/>
      <c r="T637" s="224"/>
      <c r="U637" s="224"/>
      <c r="V637" s="224"/>
      <c r="W637" s="224"/>
      <c r="X637" s="224"/>
      <c r="Y637" s="224"/>
      <c r="Z637" s="213"/>
      <c r="AA637" s="213"/>
      <c r="AB637" s="213"/>
      <c r="AC637" s="213"/>
      <c r="AD637" s="213"/>
      <c r="AE637" s="213"/>
      <c r="AF637" s="213"/>
      <c r="AG637" s="213" t="s">
        <v>232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ht="45" outlineLevel="3" x14ac:dyDescent="0.2">
      <c r="A638" s="220"/>
      <c r="B638" s="221"/>
      <c r="C638" s="248" t="s">
        <v>905</v>
      </c>
      <c r="D638" s="226"/>
      <c r="E638" s="227">
        <v>57.015000000000001</v>
      </c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24"/>
      <c r="Z638" s="213"/>
      <c r="AA638" s="213"/>
      <c r="AB638" s="213"/>
      <c r="AC638" s="213"/>
      <c r="AD638" s="213"/>
      <c r="AE638" s="213"/>
      <c r="AF638" s="213"/>
      <c r="AG638" s="213" t="s">
        <v>232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3" x14ac:dyDescent="0.2">
      <c r="A639" s="220"/>
      <c r="B639" s="221"/>
      <c r="C639" s="248" t="s">
        <v>906</v>
      </c>
      <c r="D639" s="226"/>
      <c r="E639" s="227">
        <v>11.15</v>
      </c>
      <c r="F639" s="224"/>
      <c r="G639" s="224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24"/>
      <c r="Z639" s="213"/>
      <c r="AA639" s="213"/>
      <c r="AB639" s="213"/>
      <c r="AC639" s="213"/>
      <c r="AD639" s="213"/>
      <c r="AE639" s="213"/>
      <c r="AF639" s="213"/>
      <c r="AG639" s="213" t="s">
        <v>232</v>
      </c>
      <c r="AH639" s="213">
        <v>0</v>
      </c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3" x14ac:dyDescent="0.2">
      <c r="A640" s="220"/>
      <c r="B640" s="221"/>
      <c r="C640" s="248" t="s">
        <v>907</v>
      </c>
      <c r="D640" s="226"/>
      <c r="E640" s="227">
        <v>5.43</v>
      </c>
      <c r="F640" s="224"/>
      <c r="G640" s="224"/>
      <c r="H640" s="224"/>
      <c r="I640" s="224"/>
      <c r="J640" s="224"/>
      <c r="K640" s="224"/>
      <c r="L640" s="224"/>
      <c r="M640" s="224"/>
      <c r="N640" s="223"/>
      <c r="O640" s="223"/>
      <c r="P640" s="223"/>
      <c r="Q640" s="223"/>
      <c r="R640" s="224"/>
      <c r="S640" s="224"/>
      <c r="T640" s="224"/>
      <c r="U640" s="224"/>
      <c r="V640" s="224"/>
      <c r="W640" s="224"/>
      <c r="X640" s="224"/>
      <c r="Y640" s="224"/>
      <c r="Z640" s="213"/>
      <c r="AA640" s="213"/>
      <c r="AB640" s="213"/>
      <c r="AC640" s="213"/>
      <c r="AD640" s="213"/>
      <c r="AE640" s="213"/>
      <c r="AF640" s="213"/>
      <c r="AG640" s="213" t="s">
        <v>232</v>
      </c>
      <c r="AH640" s="213">
        <v>0</v>
      </c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3" x14ac:dyDescent="0.2">
      <c r="A641" s="220"/>
      <c r="B641" s="221"/>
      <c r="C641" s="248" t="s">
        <v>908</v>
      </c>
      <c r="D641" s="226"/>
      <c r="E641" s="227">
        <v>5.7</v>
      </c>
      <c r="F641" s="224"/>
      <c r="G641" s="224"/>
      <c r="H641" s="224"/>
      <c r="I641" s="224"/>
      <c r="J641" s="224"/>
      <c r="K641" s="224"/>
      <c r="L641" s="224"/>
      <c r="M641" s="224"/>
      <c r="N641" s="223"/>
      <c r="O641" s="223"/>
      <c r="P641" s="223"/>
      <c r="Q641" s="223"/>
      <c r="R641" s="224"/>
      <c r="S641" s="224"/>
      <c r="T641" s="224"/>
      <c r="U641" s="224"/>
      <c r="V641" s="224"/>
      <c r="W641" s="224"/>
      <c r="X641" s="224"/>
      <c r="Y641" s="224"/>
      <c r="Z641" s="213"/>
      <c r="AA641" s="213"/>
      <c r="AB641" s="213"/>
      <c r="AC641" s="213"/>
      <c r="AD641" s="213"/>
      <c r="AE641" s="213"/>
      <c r="AF641" s="213"/>
      <c r="AG641" s="213" t="s">
        <v>232</v>
      </c>
      <c r="AH641" s="213">
        <v>0</v>
      </c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3" x14ac:dyDescent="0.2">
      <c r="A642" s="220"/>
      <c r="B642" s="221"/>
      <c r="C642" s="248" t="s">
        <v>909</v>
      </c>
      <c r="D642" s="226"/>
      <c r="E642" s="227">
        <v>8.73</v>
      </c>
      <c r="F642" s="224"/>
      <c r="G642" s="224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24"/>
      <c r="Z642" s="213"/>
      <c r="AA642" s="213"/>
      <c r="AB642" s="213"/>
      <c r="AC642" s="213"/>
      <c r="AD642" s="213"/>
      <c r="AE642" s="213"/>
      <c r="AF642" s="213"/>
      <c r="AG642" s="213" t="s">
        <v>232</v>
      </c>
      <c r="AH642" s="213">
        <v>0</v>
      </c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3" x14ac:dyDescent="0.2">
      <c r="A643" s="220"/>
      <c r="B643" s="221"/>
      <c r="C643" s="248" t="s">
        <v>855</v>
      </c>
      <c r="D643" s="226"/>
      <c r="E643" s="227">
        <v>6.64</v>
      </c>
      <c r="F643" s="224"/>
      <c r="G643" s="224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24"/>
      <c r="Z643" s="213"/>
      <c r="AA643" s="213"/>
      <c r="AB643" s="213"/>
      <c r="AC643" s="213"/>
      <c r="AD643" s="213"/>
      <c r="AE643" s="213"/>
      <c r="AF643" s="213"/>
      <c r="AG643" s="213" t="s">
        <v>232</v>
      </c>
      <c r="AH643" s="213">
        <v>0</v>
      </c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3" x14ac:dyDescent="0.2">
      <c r="A644" s="220"/>
      <c r="B644" s="221"/>
      <c r="C644" s="248" t="s">
        <v>910</v>
      </c>
      <c r="D644" s="226"/>
      <c r="E644" s="227">
        <v>4.99</v>
      </c>
      <c r="F644" s="224"/>
      <c r="G644" s="224"/>
      <c r="H644" s="224"/>
      <c r="I644" s="224"/>
      <c r="J644" s="224"/>
      <c r="K644" s="224"/>
      <c r="L644" s="224"/>
      <c r="M644" s="224"/>
      <c r="N644" s="223"/>
      <c r="O644" s="223"/>
      <c r="P644" s="223"/>
      <c r="Q644" s="223"/>
      <c r="R644" s="224"/>
      <c r="S644" s="224"/>
      <c r="T644" s="224"/>
      <c r="U644" s="224"/>
      <c r="V644" s="224"/>
      <c r="W644" s="224"/>
      <c r="X644" s="224"/>
      <c r="Y644" s="224"/>
      <c r="Z644" s="213"/>
      <c r="AA644" s="213"/>
      <c r="AB644" s="213"/>
      <c r="AC644" s="213"/>
      <c r="AD644" s="213"/>
      <c r="AE644" s="213"/>
      <c r="AF644" s="213"/>
      <c r="AG644" s="213" t="s">
        <v>232</v>
      </c>
      <c r="AH644" s="213">
        <v>0</v>
      </c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36">
        <v>163</v>
      </c>
      <c r="B645" s="237" t="s">
        <v>911</v>
      </c>
      <c r="C645" s="246" t="s">
        <v>912</v>
      </c>
      <c r="D645" s="238" t="s">
        <v>245</v>
      </c>
      <c r="E645" s="239">
        <v>100</v>
      </c>
      <c r="F645" s="240"/>
      <c r="G645" s="241">
        <f>ROUND(E645*F645,2)</f>
        <v>0</v>
      </c>
      <c r="H645" s="240"/>
      <c r="I645" s="241">
        <f>ROUND(E645*H645,2)</f>
        <v>0</v>
      </c>
      <c r="J645" s="240"/>
      <c r="K645" s="241">
        <f>ROUND(E645*J645,2)</f>
        <v>0</v>
      </c>
      <c r="L645" s="241">
        <v>21</v>
      </c>
      <c r="M645" s="241">
        <f>G645*(1+L645/100)</f>
        <v>0</v>
      </c>
      <c r="N645" s="239">
        <v>1.2999999999999999E-4</v>
      </c>
      <c r="O645" s="239">
        <f>ROUND(E645*N645,2)</f>
        <v>0.01</v>
      </c>
      <c r="P645" s="239">
        <v>0</v>
      </c>
      <c r="Q645" s="239">
        <f>ROUND(E645*P645,2)</f>
        <v>0</v>
      </c>
      <c r="R645" s="241" t="s">
        <v>825</v>
      </c>
      <c r="S645" s="241" t="s">
        <v>204</v>
      </c>
      <c r="T645" s="242" t="s">
        <v>204</v>
      </c>
      <c r="U645" s="224">
        <v>0.12</v>
      </c>
      <c r="V645" s="224">
        <f>ROUND(E645*U645,2)</f>
        <v>12</v>
      </c>
      <c r="W645" s="224"/>
      <c r="X645" s="224" t="s">
        <v>240</v>
      </c>
      <c r="Y645" s="224" t="s">
        <v>207</v>
      </c>
      <c r="Z645" s="213"/>
      <c r="AA645" s="213"/>
      <c r="AB645" s="213"/>
      <c r="AC645" s="213"/>
      <c r="AD645" s="213"/>
      <c r="AE645" s="213"/>
      <c r="AF645" s="213"/>
      <c r="AG645" s="213" t="s">
        <v>241</v>
      </c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2" x14ac:dyDescent="0.2">
      <c r="A646" s="220"/>
      <c r="B646" s="221"/>
      <c r="C646" s="248" t="s">
        <v>913</v>
      </c>
      <c r="D646" s="226"/>
      <c r="E646" s="227">
        <v>3.2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24"/>
      <c r="Z646" s="213"/>
      <c r="AA646" s="213"/>
      <c r="AB646" s="213"/>
      <c r="AC646" s="213"/>
      <c r="AD646" s="213"/>
      <c r="AE646" s="213"/>
      <c r="AF646" s="213"/>
      <c r="AG646" s="213" t="s">
        <v>232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3" x14ac:dyDescent="0.2">
      <c r="A647" s="220"/>
      <c r="B647" s="221"/>
      <c r="C647" s="248" t="s">
        <v>914</v>
      </c>
      <c r="D647" s="226"/>
      <c r="E647" s="227">
        <v>76.22</v>
      </c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24"/>
      <c r="Z647" s="213"/>
      <c r="AA647" s="213"/>
      <c r="AB647" s="213"/>
      <c r="AC647" s="213"/>
      <c r="AD647" s="213"/>
      <c r="AE647" s="213"/>
      <c r="AF647" s="213"/>
      <c r="AG647" s="213" t="s">
        <v>232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3" x14ac:dyDescent="0.2">
      <c r="A648" s="220"/>
      <c r="B648" s="221"/>
      <c r="C648" s="248" t="s">
        <v>915</v>
      </c>
      <c r="D648" s="226"/>
      <c r="E648" s="227">
        <v>2.38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24"/>
      <c r="Z648" s="213"/>
      <c r="AA648" s="213"/>
      <c r="AB648" s="213"/>
      <c r="AC648" s="213"/>
      <c r="AD648" s="213"/>
      <c r="AE648" s="213"/>
      <c r="AF648" s="213"/>
      <c r="AG648" s="213" t="s">
        <v>232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3" x14ac:dyDescent="0.2">
      <c r="A649" s="220"/>
      <c r="B649" s="221"/>
      <c r="C649" s="248" t="s">
        <v>916</v>
      </c>
      <c r="D649" s="226"/>
      <c r="E649" s="227">
        <v>2.4</v>
      </c>
      <c r="F649" s="224"/>
      <c r="G649" s="224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24"/>
      <c r="Z649" s="213"/>
      <c r="AA649" s="213"/>
      <c r="AB649" s="213"/>
      <c r="AC649" s="213"/>
      <c r="AD649" s="213"/>
      <c r="AE649" s="213"/>
      <c r="AF649" s="213"/>
      <c r="AG649" s="213" t="s">
        <v>232</v>
      </c>
      <c r="AH649" s="213">
        <v>0</v>
      </c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3" x14ac:dyDescent="0.2">
      <c r="A650" s="220"/>
      <c r="B650" s="221"/>
      <c r="C650" s="248" t="s">
        <v>917</v>
      </c>
      <c r="D650" s="226"/>
      <c r="E650" s="227">
        <v>0.9</v>
      </c>
      <c r="F650" s="224"/>
      <c r="G650" s="224"/>
      <c r="H650" s="224"/>
      <c r="I650" s="224"/>
      <c r="J650" s="224"/>
      <c r="K650" s="224"/>
      <c r="L650" s="224"/>
      <c r="M650" s="224"/>
      <c r="N650" s="223"/>
      <c r="O650" s="223"/>
      <c r="P650" s="223"/>
      <c r="Q650" s="223"/>
      <c r="R650" s="224"/>
      <c r="S650" s="224"/>
      <c r="T650" s="224"/>
      <c r="U650" s="224"/>
      <c r="V650" s="224"/>
      <c r="W650" s="224"/>
      <c r="X650" s="224"/>
      <c r="Y650" s="224"/>
      <c r="Z650" s="213"/>
      <c r="AA650" s="213"/>
      <c r="AB650" s="213"/>
      <c r="AC650" s="213"/>
      <c r="AD650" s="213"/>
      <c r="AE650" s="213"/>
      <c r="AF650" s="213"/>
      <c r="AG650" s="213" t="s">
        <v>232</v>
      </c>
      <c r="AH650" s="213">
        <v>0</v>
      </c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3" x14ac:dyDescent="0.2">
      <c r="A651" s="220"/>
      <c r="B651" s="221"/>
      <c r="C651" s="248" t="s">
        <v>918</v>
      </c>
      <c r="D651" s="226"/>
      <c r="E651" s="227">
        <v>4</v>
      </c>
      <c r="F651" s="224"/>
      <c r="G651" s="224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24"/>
      <c r="Z651" s="213"/>
      <c r="AA651" s="213"/>
      <c r="AB651" s="213"/>
      <c r="AC651" s="213"/>
      <c r="AD651" s="213"/>
      <c r="AE651" s="213"/>
      <c r="AF651" s="213"/>
      <c r="AG651" s="213" t="s">
        <v>232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3" x14ac:dyDescent="0.2">
      <c r="A652" s="220"/>
      <c r="B652" s="221"/>
      <c r="C652" s="248" t="s">
        <v>919</v>
      </c>
      <c r="D652" s="226"/>
      <c r="E652" s="227">
        <v>2.9</v>
      </c>
      <c r="F652" s="224"/>
      <c r="G652" s="224"/>
      <c r="H652" s="224"/>
      <c r="I652" s="224"/>
      <c r="J652" s="224"/>
      <c r="K652" s="224"/>
      <c r="L652" s="224"/>
      <c r="M652" s="224"/>
      <c r="N652" s="223"/>
      <c r="O652" s="223"/>
      <c r="P652" s="223"/>
      <c r="Q652" s="223"/>
      <c r="R652" s="224"/>
      <c r="S652" s="224"/>
      <c r="T652" s="224"/>
      <c r="U652" s="224"/>
      <c r="V652" s="224"/>
      <c r="W652" s="224"/>
      <c r="X652" s="224"/>
      <c r="Y652" s="224"/>
      <c r="Z652" s="213"/>
      <c r="AA652" s="213"/>
      <c r="AB652" s="213"/>
      <c r="AC652" s="213"/>
      <c r="AD652" s="213"/>
      <c r="AE652" s="213"/>
      <c r="AF652" s="213"/>
      <c r="AG652" s="213" t="s">
        <v>232</v>
      </c>
      <c r="AH652" s="213">
        <v>0</v>
      </c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3" x14ac:dyDescent="0.2">
      <c r="A653" s="220"/>
      <c r="B653" s="221"/>
      <c r="C653" s="248" t="s">
        <v>920</v>
      </c>
      <c r="D653" s="226"/>
      <c r="E653" s="227">
        <v>8</v>
      </c>
      <c r="F653" s="224"/>
      <c r="G653" s="224"/>
      <c r="H653" s="224"/>
      <c r="I653" s="224"/>
      <c r="J653" s="224"/>
      <c r="K653" s="224"/>
      <c r="L653" s="224"/>
      <c r="M653" s="224"/>
      <c r="N653" s="223"/>
      <c r="O653" s="223"/>
      <c r="P653" s="223"/>
      <c r="Q653" s="223"/>
      <c r="R653" s="224"/>
      <c r="S653" s="224"/>
      <c r="T653" s="224"/>
      <c r="U653" s="224"/>
      <c r="V653" s="224"/>
      <c r="W653" s="224"/>
      <c r="X653" s="224"/>
      <c r="Y653" s="224"/>
      <c r="Z653" s="213"/>
      <c r="AA653" s="213"/>
      <c r="AB653" s="213"/>
      <c r="AC653" s="213"/>
      <c r="AD653" s="213"/>
      <c r="AE653" s="213"/>
      <c r="AF653" s="213"/>
      <c r="AG653" s="213" t="s">
        <v>232</v>
      </c>
      <c r="AH653" s="213">
        <v>0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ht="22.5" outlineLevel="1" x14ac:dyDescent="0.2">
      <c r="A654" s="236">
        <v>164</v>
      </c>
      <c r="B654" s="237" t="s">
        <v>921</v>
      </c>
      <c r="C654" s="246" t="s">
        <v>922</v>
      </c>
      <c r="D654" s="238" t="s">
        <v>238</v>
      </c>
      <c r="E654" s="239">
        <v>252.54219000000001</v>
      </c>
      <c r="F654" s="240"/>
      <c r="G654" s="241">
        <f>ROUND(E654*F654,2)</f>
        <v>0</v>
      </c>
      <c r="H654" s="240"/>
      <c r="I654" s="241">
        <f>ROUND(E654*H654,2)</f>
        <v>0</v>
      </c>
      <c r="J654" s="240"/>
      <c r="K654" s="241">
        <f>ROUND(E654*J654,2)</f>
        <v>0</v>
      </c>
      <c r="L654" s="241">
        <v>21</v>
      </c>
      <c r="M654" s="241">
        <f>G654*(1+L654/100)</f>
        <v>0</v>
      </c>
      <c r="N654" s="239">
        <v>1.2200000000000001E-2</v>
      </c>
      <c r="O654" s="239">
        <f>ROUND(E654*N654,2)</f>
        <v>3.08</v>
      </c>
      <c r="P654" s="239">
        <v>0</v>
      </c>
      <c r="Q654" s="239">
        <f>ROUND(E654*P654,2)</f>
        <v>0</v>
      </c>
      <c r="R654" s="241" t="s">
        <v>290</v>
      </c>
      <c r="S654" s="241" t="s">
        <v>204</v>
      </c>
      <c r="T654" s="242" t="s">
        <v>204</v>
      </c>
      <c r="U654" s="224">
        <v>0</v>
      </c>
      <c r="V654" s="224">
        <f>ROUND(E654*U654,2)</f>
        <v>0</v>
      </c>
      <c r="W654" s="224"/>
      <c r="X654" s="224" t="s">
        <v>291</v>
      </c>
      <c r="Y654" s="224" t="s">
        <v>207</v>
      </c>
      <c r="Z654" s="213"/>
      <c r="AA654" s="213"/>
      <c r="AB654" s="213"/>
      <c r="AC654" s="213"/>
      <c r="AD654" s="213"/>
      <c r="AE654" s="213"/>
      <c r="AF654" s="213"/>
      <c r="AG654" s="213" t="s">
        <v>292</v>
      </c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2" x14ac:dyDescent="0.2">
      <c r="A655" s="220"/>
      <c r="B655" s="221"/>
      <c r="C655" s="248" t="s">
        <v>870</v>
      </c>
      <c r="D655" s="226"/>
      <c r="E655" s="227"/>
      <c r="F655" s="224"/>
      <c r="G655" s="224"/>
      <c r="H655" s="224"/>
      <c r="I655" s="224"/>
      <c r="J655" s="224"/>
      <c r="K655" s="224"/>
      <c r="L655" s="224"/>
      <c r="M655" s="224"/>
      <c r="N655" s="223"/>
      <c r="O655" s="223"/>
      <c r="P655" s="223"/>
      <c r="Q655" s="223"/>
      <c r="R655" s="224"/>
      <c r="S655" s="224"/>
      <c r="T655" s="224"/>
      <c r="U655" s="224"/>
      <c r="V655" s="224"/>
      <c r="W655" s="224"/>
      <c r="X655" s="224"/>
      <c r="Y655" s="224"/>
      <c r="Z655" s="213"/>
      <c r="AA655" s="213"/>
      <c r="AB655" s="213"/>
      <c r="AC655" s="213"/>
      <c r="AD655" s="213"/>
      <c r="AE655" s="213"/>
      <c r="AF655" s="213"/>
      <c r="AG655" s="213" t="s">
        <v>232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3" x14ac:dyDescent="0.2">
      <c r="A656" s="220"/>
      <c r="B656" s="221"/>
      <c r="C656" s="248" t="s">
        <v>923</v>
      </c>
      <c r="D656" s="226"/>
      <c r="E656" s="227">
        <v>252.54219000000001</v>
      </c>
      <c r="F656" s="224"/>
      <c r="G656" s="224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24"/>
      <c r="Z656" s="213"/>
      <c r="AA656" s="213"/>
      <c r="AB656" s="213"/>
      <c r="AC656" s="213"/>
      <c r="AD656" s="213"/>
      <c r="AE656" s="213"/>
      <c r="AF656" s="213"/>
      <c r="AG656" s="213" t="s">
        <v>232</v>
      </c>
      <c r="AH656" s="213">
        <v>5</v>
      </c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57">
        <v>165</v>
      </c>
      <c r="B657" s="258" t="s">
        <v>924</v>
      </c>
      <c r="C657" s="268" t="s">
        <v>925</v>
      </c>
      <c r="D657" s="259" t="s">
        <v>266</v>
      </c>
      <c r="E657" s="260">
        <v>4.7013100000000003</v>
      </c>
      <c r="F657" s="261"/>
      <c r="G657" s="262">
        <f>ROUND(E657*F657,2)</f>
        <v>0</v>
      </c>
      <c r="H657" s="261"/>
      <c r="I657" s="262">
        <f>ROUND(E657*H657,2)</f>
        <v>0</v>
      </c>
      <c r="J657" s="261"/>
      <c r="K657" s="262">
        <f>ROUND(E657*J657,2)</f>
        <v>0</v>
      </c>
      <c r="L657" s="262">
        <v>21</v>
      </c>
      <c r="M657" s="262">
        <f>G657*(1+L657/100)</f>
        <v>0</v>
      </c>
      <c r="N657" s="260">
        <v>0</v>
      </c>
      <c r="O657" s="260">
        <f>ROUND(E657*N657,2)</f>
        <v>0</v>
      </c>
      <c r="P657" s="260">
        <v>0</v>
      </c>
      <c r="Q657" s="260">
        <f>ROUND(E657*P657,2)</f>
        <v>0</v>
      </c>
      <c r="R657" s="262" t="s">
        <v>825</v>
      </c>
      <c r="S657" s="262" t="s">
        <v>204</v>
      </c>
      <c r="T657" s="263" t="s">
        <v>204</v>
      </c>
      <c r="U657" s="224">
        <v>1.5980000000000001</v>
      </c>
      <c r="V657" s="224">
        <f>ROUND(E657*U657,2)</f>
        <v>7.51</v>
      </c>
      <c r="W657" s="224"/>
      <c r="X657" s="224" t="s">
        <v>711</v>
      </c>
      <c r="Y657" s="224" t="s">
        <v>207</v>
      </c>
      <c r="Z657" s="213"/>
      <c r="AA657" s="213"/>
      <c r="AB657" s="213"/>
      <c r="AC657" s="213"/>
      <c r="AD657" s="213"/>
      <c r="AE657" s="213"/>
      <c r="AF657" s="213"/>
      <c r="AG657" s="213" t="s">
        <v>712</v>
      </c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x14ac:dyDescent="0.2">
      <c r="A658" s="229" t="s">
        <v>199</v>
      </c>
      <c r="B658" s="230" t="s">
        <v>157</v>
      </c>
      <c r="C658" s="245" t="s">
        <v>158</v>
      </c>
      <c r="D658" s="231"/>
      <c r="E658" s="232"/>
      <c r="F658" s="233"/>
      <c r="G658" s="233">
        <f>SUMIF(AG659:AG664,"&lt;&gt;NOR",G659:G664)</f>
        <v>0</v>
      </c>
      <c r="H658" s="233"/>
      <c r="I658" s="233">
        <f>SUM(I659:I664)</f>
        <v>0</v>
      </c>
      <c r="J658" s="233"/>
      <c r="K658" s="233">
        <f>SUM(K659:K664)</f>
        <v>0</v>
      </c>
      <c r="L658" s="233"/>
      <c r="M658" s="233">
        <f>SUM(M659:M664)</f>
        <v>0</v>
      </c>
      <c r="N658" s="232"/>
      <c r="O658" s="232">
        <f>SUM(O659:O664)</f>
        <v>7.0000000000000007E-2</v>
      </c>
      <c r="P658" s="232"/>
      <c r="Q658" s="232">
        <f>SUM(Q659:Q664)</f>
        <v>0</v>
      </c>
      <c r="R658" s="233"/>
      <c r="S658" s="233"/>
      <c r="T658" s="234"/>
      <c r="U658" s="228"/>
      <c r="V658" s="228">
        <f>SUM(V659:V664)</f>
        <v>10.91</v>
      </c>
      <c r="W658" s="228"/>
      <c r="X658" s="228"/>
      <c r="Y658" s="228"/>
      <c r="AG658" t="s">
        <v>200</v>
      </c>
    </row>
    <row r="659" spans="1:60" outlineLevel="1" x14ac:dyDescent="0.2">
      <c r="A659" s="236">
        <v>166</v>
      </c>
      <c r="B659" s="237" t="s">
        <v>926</v>
      </c>
      <c r="C659" s="246" t="s">
        <v>927</v>
      </c>
      <c r="D659" s="238" t="s">
        <v>238</v>
      </c>
      <c r="E659" s="239">
        <v>6.9009999999999998</v>
      </c>
      <c r="F659" s="240"/>
      <c r="G659" s="241">
        <f>ROUND(E659*F659,2)</f>
        <v>0</v>
      </c>
      <c r="H659" s="240"/>
      <c r="I659" s="241">
        <f>ROUND(E659*H659,2)</f>
        <v>0</v>
      </c>
      <c r="J659" s="240"/>
      <c r="K659" s="241">
        <f>ROUND(E659*J659,2)</f>
        <v>0</v>
      </c>
      <c r="L659" s="241">
        <v>21</v>
      </c>
      <c r="M659" s="241">
        <f>G659*(1+L659/100)</f>
        <v>0</v>
      </c>
      <c r="N659" s="239">
        <v>2.5999999999999998E-4</v>
      </c>
      <c r="O659" s="239">
        <f>ROUND(E659*N659,2)</f>
        <v>0</v>
      </c>
      <c r="P659" s="239">
        <v>0</v>
      </c>
      <c r="Q659" s="239">
        <f>ROUND(E659*P659,2)</f>
        <v>0</v>
      </c>
      <c r="R659" s="241" t="s">
        <v>864</v>
      </c>
      <c r="S659" s="241" t="s">
        <v>204</v>
      </c>
      <c r="T659" s="242" t="s">
        <v>204</v>
      </c>
      <c r="U659" s="224">
        <v>0.37974999999999998</v>
      </c>
      <c r="V659" s="224">
        <f>ROUND(E659*U659,2)</f>
        <v>2.62</v>
      </c>
      <c r="W659" s="224"/>
      <c r="X659" s="224" t="s">
        <v>819</v>
      </c>
      <c r="Y659" s="224" t="s">
        <v>207</v>
      </c>
      <c r="Z659" s="213"/>
      <c r="AA659" s="213"/>
      <c r="AB659" s="213"/>
      <c r="AC659" s="213"/>
      <c r="AD659" s="213"/>
      <c r="AE659" s="213"/>
      <c r="AF659" s="213"/>
      <c r="AG659" s="213" t="s">
        <v>820</v>
      </c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2" x14ac:dyDescent="0.2">
      <c r="A660" s="220"/>
      <c r="B660" s="221"/>
      <c r="C660" s="248" t="s">
        <v>928</v>
      </c>
      <c r="D660" s="226"/>
      <c r="E660" s="227">
        <v>0.57599999999999996</v>
      </c>
      <c r="F660" s="224"/>
      <c r="G660" s="224"/>
      <c r="H660" s="224"/>
      <c r="I660" s="224"/>
      <c r="J660" s="224"/>
      <c r="K660" s="224"/>
      <c r="L660" s="224"/>
      <c r="M660" s="224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24"/>
      <c r="Z660" s="213"/>
      <c r="AA660" s="213"/>
      <c r="AB660" s="213"/>
      <c r="AC660" s="213"/>
      <c r="AD660" s="213"/>
      <c r="AE660" s="213"/>
      <c r="AF660" s="213"/>
      <c r="AG660" s="213" t="s">
        <v>232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3" x14ac:dyDescent="0.2">
      <c r="A661" s="220"/>
      <c r="B661" s="221"/>
      <c r="C661" s="248" t="s">
        <v>929</v>
      </c>
      <c r="D661" s="226"/>
      <c r="E661" s="227">
        <v>6.3250000000000002</v>
      </c>
      <c r="F661" s="224"/>
      <c r="G661" s="224"/>
      <c r="H661" s="224"/>
      <c r="I661" s="224"/>
      <c r="J661" s="224"/>
      <c r="K661" s="224"/>
      <c r="L661" s="224"/>
      <c r="M661" s="224"/>
      <c r="N661" s="223"/>
      <c r="O661" s="223"/>
      <c r="P661" s="223"/>
      <c r="Q661" s="223"/>
      <c r="R661" s="224"/>
      <c r="S661" s="224"/>
      <c r="T661" s="224"/>
      <c r="U661" s="224"/>
      <c r="V661" s="224"/>
      <c r="W661" s="224"/>
      <c r="X661" s="224"/>
      <c r="Y661" s="224"/>
      <c r="Z661" s="213"/>
      <c r="AA661" s="213"/>
      <c r="AB661" s="213"/>
      <c r="AC661" s="213"/>
      <c r="AD661" s="213"/>
      <c r="AE661" s="213"/>
      <c r="AF661" s="213"/>
      <c r="AG661" s="213" t="s">
        <v>232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36">
        <v>167</v>
      </c>
      <c r="B662" s="237" t="s">
        <v>930</v>
      </c>
      <c r="C662" s="246" t="s">
        <v>931</v>
      </c>
      <c r="D662" s="238" t="s">
        <v>238</v>
      </c>
      <c r="E662" s="239">
        <v>14.1975</v>
      </c>
      <c r="F662" s="240"/>
      <c r="G662" s="241">
        <f>ROUND(E662*F662,2)</f>
        <v>0</v>
      </c>
      <c r="H662" s="240"/>
      <c r="I662" s="241">
        <f>ROUND(E662*H662,2)</f>
        <v>0</v>
      </c>
      <c r="J662" s="240"/>
      <c r="K662" s="241">
        <f>ROUND(E662*J662,2)</f>
        <v>0</v>
      </c>
      <c r="L662" s="241">
        <v>21</v>
      </c>
      <c r="M662" s="241">
        <f>G662*(1+L662/100)</f>
        <v>0</v>
      </c>
      <c r="N662" s="239">
        <v>3.2000000000000003E-4</v>
      </c>
      <c r="O662" s="239">
        <f>ROUND(E662*N662,2)</f>
        <v>0</v>
      </c>
      <c r="P662" s="239">
        <v>0</v>
      </c>
      <c r="Q662" s="239">
        <f>ROUND(E662*P662,2)</f>
        <v>0</v>
      </c>
      <c r="R662" s="241" t="s">
        <v>864</v>
      </c>
      <c r="S662" s="241" t="s">
        <v>204</v>
      </c>
      <c r="T662" s="242" t="s">
        <v>932</v>
      </c>
      <c r="U662" s="224">
        <v>0.43675000000000003</v>
      </c>
      <c r="V662" s="224">
        <f>ROUND(E662*U662,2)</f>
        <v>6.2</v>
      </c>
      <c r="W662" s="224"/>
      <c r="X662" s="224" t="s">
        <v>819</v>
      </c>
      <c r="Y662" s="224" t="s">
        <v>207</v>
      </c>
      <c r="Z662" s="213"/>
      <c r="AA662" s="213"/>
      <c r="AB662" s="213"/>
      <c r="AC662" s="213"/>
      <c r="AD662" s="213"/>
      <c r="AE662" s="213"/>
      <c r="AF662" s="213"/>
      <c r="AG662" s="213" t="s">
        <v>820</v>
      </c>
      <c r="AH662" s="213"/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ht="22.5" outlineLevel="2" x14ac:dyDescent="0.2">
      <c r="A663" s="220"/>
      <c r="B663" s="221"/>
      <c r="C663" s="248" t="s">
        <v>933</v>
      </c>
      <c r="D663" s="226"/>
      <c r="E663" s="227">
        <v>14.1975</v>
      </c>
      <c r="F663" s="224"/>
      <c r="G663" s="224"/>
      <c r="H663" s="224"/>
      <c r="I663" s="224"/>
      <c r="J663" s="224"/>
      <c r="K663" s="224"/>
      <c r="L663" s="224"/>
      <c r="M663" s="224"/>
      <c r="N663" s="223"/>
      <c r="O663" s="223"/>
      <c r="P663" s="223"/>
      <c r="Q663" s="223"/>
      <c r="R663" s="224"/>
      <c r="S663" s="224"/>
      <c r="T663" s="224"/>
      <c r="U663" s="224"/>
      <c r="V663" s="224"/>
      <c r="W663" s="224"/>
      <c r="X663" s="224"/>
      <c r="Y663" s="224"/>
      <c r="Z663" s="213"/>
      <c r="AA663" s="213"/>
      <c r="AB663" s="213"/>
      <c r="AC663" s="213"/>
      <c r="AD663" s="213"/>
      <c r="AE663" s="213"/>
      <c r="AF663" s="213"/>
      <c r="AG663" s="213" t="s">
        <v>232</v>
      </c>
      <c r="AH663" s="213">
        <v>0</v>
      </c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 x14ac:dyDescent="0.2">
      <c r="A664" s="257">
        <v>168</v>
      </c>
      <c r="B664" s="258" t="s">
        <v>934</v>
      </c>
      <c r="C664" s="268" t="s">
        <v>935</v>
      </c>
      <c r="D664" s="259" t="s">
        <v>245</v>
      </c>
      <c r="E664" s="260">
        <v>4</v>
      </c>
      <c r="F664" s="261"/>
      <c r="G664" s="262">
        <f>ROUND(E664*F664,2)</f>
        <v>0</v>
      </c>
      <c r="H664" s="261"/>
      <c r="I664" s="262">
        <f>ROUND(E664*H664,2)</f>
        <v>0</v>
      </c>
      <c r="J664" s="261"/>
      <c r="K664" s="262">
        <f>ROUND(E664*J664,2)</f>
        <v>0</v>
      </c>
      <c r="L664" s="262">
        <v>21</v>
      </c>
      <c r="M664" s="262">
        <f>G664*(1+L664/100)</f>
        <v>0</v>
      </c>
      <c r="N664" s="260">
        <v>1.7389999999999999E-2</v>
      </c>
      <c r="O664" s="260">
        <f>ROUND(E664*N664,2)</f>
        <v>7.0000000000000007E-2</v>
      </c>
      <c r="P664" s="260">
        <v>0</v>
      </c>
      <c r="Q664" s="260">
        <f>ROUND(E664*P664,2)</f>
        <v>0</v>
      </c>
      <c r="R664" s="262"/>
      <c r="S664" s="262" t="s">
        <v>355</v>
      </c>
      <c r="T664" s="263" t="s">
        <v>936</v>
      </c>
      <c r="U664" s="224">
        <v>0.52329999999999999</v>
      </c>
      <c r="V664" s="224">
        <f>ROUND(E664*U664,2)</f>
        <v>2.09</v>
      </c>
      <c r="W664" s="224"/>
      <c r="X664" s="224" t="s">
        <v>819</v>
      </c>
      <c r="Y664" s="224" t="s">
        <v>207</v>
      </c>
      <c r="Z664" s="213"/>
      <c r="AA664" s="213"/>
      <c r="AB664" s="213"/>
      <c r="AC664" s="213"/>
      <c r="AD664" s="213"/>
      <c r="AE664" s="213"/>
      <c r="AF664" s="213"/>
      <c r="AG664" s="213" t="s">
        <v>820</v>
      </c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x14ac:dyDescent="0.2">
      <c r="A665" s="229" t="s">
        <v>199</v>
      </c>
      <c r="B665" s="230" t="s">
        <v>159</v>
      </c>
      <c r="C665" s="245" t="s">
        <v>160</v>
      </c>
      <c r="D665" s="231"/>
      <c r="E665" s="232"/>
      <c r="F665" s="233"/>
      <c r="G665" s="233">
        <f>SUMIF(AG666:AG678,"&lt;&gt;NOR",G666:G678)</f>
        <v>0</v>
      </c>
      <c r="H665" s="233"/>
      <c r="I665" s="233">
        <f>SUM(I666:I678)</f>
        <v>0</v>
      </c>
      <c r="J665" s="233"/>
      <c r="K665" s="233">
        <f>SUM(K666:K678)</f>
        <v>0</v>
      </c>
      <c r="L665" s="233"/>
      <c r="M665" s="233">
        <f>SUM(M666:M678)</f>
        <v>0</v>
      </c>
      <c r="N665" s="232"/>
      <c r="O665" s="232">
        <f>SUM(O666:O678)</f>
        <v>0.21</v>
      </c>
      <c r="P665" s="232"/>
      <c r="Q665" s="232">
        <f>SUM(Q666:Q678)</f>
        <v>0</v>
      </c>
      <c r="R665" s="233"/>
      <c r="S665" s="233"/>
      <c r="T665" s="234"/>
      <c r="U665" s="228"/>
      <c r="V665" s="228">
        <f>SUM(V666:V678)</f>
        <v>65.14</v>
      </c>
      <c r="W665" s="228"/>
      <c r="X665" s="228"/>
      <c r="Y665" s="228"/>
      <c r="AG665" t="s">
        <v>200</v>
      </c>
    </row>
    <row r="666" spans="1:60" outlineLevel="1" x14ac:dyDescent="0.2">
      <c r="A666" s="257">
        <v>169</v>
      </c>
      <c r="B666" s="258" t="s">
        <v>937</v>
      </c>
      <c r="C666" s="268" t="s">
        <v>938</v>
      </c>
      <c r="D666" s="259" t="s">
        <v>238</v>
      </c>
      <c r="E666" s="260">
        <v>458.87605000000002</v>
      </c>
      <c r="F666" s="261"/>
      <c r="G666" s="262">
        <f>ROUND(E666*F666,2)</f>
        <v>0</v>
      </c>
      <c r="H666" s="261"/>
      <c r="I666" s="262">
        <f>ROUND(E666*H666,2)</f>
        <v>0</v>
      </c>
      <c r="J666" s="261"/>
      <c r="K666" s="262">
        <f>ROUND(E666*J666,2)</f>
        <v>0</v>
      </c>
      <c r="L666" s="262">
        <v>21</v>
      </c>
      <c r="M666" s="262">
        <f>G666*(1+L666/100)</f>
        <v>0</v>
      </c>
      <c r="N666" s="260">
        <v>2.0000000000000001E-4</v>
      </c>
      <c r="O666" s="260">
        <f>ROUND(E666*N666,2)</f>
        <v>0.09</v>
      </c>
      <c r="P666" s="260">
        <v>0</v>
      </c>
      <c r="Q666" s="260">
        <f>ROUND(E666*P666,2)</f>
        <v>0</v>
      </c>
      <c r="R666" s="262" t="s">
        <v>939</v>
      </c>
      <c r="S666" s="262" t="s">
        <v>204</v>
      </c>
      <c r="T666" s="263" t="s">
        <v>204</v>
      </c>
      <c r="U666" s="224">
        <v>3.2480000000000002E-2</v>
      </c>
      <c r="V666" s="224">
        <f>ROUND(E666*U666,2)</f>
        <v>14.9</v>
      </c>
      <c r="W666" s="224"/>
      <c r="X666" s="224" t="s">
        <v>240</v>
      </c>
      <c r="Y666" s="224" t="s">
        <v>207</v>
      </c>
      <c r="Z666" s="213"/>
      <c r="AA666" s="213"/>
      <c r="AB666" s="213"/>
      <c r="AC666" s="213"/>
      <c r="AD666" s="213"/>
      <c r="AE666" s="213"/>
      <c r="AF666" s="213"/>
      <c r="AG666" s="213" t="s">
        <v>241</v>
      </c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57">
        <v>170</v>
      </c>
      <c r="B667" s="258" t="s">
        <v>940</v>
      </c>
      <c r="C667" s="268" t="s">
        <v>938</v>
      </c>
      <c r="D667" s="259" t="s">
        <v>238</v>
      </c>
      <c r="E667" s="260">
        <v>13.965999999999999</v>
      </c>
      <c r="F667" s="261"/>
      <c r="G667" s="262">
        <f>ROUND(E667*F667,2)</f>
        <v>0</v>
      </c>
      <c r="H667" s="261"/>
      <c r="I667" s="262">
        <f>ROUND(E667*H667,2)</f>
        <v>0</v>
      </c>
      <c r="J667" s="261"/>
      <c r="K667" s="262">
        <f>ROUND(E667*J667,2)</f>
        <v>0</v>
      </c>
      <c r="L667" s="262">
        <v>21</v>
      </c>
      <c r="M667" s="262">
        <f>G667*(1+L667/100)</f>
        <v>0</v>
      </c>
      <c r="N667" s="260">
        <v>5.0000000000000002E-5</v>
      </c>
      <c r="O667" s="260">
        <f>ROUND(E667*N667,2)</f>
        <v>0</v>
      </c>
      <c r="P667" s="260">
        <v>0</v>
      </c>
      <c r="Q667" s="260">
        <f>ROUND(E667*P667,2)</f>
        <v>0</v>
      </c>
      <c r="R667" s="262" t="s">
        <v>939</v>
      </c>
      <c r="S667" s="262" t="s">
        <v>204</v>
      </c>
      <c r="T667" s="263" t="s">
        <v>204</v>
      </c>
      <c r="U667" s="224">
        <v>3.2480000000000002E-2</v>
      </c>
      <c r="V667" s="224">
        <f>ROUND(E667*U667,2)</f>
        <v>0.45</v>
      </c>
      <c r="W667" s="224"/>
      <c r="X667" s="224" t="s">
        <v>240</v>
      </c>
      <c r="Y667" s="224" t="s">
        <v>207</v>
      </c>
      <c r="Z667" s="213"/>
      <c r="AA667" s="213"/>
      <c r="AB667" s="213"/>
      <c r="AC667" s="213"/>
      <c r="AD667" s="213"/>
      <c r="AE667" s="213"/>
      <c r="AF667" s="213"/>
      <c r="AG667" s="213" t="s">
        <v>241</v>
      </c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57">
        <v>171</v>
      </c>
      <c r="B668" s="258" t="s">
        <v>941</v>
      </c>
      <c r="C668" s="268" t="s">
        <v>942</v>
      </c>
      <c r="D668" s="259" t="s">
        <v>238</v>
      </c>
      <c r="E668" s="260">
        <v>12</v>
      </c>
      <c r="F668" s="261"/>
      <c r="G668" s="262">
        <f>ROUND(E668*F668,2)</f>
        <v>0</v>
      </c>
      <c r="H668" s="261"/>
      <c r="I668" s="262">
        <f>ROUND(E668*H668,2)</f>
        <v>0</v>
      </c>
      <c r="J668" s="261"/>
      <c r="K668" s="262">
        <f>ROUND(E668*J668,2)</f>
        <v>0</v>
      </c>
      <c r="L668" s="262">
        <v>21</v>
      </c>
      <c r="M668" s="262">
        <f>G668*(1+L668/100)</f>
        <v>0</v>
      </c>
      <c r="N668" s="260">
        <v>1.6000000000000001E-4</v>
      </c>
      <c r="O668" s="260">
        <f>ROUND(E668*N668,2)</f>
        <v>0</v>
      </c>
      <c r="P668" s="260">
        <v>0</v>
      </c>
      <c r="Q668" s="260">
        <f>ROUND(E668*P668,2)</f>
        <v>0</v>
      </c>
      <c r="R668" s="262" t="s">
        <v>939</v>
      </c>
      <c r="S668" s="262" t="s">
        <v>204</v>
      </c>
      <c r="T668" s="263" t="s">
        <v>204</v>
      </c>
      <c r="U668" s="224">
        <v>3.2480000000000002E-2</v>
      </c>
      <c r="V668" s="224">
        <f>ROUND(E668*U668,2)</f>
        <v>0.39</v>
      </c>
      <c r="W668" s="224"/>
      <c r="X668" s="224" t="s">
        <v>240</v>
      </c>
      <c r="Y668" s="224" t="s">
        <v>207</v>
      </c>
      <c r="Z668" s="213"/>
      <c r="AA668" s="213"/>
      <c r="AB668" s="213"/>
      <c r="AC668" s="213"/>
      <c r="AD668" s="213"/>
      <c r="AE668" s="213"/>
      <c r="AF668" s="213"/>
      <c r="AG668" s="213" t="s">
        <v>241</v>
      </c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36">
        <v>172</v>
      </c>
      <c r="B669" s="237" t="s">
        <v>943</v>
      </c>
      <c r="C669" s="246" t="s">
        <v>944</v>
      </c>
      <c r="D669" s="238" t="s">
        <v>238</v>
      </c>
      <c r="E669" s="239">
        <v>12</v>
      </c>
      <c r="F669" s="240"/>
      <c r="G669" s="241">
        <f>ROUND(E669*F669,2)</f>
        <v>0</v>
      </c>
      <c r="H669" s="240"/>
      <c r="I669" s="241">
        <f>ROUND(E669*H669,2)</f>
        <v>0</v>
      </c>
      <c r="J669" s="240"/>
      <c r="K669" s="241">
        <f>ROUND(E669*J669,2)</f>
        <v>0</v>
      </c>
      <c r="L669" s="241">
        <v>21</v>
      </c>
      <c r="M669" s="241">
        <f>G669*(1+L669/100)</f>
        <v>0</v>
      </c>
      <c r="N669" s="239">
        <v>3.5E-4</v>
      </c>
      <c r="O669" s="239">
        <f>ROUND(E669*N669,2)</f>
        <v>0</v>
      </c>
      <c r="P669" s="239">
        <v>0</v>
      </c>
      <c r="Q669" s="239">
        <f>ROUND(E669*P669,2)</f>
        <v>0</v>
      </c>
      <c r="R669" s="241" t="s">
        <v>939</v>
      </c>
      <c r="S669" s="241" t="s">
        <v>204</v>
      </c>
      <c r="T669" s="242" t="s">
        <v>204</v>
      </c>
      <c r="U669" s="224">
        <v>0.10191</v>
      </c>
      <c r="V669" s="224">
        <f>ROUND(E669*U669,2)</f>
        <v>1.22</v>
      </c>
      <c r="W669" s="224"/>
      <c r="X669" s="224" t="s">
        <v>240</v>
      </c>
      <c r="Y669" s="224" t="s">
        <v>207</v>
      </c>
      <c r="Z669" s="213"/>
      <c r="AA669" s="213"/>
      <c r="AB669" s="213"/>
      <c r="AC669" s="213"/>
      <c r="AD669" s="213"/>
      <c r="AE669" s="213"/>
      <c r="AF669" s="213"/>
      <c r="AG669" s="213" t="s">
        <v>241</v>
      </c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2" x14ac:dyDescent="0.2">
      <c r="A670" s="220"/>
      <c r="B670" s="221"/>
      <c r="C670" s="248" t="s">
        <v>242</v>
      </c>
      <c r="D670" s="226"/>
      <c r="E670" s="227">
        <v>12</v>
      </c>
      <c r="F670" s="224"/>
      <c r="G670" s="224"/>
      <c r="H670" s="224"/>
      <c r="I670" s="224"/>
      <c r="J670" s="224"/>
      <c r="K670" s="224"/>
      <c r="L670" s="224"/>
      <c r="M670" s="224"/>
      <c r="N670" s="223"/>
      <c r="O670" s="223"/>
      <c r="P670" s="223"/>
      <c r="Q670" s="223"/>
      <c r="R670" s="224"/>
      <c r="S670" s="224"/>
      <c r="T670" s="224"/>
      <c r="U670" s="224"/>
      <c r="V670" s="224"/>
      <c r="W670" s="224"/>
      <c r="X670" s="224"/>
      <c r="Y670" s="224"/>
      <c r="Z670" s="213"/>
      <c r="AA670" s="213"/>
      <c r="AB670" s="213"/>
      <c r="AC670" s="213"/>
      <c r="AD670" s="213"/>
      <c r="AE670" s="213"/>
      <c r="AF670" s="213"/>
      <c r="AG670" s="213" t="s">
        <v>232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36">
        <v>173</v>
      </c>
      <c r="B671" s="237" t="s">
        <v>945</v>
      </c>
      <c r="C671" s="246" t="s">
        <v>946</v>
      </c>
      <c r="D671" s="238" t="s">
        <v>238</v>
      </c>
      <c r="E671" s="239">
        <v>458.87605000000002</v>
      </c>
      <c r="F671" s="240"/>
      <c r="G671" s="241">
        <f>ROUND(E671*F671,2)</f>
        <v>0</v>
      </c>
      <c r="H671" s="240"/>
      <c r="I671" s="241">
        <f>ROUND(E671*H671,2)</f>
        <v>0</v>
      </c>
      <c r="J671" s="240"/>
      <c r="K671" s="241">
        <f>ROUND(E671*J671,2)</f>
        <v>0</v>
      </c>
      <c r="L671" s="241">
        <v>21</v>
      </c>
      <c r="M671" s="241">
        <f>G671*(1+L671/100)</f>
        <v>0</v>
      </c>
      <c r="N671" s="239">
        <v>2.7E-4</v>
      </c>
      <c r="O671" s="239">
        <f>ROUND(E671*N671,2)</f>
        <v>0.12</v>
      </c>
      <c r="P671" s="239">
        <v>0</v>
      </c>
      <c r="Q671" s="239">
        <f>ROUND(E671*P671,2)</f>
        <v>0</v>
      </c>
      <c r="R671" s="241" t="s">
        <v>939</v>
      </c>
      <c r="S671" s="241" t="s">
        <v>204</v>
      </c>
      <c r="T671" s="242" t="s">
        <v>204</v>
      </c>
      <c r="U671" s="224">
        <v>0.10191</v>
      </c>
      <c r="V671" s="224">
        <f>ROUND(E671*U671,2)</f>
        <v>46.76</v>
      </c>
      <c r="W671" s="224"/>
      <c r="X671" s="224" t="s">
        <v>240</v>
      </c>
      <c r="Y671" s="224" t="s">
        <v>207</v>
      </c>
      <c r="Z671" s="213"/>
      <c r="AA671" s="213"/>
      <c r="AB671" s="213"/>
      <c r="AC671" s="213"/>
      <c r="AD671" s="213"/>
      <c r="AE671" s="213"/>
      <c r="AF671" s="213"/>
      <c r="AG671" s="213" t="s">
        <v>241</v>
      </c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2" x14ac:dyDescent="0.2">
      <c r="A672" s="220"/>
      <c r="B672" s="221"/>
      <c r="C672" s="248" t="s">
        <v>947</v>
      </c>
      <c r="D672" s="226"/>
      <c r="E672" s="227">
        <v>138.19</v>
      </c>
      <c r="F672" s="224"/>
      <c r="G672" s="224"/>
      <c r="H672" s="224"/>
      <c r="I672" s="224"/>
      <c r="J672" s="224"/>
      <c r="K672" s="224"/>
      <c r="L672" s="224"/>
      <c r="M672" s="224"/>
      <c r="N672" s="223"/>
      <c r="O672" s="223"/>
      <c r="P672" s="223"/>
      <c r="Q672" s="223"/>
      <c r="R672" s="224"/>
      <c r="S672" s="224"/>
      <c r="T672" s="224"/>
      <c r="U672" s="224"/>
      <c r="V672" s="224"/>
      <c r="W672" s="224"/>
      <c r="X672" s="224"/>
      <c r="Y672" s="224"/>
      <c r="Z672" s="213"/>
      <c r="AA672" s="213"/>
      <c r="AB672" s="213"/>
      <c r="AC672" s="213"/>
      <c r="AD672" s="213"/>
      <c r="AE672" s="213"/>
      <c r="AF672" s="213"/>
      <c r="AG672" s="213" t="s">
        <v>232</v>
      </c>
      <c r="AH672" s="213">
        <v>5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3" x14ac:dyDescent="0.2">
      <c r="A673" s="220"/>
      <c r="B673" s="221"/>
      <c r="C673" s="248" t="s">
        <v>948</v>
      </c>
      <c r="D673" s="226"/>
      <c r="E673" s="227">
        <v>313.73385000000002</v>
      </c>
      <c r="F673" s="224"/>
      <c r="G673" s="224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24"/>
      <c r="Z673" s="213"/>
      <c r="AA673" s="213"/>
      <c r="AB673" s="213"/>
      <c r="AC673" s="213"/>
      <c r="AD673" s="213"/>
      <c r="AE673" s="213"/>
      <c r="AF673" s="213"/>
      <c r="AG673" s="213" t="s">
        <v>232</v>
      </c>
      <c r="AH673" s="213">
        <v>5</v>
      </c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3" x14ac:dyDescent="0.2">
      <c r="A674" s="220"/>
      <c r="B674" s="221"/>
      <c r="C674" s="248" t="s">
        <v>949</v>
      </c>
      <c r="D674" s="226"/>
      <c r="E674" s="227">
        <v>4.5960000000000001</v>
      </c>
      <c r="F674" s="224"/>
      <c r="G674" s="224"/>
      <c r="H674" s="224"/>
      <c r="I674" s="224"/>
      <c r="J674" s="224"/>
      <c r="K674" s="224"/>
      <c r="L674" s="224"/>
      <c r="M674" s="224"/>
      <c r="N674" s="223"/>
      <c r="O674" s="223"/>
      <c r="P674" s="223"/>
      <c r="Q674" s="223"/>
      <c r="R674" s="224"/>
      <c r="S674" s="224"/>
      <c r="T674" s="224"/>
      <c r="U674" s="224"/>
      <c r="V674" s="224"/>
      <c r="W674" s="224"/>
      <c r="X674" s="224"/>
      <c r="Y674" s="224"/>
      <c r="Z674" s="213"/>
      <c r="AA674" s="213"/>
      <c r="AB674" s="213"/>
      <c r="AC674" s="213"/>
      <c r="AD674" s="213"/>
      <c r="AE674" s="213"/>
      <c r="AF674" s="213"/>
      <c r="AG674" s="213" t="s">
        <v>232</v>
      </c>
      <c r="AH674" s="213">
        <v>5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3" x14ac:dyDescent="0.2">
      <c r="A675" s="220"/>
      <c r="B675" s="221"/>
      <c r="C675" s="248" t="s">
        <v>950</v>
      </c>
      <c r="D675" s="226"/>
      <c r="E675" s="227">
        <v>2.3561999999999999</v>
      </c>
      <c r="F675" s="224"/>
      <c r="G675" s="224"/>
      <c r="H675" s="224"/>
      <c r="I675" s="224"/>
      <c r="J675" s="224"/>
      <c r="K675" s="224"/>
      <c r="L675" s="224"/>
      <c r="M675" s="224"/>
      <c r="N675" s="223"/>
      <c r="O675" s="223"/>
      <c r="P675" s="223"/>
      <c r="Q675" s="223"/>
      <c r="R675" s="224"/>
      <c r="S675" s="224"/>
      <c r="T675" s="224"/>
      <c r="U675" s="224"/>
      <c r="V675" s="224"/>
      <c r="W675" s="224"/>
      <c r="X675" s="224"/>
      <c r="Y675" s="224"/>
      <c r="Z675" s="213"/>
      <c r="AA675" s="213"/>
      <c r="AB675" s="213"/>
      <c r="AC675" s="213"/>
      <c r="AD675" s="213"/>
      <c r="AE675" s="213"/>
      <c r="AF675" s="213"/>
      <c r="AG675" s="213" t="s">
        <v>232</v>
      </c>
      <c r="AH675" s="213">
        <v>5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">
      <c r="A676" s="236">
        <v>174</v>
      </c>
      <c r="B676" s="237" t="s">
        <v>951</v>
      </c>
      <c r="C676" s="246" t="s">
        <v>952</v>
      </c>
      <c r="D676" s="238" t="s">
        <v>238</v>
      </c>
      <c r="E676" s="239">
        <v>13.965999999999999</v>
      </c>
      <c r="F676" s="240"/>
      <c r="G676" s="241">
        <f>ROUND(E676*F676,2)</f>
        <v>0</v>
      </c>
      <c r="H676" s="240"/>
      <c r="I676" s="241">
        <f>ROUND(E676*H676,2)</f>
        <v>0</v>
      </c>
      <c r="J676" s="240"/>
      <c r="K676" s="241">
        <f>ROUND(E676*J676,2)</f>
        <v>0</v>
      </c>
      <c r="L676" s="241">
        <v>21</v>
      </c>
      <c r="M676" s="241">
        <f>G676*(1+L676/100)</f>
        <v>0</v>
      </c>
      <c r="N676" s="239">
        <v>3.2000000000000003E-4</v>
      </c>
      <c r="O676" s="239">
        <f>ROUND(E676*N676,2)</f>
        <v>0</v>
      </c>
      <c r="P676" s="239">
        <v>0</v>
      </c>
      <c r="Q676" s="239">
        <f>ROUND(E676*P676,2)</f>
        <v>0</v>
      </c>
      <c r="R676" s="241" t="s">
        <v>939</v>
      </c>
      <c r="S676" s="241" t="s">
        <v>204</v>
      </c>
      <c r="T676" s="242" t="s">
        <v>204</v>
      </c>
      <c r="U676" s="224">
        <v>0.10191</v>
      </c>
      <c r="V676" s="224">
        <f>ROUND(E676*U676,2)</f>
        <v>1.42</v>
      </c>
      <c r="W676" s="224"/>
      <c r="X676" s="224" t="s">
        <v>240</v>
      </c>
      <c r="Y676" s="224" t="s">
        <v>207</v>
      </c>
      <c r="Z676" s="213"/>
      <c r="AA676" s="213"/>
      <c r="AB676" s="213"/>
      <c r="AC676" s="213"/>
      <c r="AD676" s="213"/>
      <c r="AE676" s="213"/>
      <c r="AF676" s="213"/>
      <c r="AG676" s="213" t="s">
        <v>241</v>
      </c>
      <c r="AH676" s="213"/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2" x14ac:dyDescent="0.2">
      <c r="A677" s="220"/>
      <c r="B677" s="221"/>
      <c r="C677" s="248" t="s">
        <v>953</v>
      </c>
      <c r="D677" s="226"/>
      <c r="E677" s="227">
        <v>30.446000000000002</v>
      </c>
      <c r="F677" s="224"/>
      <c r="G677" s="224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24"/>
      <c r="Z677" s="213"/>
      <c r="AA677" s="213"/>
      <c r="AB677" s="213"/>
      <c r="AC677" s="213"/>
      <c r="AD677" s="213"/>
      <c r="AE677" s="213"/>
      <c r="AF677" s="213"/>
      <c r="AG677" s="213" t="s">
        <v>232</v>
      </c>
      <c r="AH677" s="213">
        <v>0</v>
      </c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3" x14ac:dyDescent="0.2">
      <c r="A678" s="220"/>
      <c r="B678" s="221"/>
      <c r="C678" s="248" t="s">
        <v>954</v>
      </c>
      <c r="D678" s="226"/>
      <c r="E678" s="227">
        <v>-16.48</v>
      </c>
      <c r="F678" s="224"/>
      <c r="G678" s="224"/>
      <c r="H678" s="224"/>
      <c r="I678" s="224"/>
      <c r="J678" s="224"/>
      <c r="K678" s="224"/>
      <c r="L678" s="224"/>
      <c r="M678" s="224"/>
      <c r="N678" s="223"/>
      <c r="O678" s="223"/>
      <c r="P678" s="223"/>
      <c r="Q678" s="223"/>
      <c r="R678" s="224"/>
      <c r="S678" s="224"/>
      <c r="T678" s="224"/>
      <c r="U678" s="224"/>
      <c r="V678" s="224"/>
      <c r="W678" s="224"/>
      <c r="X678" s="224"/>
      <c r="Y678" s="224"/>
      <c r="Z678" s="213"/>
      <c r="AA678" s="213"/>
      <c r="AB678" s="213"/>
      <c r="AC678" s="213"/>
      <c r="AD678" s="213"/>
      <c r="AE678" s="213"/>
      <c r="AF678" s="213"/>
      <c r="AG678" s="213" t="s">
        <v>232</v>
      </c>
      <c r="AH678" s="213">
        <v>0</v>
      </c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x14ac:dyDescent="0.2">
      <c r="A679" s="229" t="s">
        <v>199</v>
      </c>
      <c r="B679" s="230" t="s">
        <v>161</v>
      </c>
      <c r="C679" s="245" t="s">
        <v>162</v>
      </c>
      <c r="D679" s="231"/>
      <c r="E679" s="232"/>
      <c r="F679" s="233"/>
      <c r="G679" s="233">
        <f>SUMIF(AG680:AG756,"&lt;&gt;NOR",G680:G756)</f>
        <v>0</v>
      </c>
      <c r="H679" s="233"/>
      <c r="I679" s="233">
        <f>SUM(I680:I756)</f>
        <v>0</v>
      </c>
      <c r="J679" s="233"/>
      <c r="K679" s="233">
        <f>SUM(K680:K756)</f>
        <v>0</v>
      </c>
      <c r="L679" s="233"/>
      <c r="M679" s="233">
        <f>SUM(M680:M756)</f>
        <v>0</v>
      </c>
      <c r="N679" s="232"/>
      <c r="O679" s="232">
        <f>SUM(O680:O756)</f>
        <v>0.29000000000000004</v>
      </c>
      <c r="P679" s="232"/>
      <c r="Q679" s="232">
        <f>SUM(Q680:Q756)</f>
        <v>0</v>
      </c>
      <c r="R679" s="233"/>
      <c r="S679" s="233"/>
      <c r="T679" s="234"/>
      <c r="U679" s="228"/>
      <c r="V679" s="228">
        <f>SUM(V680:V756)</f>
        <v>51.22</v>
      </c>
      <c r="W679" s="228"/>
      <c r="X679" s="228"/>
      <c r="Y679" s="228"/>
      <c r="AG679" t="s">
        <v>200</v>
      </c>
    </row>
    <row r="680" spans="1:60" outlineLevel="1" x14ac:dyDescent="0.2">
      <c r="A680" s="236">
        <v>175</v>
      </c>
      <c r="B680" s="237" t="s">
        <v>955</v>
      </c>
      <c r="C680" s="246" t="s">
        <v>956</v>
      </c>
      <c r="D680" s="238" t="s">
        <v>555</v>
      </c>
      <c r="E680" s="239">
        <v>26</v>
      </c>
      <c r="F680" s="240"/>
      <c r="G680" s="241">
        <f>ROUND(E680*F680,2)</f>
        <v>0</v>
      </c>
      <c r="H680" s="240"/>
      <c r="I680" s="241">
        <f>ROUND(E680*H680,2)</f>
        <v>0</v>
      </c>
      <c r="J680" s="240"/>
      <c r="K680" s="241">
        <f>ROUND(E680*J680,2)</f>
        <v>0</v>
      </c>
      <c r="L680" s="241">
        <v>21</v>
      </c>
      <c r="M680" s="241">
        <f>G680*(1+L680/100)</f>
        <v>0</v>
      </c>
      <c r="N680" s="239">
        <v>3.0000000000000001E-5</v>
      </c>
      <c r="O680" s="239">
        <f>ROUND(E680*N680,2)</f>
        <v>0</v>
      </c>
      <c r="P680" s="239">
        <v>0</v>
      </c>
      <c r="Q680" s="239">
        <f>ROUND(E680*P680,2)</f>
        <v>0</v>
      </c>
      <c r="R680" s="241" t="s">
        <v>957</v>
      </c>
      <c r="S680" s="241" t="s">
        <v>204</v>
      </c>
      <c r="T680" s="242" t="s">
        <v>204</v>
      </c>
      <c r="U680" s="224">
        <v>0.33</v>
      </c>
      <c r="V680" s="224">
        <f>ROUND(E680*U680,2)</f>
        <v>8.58</v>
      </c>
      <c r="W680" s="224"/>
      <c r="X680" s="224" t="s">
        <v>240</v>
      </c>
      <c r="Y680" s="224" t="s">
        <v>207</v>
      </c>
      <c r="Z680" s="213"/>
      <c r="AA680" s="213"/>
      <c r="AB680" s="213"/>
      <c r="AC680" s="213"/>
      <c r="AD680" s="213"/>
      <c r="AE680" s="213"/>
      <c r="AF680" s="213"/>
      <c r="AG680" s="213" t="s">
        <v>241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2" x14ac:dyDescent="0.2">
      <c r="A681" s="220"/>
      <c r="B681" s="221"/>
      <c r="C681" s="248" t="s">
        <v>958</v>
      </c>
      <c r="D681" s="226"/>
      <c r="E681" s="227">
        <v>1</v>
      </c>
      <c r="F681" s="224"/>
      <c r="G681" s="224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24"/>
      <c r="Z681" s="213"/>
      <c r="AA681" s="213"/>
      <c r="AB681" s="213"/>
      <c r="AC681" s="213"/>
      <c r="AD681" s="213"/>
      <c r="AE681" s="213"/>
      <c r="AF681" s="213"/>
      <c r="AG681" s="213" t="s">
        <v>232</v>
      </c>
      <c r="AH681" s="213">
        <v>5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3" x14ac:dyDescent="0.2">
      <c r="A682" s="220"/>
      <c r="B682" s="221"/>
      <c r="C682" s="248" t="s">
        <v>959</v>
      </c>
      <c r="D682" s="226"/>
      <c r="E682" s="227">
        <v>5</v>
      </c>
      <c r="F682" s="224"/>
      <c r="G682" s="224"/>
      <c r="H682" s="224"/>
      <c r="I682" s="224"/>
      <c r="J682" s="224"/>
      <c r="K682" s="224"/>
      <c r="L682" s="224"/>
      <c r="M682" s="224"/>
      <c r="N682" s="223"/>
      <c r="O682" s="223"/>
      <c r="P682" s="223"/>
      <c r="Q682" s="223"/>
      <c r="R682" s="224"/>
      <c r="S682" s="224"/>
      <c r="T682" s="224"/>
      <c r="U682" s="224"/>
      <c r="V682" s="224"/>
      <c r="W682" s="224"/>
      <c r="X682" s="224"/>
      <c r="Y682" s="224"/>
      <c r="Z682" s="213"/>
      <c r="AA682" s="213"/>
      <c r="AB682" s="213"/>
      <c r="AC682" s="213"/>
      <c r="AD682" s="213"/>
      <c r="AE682" s="213"/>
      <c r="AF682" s="213"/>
      <c r="AG682" s="213" t="s">
        <v>232</v>
      </c>
      <c r="AH682" s="213">
        <v>5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3" x14ac:dyDescent="0.2">
      <c r="A683" s="220"/>
      <c r="B683" s="221"/>
      <c r="C683" s="248" t="s">
        <v>960</v>
      </c>
      <c r="D683" s="226"/>
      <c r="E683" s="227">
        <v>5</v>
      </c>
      <c r="F683" s="224"/>
      <c r="G683" s="224"/>
      <c r="H683" s="224"/>
      <c r="I683" s="224"/>
      <c r="J683" s="224"/>
      <c r="K683" s="224"/>
      <c r="L683" s="224"/>
      <c r="M683" s="224"/>
      <c r="N683" s="223"/>
      <c r="O683" s="223"/>
      <c r="P683" s="223"/>
      <c r="Q683" s="223"/>
      <c r="R683" s="224"/>
      <c r="S683" s="224"/>
      <c r="T683" s="224"/>
      <c r="U683" s="224"/>
      <c r="V683" s="224"/>
      <c r="W683" s="224"/>
      <c r="X683" s="224"/>
      <c r="Y683" s="224"/>
      <c r="Z683" s="213"/>
      <c r="AA683" s="213"/>
      <c r="AB683" s="213"/>
      <c r="AC683" s="213"/>
      <c r="AD683" s="213"/>
      <c r="AE683" s="213"/>
      <c r="AF683" s="213"/>
      <c r="AG683" s="213" t="s">
        <v>232</v>
      </c>
      <c r="AH683" s="213">
        <v>5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3" x14ac:dyDescent="0.2">
      <c r="A684" s="220"/>
      <c r="B684" s="221"/>
      <c r="C684" s="248" t="s">
        <v>961</v>
      </c>
      <c r="D684" s="226"/>
      <c r="E684" s="227">
        <v>7</v>
      </c>
      <c r="F684" s="224"/>
      <c r="G684" s="224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24"/>
      <c r="Z684" s="213"/>
      <c r="AA684" s="213"/>
      <c r="AB684" s="213"/>
      <c r="AC684" s="213"/>
      <c r="AD684" s="213"/>
      <c r="AE684" s="213"/>
      <c r="AF684" s="213"/>
      <c r="AG684" s="213" t="s">
        <v>232</v>
      </c>
      <c r="AH684" s="213">
        <v>5</v>
      </c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3" x14ac:dyDescent="0.2">
      <c r="A685" s="220"/>
      <c r="B685" s="221"/>
      <c r="C685" s="248" t="s">
        <v>962</v>
      </c>
      <c r="D685" s="226"/>
      <c r="E685" s="227">
        <v>1</v>
      </c>
      <c r="F685" s="224"/>
      <c r="G685" s="224"/>
      <c r="H685" s="224"/>
      <c r="I685" s="224"/>
      <c r="J685" s="224"/>
      <c r="K685" s="224"/>
      <c r="L685" s="224"/>
      <c r="M685" s="224"/>
      <c r="N685" s="223"/>
      <c r="O685" s="223"/>
      <c r="P685" s="223"/>
      <c r="Q685" s="223"/>
      <c r="R685" s="224"/>
      <c r="S685" s="224"/>
      <c r="T685" s="224"/>
      <c r="U685" s="224"/>
      <c r="V685" s="224"/>
      <c r="W685" s="224"/>
      <c r="X685" s="224"/>
      <c r="Y685" s="224"/>
      <c r="Z685" s="213"/>
      <c r="AA685" s="213"/>
      <c r="AB685" s="213"/>
      <c r="AC685" s="213"/>
      <c r="AD685" s="213"/>
      <c r="AE685" s="213"/>
      <c r="AF685" s="213"/>
      <c r="AG685" s="213" t="s">
        <v>232</v>
      </c>
      <c r="AH685" s="213">
        <v>5</v>
      </c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3" x14ac:dyDescent="0.2">
      <c r="A686" s="220"/>
      <c r="B686" s="221"/>
      <c r="C686" s="248" t="s">
        <v>963</v>
      </c>
      <c r="D686" s="226"/>
      <c r="E686" s="227">
        <v>3</v>
      </c>
      <c r="F686" s="224"/>
      <c r="G686" s="224"/>
      <c r="H686" s="224"/>
      <c r="I686" s="224"/>
      <c r="J686" s="224"/>
      <c r="K686" s="224"/>
      <c r="L686" s="224"/>
      <c r="M686" s="224"/>
      <c r="N686" s="223"/>
      <c r="O686" s="223"/>
      <c r="P686" s="223"/>
      <c r="Q686" s="223"/>
      <c r="R686" s="224"/>
      <c r="S686" s="224"/>
      <c r="T686" s="224"/>
      <c r="U686" s="224"/>
      <c r="V686" s="224"/>
      <c r="W686" s="224"/>
      <c r="X686" s="224"/>
      <c r="Y686" s="224"/>
      <c r="Z686" s="213"/>
      <c r="AA686" s="213"/>
      <c r="AB686" s="213"/>
      <c r="AC686" s="213"/>
      <c r="AD686" s="213"/>
      <c r="AE686" s="213"/>
      <c r="AF686" s="213"/>
      <c r="AG686" s="213" t="s">
        <v>232</v>
      </c>
      <c r="AH686" s="213">
        <v>5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3" x14ac:dyDescent="0.2">
      <c r="A687" s="220"/>
      <c r="B687" s="221"/>
      <c r="C687" s="248" t="s">
        <v>964</v>
      </c>
      <c r="D687" s="226"/>
      <c r="E687" s="227">
        <v>4</v>
      </c>
      <c r="F687" s="224"/>
      <c r="G687" s="224"/>
      <c r="H687" s="224"/>
      <c r="I687" s="224"/>
      <c r="J687" s="224"/>
      <c r="K687" s="224"/>
      <c r="L687" s="224"/>
      <c r="M687" s="224"/>
      <c r="N687" s="223"/>
      <c r="O687" s="223"/>
      <c r="P687" s="223"/>
      <c r="Q687" s="223"/>
      <c r="R687" s="224"/>
      <c r="S687" s="224"/>
      <c r="T687" s="224"/>
      <c r="U687" s="224"/>
      <c r="V687" s="224"/>
      <c r="W687" s="224"/>
      <c r="X687" s="224"/>
      <c r="Y687" s="224"/>
      <c r="Z687" s="213"/>
      <c r="AA687" s="213"/>
      <c r="AB687" s="213"/>
      <c r="AC687" s="213"/>
      <c r="AD687" s="213"/>
      <c r="AE687" s="213"/>
      <c r="AF687" s="213"/>
      <c r="AG687" s="213" t="s">
        <v>232</v>
      </c>
      <c r="AH687" s="213">
        <v>5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36">
        <v>176</v>
      </c>
      <c r="B688" s="237" t="s">
        <v>965</v>
      </c>
      <c r="C688" s="246" t="s">
        <v>966</v>
      </c>
      <c r="D688" s="238" t="s">
        <v>245</v>
      </c>
      <c r="E688" s="239">
        <v>2.4</v>
      </c>
      <c r="F688" s="240"/>
      <c r="G688" s="241">
        <f>ROUND(E688*F688,2)</f>
        <v>0</v>
      </c>
      <c r="H688" s="240"/>
      <c r="I688" s="241">
        <f>ROUND(E688*H688,2)</f>
        <v>0</v>
      </c>
      <c r="J688" s="240"/>
      <c r="K688" s="241">
        <f>ROUND(E688*J688,2)</f>
        <v>0</v>
      </c>
      <c r="L688" s="241">
        <v>21</v>
      </c>
      <c r="M688" s="241">
        <f>G688*(1+L688/100)</f>
        <v>0</v>
      </c>
      <c r="N688" s="239">
        <v>1E-4</v>
      </c>
      <c r="O688" s="239">
        <f>ROUND(E688*N688,2)</f>
        <v>0</v>
      </c>
      <c r="P688" s="239">
        <v>0</v>
      </c>
      <c r="Q688" s="239">
        <f>ROUND(E688*P688,2)</f>
        <v>0</v>
      </c>
      <c r="R688" s="241" t="s">
        <v>825</v>
      </c>
      <c r="S688" s="241" t="s">
        <v>204</v>
      </c>
      <c r="T688" s="242" t="s">
        <v>204</v>
      </c>
      <c r="U688" s="224">
        <v>0.12</v>
      </c>
      <c r="V688" s="224">
        <f>ROUND(E688*U688,2)</f>
        <v>0.28999999999999998</v>
      </c>
      <c r="W688" s="224"/>
      <c r="X688" s="224" t="s">
        <v>240</v>
      </c>
      <c r="Y688" s="224" t="s">
        <v>207</v>
      </c>
      <c r="Z688" s="213"/>
      <c r="AA688" s="213"/>
      <c r="AB688" s="213"/>
      <c r="AC688" s="213"/>
      <c r="AD688" s="213"/>
      <c r="AE688" s="213"/>
      <c r="AF688" s="213"/>
      <c r="AG688" s="213" t="s">
        <v>241</v>
      </c>
      <c r="AH688" s="213"/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2" x14ac:dyDescent="0.2">
      <c r="A689" s="220"/>
      <c r="B689" s="221"/>
      <c r="C689" s="248" t="s">
        <v>967</v>
      </c>
      <c r="D689" s="226"/>
      <c r="E689" s="227">
        <v>2.4</v>
      </c>
      <c r="F689" s="224"/>
      <c r="G689" s="224"/>
      <c r="H689" s="224"/>
      <c r="I689" s="224"/>
      <c r="J689" s="224"/>
      <c r="K689" s="224"/>
      <c r="L689" s="224"/>
      <c r="M689" s="224"/>
      <c r="N689" s="223"/>
      <c r="O689" s="223"/>
      <c r="P689" s="223"/>
      <c r="Q689" s="223"/>
      <c r="R689" s="224"/>
      <c r="S689" s="224"/>
      <c r="T689" s="224"/>
      <c r="U689" s="224"/>
      <c r="V689" s="224"/>
      <c r="W689" s="224"/>
      <c r="X689" s="224"/>
      <c r="Y689" s="224"/>
      <c r="Z689" s="213"/>
      <c r="AA689" s="213"/>
      <c r="AB689" s="213"/>
      <c r="AC689" s="213"/>
      <c r="AD689" s="213"/>
      <c r="AE689" s="213"/>
      <c r="AF689" s="213"/>
      <c r="AG689" s="213" t="s">
        <v>232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">
      <c r="A690" s="236">
        <v>177</v>
      </c>
      <c r="B690" s="237" t="s">
        <v>968</v>
      </c>
      <c r="C690" s="246" t="s">
        <v>969</v>
      </c>
      <c r="D690" s="238" t="s">
        <v>238</v>
      </c>
      <c r="E690" s="239">
        <v>0.36</v>
      </c>
      <c r="F690" s="240"/>
      <c r="G690" s="241">
        <f>ROUND(E690*F690,2)</f>
        <v>0</v>
      </c>
      <c r="H690" s="240"/>
      <c r="I690" s="241">
        <f>ROUND(E690*H690,2)</f>
        <v>0</v>
      </c>
      <c r="J690" s="240"/>
      <c r="K690" s="241">
        <f>ROUND(E690*J690,2)</f>
        <v>0</v>
      </c>
      <c r="L690" s="241">
        <v>21</v>
      </c>
      <c r="M690" s="241">
        <f>G690*(1+L690/100)</f>
        <v>0</v>
      </c>
      <c r="N690" s="239">
        <v>8.0000000000000007E-5</v>
      </c>
      <c r="O690" s="239">
        <f>ROUND(E690*N690,2)</f>
        <v>0</v>
      </c>
      <c r="P690" s="239">
        <v>0</v>
      </c>
      <c r="Q690" s="239">
        <f>ROUND(E690*P690,2)</f>
        <v>0</v>
      </c>
      <c r="R690" s="241" t="s">
        <v>970</v>
      </c>
      <c r="S690" s="241" t="s">
        <v>204</v>
      </c>
      <c r="T690" s="242" t="s">
        <v>204</v>
      </c>
      <c r="U690" s="224">
        <v>2.1</v>
      </c>
      <c r="V690" s="224">
        <f>ROUND(E690*U690,2)</f>
        <v>0.76</v>
      </c>
      <c r="W690" s="224"/>
      <c r="X690" s="224" t="s">
        <v>240</v>
      </c>
      <c r="Y690" s="224" t="s">
        <v>207</v>
      </c>
      <c r="Z690" s="213"/>
      <c r="AA690" s="213"/>
      <c r="AB690" s="213"/>
      <c r="AC690" s="213"/>
      <c r="AD690" s="213"/>
      <c r="AE690" s="213"/>
      <c r="AF690" s="213"/>
      <c r="AG690" s="213" t="s">
        <v>241</v>
      </c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2" x14ac:dyDescent="0.2">
      <c r="A691" s="220"/>
      <c r="B691" s="221"/>
      <c r="C691" s="247" t="s">
        <v>971</v>
      </c>
      <c r="D691" s="244"/>
      <c r="E691" s="244"/>
      <c r="F691" s="244"/>
      <c r="G691" s="244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24"/>
      <c r="Z691" s="213"/>
      <c r="AA691" s="213"/>
      <c r="AB691" s="213"/>
      <c r="AC691" s="213"/>
      <c r="AD691" s="213"/>
      <c r="AE691" s="213"/>
      <c r="AF691" s="213"/>
      <c r="AG691" s="213" t="s">
        <v>210</v>
      </c>
      <c r="AH691" s="213"/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2" x14ac:dyDescent="0.2">
      <c r="A692" s="220"/>
      <c r="B692" s="221"/>
      <c r="C692" s="248" t="s">
        <v>972</v>
      </c>
      <c r="D692" s="226"/>
      <c r="E692" s="227">
        <v>0.36</v>
      </c>
      <c r="F692" s="224"/>
      <c r="G692" s="224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24"/>
      <c r="Z692" s="213"/>
      <c r="AA692" s="213"/>
      <c r="AB692" s="213"/>
      <c r="AC692" s="213"/>
      <c r="AD692" s="213"/>
      <c r="AE692" s="213"/>
      <c r="AF692" s="213"/>
      <c r="AG692" s="213" t="s">
        <v>232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36">
        <v>178</v>
      </c>
      <c r="B693" s="237" t="s">
        <v>973</v>
      </c>
      <c r="C693" s="246" t="s">
        <v>974</v>
      </c>
      <c r="D693" s="238" t="s">
        <v>245</v>
      </c>
      <c r="E693" s="239">
        <v>5.58</v>
      </c>
      <c r="F693" s="240"/>
      <c r="G693" s="241">
        <f>ROUND(E693*F693,2)</f>
        <v>0</v>
      </c>
      <c r="H693" s="240"/>
      <c r="I693" s="241">
        <f>ROUND(E693*H693,2)</f>
        <v>0</v>
      </c>
      <c r="J693" s="240"/>
      <c r="K693" s="241">
        <f>ROUND(E693*J693,2)</f>
        <v>0</v>
      </c>
      <c r="L693" s="241">
        <v>21</v>
      </c>
      <c r="M693" s="241">
        <f>G693*(1+L693/100)</f>
        <v>0</v>
      </c>
      <c r="N693" s="239">
        <v>0</v>
      </c>
      <c r="O693" s="239">
        <f>ROUND(E693*N693,2)</f>
        <v>0</v>
      </c>
      <c r="P693" s="239">
        <v>0</v>
      </c>
      <c r="Q693" s="239">
        <f>ROUND(E693*P693,2)</f>
        <v>0</v>
      </c>
      <c r="R693" s="241"/>
      <c r="S693" s="241" t="s">
        <v>355</v>
      </c>
      <c r="T693" s="242" t="s">
        <v>205</v>
      </c>
      <c r="U693" s="224">
        <v>1.75</v>
      </c>
      <c r="V693" s="224">
        <f>ROUND(E693*U693,2)</f>
        <v>9.77</v>
      </c>
      <c r="W693" s="224"/>
      <c r="X693" s="224" t="s">
        <v>240</v>
      </c>
      <c r="Y693" s="224" t="s">
        <v>207</v>
      </c>
      <c r="Z693" s="213"/>
      <c r="AA693" s="213"/>
      <c r="AB693" s="213"/>
      <c r="AC693" s="213"/>
      <c r="AD693" s="213"/>
      <c r="AE693" s="213"/>
      <c r="AF693" s="213"/>
      <c r="AG693" s="213" t="s">
        <v>241</v>
      </c>
      <c r="AH693" s="213"/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2" x14ac:dyDescent="0.2">
      <c r="A694" s="220"/>
      <c r="B694" s="221"/>
      <c r="C694" s="248" t="s">
        <v>493</v>
      </c>
      <c r="D694" s="226"/>
      <c r="E694" s="227"/>
      <c r="F694" s="224"/>
      <c r="G694" s="224"/>
      <c r="H694" s="224"/>
      <c r="I694" s="224"/>
      <c r="J694" s="224"/>
      <c r="K694" s="224"/>
      <c r="L694" s="224"/>
      <c r="M694" s="224"/>
      <c r="N694" s="223"/>
      <c r="O694" s="223"/>
      <c r="P694" s="223"/>
      <c r="Q694" s="223"/>
      <c r="R694" s="224"/>
      <c r="S694" s="224"/>
      <c r="T694" s="224"/>
      <c r="U694" s="224"/>
      <c r="V694" s="224"/>
      <c r="W694" s="224"/>
      <c r="X694" s="224"/>
      <c r="Y694" s="224"/>
      <c r="Z694" s="213"/>
      <c r="AA694" s="213"/>
      <c r="AB694" s="213"/>
      <c r="AC694" s="213"/>
      <c r="AD694" s="213"/>
      <c r="AE694" s="213"/>
      <c r="AF694" s="213"/>
      <c r="AG694" s="213" t="s">
        <v>232</v>
      </c>
      <c r="AH694" s="213">
        <v>0</v>
      </c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3" x14ac:dyDescent="0.2">
      <c r="A695" s="220"/>
      <c r="B695" s="221"/>
      <c r="C695" s="248" t="s">
        <v>975</v>
      </c>
      <c r="D695" s="226"/>
      <c r="E695" s="227">
        <v>5.58</v>
      </c>
      <c r="F695" s="224"/>
      <c r="G695" s="224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24"/>
      <c r="Z695" s="213"/>
      <c r="AA695" s="213"/>
      <c r="AB695" s="213"/>
      <c r="AC695" s="213"/>
      <c r="AD695" s="213"/>
      <c r="AE695" s="213"/>
      <c r="AF695" s="213"/>
      <c r="AG695" s="213" t="s">
        <v>232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36">
        <v>179</v>
      </c>
      <c r="B696" s="237" t="s">
        <v>976</v>
      </c>
      <c r="C696" s="246" t="s">
        <v>977</v>
      </c>
      <c r="D696" s="238" t="s">
        <v>261</v>
      </c>
      <c r="E696" s="239">
        <v>1</v>
      </c>
      <c r="F696" s="240"/>
      <c r="G696" s="241">
        <f>ROUND(E696*F696,2)</f>
        <v>0</v>
      </c>
      <c r="H696" s="240"/>
      <c r="I696" s="241">
        <f>ROUND(E696*H696,2)</f>
        <v>0</v>
      </c>
      <c r="J696" s="240"/>
      <c r="K696" s="241">
        <f>ROUND(E696*J696,2)</f>
        <v>0</v>
      </c>
      <c r="L696" s="241">
        <v>21</v>
      </c>
      <c r="M696" s="241">
        <f>G696*(1+L696/100)</f>
        <v>0</v>
      </c>
      <c r="N696" s="239">
        <v>4.5199999999999997E-3</v>
      </c>
      <c r="O696" s="239">
        <f>ROUND(E696*N696,2)</f>
        <v>0</v>
      </c>
      <c r="P696" s="239">
        <v>0</v>
      </c>
      <c r="Q696" s="239">
        <f>ROUND(E696*P696,2)</f>
        <v>0</v>
      </c>
      <c r="R696" s="241"/>
      <c r="S696" s="241" t="s">
        <v>355</v>
      </c>
      <c r="T696" s="242" t="s">
        <v>204</v>
      </c>
      <c r="U696" s="224">
        <v>2.113</v>
      </c>
      <c r="V696" s="224">
        <f>ROUND(E696*U696,2)</f>
        <v>2.11</v>
      </c>
      <c r="W696" s="224"/>
      <c r="X696" s="224" t="s">
        <v>240</v>
      </c>
      <c r="Y696" s="224" t="s">
        <v>207</v>
      </c>
      <c r="Z696" s="213"/>
      <c r="AA696" s="213"/>
      <c r="AB696" s="213"/>
      <c r="AC696" s="213"/>
      <c r="AD696" s="213"/>
      <c r="AE696" s="213"/>
      <c r="AF696" s="213"/>
      <c r="AG696" s="213" t="s">
        <v>241</v>
      </c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2" x14ac:dyDescent="0.2">
      <c r="A697" s="220"/>
      <c r="B697" s="221"/>
      <c r="C697" s="248" t="s">
        <v>493</v>
      </c>
      <c r="D697" s="226"/>
      <c r="E697" s="227"/>
      <c r="F697" s="224"/>
      <c r="G697" s="224"/>
      <c r="H697" s="224"/>
      <c r="I697" s="224"/>
      <c r="J697" s="224"/>
      <c r="K697" s="224"/>
      <c r="L697" s="224"/>
      <c r="M697" s="224"/>
      <c r="N697" s="223"/>
      <c r="O697" s="223"/>
      <c r="P697" s="223"/>
      <c r="Q697" s="223"/>
      <c r="R697" s="224"/>
      <c r="S697" s="224"/>
      <c r="T697" s="224"/>
      <c r="U697" s="224"/>
      <c r="V697" s="224"/>
      <c r="W697" s="224"/>
      <c r="X697" s="224"/>
      <c r="Y697" s="224"/>
      <c r="Z697" s="213"/>
      <c r="AA697" s="213"/>
      <c r="AB697" s="213"/>
      <c r="AC697" s="213"/>
      <c r="AD697" s="213"/>
      <c r="AE697" s="213"/>
      <c r="AF697" s="213"/>
      <c r="AG697" s="213" t="s">
        <v>232</v>
      </c>
      <c r="AH697" s="213">
        <v>0</v>
      </c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3" x14ac:dyDescent="0.2">
      <c r="A698" s="220"/>
      <c r="B698" s="221"/>
      <c r="C698" s="248" t="s">
        <v>978</v>
      </c>
      <c r="D698" s="226"/>
      <c r="E698" s="227">
        <v>1</v>
      </c>
      <c r="F698" s="224"/>
      <c r="G698" s="224"/>
      <c r="H698" s="224"/>
      <c r="I698" s="224"/>
      <c r="J698" s="224"/>
      <c r="K698" s="224"/>
      <c r="L698" s="224"/>
      <c r="M698" s="224"/>
      <c r="N698" s="223"/>
      <c r="O698" s="223"/>
      <c r="P698" s="223"/>
      <c r="Q698" s="223"/>
      <c r="R698" s="224"/>
      <c r="S698" s="224"/>
      <c r="T698" s="224"/>
      <c r="U698" s="224"/>
      <c r="V698" s="224"/>
      <c r="W698" s="224"/>
      <c r="X698" s="224"/>
      <c r="Y698" s="224"/>
      <c r="Z698" s="213"/>
      <c r="AA698" s="213"/>
      <c r="AB698" s="213"/>
      <c r="AC698" s="213"/>
      <c r="AD698" s="213"/>
      <c r="AE698" s="213"/>
      <c r="AF698" s="213"/>
      <c r="AG698" s="213" t="s">
        <v>232</v>
      </c>
      <c r="AH698" s="213">
        <v>0</v>
      </c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36">
        <v>180</v>
      </c>
      <c r="B699" s="237" t="s">
        <v>979</v>
      </c>
      <c r="C699" s="246" t="s">
        <v>980</v>
      </c>
      <c r="D699" s="238" t="s">
        <v>261</v>
      </c>
      <c r="E699" s="239">
        <v>3</v>
      </c>
      <c r="F699" s="240"/>
      <c r="G699" s="241">
        <f>ROUND(E699*F699,2)</f>
        <v>0</v>
      </c>
      <c r="H699" s="240"/>
      <c r="I699" s="241">
        <f>ROUND(E699*H699,2)</f>
        <v>0</v>
      </c>
      <c r="J699" s="240"/>
      <c r="K699" s="241">
        <f>ROUND(E699*J699,2)</f>
        <v>0</v>
      </c>
      <c r="L699" s="241">
        <v>21</v>
      </c>
      <c r="M699" s="241">
        <f>G699*(1+L699/100)</f>
        <v>0</v>
      </c>
      <c r="N699" s="239">
        <v>7.4000000000000003E-3</v>
      </c>
      <c r="O699" s="239">
        <f>ROUND(E699*N699,2)</f>
        <v>0.02</v>
      </c>
      <c r="P699" s="239">
        <v>0</v>
      </c>
      <c r="Q699" s="239">
        <f>ROUND(E699*P699,2)</f>
        <v>0</v>
      </c>
      <c r="R699" s="241"/>
      <c r="S699" s="241" t="s">
        <v>355</v>
      </c>
      <c r="T699" s="242" t="s">
        <v>204</v>
      </c>
      <c r="U699" s="224">
        <v>2.113</v>
      </c>
      <c r="V699" s="224">
        <f>ROUND(E699*U699,2)</f>
        <v>6.34</v>
      </c>
      <c r="W699" s="224"/>
      <c r="X699" s="224" t="s">
        <v>240</v>
      </c>
      <c r="Y699" s="224" t="s">
        <v>207</v>
      </c>
      <c r="Z699" s="213"/>
      <c r="AA699" s="213"/>
      <c r="AB699" s="213"/>
      <c r="AC699" s="213"/>
      <c r="AD699" s="213"/>
      <c r="AE699" s="213"/>
      <c r="AF699" s="213"/>
      <c r="AG699" s="213" t="s">
        <v>241</v>
      </c>
      <c r="AH699" s="213"/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2" x14ac:dyDescent="0.2">
      <c r="A700" s="220"/>
      <c r="B700" s="221"/>
      <c r="C700" s="248" t="s">
        <v>493</v>
      </c>
      <c r="D700" s="226"/>
      <c r="E700" s="227"/>
      <c r="F700" s="224"/>
      <c r="G700" s="224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24"/>
      <c r="Z700" s="213"/>
      <c r="AA700" s="213"/>
      <c r="AB700" s="213"/>
      <c r="AC700" s="213"/>
      <c r="AD700" s="213"/>
      <c r="AE700" s="213"/>
      <c r="AF700" s="213"/>
      <c r="AG700" s="213" t="s">
        <v>232</v>
      </c>
      <c r="AH700" s="213">
        <v>0</v>
      </c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3" x14ac:dyDescent="0.2">
      <c r="A701" s="220"/>
      <c r="B701" s="221"/>
      <c r="C701" s="248" t="s">
        <v>981</v>
      </c>
      <c r="D701" s="226"/>
      <c r="E701" s="227">
        <v>3</v>
      </c>
      <c r="F701" s="224"/>
      <c r="G701" s="224"/>
      <c r="H701" s="224"/>
      <c r="I701" s="224"/>
      <c r="J701" s="224"/>
      <c r="K701" s="224"/>
      <c r="L701" s="224"/>
      <c r="M701" s="224"/>
      <c r="N701" s="223"/>
      <c r="O701" s="223"/>
      <c r="P701" s="223"/>
      <c r="Q701" s="223"/>
      <c r="R701" s="224"/>
      <c r="S701" s="224"/>
      <c r="T701" s="224"/>
      <c r="U701" s="224"/>
      <c r="V701" s="224"/>
      <c r="W701" s="224"/>
      <c r="X701" s="224"/>
      <c r="Y701" s="224"/>
      <c r="Z701" s="213"/>
      <c r="AA701" s="213"/>
      <c r="AB701" s="213"/>
      <c r="AC701" s="213"/>
      <c r="AD701" s="213"/>
      <c r="AE701" s="213"/>
      <c r="AF701" s="213"/>
      <c r="AG701" s="213" t="s">
        <v>232</v>
      </c>
      <c r="AH701" s="213">
        <v>0</v>
      </c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36">
        <v>181</v>
      </c>
      <c r="B702" s="237" t="s">
        <v>982</v>
      </c>
      <c r="C702" s="246" t="s">
        <v>983</v>
      </c>
      <c r="D702" s="238" t="s">
        <v>238</v>
      </c>
      <c r="E702" s="239">
        <v>20.848500000000001</v>
      </c>
      <c r="F702" s="240"/>
      <c r="G702" s="241">
        <f>ROUND(E702*F702,2)</f>
        <v>0</v>
      </c>
      <c r="H702" s="240"/>
      <c r="I702" s="241">
        <f>ROUND(E702*H702,2)</f>
        <v>0</v>
      </c>
      <c r="J702" s="240"/>
      <c r="K702" s="241">
        <f>ROUND(E702*J702,2)</f>
        <v>0</v>
      </c>
      <c r="L702" s="241">
        <v>21</v>
      </c>
      <c r="M702" s="241">
        <f>G702*(1+L702/100)</f>
        <v>0</v>
      </c>
      <c r="N702" s="239">
        <v>1.5E-3</v>
      </c>
      <c r="O702" s="239">
        <f>ROUND(E702*N702,2)</f>
        <v>0.03</v>
      </c>
      <c r="P702" s="239">
        <v>0</v>
      </c>
      <c r="Q702" s="239">
        <f>ROUND(E702*P702,2)</f>
        <v>0</v>
      </c>
      <c r="R702" s="241"/>
      <c r="S702" s="241" t="s">
        <v>355</v>
      </c>
      <c r="T702" s="242" t="s">
        <v>205</v>
      </c>
      <c r="U702" s="224">
        <v>0</v>
      </c>
      <c r="V702" s="224">
        <f>ROUND(E702*U702,2)</f>
        <v>0</v>
      </c>
      <c r="W702" s="224"/>
      <c r="X702" s="224" t="s">
        <v>819</v>
      </c>
      <c r="Y702" s="224" t="s">
        <v>207</v>
      </c>
      <c r="Z702" s="213"/>
      <c r="AA702" s="213"/>
      <c r="AB702" s="213"/>
      <c r="AC702" s="213"/>
      <c r="AD702" s="213"/>
      <c r="AE702" s="213"/>
      <c r="AF702" s="213"/>
      <c r="AG702" s="213" t="s">
        <v>820</v>
      </c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2" x14ac:dyDescent="0.2">
      <c r="A703" s="220"/>
      <c r="B703" s="221"/>
      <c r="C703" s="248" t="s">
        <v>984</v>
      </c>
      <c r="D703" s="226"/>
      <c r="E703" s="227">
        <v>20.848500000000001</v>
      </c>
      <c r="F703" s="224"/>
      <c r="G703" s="224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24"/>
      <c r="Z703" s="213"/>
      <c r="AA703" s="213"/>
      <c r="AB703" s="213"/>
      <c r="AC703" s="213"/>
      <c r="AD703" s="213"/>
      <c r="AE703" s="213"/>
      <c r="AF703" s="213"/>
      <c r="AG703" s="213" t="s">
        <v>232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 x14ac:dyDescent="0.2">
      <c r="A704" s="236">
        <v>182</v>
      </c>
      <c r="B704" s="237" t="s">
        <v>985</v>
      </c>
      <c r="C704" s="246" t="s">
        <v>986</v>
      </c>
      <c r="D704" s="238" t="s">
        <v>261</v>
      </c>
      <c r="E704" s="239">
        <v>1</v>
      </c>
      <c r="F704" s="240"/>
      <c r="G704" s="241">
        <f>ROUND(E704*F704,2)</f>
        <v>0</v>
      </c>
      <c r="H704" s="240"/>
      <c r="I704" s="241">
        <f>ROUND(E704*H704,2)</f>
        <v>0</v>
      </c>
      <c r="J704" s="240"/>
      <c r="K704" s="241">
        <f>ROUND(E704*J704,2)</f>
        <v>0</v>
      </c>
      <c r="L704" s="241">
        <v>21</v>
      </c>
      <c r="M704" s="241">
        <f>G704*(1+L704/100)</f>
        <v>0</v>
      </c>
      <c r="N704" s="239">
        <v>0.184</v>
      </c>
      <c r="O704" s="239">
        <f>ROUND(E704*N704,2)</f>
        <v>0.18</v>
      </c>
      <c r="P704" s="239">
        <v>0</v>
      </c>
      <c r="Q704" s="239">
        <f>ROUND(E704*P704,2)</f>
        <v>0</v>
      </c>
      <c r="R704" s="241"/>
      <c r="S704" s="241" t="s">
        <v>355</v>
      </c>
      <c r="T704" s="242" t="s">
        <v>205</v>
      </c>
      <c r="U704" s="224">
        <v>11.17347</v>
      </c>
      <c r="V704" s="224">
        <f>ROUND(E704*U704,2)</f>
        <v>11.17</v>
      </c>
      <c r="W704" s="224"/>
      <c r="X704" s="224" t="s">
        <v>819</v>
      </c>
      <c r="Y704" s="224" t="s">
        <v>207</v>
      </c>
      <c r="Z704" s="213"/>
      <c r="AA704" s="213"/>
      <c r="AB704" s="213"/>
      <c r="AC704" s="213"/>
      <c r="AD704" s="213"/>
      <c r="AE704" s="213"/>
      <c r="AF704" s="213"/>
      <c r="AG704" s="213" t="s">
        <v>820</v>
      </c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2" x14ac:dyDescent="0.2">
      <c r="A705" s="220"/>
      <c r="B705" s="221"/>
      <c r="C705" s="247" t="s">
        <v>987</v>
      </c>
      <c r="D705" s="244"/>
      <c r="E705" s="244"/>
      <c r="F705" s="244"/>
      <c r="G705" s="244"/>
      <c r="H705" s="224"/>
      <c r="I705" s="224"/>
      <c r="J705" s="224"/>
      <c r="K705" s="224"/>
      <c r="L705" s="224"/>
      <c r="M705" s="224"/>
      <c r="N705" s="223"/>
      <c r="O705" s="223"/>
      <c r="P705" s="223"/>
      <c r="Q705" s="223"/>
      <c r="R705" s="224"/>
      <c r="S705" s="224"/>
      <c r="T705" s="224"/>
      <c r="U705" s="224"/>
      <c r="V705" s="224"/>
      <c r="W705" s="224"/>
      <c r="X705" s="224"/>
      <c r="Y705" s="224"/>
      <c r="Z705" s="213"/>
      <c r="AA705" s="213"/>
      <c r="AB705" s="213"/>
      <c r="AC705" s="213"/>
      <c r="AD705" s="213"/>
      <c r="AE705" s="213"/>
      <c r="AF705" s="213"/>
      <c r="AG705" s="213" t="s">
        <v>210</v>
      </c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3" x14ac:dyDescent="0.2">
      <c r="A706" s="220"/>
      <c r="B706" s="221"/>
      <c r="C706" s="269" t="s">
        <v>988</v>
      </c>
      <c r="D706" s="264"/>
      <c r="E706" s="264"/>
      <c r="F706" s="264"/>
      <c r="G706" s="26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24"/>
      <c r="Z706" s="213"/>
      <c r="AA706" s="213"/>
      <c r="AB706" s="213"/>
      <c r="AC706" s="213"/>
      <c r="AD706" s="213"/>
      <c r="AE706" s="213"/>
      <c r="AF706" s="213"/>
      <c r="AG706" s="213" t="s">
        <v>210</v>
      </c>
      <c r="AH706" s="213"/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3" x14ac:dyDescent="0.2">
      <c r="A707" s="220"/>
      <c r="B707" s="221"/>
      <c r="C707" s="269" t="s">
        <v>989</v>
      </c>
      <c r="D707" s="264"/>
      <c r="E707" s="264"/>
      <c r="F707" s="264"/>
      <c r="G707" s="26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24"/>
      <c r="Z707" s="213"/>
      <c r="AA707" s="213"/>
      <c r="AB707" s="213"/>
      <c r="AC707" s="213"/>
      <c r="AD707" s="213"/>
      <c r="AE707" s="213"/>
      <c r="AF707" s="213"/>
      <c r="AG707" s="213" t="s">
        <v>210</v>
      </c>
      <c r="AH707" s="213"/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3" x14ac:dyDescent="0.2">
      <c r="A708" s="220"/>
      <c r="B708" s="221"/>
      <c r="C708" s="269" t="s">
        <v>990</v>
      </c>
      <c r="D708" s="264"/>
      <c r="E708" s="264"/>
      <c r="F708" s="264"/>
      <c r="G708" s="26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24"/>
      <c r="Z708" s="213"/>
      <c r="AA708" s="213"/>
      <c r="AB708" s="213"/>
      <c r="AC708" s="213"/>
      <c r="AD708" s="213"/>
      <c r="AE708" s="213"/>
      <c r="AF708" s="213"/>
      <c r="AG708" s="213" t="s">
        <v>210</v>
      </c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3" x14ac:dyDescent="0.2">
      <c r="A709" s="220"/>
      <c r="B709" s="221"/>
      <c r="C709" s="269" t="s">
        <v>991</v>
      </c>
      <c r="D709" s="264"/>
      <c r="E709" s="264"/>
      <c r="F709" s="264"/>
      <c r="G709" s="26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24"/>
      <c r="Z709" s="213"/>
      <c r="AA709" s="213"/>
      <c r="AB709" s="213"/>
      <c r="AC709" s="213"/>
      <c r="AD709" s="213"/>
      <c r="AE709" s="213"/>
      <c r="AF709" s="213"/>
      <c r="AG709" s="213" t="s">
        <v>210</v>
      </c>
      <c r="AH709" s="213"/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3" x14ac:dyDescent="0.2">
      <c r="A710" s="220"/>
      <c r="B710" s="221"/>
      <c r="C710" s="269" t="s">
        <v>992</v>
      </c>
      <c r="D710" s="264"/>
      <c r="E710" s="264"/>
      <c r="F710" s="264"/>
      <c r="G710" s="264"/>
      <c r="H710" s="224"/>
      <c r="I710" s="224"/>
      <c r="J710" s="224"/>
      <c r="K710" s="224"/>
      <c r="L710" s="224"/>
      <c r="M710" s="224"/>
      <c r="N710" s="223"/>
      <c r="O710" s="223"/>
      <c r="P710" s="223"/>
      <c r="Q710" s="223"/>
      <c r="R710" s="224"/>
      <c r="S710" s="224"/>
      <c r="T710" s="224"/>
      <c r="U710" s="224"/>
      <c r="V710" s="224"/>
      <c r="W710" s="224"/>
      <c r="X710" s="224"/>
      <c r="Y710" s="224"/>
      <c r="Z710" s="213"/>
      <c r="AA710" s="213"/>
      <c r="AB710" s="213"/>
      <c r="AC710" s="213"/>
      <c r="AD710" s="213"/>
      <c r="AE710" s="213"/>
      <c r="AF710" s="213"/>
      <c r="AG710" s="213" t="s">
        <v>210</v>
      </c>
      <c r="AH710" s="213"/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3" x14ac:dyDescent="0.2">
      <c r="A711" s="220"/>
      <c r="B711" s="221"/>
      <c r="C711" s="269" t="s">
        <v>993</v>
      </c>
      <c r="D711" s="264"/>
      <c r="E711" s="264"/>
      <c r="F711" s="264"/>
      <c r="G711" s="264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24"/>
      <c r="Z711" s="213"/>
      <c r="AA711" s="213"/>
      <c r="AB711" s="213"/>
      <c r="AC711" s="213"/>
      <c r="AD711" s="213"/>
      <c r="AE711" s="213"/>
      <c r="AF711" s="213"/>
      <c r="AG711" s="213" t="s">
        <v>210</v>
      </c>
      <c r="AH711" s="213"/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3" x14ac:dyDescent="0.2">
      <c r="A712" s="220"/>
      <c r="B712" s="221"/>
      <c r="C712" s="269" t="s">
        <v>994</v>
      </c>
      <c r="D712" s="264"/>
      <c r="E712" s="264"/>
      <c r="F712" s="264"/>
      <c r="G712" s="264"/>
      <c r="H712" s="224"/>
      <c r="I712" s="224"/>
      <c r="J712" s="224"/>
      <c r="K712" s="224"/>
      <c r="L712" s="224"/>
      <c r="M712" s="224"/>
      <c r="N712" s="223"/>
      <c r="O712" s="223"/>
      <c r="P712" s="223"/>
      <c r="Q712" s="223"/>
      <c r="R712" s="224"/>
      <c r="S712" s="224"/>
      <c r="T712" s="224"/>
      <c r="U712" s="224"/>
      <c r="V712" s="224"/>
      <c r="W712" s="224"/>
      <c r="X712" s="224"/>
      <c r="Y712" s="224"/>
      <c r="Z712" s="213"/>
      <c r="AA712" s="213"/>
      <c r="AB712" s="213"/>
      <c r="AC712" s="213"/>
      <c r="AD712" s="213"/>
      <c r="AE712" s="213"/>
      <c r="AF712" s="213"/>
      <c r="AG712" s="213" t="s">
        <v>210</v>
      </c>
      <c r="AH712" s="213"/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3" x14ac:dyDescent="0.2">
      <c r="A713" s="220"/>
      <c r="B713" s="221"/>
      <c r="C713" s="269" t="s">
        <v>995</v>
      </c>
      <c r="D713" s="264"/>
      <c r="E713" s="264"/>
      <c r="F713" s="264"/>
      <c r="G713" s="264"/>
      <c r="H713" s="224"/>
      <c r="I713" s="224"/>
      <c r="J713" s="224"/>
      <c r="K713" s="224"/>
      <c r="L713" s="224"/>
      <c r="M713" s="224"/>
      <c r="N713" s="223"/>
      <c r="O713" s="223"/>
      <c r="P713" s="223"/>
      <c r="Q713" s="223"/>
      <c r="R713" s="224"/>
      <c r="S713" s="224"/>
      <c r="T713" s="224"/>
      <c r="U713" s="224"/>
      <c r="V713" s="224"/>
      <c r="W713" s="224"/>
      <c r="X713" s="224"/>
      <c r="Y713" s="224"/>
      <c r="Z713" s="213"/>
      <c r="AA713" s="213"/>
      <c r="AB713" s="213"/>
      <c r="AC713" s="213"/>
      <c r="AD713" s="213"/>
      <c r="AE713" s="213"/>
      <c r="AF713" s="213"/>
      <c r="AG713" s="213" t="s">
        <v>210</v>
      </c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3" x14ac:dyDescent="0.2">
      <c r="A714" s="220"/>
      <c r="B714" s="221"/>
      <c r="C714" s="269" t="s">
        <v>996</v>
      </c>
      <c r="D714" s="264"/>
      <c r="E714" s="264"/>
      <c r="F714" s="264"/>
      <c r="G714" s="264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24"/>
      <c r="Z714" s="213"/>
      <c r="AA714" s="213"/>
      <c r="AB714" s="213"/>
      <c r="AC714" s="213"/>
      <c r="AD714" s="213"/>
      <c r="AE714" s="213"/>
      <c r="AF714" s="213"/>
      <c r="AG714" s="213" t="s">
        <v>210</v>
      </c>
      <c r="AH714" s="213"/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3" x14ac:dyDescent="0.2">
      <c r="A715" s="220"/>
      <c r="B715" s="221"/>
      <c r="C715" s="269" t="s">
        <v>997</v>
      </c>
      <c r="D715" s="264"/>
      <c r="E715" s="264"/>
      <c r="F715" s="264"/>
      <c r="G715" s="264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24"/>
      <c r="Z715" s="213"/>
      <c r="AA715" s="213"/>
      <c r="AB715" s="213"/>
      <c r="AC715" s="213"/>
      <c r="AD715" s="213"/>
      <c r="AE715" s="213"/>
      <c r="AF715" s="213"/>
      <c r="AG715" s="213" t="s">
        <v>210</v>
      </c>
      <c r="AH715" s="213"/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2" x14ac:dyDescent="0.2">
      <c r="A716" s="220"/>
      <c r="B716" s="221"/>
      <c r="C716" s="248" t="s">
        <v>493</v>
      </c>
      <c r="D716" s="226"/>
      <c r="E716" s="227"/>
      <c r="F716" s="224"/>
      <c r="G716" s="224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24"/>
      <c r="Z716" s="213"/>
      <c r="AA716" s="213"/>
      <c r="AB716" s="213"/>
      <c r="AC716" s="213"/>
      <c r="AD716" s="213"/>
      <c r="AE716" s="213"/>
      <c r="AF716" s="213"/>
      <c r="AG716" s="213" t="s">
        <v>232</v>
      </c>
      <c r="AH716" s="213">
        <v>0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3" x14ac:dyDescent="0.2">
      <c r="A717" s="220"/>
      <c r="B717" s="221"/>
      <c r="C717" s="248" t="s">
        <v>998</v>
      </c>
      <c r="D717" s="226"/>
      <c r="E717" s="227">
        <v>1</v>
      </c>
      <c r="F717" s="224"/>
      <c r="G717" s="224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24"/>
      <c r="Z717" s="213"/>
      <c r="AA717" s="213"/>
      <c r="AB717" s="213"/>
      <c r="AC717" s="213"/>
      <c r="AD717" s="213"/>
      <c r="AE717" s="213"/>
      <c r="AF717" s="213"/>
      <c r="AG717" s="213" t="s">
        <v>232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36">
        <v>183</v>
      </c>
      <c r="B718" s="237" t="s">
        <v>999</v>
      </c>
      <c r="C718" s="246" t="s">
        <v>1000</v>
      </c>
      <c r="D718" s="238" t="s">
        <v>1001</v>
      </c>
      <c r="E718" s="239">
        <v>1</v>
      </c>
      <c r="F718" s="240"/>
      <c r="G718" s="241">
        <f>ROUND(E718*F718,2)</f>
        <v>0</v>
      </c>
      <c r="H718" s="240"/>
      <c r="I718" s="241">
        <f>ROUND(E718*H718,2)</f>
        <v>0</v>
      </c>
      <c r="J718" s="240"/>
      <c r="K718" s="241">
        <f>ROUND(E718*J718,2)</f>
        <v>0</v>
      </c>
      <c r="L718" s="241">
        <v>21</v>
      </c>
      <c r="M718" s="241">
        <f>G718*(1+L718/100)</f>
        <v>0</v>
      </c>
      <c r="N718" s="239">
        <v>1.9000000000000001E-4</v>
      </c>
      <c r="O718" s="239">
        <f>ROUND(E718*N718,2)</f>
        <v>0</v>
      </c>
      <c r="P718" s="239">
        <v>0</v>
      </c>
      <c r="Q718" s="239">
        <f>ROUND(E718*P718,2)</f>
        <v>0</v>
      </c>
      <c r="R718" s="241"/>
      <c r="S718" s="241" t="s">
        <v>355</v>
      </c>
      <c r="T718" s="242" t="s">
        <v>205</v>
      </c>
      <c r="U718" s="224">
        <v>2.00996</v>
      </c>
      <c r="V718" s="224">
        <f>ROUND(E718*U718,2)</f>
        <v>2.0099999999999998</v>
      </c>
      <c r="W718" s="224"/>
      <c r="X718" s="224" t="s">
        <v>819</v>
      </c>
      <c r="Y718" s="224" t="s">
        <v>207</v>
      </c>
      <c r="Z718" s="213"/>
      <c r="AA718" s="213"/>
      <c r="AB718" s="213"/>
      <c r="AC718" s="213"/>
      <c r="AD718" s="213"/>
      <c r="AE718" s="213"/>
      <c r="AF718" s="213"/>
      <c r="AG718" s="213" t="s">
        <v>820</v>
      </c>
      <c r="AH718" s="213"/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2" x14ac:dyDescent="0.2">
      <c r="A719" s="220"/>
      <c r="B719" s="221"/>
      <c r="C719" s="247" t="s">
        <v>1002</v>
      </c>
      <c r="D719" s="244"/>
      <c r="E719" s="244"/>
      <c r="F719" s="244"/>
      <c r="G719" s="244"/>
      <c r="H719" s="224"/>
      <c r="I719" s="224"/>
      <c r="J719" s="224"/>
      <c r="K719" s="224"/>
      <c r="L719" s="224"/>
      <c r="M719" s="224"/>
      <c r="N719" s="223"/>
      <c r="O719" s="223"/>
      <c r="P719" s="223"/>
      <c r="Q719" s="223"/>
      <c r="R719" s="224"/>
      <c r="S719" s="224"/>
      <c r="T719" s="224"/>
      <c r="U719" s="224"/>
      <c r="V719" s="224"/>
      <c r="W719" s="224"/>
      <c r="X719" s="224"/>
      <c r="Y719" s="224"/>
      <c r="Z719" s="213"/>
      <c r="AA719" s="213"/>
      <c r="AB719" s="213"/>
      <c r="AC719" s="213"/>
      <c r="AD719" s="213"/>
      <c r="AE719" s="213"/>
      <c r="AF719" s="213"/>
      <c r="AG719" s="213" t="s">
        <v>210</v>
      </c>
      <c r="AH719" s="213"/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3" x14ac:dyDescent="0.2">
      <c r="A720" s="220"/>
      <c r="B720" s="221"/>
      <c r="C720" s="269" t="s">
        <v>1003</v>
      </c>
      <c r="D720" s="264"/>
      <c r="E720" s="264"/>
      <c r="F720" s="264"/>
      <c r="G720" s="26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24"/>
      <c r="Z720" s="213"/>
      <c r="AA720" s="213"/>
      <c r="AB720" s="213"/>
      <c r="AC720" s="213"/>
      <c r="AD720" s="213"/>
      <c r="AE720" s="213"/>
      <c r="AF720" s="213"/>
      <c r="AG720" s="213" t="s">
        <v>210</v>
      </c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3" x14ac:dyDescent="0.2">
      <c r="A721" s="220"/>
      <c r="B721" s="221"/>
      <c r="C721" s="269" t="s">
        <v>1004</v>
      </c>
      <c r="D721" s="264"/>
      <c r="E721" s="264"/>
      <c r="F721" s="264"/>
      <c r="G721" s="26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24"/>
      <c r="Z721" s="213"/>
      <c r="AA721" s="213"/>
      <c r="AB721" s="213"/>
      <c r="AC721" s="213"/>
      <c r="AD721" s="213"/>
      <c r="AE721" s="213"/>
      <c r="AF721" s="213"/>
      <c r="AG721" s="213" t="s">
        <v>210</v>
      </c>
      <c r="AH721" s="213"/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3" x14ac:dyDescent="0.2">
      <c r="A722" s="220"/>
      <c r="B722" s="221"/>
      <c r="C722" s="269" t="s">
        <v>1005</v>
      </c>
      <c r="D722" s="264"/>
      <c r="E722" s="264"/>
      <c r="F722" s="264"/>
      <c r="G722" s="26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24"/>
      <c r="Z722" s="213"/>
      <c r="AA722" s="213"/>
      <c r="AB722" s="213"/>
      <c r="AC722" s="213"/>
      <c r="AD722" s="213"/>
      <c r="AE722" s="213"/>
      <c r="AF722" s="213"/>
      <c r="AG722" s="213" t="s">
        <v>210</v>
      </c>
      <c r="AH722" s="213"/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3" x14ac:dyDescent="0.2">
      <c r="A723" s="220"/>
      <c r="B723" s="221"/>
      <c r="C723" s="269" t="s">
        <v>1006</v>
      </c>
      <c r="D723" s="264"/>
      <c r="E723" s="264"/>
      <c r="F723" s="264"/>
      <c r="G723" s="26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24"/>
      <c r="Z723" s="213"/>
      <c r="AA723" s="213"/>
      <c r="AB723" s="213"/>
      <c r="AC723" s="213"/>
      <c r="AD723" s="213"/>
      <c r="AE723" s="213"/>
      <c r="AF723" s="213"/>
      <c r="AG723" s="213" t="s">
        <v>210</v>
      </c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3" x14ac:dyDescent="0.2">
      <c r="A724" s="220"/>
      <c r="B724" s="221"/>
      <c r="C724" s="269" t="s">
        <v>1007</v>
      </c>
      <c r="D724" s="264"/>
      <c r="E724" s="264"/>
      <c r="F724" s="264"/>
      <c r="G724" s="264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24"/>
      <c r="Z724" s="213"/>
      <c r="AA724" s="213"/>
      <c r="AB724" s="213"/>
      <c r="AC724" s="213"/>
      <c r="AD724" s="213"/>
      <c r="AE724" s="213"/>
      <c r="AF724" s="213"/>
      <c r="AG724" s="213" t="s">
        <v>210</v>
      </c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3" x14ac:dyDescent="0.2">
      <c r="A725" s="220"/>
      <c r="B725" s="221"/>
      <c r="C725" s="269" t="s">
        <v>1008</v>
      </c>
      <c r="D725" s="264"/>
      <c r="E725" s="264"/>
      <c r="F725" s="264"/>
      <c r="G725" s="264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24"/>
      <c r="Z725" s="213"/>
      <c r="AA725" s="213"/>
      <c r="AB725" s="213"/>
      <c r="AC725" s="213"/>
      <c r="AD725" s="213"/>
      <c r="AE725" s="213"/>
      <c r="AF725" s="213"/>
      <c r="AG725" s="213" t="s">
        <v>210</v>
      </c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3" x14ac:dyDescent="0.2">
      <c r="A726" s="220"/>
      <c r="B726" s="221"/>
      <c r="C726" s="269" t="s">
        <v>1009</v>
      </c>
      <c r="D726" s="264"/>
      <c r="E726" s="264"/>
      <c r="F726" s="264"/>
      <c r="G726" s="26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24"/>
      <c r="Z726" s="213"/>
      <c r="AA726" s="213"/>
      <c r="AB726" s="213"/>
      <c r="AC726" s="213"/>
      <c r="AD726" s="213"/>
      <c r="AE726" s="213"/>
      <c r="AF726" s="213"/>
      <c r="AG726" s="213" t="s">
        <v>210</v>
      </c>
      <c r="AH726" s="213"/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2" x14ac:dyDescent="0.2">
      <c r="A727" s="220"/>
      <c r="B727" s="221"/>
      <c r="C727" s="248" t="s">
        <v>493</v>
      </c>
      <c r="D727" s="226"/>
      <c r="E727" s="227"/>
      <c r="F727" s="224"/>
      <c r="G727" s="224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24"/>
      <c r="Z727" s="213"/>
      <c r="AA727" s="213"/>
      <c r="AB727" s="213"/>
      <c r="AC727" s="213"/>
      <c r="AD727" s="213"/>
      <c r="AE727" s="213"/>
      <c r="AF727" s="213"/>
      <c r="AG727" s="213" t="s">
        <v>232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3" x14ac:dyDescent="0.2">
      <c r="A728" s="220"/>
      <c r="B728" s="221"/>
      <c r="C728" s="248" t="s">
        <v>1010</v>
      </c>
      <c r="D728" s="226"/>
      <c r="E728" s="227">
        <v>1</v>
      </c>
      <c r="F728" s="224"/>
      <c r="G728" s="224"/>
      <c r="H728" s="224"/>
      <c r="I728" s="224"/>
      <c r="J728" s="224"/>
      <c r="K728" s="224"/>
      <c r="L728" s="224"/>
      <c r="M728" s="224"/>
      <c r="N728" s="223"/>
      <c r="O728" s="223"/>
      <c r="P728" s="223"/>
      <c r="Q728" s="223"/>
      <c r="R728" s="224"/>
      <c r="S728" s="224"/>
      <c r="T728" s="224"/>
      <c r="U728" s="224"/>
      <c r="V728" s="224"/>
      <c r="W728" s="224"/>
      <c r="X728" s="224"/>
      <c r="Y728" s="224"/>
      <c r="Z728" s="213"/>
      <c r="AA728" s="213"/>
      <c r="AB728" s="213"/>
      <c r="AC728" s="213"/>
      <c r="AD728" s="213"/>
      <c r="AE728" s="213"/>
      <c r="AF728" s="213"/>
      <c r="AG728" s="213" t="s">
        <v>232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1" x14ac:dyDescent="0.2">
      <c r="A729" s="236">
        <v>184</v>
      </c>
      <c r="B729" s="237" t="s">
        <v>1011</v>
      </c>
      <c r="C729" s="246" t="s">
        <v>1012</v>
      </c>
      <c r="D729" s="238" t="s">
        <v>261</v>
      </c>
      <c r="E729" s="239">
        <v>5</v>
      </c>
      <c r="F729" s="240"/>
      <c r="G729" s="241">
        <f>ROUND(E729*F729,2)</f>
        <v>0</v>
      </c>
      <c r="H729" s="240"/>
      <c r="I729" s="241">
        <f>ROUND(E729*H729,2)</f>
        <v>0</v>
      </c>
      <c r="J729" s="240"/>
      <c r="K729" s="241">
        <f>ROUND(E729*J729,2)</f>
        <v>0</v>
      </c>
      <c r="L729" s="241">
        <v>21</v>
      </c>
      <c r="M729" s="241">
        <f>G729*(1+L729/100)</f>
        <v>0</v>
      </c>
      <c r="N729" s="239">
        <v>1.9000000000000001E-4</v>
      </c>
      <c r="O729" s="239">
        <f>ROUND(E729*N729,2)</f>
        <v>0</v>
      </c>
      <c r="P729" s="239">
        <v>0</v>
      </c>
      <c r="Q729" s="239">
        <f>ROUND(E729*P729,2)</f>
        <v>0</v>
      </c>
      <c r="R729" s="241"/>
      <c r="S729" s="241" t="s">
        <v>355</v>
      </c>
      <c r="T729" s="242" t="s">
        <v>205</v>
      </c>
      <c r="U729" s="224">
        <v>1.6970000000000001</v>
      </c>
      <c r="V729" s="224">
        <f>ROUND(E729*U729,2)</f>
        <v>8.49</v>
      </c>
      <c r="W729" s="224"/>
      <c r="X729" s="224" t="s">
        <v>819</v>
      </c>
      <c r="Y729" s="224" t="s">
        <v>207</v>
      </c>
      <c r="Z729" s="213"/>
      <c r="AA729" s="213"/>
      <c r="AB729" s="213"/>
      <c r="AC729" s="213"/>
      <c r="AD729" s="213"/>
      <c r="AE729" s="213"/>
      <c r="AF729" s="213"/>
      <c r="AG729" s="213" t="s">
        <v>820</v>
      </c>
      <c r="AH729" s="213"/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2" x14ac:dyDescent="0.2">
      <c r="A730" s="220"/>
      <c r="B730" s="221"/>
      <c r="C730" s="247" t="s">
        <v>1013</v>
      </c>
      <c r="D730" s="244"/>
      <c r="E730" s="244"/>
      <c r="F730" s="244"/>
      <c r="G730" s="244"/>
      <c r="H730" s="224"/>
      <c r="I730" s="224"/>
      <c r="J730" s="224"/>
      <c r="K730" s="224"/>
      <c r="L730" s="224"/>
      <c r="M730" s="224"/>
      <c r="N730" s="223"/>
      <c r="O730" s="223"/>
      <c r="P730" s="223"/>
      <c r="Q730" s="223"/>
      <c r="R730" s="224"/>
      <c r="S730" s="224"/>
      <c r="T730" s="224"/>
      <c r="U730" s="224"/>
      <c r="V730" s="224"/>
      <c r="W730" s="224"/>
      <c r="X730" s="224"/>
      <c r="Y730" s="224"/>
      <c r="Z730" s="213"/>
      <c r="AA730" s="213"/>
      <c r="AB730" s="213"/>
      <c r="AC730" s="213"/>
      <c r="AD730" s="213"/>
      <c r="AE730" s="213"/>
      <c r="AF730" s="213"/>
      <c r="AG730" s="213" t="s">
        <v>210</v>
      </c>
      <c r="AH730" s="213"/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2" x14ac:dyDescent="0.2">
      <c r="A731" s="220"/>
      <c r="B731" s="221"/>
      <c r="C731" s="248" t="s">
        <v>493</v>
      </c>
      <c r="D731" s="226"/>
      <c r="E731" s="227"/>
      <c r="F731" s="224"/>
      <c r="G731" s="224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24"/>
      <c r="Z731" s="213"/>
      <c r="AA731" s="213"/>
      <c r="AB731" s="213"/>
      <c r="AC731" s="213"/>
      <c r="AD731" s="213"/>
      <c r="AE731" s="213"/>
      <c r="AF731" s="213"/>
      <c r="AG731" s="213" t="s">
        <v>232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3" x14ac:dyDescent="0.2">
      <c r="A732" s="220"/>
      <c r="B732" s="221"/>
      <c r="C732" s="248" t="s">
        <v>1014</v>
      </c>
      <c r="D732" s="226"/>
      <c r="E732" s="227">
        <v>5</v>
      </c>
      <c r="F732" s="224"/>
      <c r="G732" s="224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24"/>
      <c r="Z732" s="213"/>
      <c r="AA732" s="213"/>
      <c r="AB732" s="213"/>
      <c r="AC732" s="213"/>
      <c r="AD732" s="213"/>
      <c r="AE732" s="213"/>
      <c r="AF732" s="213"/>
      <c r="AG732" s="213" t="s">
        <v>232</v>
      </c>
      <c r="AH732" s="213">
        <v>0</v>
      </c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36">
        <v>185</v>
      </c>
      <c r="B733" s="237" t="s">
        <v>1015</v>
      </c>
      <c r="C733" s="246" t="s">
        <v>1016</v>
      </c>
      <c r="D733" s="238" t="s">
        <v>261</v>
      </c>
      <c r="E733" s="239">
        <v>1</v>
      </c>
      <c r="F733" s="240"/>
      <c r="G733" s="241">
        <f>ROUND(E733*F733,2)</f>
        <v>0</v>
      </c>
      <c r="H733" s="240"/>
      <c r="I733" s="241">
        <f>ROUND(E733*H733,2)</f>
        <v>0</v>
      </c>
      <c r="J733" s="240"/>
      <c r="K733" s="241">
        <f>ROUND(E733*J733,2)</f>
        <v>0</v>
      </c>
      <c r="L733" s="241">
        <v>21</v>
      </c>
      <c r="M733" s="241">
        <f>G733*(1+L733/100)</f>
        <v>0</v>
      </c>
      <c r="N733" s="239">
        <v>1.9000000000000001E-4</v>
      </c>
      <c r="O733" s="239">
        <f>ROUND(E733*N733,2)</f>
        <v>0</v>
      </c>
      <c r="P733" s="239">
        <v>0</v>
      </c>
      <c r="Q733" s="239">
        <f>ROUND(E733*P733,2)</f>
        <v>0</v>
      </c>
      <c r="R733" s="241"/>
      <c r="S733" s="241" t="s">
        <v>355</v>
      </c>
      <c r="T733" s="242" t="s">
        <v>205</v>
      </c>
      <c r="U733" s="224">
        <v>1.6970000000000001</v>
      </c>
      <c r="V733" s="224">
        <f>ROUND(E733*U733,2)</f>
        <v>1.7</v>
      </c>
      <c r="W733" s="224"/>
      <c r="X733" s="224" t="s">
        <v>819</v>
      </c>
      <c r="Y733" s="224" t="s">
        <v>207</v>
      </c>
      <c r="Z733" s="213"/>
      <c r="AA733" s="213"/>
      <c r="AB733" s="213"/>
      <c r="AC733" s="213"/>
      <c r="AD733" s="213"/>
      <c r="AE733" s="213"/>
      <c r="AF733" s="213"/>
      <c r="AG733" s="213" t="s">
        <v>820</v>
      </c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2" x14ac:dyDescent="0.2">
      <c r="A734" s="220"/>
      <c r="B734" s="221"/>
      <c r="C734" s="248" t="s">
        <v>493</v>
      </c>
      <c r="D734" s="226"/>
      <c r="E734" s="227"/>
      <c r="F734" s="224"/>
      <c r="G734" s="224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24"/>
      <c r="Z734" s="213"/>
      <c r="AA734" s="213"/>
      <c r="AB734" s="213"/>
      <c r="AC734" s="213"/>
      <c r="AD734" s="213"/>
      <c r="AE734" s="213"/>
      <c r="AF734" s="213"/>
      <c r="AG734" s="213" t="s">
        <v>232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3" x14ac:dyDescent="0.2">
      <c r="A735" s="220"/>
      <c r="B735" s="221"/>
      <c r="C735" s="248" t="s">
        <v>1017</v>
      </c>
      <c r="D735" s="226"/>
      <c r="E735" s="227">
        <v>1</v>
      </c>
      <c r="F735" s="224"/>
      <c r="G735" s="224"/>
      <c r="H735" s="224"/>
      <c r="I735" s="224"/>
      <c r="J735" s="224"/>
      <c r="K735" s="224"/>
      <c r="L735" s="224"/>
      <c r="M735" s="224"/>
      <c r="N735" s="223"/>
      <c r="O735" s="223"/>
      <c r="P735" s="223"/>
      <c r="Q735" s="223"/>
      <c r="R735" s="224"/>
      <c r="S735" s="224"/>
      <c r="T735" s="224"/>
      <c r="U735" s="224"/>
      <c r="V735" s="224"/>
      <c r="W735" s="224"/>
      <c r="X735" s="224"/>
      <c r="Y735" s="224"/>
      <c r="Z735" s="213"/>
      <c r="AA735" s="213"/>
      <c r="AB735" s="213"/>
      <c r="AC735" s="213"/>
      <c r="AD735" s="213"/>
      <c r="AE735" s="213"/>
      <c r="AF735" s="213"/>
      <c r="AG735" s="213" t="s">
        <v>232</v>
      </c>
      <c r="AH735" s="213">
        <v>0</v>
      </c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 x14ac:dyDescent="0.2">
      <c r="A736" s="236">
        <v>186</v>
      </c>
      <c r="B736" s="237" t="s">
        <v>1018</v>
      </c>
      <c r="C736" s="246" t="s">
        <v>1019</v>
      </c>
      <c r="D736" s="238" t="s">
        <v>261</v>
      </c>
      <c r="E736" s="239">
        <v>1</v>
      </c>
      <c r="F736" s="240"/>
      <c r="G736" s="241">
        <f>ROUND(E736*F736,2)</f>
        <v>0</v>
      </c>
      <c r="H736" s="240"/>
      <c r="I736" s="241">
        <f>ROUND(E736*H736,2)</f>
        <v>0</v>
      </c>
      <c r="J736" s="240"/>
      <c r="K736" s="241">
        <f>ROUND(E736*J736,2)</f>
        <v>0</v>
      </c>
      <c r="L736" s="241">
        <v>21</v>
      </c>
      <c r="M736" s="241">
        <f>G736*(1+L736/100)</f>
        <v>0</v>
      </c>
      <c r="N736" s="239">
        <v>2.0000000000000001E-4</v>
      </c>
      <c r="O736" s="239">
        <f>ROUND(E736*N736,2)</f>
        <v>0</v>
      </c>
      <c r="P736" s="239">
        <v>0</v>
      </c>
      <c r="Q736" s="239">
        <f>ROUND(E736*P736,2)</f>
        <v>0</v>
      </c>
      <c r="R736" s="241" t="s">
        <v>290</v>
      </c>
      <c r="S736" s="241" t="s">
        <v>204</v>
      </c>
      <c r="T736" s="242" t="s">
        <v>204</v>
      </c>
      <c r="U736" s="224">
        <v>0</v>
      </c>
      <c r="V736" s="224">
        <f>ROUND(E736*U736,2)</f>
        <v>0</v>
      </c>
      <c r="W736" s="224"/>
      <c r="X736" s="224" t="s">
        <v>291</v>
      </c>
      <c r="Y736" s="224" t="s">
        <v>207</v>
      </c>
      <c r="Z736" s="213"/>
      <c r="AA736" s="213"/>
      <c r="AB736" s="213"/>
      <c r="AC736" s="213"/>
      <c r="AD736" s="213"/>
      <c r="AE736" s="213"/>
      <c r="AF736" s="213"/>
      <c r="AG736" s="213" t="s">
        <v>292</v>
      </c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2" x14ac:dyDescent="0.2">
      <c r="A737" s="220"/>
      <c r="B737" s="221"/>
      <c r="C737" s="248" t="s">
        <v>1020</v>
      </c>
      <c r="D737" s="226"/>
      <c r="E737" s="227">
        <v>1</v>
      </c>
      <c r="F737" s="224"/>
      <c r="G737" s="224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24"/>
      <c r="Z737" s="213"/>
      <c r="AA737" s="213"/>
      <c r="AB737" s="213"/>
      <c r="AC737" s="213"/>
      <c r="AD737" s="213"/>
      <c r="AE737" s="213"/>
      <c r="AF737" s="213"/>
      <c r="AG737" s="213" t="s">
        <v>232</v>
      </c>
      <c r="AH737" s="213">
        <v>0</v>
      </c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36">
        <v>187</v>
      </c>
      <c r="B738" s="237" t="s">
        <v>1021</v>
      </c>
      <c r="C738" s="246" t="s">
        <v>1022</v>
      </c>
      <c r="D738" s="238" t="s">
        <v>261</v>
      </c>
      <c r="E738" s="239">
        <v>5</v>
      </c>
      <c r="F738" s="240"/>
      <c r="G738" s="241">
        <f>ROUND(E738*F738,2)</f>
        <v>0</v>
      </c>
      <c r="H738" s="240"/>
      <c r="I738" s="241">
        <f>ROUND(E738*H738,2)</f>
        <v>0</v>
      </c>
      <c r="J738" s="240"/>
      <c r="K738" s="241">
        <f>ROUND(E738*J738,2)</f>
        <v>0</v>
      </c>
      <c r="L738" s="241">
        <v>21</v>
      </c>
      <c r="M738" s="241">
        <f>G738*(1+L738/100)</f>
        <v>0</v>
      </c>
      <c r="N738" s="239">
        <v>2.5000000000000001E-3</v>
      </c>
      <c r="O738" s="239">
        <f>ROUND(E738*N738,2)</f>
        <v>0.01</v>
      </c>
      <c r="P738" s="239">
        <v>0</v>
      </c>
      <c r="Q738" s="239">
        <f>ROUND(E738*P738,2)</f>
        <v>0</v>
      </c>
      <c r="R738" s="241" t="s">
        <v>290</v>
      </c>
      <c r="S738" s="241" t="s">
        <v>204</v>
      </c>
      <c r="T738" s="242" t="s">
        <v>204</v>
      </c>
      <c r="U738" s="224">
        <v>0</v>
      </c>
      <c r="V738" s="224">
        <f>ROUND(E738*U738,2)</f>
        <v>0</v>
      </c>
      <c r="W738" s="224"/>
      <c r="X738" s="224" t="s">
        <v>291</v>
      </c>
      <c r="Y738" s="224" t="s">
        <v>207</v>
      </c>
      <c r="Z738" s="213"/>
      <c r="AA738" s="213"/>
      <c r="AB738" s="213"/>
      <c r="AC738" s="213"/>
      <c r="AD738" s="213"/>
      <c r="AE738" s="213"/>
      <c r="AF738" s="213"/>
      <c r="AG738" s="213" t="s">
        <v>292</v>
      </c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2" x14ac:dyDescent="0.2">
      <c r="A739" s="220"/>
      <c r="B739" s="221"/>
      <c r="C739" s="248" t="s">
        <v>1023</v>
      </c>
      <c r="D739" s="226"/>
      <c r="E739" s="227">
        <v>5</v>
      </c>
      <c r="F739" s="224"/>
      <c r="G739" s="224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24"/>
      <c r="Z739" s="213"/>
      <c r="AA739" s="213"/>
      <c r="AB739" s="213"/>
      <c r="AC739" s="213"/>
      <c r="AD739" s="213"/>
      <c r="AE739" s="213"/>
      <c r="AF739" s="213"/>
      <c r="AG739" s="213" t="s">
        <v>232</v>
      </c>
      <c r="AH739" s="213">
        <v>0</v>
      </c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outlineLevel="1" x14ac:dyDescent="0.2">
      <c r="A740" s="236">
        <v>188</v>
      </c>
      <c r="B740" s="237" t="s">
        <v>1024</v>
      </c>
      <c r="C740" s="246" t="s">
        <v>1025</v>
      </c>
      <c r="D740" s="238" t="s">
        <v>261</v>
      </c>
      <c r="E740" s="239">
        <v>5</v>
      </c>
      <c r="F740" s="240"/>
      <c r="G740" s="241">
        <f>ROUND(E740*F740,2)</f>
        <v>0</v>
      </c>
      <c r="H740" s="240"/>
      <c r="I740" s="241">
        <f>ROUND(E740*H740,2)</f>
        <v>0</v>
      </c>
      <c r="J740" s="240"/>
      <c r="K740" s="241">
        <f>ROUND(E740*J740,2)</f>
        <v>0</v>
      </c>
      <c r="L740" s="241">
        <v>21</v>
      </c>
      <c r="M740" s="241">
        <f>G740*(1+L740/100)</f>
        <v>0</v>
      </c>
      <c r="N740" s="239">
        <v>6.9999999999999999E-4</v>
      </c>
      <c r="O740" s="239">
        <f>ROUND(E740*N740,2)</f>
        <v>0</v>
      </c>
      <c r="P740" s="239">
        <v>0</v>
      </c>
      <c r="Q740" s="239">
        <f>ROUND(E740*P740,2)</f>
        <v>0</v>
      </c>
      <c r="R740" s="241" t="s">
        <v>290</v>
      </c>
      <c r="S740" s="241" t="s">
        <v>204</v>
      </c>
      <c r="T740" s="242" t="s">
        <v>204</v>
      </c>
      <c r="U740" s="224">
        <v>0</v>
      </c>
      <c r="V740" s="224">
        <f>ROUND(E740*U740,2)</f>
        <v>0</v>
      </c>
      <c r="W740" s="224"/>
      <c r="X740" s="224" t="s">
        <v>291</v>
      </c>
      <c r="Y740" s="224" t="s">
        <v>207</v>
      </c>
      <c r="Z740" s="213"/>
      <c r="AA740" s="213"/>
      <c r="AB740" s="213"/>
      <c r="AC740" s="213"/>
      <c r="AD740" s="213"/>
      <c r="AE740" s="213"/>
      <c r="AF740" s="213"/>
      <c r="AG740" s="213" t="s">
        <v>292</v>
      </c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2" x14ac:dyDescent="0.2">
      <c r="A741" s="220"/>
      <c r="B741" s="221"/>
      <c r="C741" s="248" t="s">
        <v>1026</v>
      </c>
      <c r="D741" s="226"/>
      <c r="E741" s="227">
        <v>5</v>
      </c>
      <c r="F741" s="224"/>
      <c r="G741" s="224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24"/>
      <c r="Z741" s="213"/>
      <c r="AA741" s="213"/>
      <c r="AB741" s="213"/>
      <c r="AC741" s="213"/>
      <c r="AD741" s="213"/>
      <c r="AE741" s="213"/>
      <c r="AF741" s="213"/>
      <c r="AG741" s="213" t="s">
        <v>232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36">
        <v>189</v>
      </c>
      <c r="B742" s="237" t="s">
        <v>1027</v>
      </c>
      <c r="C742" s="246" t="s">
        <v>1028</v>
      </c>
      <c r="D742" s="238" t="s">
        <v>261</v>
      </c>
      <c r="E742" s="239">
        <v>7</v>
      </c>
      <c r="F742" s="240"/>
      <c r="G742" s="241">
        <f>ROUND(E742*F742,2)</f>
        <v>0</v>
      </c>
      <c r="H742" s="240"/>
      <c r="I742" s="241">
        <f>ROUND(E742*H742,2)</f>
        <v>0</v>
      </c>
      <c r="J742" s="240"/>
      <c r="K742" s="241">
        <f>ROUND(E742*J742,2)</f>
        <v>0</v>
      </c>
      <c r="L742" s="241">
        <v>21</v>
      </c>
      <c r="M742" s="241">
        <f>G742*(1+L742/100)</f>
        <v>0</v>
      </c>
      <c r="N742" s="239">
        <v>3.0999999999999999E-3</v>
      </c>
      <c r="O742" s="239">
        <f>ROUND(E742*N742,2)</f>
        <v>0.02</v>
      </c>
      <c r="P742" s="239">
        <v>0</v>
      </c>
      <c r="Q742" s="239">
        <f>ROUND(E742*P742,2)</f>
        <v>0</v>
      </c>
      <c r="R742" s="241" t="s">
        <v>290</v>
      </c>
      <c r="S742" s="241" t="s">
        <v>204</v>
      </c>
      <c r="T742" s="242" t="s">
        <v>204</v>
      </c>
      <c r="U742" s="224">
        <v>0</v>
      </c>
      <c r="V742" s="224">
        <f>ROUND(E742*U742,2)</f>
        <v>0</v>
      </c>
      <c r="W742" s="224"/>
      <c r="X742" s="224" t="s">
        <v>291</v>
      </c>
      <c r="Y742" s="224" t="s">
        <v>207</v>
      </c>
      <c r="Z742" s="213"/>
      <c r="AA742" s="213"/>
      <c r="AB742" s="213"/>
      <c r="AC742" s="213"/>
      <c r="AD742" s="213"/>
      <c r="AE742" s="213"/>
      <c r="AF742" s="213"/>
      <c r="AG742" s="213" t="s">
        <v>292</v>
      </c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2" x14ac:dyDescent="0.2">
      <c r="A743" s="220"/>
      <c r="B743" s="221"/>
      <c r="C743" s="248" t="s">
        <v>1029</v>
      </c>
      <c r="D743" s="226"/>
      <c r="E743" s="227">
        <v>7</v>
      </c>
      <c r="F743" s="224"/>
      <c r="G743" s="224"/>
      <c r="H743" s="224"/>
      <c r="I743" s="224"/>
      <c r="J743" s="224"/>
      <c r="K743" s="224"/>
      <c r="L743" s="224"/>
      <c r="M743" s="224"/>
      <c r="N743" s="223"/>
      <c r="O743" s="223"/>
      <c r="P743" s="223"/>
      <c r="Q743" s="223"/>
      <c r="R743" s="224"/>
      <c r="S743" s="224"/>
      <c r="T743" s="224"/>
      <c r="U743" s="224"/>
      <c r="V743" s="224"/>
      <c r="W743" s="224"/>
      <c r="X743" s="224"/>
      <c r="Y743" s="224"/>
      <c r="Z743" s="213"/>
      <c r="AA743" s="213"/>
      <c r="AB743" s="213"/>
      <c r="AC743" s="213"/>
      <c r="AD743" s="213"/>
      <c r="AE743" s="213"/>
      <c r="AF743" s="213"/>
      <c r="AG743" s="213" t="s">
        <v>232</v>
      </c>
      <c r="AH743" s="213">
        <v>0</v>
      </c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36">
        <v>190</v>
      </c>
      <c r="B744" s="237" t="s">
        <v>1030</v>
      </c>
      <c r="C744" s="246" t="s">
        <v>1031</v>
      </c>
      <c r="D744" s="238" t="s">
        <v>261</v>
      </c>
      <c r="E744" s="239">
        <v>1</v>
      </c>
      <c r="F744" s="240"/>
      <c r="G744" s="241">
        <f>ROUND(E744*F744,2)</f>
        <v>0</v>
      </c>
      <c r="H744" s="240"/>
      <c r="I744" s="241">
        <f>ROUND(E744*H744,2)</f>
        <v>0</v>
      </c>
      <c r="J744" s="240"/>
      <c r="K744" s="241">
        <f>ROUND(E744*J744,2)</f>
        <v>0</v>
      </c>
      <c r="L744" s="241">
        <v>21</v>
      </c>
      <c r="M744" s="241">
        <f>G744*(1+L744/100)</f>
        <v>0</v>
      </c>
      <c r="N744" s="239">
        <v>1E-4</v>
      </c>
      <c r="O744" s="239">
        <f>ROUND(E744*N744,2)</f>
        <v>0</v>
      </c>
      <c r="P744" s="239">
        <v>0</v>
      </c>
      <c r="Q744" s="239">
        <f>ROUND(E744*P744,2)</f>
        <v>0</v>
      </c>
      <c r="R744" s="241" t="s">
        <v>290</v>
      </c>
      <c r="S744" s="241" t="s">
        <v>204</v>
      </c>
      <c r="T744" s="242" t="s">
        <v>204</v>
      </c>
      <c r="U744" s="224">
        <v>0</v>
      </c>
      <c r="V744" s="224">
        <f>ROUND(E744*U744,2)</f>
        <v>0</v>
      </c>
      <c r="W744" s="224"/>
      <c r="X744" s="224" t="s">
        <v>291</v>
      </c>
      <c r="Y744" s="224" t="s">
        <v>207</v>
      </c>
      <c r="Z744" s="213"/>
      <c r="AA744" s="213"/>
      <c r="AB744" s="213"/>
      <c r="AC744" s="213"/>
      <c r="AD744" s="213"/>
      <c r="AE744" s="213"/>
      <c r="AF744" s="213"/>
      <c r="AG744" s="213" t="s">
        <v>292</v>
      </c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2" x14ac:dyDescent="0.2">
      <c r="A745" s="220"/>
      <c r="B745" s="221"/>
      <c r="C745" s="248" t="s">
        <v>1032</v>
      </c>
      <c r="D745" s="226"/>
      <c r="E745" s="227">
        <v>1</v>
      </c>
      <c r="F745" s="224"/>
      <c r="G745" s="224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24"/>
      <c r="Z745" s="213"/>
      <c r="AA745" s="213"/>
      <c r="AB745" s="213"/>
      <c r="AC745" s="213"/>
      <c r="AD745" s="213"/>
      <c r="AE745" s="213"/>
      <c r="AF745" s="213"/>
      <c r="AG745" s="213" t="s">
        <v>232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36">
        <v>191</v>
      </c>
      <c r="B746" s="237" t="s">
        <v>1033</v>
      </c>
      <c r="C746" s="246" t="s">
        <v>1034</v>
      </c>
      <c r="D746" s="238" t="s">
        <v>261</v>
      </c>
      <c r="E746" s="239">
        <v>3</v>
      </c>
      <c r="F746" s="240"/>
      <c r="G746" s="241">
        <f>ROUND(E746*F746,2)</f>
        <v>0</v>
      </c>
      <c r="H746" s="240"/>
      <c r="I746" s="241">
        <f>ROUND(E746*H746,2)</f>
        <v>0</v>
      </c>
      <c r="J746" s="240"/>
      <c r="K746" s="241">
        <f>ROUND(E746*J746,2)</f>
        <v>0</v>
      </c>
      <c r="L746" s="241">
        <v>21</v>
      </c>
      <c r="M746" s="241">
        <f>G746*(1+L746/100)</f>
        <v>0</v>
      </c>
      <c r="N746" s="239">
        <v>2.3E-3</v>
      </c>
      <c r="O746" s="239">
        <f>ROUND(E746*N746,2)</f>
        <v>0.01</v>
      </c>
      <c r="P746" s="239">
        <v>0</v>
      </c>
      <c r="Q746" s="239">
        <f>ROUND(E746*P746,2)</f>
        <v>0</v>
      </c>
      <c r="R746" s="241"/>
      <c r="S746" s="241" t="s">
        <v>355</v>
      </c>
      <c r="T746" s="242" t="s">
        <v>205</v>
      </c>
      <c r="U746" s="224">
        <v>0</v>
      </c>
      <c r="V746" s="224">
        <f>ROUND(E746*U746,2)</f>
        <v>0</v>
      </c>
      <c r="W746" s="224"/>
      <c r="X746" s="224" t="s">
        <v>291</v>
      </c>
      <c r="Y746" s="224" t="s">
        <v>207</v>
      </c>
      <c r="Z746" s="213"/>
      <c r="AA746" s="213"/>
      <c r="AB746" s="213"/>
      <c r="AC746" s="213"/>
      <c r="AD746" s="213"/>
      <c r="AE746" s="213"/>
      <c r="AF746" s="213"/>
      <c r="AG746" s="213" t="s">
        <v>292</v>
      </c>
      <c r="AH746" s="213"/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2" x14ac:dyDescent="0.2">
      <c r="A747" s="220"/>
      <c r="B747" s="221"/>
      <c r="C747" s="248" t="s">
        <v>1035</v>
      </c>
      <c r="D747" s="226"/>
      <c r="E747" s="227">
        <v>3</v>
      </c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24"/>
      <c r="Z747" s="213"/>
      <c r="AA747" s="213"/>
      <c r="AB747" s="213"/>
      <c r="AC747" s="213"/>
      <c r="AD747" s="213"/>
      <c r="AE747" s="213"/>
      <c r="AF747" s="213"/>
      <c r="AG747" s="213" t="s">
        <v>232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ht="22.5" outlineLevel="1" x14ac:dyDescent="0.2">
      <c r="A748" s="236">
        <v>192</v>
      </c>
      <c r="B748" s="237" t="s">
        <v>1036</v>
      </c>
      <c r="C748" s="246" t="s">
        <v>1037</v>
      </c>
      <c r="D748" s="238" t="s">
        <v>261</v>
      </c>
      <c r="E748" s="239">
        <v>4</v>
      </c>
      <c r="F748" s="240"/>
      <c r="G748" s="241">
        <f>ROUND(E748*F748,2)</f>
        <v>0</v>
      </c>
      <c r="H748" s="240"/>
      <c r="I748" s="241">
        <f>ROUND(E748*H748,2)</f>
        <v>0</v>
      </c>
      <c r="J748" s="240"/>
      <c r="K748" s="241">
        <f>ROUND(E748*J748,2)</f>
        <v>0</v>
      </c>
      <c r="L748" s="241">
        <v>21</v>
      </c>
      <c r="M748" s="241">
        <f>G748*(1+L748/100)</f>
        <v>0</v>
      </c>
      <c r="N748" s="239">
        <v>5.5900000000000004E-3</v>
      </c>
      <c r="O748" s="239">
        <f>ROUND(E748*N748,2)</f>
        <v>0.02</v>
      </c>
      <c r="P748" s="239">
        <v>0</v>
      </c>
      <c r="Q748" s="239">
        <f>ROUND(E748*P748,2)</f>
        <v>0</v>
      </c>
      <c r="R748" s="241"/>
      <c r="S748" s="241" t="s">
        <v>355</v>
      </c>
      <c r="T748" s="242" t="s">
        <v>204</v>
      </c>
      <c r="U748" s="224">
        <v>0</v>
      </c>
      <c r="V748" s="224">
        <f>ROUND(E748*U748,2)</f>
        <v>0</v>
      </c>
      <c r="W748" s="224"/>
      <c r="X748" s="224" t="s">
        <v>291</v>
      </c>
      <c r="Y748" s="224" t="s">
        <v>207</v>
      </c>
      <c r="Z748" s="213"/>
      <c r="AA748" s="213"/>
      <c r="AB748" s="213"/>
      <c r="AC748" s="213"/>
      <c r="AD748" s="213"/>
      <c r="AE748" s="213"/>
      <c r="AF748" s="213"/>
      <c r="AG748" s="213" t="s">
        <v>292</v>
      </c>
      <c r="AH748" s="213"/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2" x14ac:dyDescent="0.2">
      <c r="A749" s="220"/>
      <c r="B749" s="221"/>
      <c r="C749" s="248" t="s">
        <v>1038</v>
      </c>
      <c r="D749" s="226"/>
      <c r="E749" s="227">
        <v>4</v>
      </c>
      <c r="F749" s="224"/>
      <c r="G749" s="224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24"/>
      <c r="Z749" s="213"/>
      <c r="AA749" s="213"/>
      <c r="AB749" s="213"/>
      <c r="AC749" s="213"/>
      <c r="AD749" s="213"/>
      <c r="AE749" s="213"/>
      <c r="AF749" s="213"/>
      <c r="AG749" s="213" t="s">
        <v>232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36">
        <v>193</v>
      </c>
      <c r="B750" s="237" t="s">
        <v>1039</v>
      </c>
      <c r="C750" s="246" t="s">
        <v>1040</v>
      </c>
      <c r="D750" s="238" t="s">
        <v>238</v>
      </c>
      <c r="E750" s="239">
        <v>0.45</v>
      </c>
      <c r="F750" s="240"/>
      <c r="G750" s="241">
        <f>ROUND(E750*F750,2)</f>
        <v>0</v>
      </c>
      <c r="H750" s="240"/>
      <c r="I750" s="241">
        <f>ROUND(E750*H750,2)</f>
        <v>0</v>
      </c>
      <c r="J750" s="240"/>
      <c r="K750" s="241">
        <f>ROUND(E750*J750,2)</f>
        <v>0</v>
      </c>
      <c r="L750" s="241">
        <v>21</v>
      </c>
      <c r="M750" s="241">
        <f>G750*(1+L750/100)</f>
        <v>0</v>
      </c>
      <c r="N750" s="239">
        <v>0.01</v>
      </c>
      <c r="O750" s="239">
        <f>ROUND(E750*N750,2)</f>
        <v>0</v>
      </c>
      <c r="P750" s="239">
        <v>0</v>
      </c>
      <c r="Q750" s="239">
        <f>ROUND(E750*P750,2)</f>
        <v>0</v>
      </c>
      <c r="R750" s="241" t="s">
        <v>290</v>
      </c>
      <c r="S750" s="241" t="s">
        <v>204</v>
      </c>
      <c r="T750" s="242" t="s">
        <v>204</v>
      </c>
      <c r="U750" s="224">
        <v>0</v>
      </c>
      <c r="V750" s="224">
        <f>ROUND(E750*U750,2)</f>
        <v>0</v>
      </c>
      <c r="W750" s="224"/>
      <c r="X750" s="224" t="s">
        <v>291</v>
      </c>
      <c r="Y750" s="224" t="s">
        <v>207</v>
      </c>
      <c r="Z750" s="213"/>
      <c r="AA750" s="213"/>
      <c r="AB750" s="213"/>
      <c r="AC750" s="213"/>
      <c r="AD750" s="213"/>
      <c r="AE750" s="213"/>
      <c r="AF750" s="213"/>
      <c r="AG750" s="213" t="s">
        <v>292</v>
      </c>
      <c r="AH750" s="213"/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2" x14ac:dyDescent="0.2">
      <c r="A751" s="220"/>
      <c r="B751" s="221"/>
      <c r="C751" s="248" t="s">
        <v>1041</v>
      </c>
      <c r="D751" s="226"/>
      <c r="E751" s="227"/>
      <c r="F751" s="224"/>
      <c r="G751" s="224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24"/>
      <c r="Z751" s="213"/>
      <c r="AA751" s="213"/>
      <c r="AB751" s="213"/>
      <c r="AC751" s="213"/>
      <c r="AD751" s="213"/>
      <c r="AE751" s="213"/>
      <c r="AF751" s="213"/>
      <c r="AG751" s="213" t="s">
        <v>232</v>
      </c>
      <c r="AH751" s="213">
        <v>0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3" x14ac:dyDescent="0.2">
      <c r="A752" s="220"/>
      <c r="B752" s="221"/>
      <c r="C752" s="248" t="s">
        <v>1042</v>
      </c>
      <c r="D752" s="226"/>
      <c r="E752" s="227">
        <v>0.45</v>
      </c>
      <c r="F752" s="224"/>
      <c r="G752" s="224"/>
      <c r="H752" s="224"/>
      <c r="I752" s="224"/>
      <c r="J752" s="224"/>
      <c r="K752" s="224"/>
      <c r="L752" s="224"/>
      <c r="M752" s="224"/>
      <c r="N752" s="223"/>
      <c r="O752" s="223"/>
      <c r="P752" s="223"/>
      <c r="Q752" s="223"/>
      <c r="R752" s="224"/>
      <c r="S752" s="224"/>
      <c r="T752" s="224"/>
      <c r="U752" s="224"/>
      <c r="V752" s="224"/>
      <c r="W752" s="224"/>
      <c r="X752" s="224"/>
      <c r="Y752" s="224"/>
      <c r="Z752" s="213"/>
      <c r="AA752" s="213"/>
      <c r="AB752" s="213"/>
      <c r="AC752" s="213"/>
      <c r="AD752" s="213"/>
      <c r="AE752" s="213"/>
      <c r="AF752" s="213"/>
      <c r="AG752" s="213" t="s">
        <v>232</v>
      </c>
      <c r="AH752" s="213">
        <v>5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ht="33.75" outlineLevel="1" x14ac:dyDescent="0.2">
      <c r="A753" s="236">
        <v>194</v>
      </c>
      <c r="B753" s="237" t="s">
        <v>1043</v>
      </c>
      <c r="C753" s="246" t="s">
        <v>1044</v>
      </c>
      <c r="D753" s="238" t="s">
        <v>1001</v>
      </c>
      <c r="E753" s="239">
        <v>1</v>
      </c>
      <c r="F753" s="240"/>
      <c r="G753" s="241">
        <f>ROUND(E753*F753,2)</f>
        <v>0</v>
      </c>
      <c r="H753" s="240"/>
      <c r="I753" s="241">
        <f>ROUND(E753*H753,2)</f>
        <v>0</v>
      </c>
      <c r="J753" s="240"/>
      <c r="K753" s="241">
        <f>ROUND(E753*J753,2)</f>
        <v>0</v>
      </c>
      <c r="L753" s="241">
        <v>21</v>
      </c>
      <c r="M753" s="241">
        <f>G753*(1+L753/100)</f>
        <v>0</v>
      </c>
      <c r="N753" s="239">
        <v>0</v>
      </c>
      <c r="O753" s="239">
        <f>ROUND(E753*N753,2)</f>
        <v>0</v>
      </c>
      <c r="P753" s="239">
        <v>0</v>
      </c>
      <c r="Q753" s="239">
        <f>ROUND(E753*P753,2)</f>
        <v>0</v>
      </c>
      <c r="R753" s="241"/>
      <c r="S753" s="241" t="s">
        <v>355</v>
      </c>
      <c r="T753" s="242" t="s">
        <v>205</v>
      </c>
      <c r="U753" s="224">
        <v>0</v>
      </c>
      <c r="V753" s="224">
        <f>ROUND(E753*U753,2)</f>
        <v>0</v>
      </c>
      <c r="W753" s="224"/>
      <c r="X753" s="224" t="s">
        <v>291</v>
      </c>
      <c r="Y753" s="224" t="s">
        <v>207</v>
      </c>
      <c r="Z753" s="213"/>
      <c r="AA753" s="213"/>
      <c r="AB753" s="213"/>
      <c r="AC753" s="213"/>
      <c r="AD753" s="213"/>
      <c r="AE753" s="213"/>
      <c r="AF753" s="213"/>
      <c r="AG753" s="213" t="s">
        <v>292</v>
      </c>
      <c r="AH753" s="213"/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2" x14ac:dyDescent="0.2">
      <c r="A754" s="220"/>
      <c r="B754" s="221"/>
      <c r="C754" s="248" t="s">
        <v>1045</v>
      </c>
      <c r="D754" s="226"/>
      <c r="E754" s="227">
        <v>1</v>
      </c>
      <c r="F754" s="224"/>
      <c r="G754" s="224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24"/>
      <c r="Z754" s="213"/>
      <c r="AA754" s="213"/>
      <c r="AB754" s="213"/>
      <c r="AC754" s="213"/>
      <c r="AD754" s="213"/>
      <c r="AE754" s="213"/>
      <c r="AF754" s="213"/>
      <c r="AG754" s="213" t="s">
        <v>232</v>
      </c>
      <c r="AH754" s="213">
        <v>0</v>
      </c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outlineLevel="1" x14ac:dyDescent="0.2">
      <c r="A755" s="220">
        <v>195</v>
      </c>
      <c r="B755" s="221" t="s">
        <v>1046</v>
      </c>
      <c r="C755" s="273" t="s">
        <v>808</v>
      </c>
      <c r="D755" s="222" t="s">
        <v>0</v>
      </c>
      <c r="E755" s="265"/>
      <c r="F755" s="225"/>
      <c r="G755" s="224">
        <f>ROUND(E755*F755,2)</f>
        <v>0</v>
      </c>
      <c r="H755" s="225"/>
      <c r="I755" s="224">
        <f>ROUND(E755*H755,2)</f>
        <v>0</v>
      </c>
      <c r="J755" s="225"/>
      <c r="K755" s="224">
        <f>ROUND(E755*J755,2)</f>
        <v>0</v>
      </c>
      <c r="L755" s="224">
        <v>21</v>
      </c>
      <c r="M755" s="224">
        <f>G755*(1+L755/100)</f>
        <v>0</v>
      </c>
      <c r="N755" s="223">
        <v>0</v>
      </c>
      <c r="O755" s="223">
        <f>ROUND(E755*N755,2)</f>
        <v>0</v>
      </c>
      <c r="P755" s="223">
        <v>0</v>
      </c>
      <c r="Q755" s="223">
        <f>ROUND(E755*P755,2)</f>
        <v>0</v>
      </c>
      <c r="R755" s="224" t="s">
        <v>538</v>
      </c>
      <c r="S755" s="224" t="s">
        <v>204</v>
      </c>
      <c r="T755" s="224" t="s">
        <v>204</v>
      </c>
      <c r="U755" s="224">
        <v>0</v>
      </c>
      <c r="V755" s="224">
        <f>ROUND(E755*U755,2)</f>
        <v>0</v>
      </c>
      <c r="W755" s="224"/>
      <c r="X755" s="224" t="s">
        <v>711</v>
      </c>
      <c r="Y755" s="224" t="s">
        <v>207</v>
      </c>
      <c r="Z755" s="213"/>
      <c r="AA755" s="213"/>
      <c r="AB755" s="213"/>
      <c r="AC755" s="213"/>
      <c r="AD755" s="213"/>
      <c r="AE755" s="213"/>
      <c r="AF755" s="213"/>
      <c r="AG755" s="213" t="s">
        <v>712</v>
      </c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2" x14ac:dyDescent="0.2">
      <c r="A756" s="220"/>
      <c r="B756" s="221"/>
      <c r="C756" s="274" t="s">
        <v>757</v>
      </c>
      <c r="D756" s="266"/>
      <c r="E756" s="266"/>
      <c r="F756" s="266"/>
      <c r="G756" s="266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24"/>
      <c r="Z756" s="213"/>
      <c r="AA756" s="213"/>
      <c r="AB756" s="213"/>
      <c r="AC756" s="213"/>
      <c r="AD756" s="213"/>
      <c r="AE756" s="213"/>
      <c r="AF756" s="213"/>
      <c r="AG756" s="213" t="s">
        <v>253</v>
      </c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x14ac:dyDescent="0.2">
      <c r="A757" s="229" t="s">
        <v>199</v>
      </c>
      <c r="B757" s="230" t="s">
        <v>165</v>
      </c>
      <c r="C757" s="245" t="s">
        <v>166</v>
      </c>
      <c r="D757" s="231"/>
      <c r="E757" s="232"/>
      <c r="F757" s="233"/>
      <c r="G757" s="233">
        <f>SUMIF(AG758:AG766,"&lt;&gt;NOR",G758:G766)</f>
        <v>0</v>
      </c>
      <c r="H757" s="233"/>
      <c r="I757" s="233">
        <f>SUM(I758:I766)</f>
        <v>0</v>
      </c>
      <c r="J757" s="233"/>
      <c r="K757" s="233">
        <f>SUM(K758:K766)</f>
        <v>0</v>
      </c>
      <c r="L757" s="233"/>
      <c r="M757" s="233">
        <f>SUM(M758:M766)</f>
        <v>0</v>
      </c>
      <c r="N757" s="232"/>
      <c r="O757" s="232">
        <f>SUM(O758:O766)</f>
        <v>0</v>
      </c>
      <c r="P757" s="232"/>
      <c r="Q757" s="232">
        <f>SUM(Q758:Q766)</f>
        <v>0</v>
      </c>
      <c r="R757" s="233"/>
      <c r="S757" s="233"/>
      <c r="T757" s="234"/>
      <c r="U757" s="228"/>
      <c r="V757" s="228">
        <f>SUM(V758:V766)</f>
        <v>107.25</v>
      </c>
      <c r="W757" s="228"/>
      <c r="X757" s="228"/>
      <c r="Y757" s="228"/>
      <c r="AG757" t="s">
        <v>200</v>
      </c>
    </row>
    <row r="758" spans="1:60" outlineLevel="1" x14ac:dyDescent="0.2">
      <c r="A758" s="257">
        <v>196</v>
      </c>
      <c r="B758" s="258" t="s">
        <v>1047</v>
      </c>
      <c r="C758" s="268" t="s">
        <v>1048</v>
      </c>
      <c r="D758" s="259" t="s">
        <v>266</v>
      </c>
      <c r="E758" s="260">
        <v>50.51887</v>
      </c>
      <c r="F758" s="261"/>
      <c r="G758" s="262">
        <f>ROUND(E758*F758,2)</f>
        <v>0</v>
      </c>
      <c r="H758" s="261"/>
      <c r="I758" s="262">
        <f>ROUND(E758*H758,2)</f>
        <v>0</v>
      </c>
      <c r="J758" s="261"/>
      <c r="K758" s="262">
        <f>ROUND(E758*J758,2)</f>
        <v>0</v>
      </c>
      <c r="L758" s="262">
        <v>21</v>
      </c>
      <c r="M758" s="262">
        <f>G758*(1+L758/100)</f>
        <v>0</v>
      </c>
      <c r="N758" s="260">
        <v>0</v>
      </c>
      <c r="O758" s="260">
        <f>ROUND(E758*N758,2)</f>
        <v>0</v>
      </c>
      <c r="P758" s="260">
        <v>0</v>
      </c>
      <c r="Q758" s="260">
        <f>ROUND(E758*P758,2)</f>
        <v>0</v>
      </c>
      <c r="R758" s="262"/>
      <c r="S758" s="262" t="s">
        <v>204</v>
      </c>
      <c r="T758" s="263" t="s">
        <v>204</v>
      </c>
      <c r="U758" s="224">
        <v>0.26500000000000001</v>
      </c>
      <c r="V758" s="224">
        <f>ROUND(E758*U758,2)</f>
        <v>13.39</v>
      </c>
      <c r="W758" s="224"/>
      <c r="X758" s="224" t="s">
        <v>1049</v>
      </c>
      <c r="Y758" s="224" t="s">
        <v>207</v>
      </c>
      <c r="Z758" s="213"/>
      <c r="AA758" s="213"/>
      <c r="AB758" s="213"/>
      <c r="AC758" s="213"/>
      <c r="AD758" s="213"/>
      <c r="AE758" s="213"/>
      <c r="AF758" s="213"/>
      <c r="AG758" s="213" t="s">
        <v>1050</v>
      </c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1" x14ac:dyDescent="0.2">
      <c r="A759" s="257">
        <v>197</v>
      </c>
      <c r="B759" s="258" t="s">
        <v>1051</v>
      </c>
      <c r="C759" s="268" t="s">
        <v>1052</v>
      </c>
      <c r="D759" s="259" t="s">
        <v>266</v>
      </c>
      <c r="E759" s="260">
        <v>50.51887</v>
      </c>
      <c r="F759" s="261"/>
      <c r="G759" s="262">
        <f>ROUND(E759*F759,2)</f>
        <v>0</v>
      </c>
      <c r="H759" s="261"/>
      <c r="I759" s="262">
        <f>ROUND(E759*H759,2)</f>
        <v>0</v>
      </c>
      <c r="J759" s="261"/>
      <c r="K759" s="262">
        <f>ROUND(E759*J759,2)</f>
        <v>0</v>
      </c>
      <c r="L759" s="262">
        <v>21</v>
      </c>
      <c r="M759" s="262">
        <f>G759*(1+L759/100)</f>
        <v>0</v>
      </c>
      <c r="N759" s="260">
        <v>0</v>
      </c>
      <c r="O759" s="260">
        <f>ROUND(E759*N759,2)</f>
        <v>0</v>
      </c>
      <c r="P759" s="260">
        <v>0</v>
      </c>
      <c r="Q759" s="260">
        <f>ROUND(E759*P759,2)</f>
        <v>0</v>
      </c>
      <c r="R759" s="262" t="s">
        <v>576</v>
      </c>
      <c r="S759" s="262" t="s">
        <v>204</v>
      </c>
      <c r="T759" s="263" t="s">
        <v>204</v>
      </c>
      <c r="U759" s="224">
        <v>0.49</v>
      </c>
      <c r="V759" s="224">
        <f>ROUND(E759*U759,2)</f>
        <v>24.75</v>
      </c>
      <c r="W759" s="224"/>
      <c r="X759" s="224" t="s">
        <v>1049</v>
      </c>
      <c r="Y759" s="224" t="s">
        <v>207</v>
      </c>
      <c r="Z759" s="213"/>
      <c r="AA759" s="213"/>
      <c r="AB759" s="213"/>
      <c r="AC759" s="213"/>
      <c r="AD759" s="213"/>
      <c r="AE759" s="213"/>
      <c r="AF759" s="213"/>
      <c r="AG759" s="213" t="s">
        <v>1050</v>
      </c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57">
        <v>198</v>
      </c>
      <c r="B760" s="258" t="s">
        <v>1053</v>
      </c>
      <c r="C760" s="268" t="s">
        <v>1054</v>
      </c>
      <c r="D760" s="259" t="s">
        <v>266</v>
      </c>
      <c r="E760" s="260">
        <v>707.26421000000005</v>
      </c>
      <c r="F760" s="261"/>
      <c r="G760" s="262">
        <f>ROUND(E760*F760,2)</f>
        <v>0</v>
      </c>
      <c r="H760" s="261"/>
      <c r="I760" s="262">
        <f>ROUND(E760*H760,2)</f>
        <v>0</v>
      </c>
      <c r="J760" s="261"/>
      <c r="K760" s="262">
        <f>ROUND(E760*J760,2)</f>
        <v>0</v>
      </c>
      <c r="L760" s="262">
        <v>21</v>
      </c>
      <c r="M760" s="262">
        <f>G760*(1+L760/100)</f>
        <v>0</v>
      </c>
      <c r="N760" s="260">
        <v>0</v>
      </c>
      <c r="O760" s="260">
        <f>ROUND(E760*N760,2)</f>
        <v>0</v>
      </c>
      <c r="P760" s="260">
        <v>0</v>
      </c>
      <c r="Q760" s="260">
        <f>ROUND(E760*P760,2)</f>
        <v>0</v>
      </c>
      <c r="R760" s="262" t="s">
        <v>576</v>
      </c>
      <c r="S760" s="262" t="s">
        <v>204</v>
      </c>
      <c r="T760" s="263" t="s">
        <v>204</v>
      </c>
      <c r="U760" s="224">
        <v>0</v>
      </c>
      <c r="V760" s="224">
        <f>ROUND(E760*U760,2)</f>
        <v>0</v>
      </c>
      <c r="W760" s="224"/>
      <c r="X760" s="224" t="s">
        <v>1049</v>
      </c>
      <c r="Y760" s="224" t="s">
        <v>207</v>
      </c>
      <c r="Z760" s="213"/>
      <c r="AA760" s="213"/>
      <c r="AB760" s="213"/>
      <c r="AC760" s="213"/>
      <c r="AD760" s="213"/>
      <c r="AE760" s="213"/>
      <c r="AF760" s="213"/>
      <c r="AG760" s="213" t="s">
        <v>1050</v>
      </c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1" x14ac:dyDescent="0.2">
      <c r="A761" s="257">
        <v>199</v>
      </c>
      <c r="B761" s="258" t="s">
        <v>1055</v>
      </c>
      <c r="C761" s="268" t="s">
        <v>1056</v>
      </c>
      <c r="D761" s="259" t="s">
        <v>266</v>
      </c>
      <c r="E761" s="260">
        <v>50.51887</v>
      </c>
      <c r="F761" s="261"/>
      <c r="G761" s="262">
        <f>ROUND(E761*F761,2)</f>
        <v>0</v>
      </c>
      <c r="H761" s="261"/>
      <c r="I761" s="262">
        <f>ROUND(E761*H761,2)</f>
        <v>0</v>
      </c>
      <c r="J761" s="261"/>
      <c r="K761" s="262">
        <f>ROUND(E761*J761,2)</f>
        <v>0</v>
      </c>
      <c r="L761" s="262">
        <v>21</v>
      </c>
      <c r="M761" s="262">
        <f>G761*(1+L761/100)</f>
        <v>0</v>
      </c>
      <c r="N761" s="260">
        <v>0</v>
      </c>
      <c r="O761" s="260">
        <f>ROUND(E761*N761,2)</f>
        <v>0</v>
      </c>
      <c r="P761" s="260">
        <v>0</v>
      </c>
      <c r="Q761" s="260">
        <f>ROUND(E761*P761,2)</f>
        <v>0</v>
      </c>
      <c r="R761" s="262" t="s">
        <v>576</v>
      </c>
      <c r="S761" s="262" t="s">
        <v>204</v>
      </c>
      <c r="T761" s="263" t="s">
        <v>204</v>
      </c>
      <c r="U761" s="224">
        <v>0.94199999999999995</v>
      </c>
      <c r="V761" s="224">
        <f>ROUND(E761*U761,2)</f>
        <v>47.59</v>
      </c>
      <c r="W761" s="224"/>
      <c r="X761" s="224" t="s">
        <v>1049</v>
      </c>
      <c r="Y761" s="224" t="s">
        <v>207</v>
      </c>
      <c r="Z761" s="213"/>
      <c r="AA761" s="213"/>
      <c r="AB761" s="213"/>
      <c r="AC761" s="213"/>
      <c r="AD761" s="213"/>
      <c r="AE761" s="213"/>
      <c r="AF761" s="213"/>
      <c r="AG761" s="213" t="s">
        <v>1050</v>
      </c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ht="22.5" outlineLevel="1" x14ac:dyDescent="0.2">
      <c r="A762" s="257">
        <v>200</v>
      </c>
      <c r="B762" s="258" t="s">
        <v>1057</v>
      </c>
      <c r="C762" s="268" t="s">
        <v>1058</v>
      </c>
      <c r="D762" s="259" t="s">
        <v>266</v>
      </c>
      <c r="E762" s="260">
        <v>202.07549</v>
      </c>
      <c r="F762" s="261"/>
      <c r="G762" s="262">
        <f>ROUND(E762*F762,2)</f>
        <v>0</v>
      </c>
      <c r="H762" s="261"/>
      <c r="I762" s="262">
        <f>ROUND(E762*H762,2)</f>
        <v>0</v>
      </c>
      <c r="J762" s="261"/>
      <c r="K762" s="262">
        <f>ROUND(E762*J762,2)</f>
        <v>0</v>
      </c>
      <c r="L762" s="262">
        <v>21</v>
      </c>
      <c r="M762" s="262">
        <f>G762*(1+L762/100)</f>
        <v>0</v>
      </c>
      <c r="N762" s="260">
        <v>0</v>
      </c>
      <c r="O762" s="260">
        <f>ROUND(E762*N762,2)</f>
        <v>0</v>
      </c>
      <c r="P762" s="260">
        <v>0</v>
      </c>
      <c r="Q762" s="260">
        <f>ROUND(E762*P762,2)</f>
        <v>0</v>
      </c>
      <c r="R762" s="262" t="s">
        <v>576</v>
      </c>
      <c r="S762" s="262" t="s">
        <v>204</v>
      </c>
      <c r="T762" s="263" t="s">
        <v>204</v>
      </c>
      <c r="U762" s="224">
        <v>0.105</v>
      </c>
      <c r="V762" s="224">
        <f>ROUND(E762*U762,2)</f>
        <v>21.22</v>
      </c>
      <c r="W762" s="224"/>
      <c r="X762" s="224" t="s">
        <v>1049</v>
      </c>
      <c r="Y762" s="224" t="s">
        <v>207</v>
      </c>
      <c r="Z762" s="213"/>
      <c r="AA762" s="213"/>
      <c r="AB762" s="213"/>
      <c r="AC762" s="213"/>
      <c r="AD762" s="213"/>
      <c r="AE762" s="213"/>
      <c r="AF762" s="213"/>
      <c r="AG762" s="213" t="s">
        <v>1050</v>
      </c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36">
        <v>201</v>
      </c>
      <c r="B763" s="237" t="s">
        <v>1059</v>
      </c>
      <c r="C763" s="246" t="s">
        <v>1060</v>
      </c>
      <c r="D763" s="238" t="s">
        <v>266</v>
      </c>
      <c r="E763" s="239">
        <v>50.51887</v>
      </c>
      <c r="F763" s="240"/>
      <c r="G763" s="241">
        <f>ROUND(E763*F763,2)</f>
        <v>0</v>
      </c>
      <c r="H763" s="240"/>
      <c r="I763" s="241">
        <f>ROUND(E763*H763,2)</f>
        <v>0</v>
      </c>
      <c r="J763" s="240"/>
      <c r="K763" s="241">
        <f>ROUND(E763*J763,2)</f>
        <v>0</v>
      </c>
      <c r="L763" s="241">
        <v>21</v>
      </c>
      <c r="M763" s="241">
        <f>G763*(1+L763/100)</f>
        <v>0</v>
      </c>
      <c r="N763" s="239">
        <v>0</v>
      </c>
      <c r="O763" s="239">
        <f>ROUND(E763*N763,2)</f>
        <v>0</v>
      </c>
      <c r="P763" s="239">
        <v>0</v>
      </c>
      <c r="Q763" s="239">
        <f>ROUND(E763*P763,2)</f>
        <v>0</v>
      </c>
      <c r="R763" s="241" t="s">
        <v>576</v>
      </c>
      <c r="S763" s="241" t="s">
        <v>204</v>
      </c>
      <c r="T763" s="242" t="s">
        <v>204</v>
      </c>
      <c r="U763" s="224">
        <v>0</v>
      </c>
      <c r="V763" s="224">
        <f>ROUND(E763*U763,2)</f>
        <v>0</v>
      </c>
      <c r="W763" s="224"/>
      <c r="X763" s="224" t="s">
        <v>1049</v>
      </c>
      <c r="Y763" s="224" t="s">
        <v>207</v>
      </c>
      <c r="Z763" s="213"/>
      <c r="AA763" s="213"/>
      <c r="AB763" s="213"/>
      <c r="AC763" s="213"/>
      <c r="AD763" s="213"/>
      <c r="AE763" s="213"/>
      <c r="AF763" s="213"/>
      <c r="AG763" s="213" t="s">
        <v>1050</v>
      </c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2" x14ac:dyDescent="0.2">
      <c r="A764" s="220"/>
      <c r="B764" s="221"/>
      <c r="C764" s="247" t="s">
        <v>1061</v>
      </c>
      <c r="D764" s="244"/>
      <c r="E764" s="244"/>
      <c r="F764" s="244"/>
      <c r="G764" s="244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24"/>
      <c r="Z764" s="213"/>
      <c r="AA764" s="213"/>
      <c r="AB764" s="213"/>
      <c r="AC764" s="213"/>
      <c r="AD764" s="213"/>
      <c r="AE764" s="213"/>
      <c r="AF764" s="213"/>
      <c r="AG764" s="213" t="s">
        <v>210</v>
      </c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36">
        <v>202</v>
      </c>
      <c r="B765" s="237" t="s">
        <v>1062</v>
      </c>
      <c r="C765" s="246" t="s">
        <v>1063</v>
      </c>
      <c r="D765" s="238" t="s">
        <v>266</v>
      </c>
      <c r="E765" s="239">
        <v>50.51887</v>
      </c>
      <c r="F765" s="240"/>
      <c r="G765" s="241">
        <f>ROUND(E765*F765,2)</f>
        <v>0</v>
      </c>
      <c r="H765" s="240"/>
      <c r="I765" s="241">
        <f>ROUND(E765*H765,2)</f>
        <v>0</v>
      </c>
      <c r="J765" s="240"/>
      <c r="K765" s="241">
        <f>ROUND(E765*J765,2)</f>
        <v>0</v>
      </c>
      <c r="L765" s="241">
        <v>21</v>
      </c>
      <c r="M765" s="241">
        <f>G765*(1+L765/100)</f>
        <v>0</v>
      </c>
      <c r="N765" s="239">
        <v>0</v>
      </c>
      <c r="O765" s="239">
        <f>ROUND(E765*N765,2)</f>
        <v>0</v>
      </c>
      <c r="P765" s="239">
        <v>0</v>
      </c>
      <c r="Q765" s="239">
        <f>ROUND(E765*P765,2)</f>
        <v>0</v>
      </c>
      <c r="R765" s="241" t="s">
        <v>1064</v>
      </c>
      <c r="S765" s="241" t="s">
        <v>204</v>
      </c>
      <c r="T765" s="242" t="s">
        <v>204</v>
      </c>
      <c r="U765" s="224">
        <v>6.0000000000000001E-3</v>
      </c>
      <c r="V765" s="224">
        <f>ROUND(E765*U765,2)</f>
        <v>0.3</v>
      </c>
      <c r="W765" s="224"/>
      <c r="X765" s="224" t="s">
        <v>1049</v>
      </c>
      <c r="Y765" s="224" t="s">
        <v>207</v>
      </c>
      <c r="Z765" s="213"/>
      <c r="AA765" s="213"/>
      <c r="AB765" s="213"/>
      <c r="AC765" s="213"/>
      <c r="AD765" s="213"/>
      <c r="AE765" s="213"/>
      <c r="AF765" s="213"/>
      <c r="AG765" s="213" t="s">
        <v>1050</v>
      </c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2" x14ac:dyDescent="0.2">
      <c r="A766" s="220"/>
      <c r="B766" s="221"/>
      <c r="C766" s="267" t="s">
        <v>1065</v>
      </c>
      <c r="D766" s="256"/>
      <c r="E766" s="256"/>
      <c r="F766" s="256"/>
      <c r="G766" s="256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24"/>
      <c r="Z766" s="213"/>
      <c r="AA766" s="213"/>
      <c r="AB766" s="213"/>
      <c r="AC766" s="213"/>
      <c r="AD766" s="213"/>
      <c r="AE766" s="213"/>
      <c r="AF766" s="213"/>
      <c r="AG766" s="213" t="s">
        <v>253</v>
      </c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x14ac:dyDescent="0.2">
      <c r="A767" s="229" t="s">
        <v>199</v>
      </c>
      <c r="B767" s="230" t="s">
        <v>169</v>
      </c>
      <c r="C767" s="245" t="s">
        <v>28</v>
      </c>
      <c r="D767" s="231"/>
      <c r="E767" s="232"/>
      <c r="F767" s="233"/>
      <c r="G767" s="233">
        <f>SUMIF(AG768:AG769,"&lt;&gt;NOR",G768:G769)</f>
        <v>0</v>
      </c>
      <c r="H767" s="233"/>
      <c r="I767" s="233">
        <f>SUM(I768:I769)</f>
        <v>0</v>
      </c>
      <c r="J767" s="233"/>
      <c r="K767" s="233">
        <f>SUM(K768:K769)</f>
        <v>0</v>
      </c>
      <c r="L767" s="233"/>
      <c r="M767" s="233">
        <f>SUM(M768:M769)</f>
        <v>0</v>
      </c>
      <c r="N767" s="232"/>
      <c r="O767" s="232">
        <f>SUM(O768:O769)</f>
        <v>0</v>
      </c>
      <c r="P767" s="232"/>
      <c r="Q767" s="232">
        <f>SUM(Q768:Q769)</f>
        <v>0</v>
      </c>
      <c r="R767" s="233"/>
      <c r="S767" s="233"/>
      <c r="T767" s="234"/>
      <c r="U767" s="228"/>
      <c r="V767" s="228">
        <f>SUM(V768:V769)</f>
        <v>0</v>
      </c>
      <c r="W767" s="228"/>
      <c r="X767" s="228"/>
      <c r="Y767" s="228"/>
      <c r="AG767" t="s">
        <v>200</v>
      </c>
    </row>
    <row r="768" spans="1:60" outlineLevel="1" x14ac:dyDescent="0.2">
      <c r="A768" s="236">
        <v>203</v>
      </c>
      <c r="B768" s="237" t="s">
        <v>1066</v>
      </c>
      <c r="C768" s="246" t="s">
        <v>1067</v>
      </c>
      <c r="D768" s="238" t="s">
        <v>203</v>
      </c>
      <c r="E768" s="239">
        <v>1</v>
      </c>
      <c r="F768" s="240"/>
      <c r="G768" s="241">
        <f>ROUND(E768*F768,2)</f>
        <v>0</v>
      </c>
      <c r="H768" s="240"/>
      <c r="I768" s="241">
        <f>ROUND(E768*H768,2)</f>
        <v>0</v>
      </c>
      <c r="J768" s="240"/>
      <c r="K768" s="241">
        <f>ROUND(E768*J768,2)</f>
        <v>0</v>
      </c>
      <c r="L768" s="241">
        <v>21</v>
      </c>
      <c r="M768" s="241">
        <f>G768*(1+L768/100)</f>
        <v>0</v>
      </c>
      <c r="N768" s="239">
        <v>0</v>
      </c>
      <c r="O768" s="239">
        <f>ROUND(E768*N768,2)</f>
        <v>0</v>
      </c>
      <c r="P768" s="239">
        <v>0</v>
      </c>
      <c r="Q768" s="239">
        <f>ROUND(E768*P768,2)</f>
        <v>0</v>
      </c>
      <c r="R768" s="241"/>
      <c r="S768" s="241" t="s">
        <v>204</v>
      </c>
      <c r="T768" s="242" t="s">
        <v>205</v>
      </c>
      <c r="U768" s="224">
        <v>0</v>
      </c>
      <c r="V768" s="224">
        <f>ROUND(E768*U768,2)</f>
        <v>0</v>
      </c>
      <c r="W768" s="224"/>
      <c r="X768" s="224" t="s">
        <v>206</v>
      </c>
      <c r="Y768" s="224" t="s">
        <v>207</v>
      </c>
      <c r="Z768" s="213"/>
      <c r="AA768" s="213"/>
      <c r="AB768" s="213"/>
      <c r="AC768" s="213"/>
      <c r="AD768" s="213"/>
      <c r="AE768" s="213"/>
      <c r="AF768" s="213"/>
      <c r="AG768" s="213" t="s">
        <v>208</v>
      </c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2" x14ac:dyDescent="0.2">
      <c r="A769" s="220"/>
      <c r="B769" s="221"/>
      <c r="C769" s="247" t="s">
        <v>1068</v>
      </c>
      <c r="D769" s="244"/>
      <c r="E769" s="244"/>
      <c r="F769" s="244"/>
      <c r="G769" s="24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24"/>
      <c r="Z769" s="213"/>
      <c r="AA769" s="213"/>
      <c r="AB769" s="213"/>
      <c r="AC769" s="213"/>
      <c r="AD769" s="213"/>
      <c r="AE769" s="213"/>
      <c r="AF769" s="213"/>
      <c r="AG769" s="213" t="s">
        <v>210</v>
      </c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43" t="str">
        <f>C769</f>
        <v>Náklady na vyhotovení dokumentace skutečného provedení stavby a její předání objednateli v požadované formě a požadovaném počtu.</v>
      </c>
      <c r="BB769" s="213"/>
      <c r="BC769" s="213"/>
      <c r="BD769" s="213"/>
      <c r="BE769" s="213"/>
      <c r="BF769" s="213"/>
      <c r="BG769" s="213"/>
      <c r="BH769" s="213"/>
    </row>
    <row r="770" spans="1:60" x14ac:dyDescent="0.2">
      <c r="A770" s="3"/>
      <c r="B770" s="4"/>
      <c r="C770" s="249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AE770">
        <v>12</v>
      </c>
      <c r="AF770">
        <v>21</v>
      </c>
      <c r="AG770" t="s">
        <v>185</v>
      </c>
    </row>
    <row r="771" spans="1:60" x14ac:dyDescent="0.2">
      <c r="A771" s="216"/>
      <c r="B771" s="217" t="s">
        <v>29</v>
      </c>
      <c r="C771" s="250"/>
      <c r="D771" s="218"/>
      <c r="E771" s="219"/>
      <c r="F771" s="219"/>
      <c r="G771" s="235">
        <f>G8+G14+G44+G80+G97+G200+G217+G248+G277+G280+G285+G397+G427+G430+G459+G478+G534+G546+G614+G618+G658+G665+G679+G757+G767</f>
        <v>0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AE771">
        <f>SUMIF(L7:L769,AE770,G7:G769)</f>
        <v>0</v>
      </c>
      <c r="AF771">
        <f>SUMIF(L7:L769,AF770,G7:G769)</f>
        <v>0</v>
      </c>
      <c r="AG771" t="s">
        <v>233</v>
      </c>
    </row>
    <row r="772" spans="1:60" x14ac:dyDescent="0.2">
      <c r="C772" s="251"/>
      <c r="D772" s="10"/>
      <c r="AG772" t="s">
        <v>234</v>
      </c>
    </row>
    <row r="773" spans="1:60" x14ac:dyDescent="0.2">
      <c r="D773" s="10"/>
    </row>
    <row r="774" spans="1:60" x14ac:dyDescent="0.2">
      <c r="D774" s="10"/>
    </row>
    <row r="775" spans="1:60" x14ac:dyDescent="0.2">
      <c r="D775" s="10"/>
    </row>
    <row r="776" spans="1:60" x14ac:dyDescent="0.2">
      <c r="D776" s="10"/>
    </row>
    <row r="777" spans="1:60" x14ac:dyDescent="0.2">
      <c r="D777" s="10"/>
    </row>
    <row r="778" spans="1:60" x14ac:dyDescent="0.2">
      <c r="D778" s="10"/>
    </row>
    <row r="779" spans="1:60" x14ac:dyDescent="0.2">
      <c r="D779" s="10"/>
    </row>
    <row r="780" spans="1:60" x14ac:dyDescent="0.2">
      <c r="D780" s="10"/>
    </row>
    <row r="781" spans="1:60" x14ac:dyDescent="0.2">
      <c r="D781" s="10"/>
    </row>
    <row r="782" spans="1:60" x14ac:dyDescent="0.2">
      <c r="D782" s="10"/>
    </row>
    <row r="783" spans="1:60" x14ac:dyDescent="0.2">
      <c r="D783" s="10"/>
    </row>
    <row r="784" spans="1:60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WCmDGWo1iJV+dLNIhDGTzHQEkY4a0icTYRvuftTbxXiAFkcl5RwrttxkbDtL24E93ICv8g5u5fEO4BsP3N2gw==" saltValue="rCwzoccgYmQASnGf6o+vRw==" spinCount="100000" sheet="1" formatRows="0"/>
  <mergeCells count="108">
    <mergeCell ref="C726:G726"/>
    <mergeCell ref="C730:G730"/>
    <mergeCell ref="C756:G756"/>
    <mergeCell ref="C764:G764"/>
    <mergeCell ref="C766:G766"/>
    <mergeCell ref="C769:G769"/>
    <mergeCell ref="C720:G720"/>
    <mergeCell ref="C721:G721"/>
    <mergeCell ref="C722:G722"/>
    <mergeCell ref="C723:G723"/>
    <mergeCell ref="C724:G724"/>
    <mergeCell ref="C725:G725"/>
    <mergeCell ref="C711:G711"/>
    <mergeCell ref="C712:G712"/>
    <mergeCell ref="C713:G713"/>
    <mergeCell ref="C714:G714"/>
    <mergeCell ref="C715:G715"/>
    <mergeCell ref="C719:G719"/>
    <mergeCell ref="C705:G705"/>
    <mergeCell ref="C706:G706"/>
    <mergeCell ref="C707:G707"/>
    <mergeCell ref="C708:G708"/>
    <mergeCell ref="C709:G709"/>
    <mergeCell ref="C710:G710"/>
    <mergeCell ref="C600:G600"/>
    <mergeCell ref="C613:G613"/>
    <mergeCell ref="C616:G616"/>
    <mergeCell ref="C620:G620"/>
    <mergeCell ref="C622:G622"/>
    <mergeCell ref="C691:G691"/>
    <mergeCell ref="C491:G491"/>
    <mergeCell ref="C499:G499"/>
    <mergeCell ref="C533:G533"/>
    <mergeCell ref="C545:G545"/>
    <mergeCell ref="C577:G577"/>
    <mergeCell ref="C591:G591"/>
    <mergeCell ref="C425:G425"/>
    <mergeCell ref="C429:G429"/>
    <mergeCell ref="C434:G434"/>
    <mergeCell ref="C458:G458"/>
    <mergeCell ref="C477:G477"/>
    <mergeCell ref="C480:G480"/>
    <mergeCell ref="C399:G399"/>
    <mergeCell ref="C412:G412"/>
    <mergeCell ref="C413:G413"/>
    <mergeCell ref="C416:G416"/>
    <mergeCell ref="C417:G417"/>
    <mergeCell ref="C420:G420"/>
    <mergeCell ref="C344:G344"/>
    <mergeCell ref="C346:G346"/>
    <mergeCell ref="C349:G349"/>
    <mergeCell ref="C352:G352"/>
    <mergeCell ref="C384:G384"/>
    <mergeCell ref="C387:G387"/>
    <mergeCell ref="C299:G299"/>
    <mergeCell ref="C318:G318"/>
    <mergeCell ref="C321:G321"/>
    <mergeCell ref="C328:G328"/>
    <mergeCell ref="C334:G334"/>
    <mergeCell ref="C339:G339"/>
    <mergeCell ref="C231:G231"/>
    <mergeCell ref="C287:G287"/>
    <mergeCell ref="C288:G288"/>
    <mergeCell ref="C290:G290"/>
    <mergeCell ref="C293:G293"/>
    <mergeCell ref="C296:G296"/>
    <mergeCell ref="C169:G169"/>
    <mergeCell ref="C202:G202"/>
    <mergeCell ref="C203:G203"/>
    <mergeCell ref="C219:G219"/>
    <mergeCell ref="C220:G220"/>
    <mergeCell ref="C227:G227"/>
    <mergeCell ref="C130:G130"/>
    <mergeCell ref="C140:G140"/>
    <mergeCell ref="C143:G143"/>
    <mergeCell ref="C146:G146"/>
    <mergeCell ref="C154:G154"/>
    <mergeCell ref="C161:G161"/>
    <mergeCell ref="C94:G94"/>
    <mergeCell ref="C95:G95"/>
    <mergeCell ref="C100:G100"/>
    <mergeCell ref="C101:G101"/>
    <mergeCell ref="C104:G104"/>
    <mergeCell ref="C128:G128"/>
    <mergeCell ref="C87:G87"/>
    <mergeCell ref="C88:G88"/>
    <mergeCell ref="C89:G89"/>
    <mergeCell ref="C90:G90"/>
    <mergeCell ref="C92:G92"/>
    <mergeCell ref="C93:G93"/>
    <mergeCell ref="C50:G50"/>
    <mergeCell ref="C55:G55"/>
    <mergeCell ref="C65:G65"/>
    <mergeCell ref="C66:G66"/>
    <mergeCell ref="C72:G72"/>
    <mergeCell ref="C82:G82"/>
    <mergeCell ref="C19:G19"/>
    <mergeCell ref="C22:G22"/>
    <mergeCell ref="C25:G25"/>
    <mergeCell ref="C28:G28"/>
    <mergeCell ref="C32:G32"/>
    <mergeCell ref="C35:G35"/>
    <mergeCell ref="A1:G1"/>
    <mergeCell ref="C2:G2"/>
    <mergeCell ref="C3:G3"/>
    <mergeCell ref="C4:G4"/>
    <mergeCell ref="C12:G12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65C4-432D-4289-A900-A69032C46D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235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53</v>
      </c>
      <c r="C3" s="202" t="s">
        <v>54</v>
      </c>
      <c r="D3" s="200"/>
      <c r="E3" s="200"/>
      <c r="F3" s="200"/>
      <c r="G3" s="201"/>
      <c r="AC3" s="177" t="s">
        <v>1070</v>
      </c>
      <c r="AG3" t="s">
        <v>175</v>
      </c>
    </row>
    <row r="4" spans="1:60" ht="24.95" customHeight="1" x14ac:dyDescent="0.2">
      <c r="A4" s="203" t="s">
        <v>9</v>
      </c>
      <c r="B4" s="204" t="s">
        <v>55</v>
      </c>
      <c r="C4" s="205" t="s">
        <v>54</v>
      </c>
      <c r="D4" s="206"/>
      <c r="E4" s="206"/>
      <c r="F4" s="206"/>
      <c r="G4" s="207"/>
      <c r="AG4" t="s">
        <v>176</v>
      </c>
    </row>
    <row r="5" spans="1:60" x14ac:dyDescent="0.2">
      <c r="D5" s="10"/>
    </row>
    <row r="6" spans="1:60" ht="38.25" x14ac:dyDescent="0.2">
      <c r="A6" s="209" t="s">
        <v>177</v>
      </c>
      <c r="B6" s="211" t="s">
        <v>178</v>
      </c>
      <c r="C6" s="211" t="s">
        <v>179</v>
      </c>
      <c r="D6" s="210" t="s">
        <v>180</v>
      </c>
      <c r="E6" s="209" t="s">
        <v>181</v>
      </c>
      <c r="F6" s="208" t="s">
        <v>182</v>
      </c>
      <c r="G6" s="209" t="s">
        <v>29</v>
      </c>
      <c r="H6" s="212" t="s">
        <v>30</v>
      </c>
      <c r="I6" s="212" t="s">
        <v>183</v>
      </c>
      <c r="J6" s="212" t="s">
        <v>31</v>
      </c>
      <c r="K6" s="212" t="s">
        <v>184</v>
      </c>
      <c r="L6" s="212" t="s">
        <v>185</v>
      </c>
      <c r="M6" s="212" t="s">
        <v>186</v>
      </c>
      <c r="N6" s="212" t="s">
        <v>187</v>
      </c>
      <c r="O6" s="212" t="s">
        <v>188</v>
      </c>
      <c r="P6" s="212" t="s">
        <v>189</v>
      </c>
      <c r="Q6" s="212" t="s">
        <v>190</v>
      </c>
      <c r="R6" s="212" t="s">
        <v>191</v>
      </c>
      <c r="S6" s="212" t="s">
        <v>192</v>
      </c>
      <c r="T6" s="212" t="s">
        <v>193</v>
      </c>
      <c r="U6" s="212" t="s">
        <v>194</v>
      </c>
      <c r="V6" s="212" t="s">
        <v>195</v>
      </c>
      <c r="W6" s="212" t="s">
        <v>196</v>
      </c>
      <c r="X6" s="212" t="s">
        <v>197</v>
      </c>
      <c r="Y6" s="212" t="s">
        <v>198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199</v>
      </c>
      <c r="B8" s="230" t="s">
        <v>101</v>
      </c>
      <c r="C8" s="245" t="s">
        <v>102</v>
      </c>
      <c r="D8" s="231"/>
      <c r="E8" s="232"/>
      <c r="F8" s="233"/>
      <c r="G8" s="233">
        <f>SUMIF(AG9:AG19,"&lt;&gt;NOR",G9:G19)</f>
        <v>0</v>
      </c>
      <c r="H8" s="233"/>
      <c r="I8" s="233">
        <f>SUM(I9:I19)</f>
        <v>0</v>
      </c>
      <c r="J8" s="233"/>
      <c r="K8" s="233">
        <f>SUM(K9:K19)</f>
        <v>0</v>
      </c>
      <c r="L8" s="233"/>
      <c r="M8" s="233">
        <f>SUM(M9:M19)</f>
        <v>0</v>
      </c>
      <c r="N8" s="232"/>
      <c r="O8" s="232">
        <f>SUM(O9:O19)</f>
        <v>0.77</v>
      </c>
      <c r="P8" s="232"/>
      <c r="Q8" s="232">
        <f>SUM(Q9:Q19)</f>
        <v>0</v>
      </c>
      <c r="R8" s="233"/>
      <c r="S8" s="233"/>
      <c r="T8" s="234"/>
      <c r="U8" s="228"/>
      <c r="V8" s="228">
        <f>SUM(V9:V19)</f>
        <v>35.299999999999997</v>
      </c>
      <c r="W8" s="228"/>
      <c r="X8" s="228"/>
      <c r="Y8" s="228"/>
      <c r="AG8" t="s">
        <v>200</v>
      </c>
    </row>
    <row r="9" spans="1:60" outlineLevel="1" x14ac:dyDescent="0.2">
      <c r="A9" s="236">
        <v>1</v>
      </c>
      <c r="B9" s="237" t="s">
        <v>391</v>
      </c>
      <c r="C9" s="246" t="s">
        <v>392</v>
      </c>
      <c r="D9" s="238" t="s">
        <v>261</v>
      </c>
      <c r="E9" s="239">
        <v>33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4.9199999999999999E-3</v>
      </c>
      <c r="O9" s="239">
        <f>ROUND(E9*N9,2)</f>
        <v>0.16</v>
      </c>
      <c r="P9" s="239">
        <v>0</v>
      </c>
      <c r="Q9" s="239">
        <f>ROUND(E9*P9,2)</f>
        <v>0</v>
      </c>
      <c r="R9" s="241" t="s">
        <v>246</v>
      </c>
      <c r="S9" s="241" t="s">
        <v>204</v>
      </c>
      <c r="T9" s="242" t="s">
        <v>204</v>
      </c>
      <c r="U9" s="224">
        <v>0.34181</v>
      </c>
      <c r="V9" s="224">
        <f>ROUND(E9*U9,2)</f>
        <v>11.28</v>
      </c>
      <c r="W9" s="224"/>
      <c r="X9" s="224" t="s">
        <v>240</v>
      </c>
      <c r="Y9" s="224" t="s">
        <v>207</v>
      </c>
      <c r="Z9" s="213"/>
      <c r="AA9" s="213"/>
      <c r="AB9" s="213"/>
      <c r="AC9" s="213"/>
      <c r="AD9" s="213"/>
      <c r="AE9" s="213"/>
      <c r="AF9" s="213"/>
      <c r="AG9" s="213" t="s">
        <v>241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67" t="s">
        <v>393</v>
      </c>
      <c r="D10" s="256"/>
      <c r="E10" s="256"/>
      <c r="F10" s="256"/>
      <c r="G10" s="25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253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jakoukoliv maltou, z pomocného pracovního lešení o výšce podlahy do 1900 mm a pro zatížení do 1,5 kPa,</v>
      </c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48" t="s">
        <v>1071</v>
      </c>
      <c r="D11" s="226"/>
      <c r="E11" s="227">
        <v>33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232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2</v>
      </c>
      <c r="B12" s="237" t="s">
        <v>1072</v>
      </c>
      <c r="C12" s="246" t="s">
        <v>1073</v>
      </c>
      <c r="D12" s="238" t="s">
        <v>238</v>
      </c>
      <c r="E12" s="239">
        <v>8.9700000000000006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6.8000000000000005E-2</v>
      </c>
      <c r="O12" s="239">
        <f>ROUND(E12*N12,2)</f>
        <v>0.61</v>
      </c>
      <c r="P12" s="239">
        <v>0</v>
      </c>
      <c r="Q12" s="239">
        <f>ROUND(E12*P12,2)</f>
        <v>0</v>
      </c>
      <c r="R12" s="241" t="s">
        <v>246</v>
      </c>
      <c r="S12" s="241" t="s">
        <v>204</v>
      </c>
      <c r="T12" s="242" t="s">
        <v>204</v>
      </c>
      <c r="U12" s="224">
        <v>0.71397999999999995</v>
      </c>
      <c r="V12" s="224">
        <f>ROUND(E12*U12,2)</f>
        <v>6.4</v>
      </c>
      <c r="W12" s="224"/>
      <c r="X12" s="224" t="s">
        <v>240</v>
      </c>
      <c r="Y12" s="224" t="s">
        <v>207</v>
      </c>
      <c r="Z12" s="213"/>
      <c r="AA12" s="213"/>
      <c r="AB12" s="213"/>
      <c r="AC12" s="213"/>
      <c r="AD12" s="213"/>
      <c r="AE12" s="213"/>
      <c r="AF12" s="213"/>
      <c r="AG12" s="213" t="s">
        <v>241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67" t="s">
        <v>413</v>
      </c>
      <c r="D13" s="256"/>
      <c r="E13" s="256"/>
      <c r="F13" s="256"/>
      <c r="G13" s="256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253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48" t="s">
        <v>1074</v>
      </c>
      <c r="D14" s="226"/>
      <c r="E14" s="227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232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2">
      <c r="A15" s="220"/>
      <c r="B15" s="221"/>
      <c r="C15" s="248" t="s">
        <v>1075</v>
      </c>
      <c r="D15" s="226"/>
      <c r="E15" s="227">
        <v>6.9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232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20"/>
      <c r="B16" s="221"/>
      <c r="C16" s="248" t="s">
        <v>1076</v>
      </c>
      <c r="D16" s="226"/>
      <c r="E16" s="227">
        <v>2.0699999999999998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232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57">
        <v>3</v>
      </c>
      <c r="B17" s="258" t="s">
        <v>1077</v>
      </c>
      <c r="C17" s="268" t="s">
        <v>1078</v>
      </c>
      <c r="D17" s="259" t="s">
        <v>1079</v>
      </c>
      <c r="E17" s="260">
        <v>16</v>
      </c>
      <c r="F17" s="261"/>
      <c r="G17" s="262">
        <f>ROUND(E17*F17,2)</f>
        <v>0</v>
      </c>
      <c r="H17" s="261"/>
      <c r="I17" s="262">
        <f>ROUND(E17*H17,2)</f>
        <v>0</v>
      </c>
      <c r="J17" s="261"/>
      <c r="K17" s="262">
        <f>ROUND(E17*J17,2)</f>
        <v>0</v>
      </c>
      <c r="L17" s="262">
        <v>21</v>
      </c>
      <c r="M17" s="262">
        <f>G17*(1+L17/100)</f>
        <v>0</v>
      </c>
      <c r="N17" s="260">
        <v>0</v>
      </c>
      <c r="O17" s="260">
        <f>ROUND(E17*N17,2)</f>
        <v>0</v>
      </c>
      <c r="P17" s="260">
        <v>0</v>
      </c>
      <c r="Q17" s="260">
        <f>ROUND(E17*P17,2)</f>
        <v>0</v>
      </c>
      <c r="R17" s="262"/>
      <c r="S17" s="262" t="s">
        <v>355</v>
      </c>
      <c r="T17" s="263" t="s">
        <v>205</v>
      </c>
      <c r="U17" s="224">
        <v>1</v>
      </c>
      <c r="V17" s="224">
        <f>ROUND(E17*U17,2)</f>
        <v>16</v>
      </c>
      <c r="W17" s="224"/>
      <c r="X17" s="224" t="s">
        <v>240</v>
      </c>
      <c r="Y17" s="224" t="s">
        <v>207</v>
      </c>
      <c r="Z17" s="213"/>
      <c r="AA17" s="213"/>
      <c r="AB17" s="213"/>
      <c r="AC17" s="213"/>
      <c r="AD17" s="213"/>
      <c r="AE17" s="213"/>
      <c r="AF17" s="213"/>
      <c r="AG17" s="213" t="s">
        <v>241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36">
        <v>4</v>
      </c>
      <c r="B18" s="237" t="s">
        <v>709</v>
      </c>
      <c r="C18" s="246" t="s">
        <v>710</v>
      </c>
      <c r="D18" s="238" t="s">
        <v>266</v>
      </c>
      <c r="E18" s="239">
        <v>0.77232000000000001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246</v>
      </c>
      <c r="S18" s="241" t="s">
        <v>204</v>
      </c>
      <c r="T18" s="242" t="s">
        <v>204</v>
      </c>
      <c r="U18" s="224">
        <v>2.1</v>
      </c>
      <c r="V18" s="224">
        <f>ROUND(E18*U18,2)</f>
        <v>1.62</v>
      </c>
      <c r="W18" s="224"/>
      <c r="X18" s="224" t="s">
        <v>711</v>
      </c>
      <c r="Y18" s="224" t="s">
        <v>207</v>
      </c>
      <c r="Z18" s="213"/>
      <c r="AA18" s="213"/>
      <c r="AB18" s="213"/>
      <c r="AC18" s="213"/>
      <c r="AD18" s="213"/>
      <c r="AE18" s="213"/>
      <c r="AF18" s="213"/>
      <c r="AG18" s="213" t="s">
        <v>712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67" t="s">
        <v>713</v>
      </c>
      <c r="D19" s="256"/>
      <c r="E19" s="256"/>
      <c r="F19" s="256"/>
      <c r="G19" s="256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253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229" t="s">
        <v>199</v>
      </c>
      <c r="B20" s="230" t="s">
        <v>109</v>
      </c>
      <c r="C20" s="245" t="s">
        <v>110</v>
      </c>
      <c r="D20" s="231"/>
      <c r="E20" s="232"/>
      <c r="F20" s="233"/>
      <c r="G20" s="233">
        <f>SUMIF(AG21:AG48,"&lt;&gt;NOR",G21:G48)</f>
        <v>0</v>
      </c>
      <c r="H20" s="233"/>
      <c r="I20" s="233">
        <f>SUM(I21:I48)</f>
        <v>0</v>
      </c>
      <c r="J20" s="233"/>
      <c r="K20" s="233">
        <f>SUM(K21:K48)</f>
        <v>0</v>
      </c>
      <c r="L20" s="233"/>
      <c r="M20" s="233">
        <f>SUM(M21:M48)</f>
        <v>0</v>
      </c>
      <c r="N20" s="232"/>
      <c r="O20" s="232">
        <f>SUM(O21:O48)</f>
        <v>0.11</v>
      </c>
      <c r="P20" s="232"/>
      <c r="Q20" s="232">
        <f>SUM(Q21:Q48)</f>
        <v>1.55</v>
      </c>
      <c r="R20" s="233"/>
      <c r="S20" s="233"/>
      <c r="T20" s="234"/>
      <c r="U20" s="228"/>
      <c r="V20" s="228">
        <f>SUM(V21:V48)</f>
        <v>126.96000000000001</v>
      </c>
      <c r="W20" s="228"/>
      <c r="X20" s="228"/>
      <c r="Y20" s="228"/>
      <c r="AG20" t="s">
        <v>200</v>
      </c>
    </row>
    <row r="21" spans="1:60" outlineLevel="1" x14ac:dyDescent="0.2">
      <c r="A21" s="257">
        <v>5</v>
      </c>
      <c r="B21" s="258" t="s">
        <v>1080</v>
      </c>
      <c r="C21" s="268" t="s">
        <v>1081</v>
      </c>
      <c r="D21" s="259" t="s">
        <v>245</v>
      </c>
      <c r="E21" s="260">
        <v>7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21</v>
      </c>
      <c r="M21" s="262">
        <f>G21*(1+L21/100)</f>
        <v>0</v>
      </c>
      <c r="N21" s="260">
        <v>4.2000000000000002E-4</v>
      </c>
      <c r="O21" s="260">
        <f>ROUND(E21*N21,2)</f>
        <v>0</v>
      </c>
      <c r="P21" s="260">
        <v>6.4000000000000005E-4</v>
      </c>
      <c r="Q21" s="260">
        <f>ROUND(E21*P21,2)</f>
        <v>0</v>
      </c>
      <c r="R21" s="262" t="s">
        <v>576</v>
      </c>
      <c r="S21" s="262" t="s">
        <v>204</v>
      </c>
      <c r="T21" s="263" t="s">
        <v>204</v>
      </c>
      <c r="U21" s="224">
        <v>2.4</v>
      </c>
      <c r="V21" s="224">
        <f>ROUND(E21*U21,2)</f>
        <v>16.8</v>
      </c>
      <c r="W21" s="224"/>
      <c r="X21" s="224" t="s">
        <v>240</v>
      </c>
      <c r="Y21" s="224" t="s">
        <v>272</v>
      </c>
      <c r="Z21" s="213"/>
      <c r="AA21" s="213"/>
      <c r="AB21" s="213"/>
      <c r="AC21" s="213"/>
      <c r="AD21" s="213"/>
      <c r="AE21" s="213"/>
      <c r="AF21" s="213"/>
      <c r="AG21" s="213" t="s">
        <v>241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6">
        <v>6</v>
      </c>
      <c r="B22" s="237" t="s">
        <v>1082</v>
      </c>
      <c r="C22" s="246" t="s">
        <v>1083</v>
      </c>
      <c r="D22" s="238" t="s">
        <v>245</v>
      </c>
      <c r="E22" s="239">
        <v>1.05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1.4E-3</v>
      </c>
      <c r="O22" s="239">
        <f>ROUND(E22*N22,2)</f>
        <v>0</v>
      </c>
      <c r="P22" s="239">
        <v>1.7700000000000001E-3</v>
      </c>
      <c r="Q22" s="239">
        <f>ROUND(E22*P22,2)</f>
        <v>0</v>
      </c>
      <c r="R22" s="241" t="s">
        <v>576</v>
      </c>
      <c r="S22" s="241" t="s">
        <v>204</v>
      </c>
      <c r="T22" s="242" t="s">
        <v>204</v>
      </c>
      <c r="U22" s="224">
        <v>2.5</v>
      </c>
      <c r="V22" s="224">
        <f>ROUND(E22*U22,2)</f>
        <v>2.63</v>
      </c>
      <c r="W22" s="224"/>
      <c r="X22" s="224" t="s">
        <v>240</v>
      </c>
      <c r="Y22" s="224" t="s">
        <v>207</v>
      </c>
      <c r="Z22" s="213"/>
      <c r="AA22" s="213"/>
      <c r="AB22" s="213"/>
      <c r="AC22" s="213"/>
      <c r="AD22" s="213"/>
      <c r="AE22" s="213"/>
      <c r="AF22" s="213"/>
      <c r="AG22" s="213" t="s">
        <v>241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48" t="s">
        <v>1084</v>
      </c>
      <c r="D23" s="226"/>
      <c r="E23" s="227">
        <v>1.05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232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6">
        <v>7</v>
      </c>
      <c r="B24" s="237" t="s">
        <v>1085</v>
      </c>
      <c r="C24" s="246" t="s">
        <v>1086</v>
      </c>
      <c r="D24" s="238" t="s">
        <v>245</v>
      </c>
      <c r="E24" s="239">
        <v>4.2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1.58E-3</v>
      </c>
      <c r="O24" s="239">
        <f>ROUND(E24*N24,2)</f>
        <v>0.01</v>
      </c>
      <c r="P24" s="239">
        <v>1.256E-2</v>
      </c>
      <c r="Q24" s="239">
        <f>ROUND(E24*P24,2)</f>
        <v>0.05</v>
      </c>
      <c r="R24" s="241" t="s">
        <v>576</v>
      </c>
      <c r="S24" s="241" t="s">
        <v>204</v>
      </c>
      <c r="T24" s="242" t="s">
        <v>204</v>
      </c>
      <c r="U24" s="224">
        <v>2.7</v>
      </c>
      <c r="V24" s="224">
        <f>ROUND(E24*U24,2)</f>
        <v>11.34</v>
      </c>
      <c r="W24" s="224"/>
      <c r="X24" s="224" t="s">
        <v>240</v>
      </c>
      <c r="Y24" s="224" t="s">
        <v>207</v>
      </c>
      <c r="Z24" s="213"/>
      <c r="AA24" s="213"/>
      <c r="AB24" s="213"/>
      <c r="AC24" s="213"/>
      <c r="AD24" s="213"/>
      <c r="AE24" s="213"/>
      <c r="AF24" s="213"/>
      <c r="AG24" s="213" t="s">
        <v>241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48" t="s">
        <v>1087</v>
      </c>
      <c r="D25" s="226"/>
      <c r="E25" s="227">
        <v>4.2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232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6">
        <v>8</v>
      </c>
      <c r="B26" s="237" t="s">
        <v>1088</v>
      </c>
      <c r="C26" s="246" t="s">
        <v>1089</v>
      </c>
      <c r="D26" s="238" t="s">
        <v>245</v>
      </c>
      <c r="E26" s="239">
        <v>5.6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1.92E-3</v>
      </c>
      <c r="O26" s="239">
        <f>ROUND(E26*N26,2)</f>
        <v>0.01</v>
      </c>
      <c r="P26" s="239">
        <v>3.3169999999999998E-2</v>
      </c>
      <c r="Q26" s="239">
        <f>ROUND(E26*P26,2)</f>
        <v>0.19</v>
      </c>
      <c r="R26" s="241" t="s">
        <v>576</v>
      </c>
      <c r="S26" s="241" t="s">
        <v>204</v>
      </c>
      <c r="T26" s="242" t="s">
        <v>204</v>
      </c>
      <c r="U26" s="224">
        <v>3.9</v>
      </c>
      <c r="V26" s="224">
        <f>ROUND(E26*U26,2)</f>
        <v>21.84</v>
      </c>
      <c r="W26" s="224"/>
      <c r="X26" s="224" t="s">
        <v>240</v>
      </c>
      <c r="Y26" s="224" t="s">
        <v>207</v>
      </c>
      <c r="Z26" s="213"/>
      <c r="AA26" s="213"/>
      <c r="AB26" s="213"/>
      <c r="AC26" s="213"/>
      <c r="AD26" s="213"/>
      <c r="AE26" s="213"/>
      <c r="AF26" s="213"/>
      <c r="AG26" s="213" t="s">
        <v>241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48" t="s">
        <v>1090</v>
      </c>
      <c r="D27" s="226"/>
      <c r="E27" s="227">
        <v>5.6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232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57">
        <v>9</v>
      </c>
      <c r="B28" s="258" t="s">
        <v>1091</v>
      </c>
      <c r="C28" s="268" t="s">
        <v>1092</v>
      </c>
      <c r="D28" s="259" t="s">
        <v>245</v>
      </c>
      <c r="E28" s="260">
        <v>7</v>
      </c>
      <c r="F28" s="261"/>
      <c r="G28" s="262">
        <f>ROUND(E28*F28,2)</f>
        <v>0</v>
      </c>
      <c r="H28" s="261"/>
      <c r="I28" s="262">
        <f>ROUND(E28*H28,2)</f>
        <v>0</v>
      </c>
      <c r="J28" s="261"/>
      <c r="K28" s="262">
        <f>ROUND(E28*J28,2)</f>
        <v>0</v>
      </c>
      <c r="L28" s="262">
        <v>21</v>
      </c>
      <c r="M28" s="262">
        <f>G28*(1+L28/100)</f>
        <v>0</v>
      </c>
      <c r="N28" s="260">
        <v>2.31E-3</v>
      </c>
      <c r="O28" s="260">
        <f>ROUND(E28*N28,2)</f>
        <v>0.02</v>
      </c>
      <c r="P28" s="260">
        <v>0</v>
      </c>
      <c r="Q28" s="260">
        <f>ROUND(E28*P28,2)</f>
        <v>0</v>
      </c>
      <c r="R28" s="262" t="s">
        <v>576</v>
      </c>
      <c r="S28" s="262" t="s">
        <v>204</v>
      </c>
      <c r="T28" s="263" t="s">
        <v>204</v>
      </c>
      <c r="U28" s="224">
        <v>1.4490000000000001</v>
      </c>
      <c r="V28" s="224">
        <f>ROUND(E28*U28,2)</f>
        <v>10.14</v>
      </c>
      <c r="W28" s="224"/>
      <c r="X28" s="224" t="s">
        <v>240</v>
      </c>
      <c r="Y28" s="224" t="s">
        <v>272</v>
      </c>
      <c r="Z28" s="213"/>
      <c r="AA28" s="213"/>
      <c r="AB28" s="213"/>
      <c r="AC28" s="213"/>
      <c r="AD28" s="213"/>
      <c r="AE28" s="213"/>
      <c r="AF28" s="213"/>
      <c r="AG28" s="213" t="s">
        <v>241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57">
        <v>10</v>
      </c>
      <c r="B29" s="258" t="s">
        <v>1093</v>
      </c>
      <c r="C29" s="268" t="s">
        <v>1094</v>
      </c>
      <c r="D29" s="259" t="s">
        <v>245</v>
      </c>
      <c r="E29" s="260">
        <v>1.05</v>
      </c>
      <c r="F29" s="261"/>
      <c r="G29" s="262">
        <f>ROUND(E29*F29,2)</f>
        <v>0</v>
      </c>
      <c r="H29" s="261"/>
      <c r="I29" s="262">
        <f>ROUND(E29*H29,2)</f>
        <v>0</v>
      </c>
      <c r="J29" s="261"/>
      <c r="K29" s="262">
        <f>ROUND(E29*J29,2)</f>
        <v>0</v>
      </c>
      <c r="L29" s="262">
        <v>21</v>
      </c>
      <c r="M29" s="262">
        <f>G29*(1+L29/100)</f>
        <v>0</v>
      </c>
      <c r="N29" s="260">
        <v>2.4499999999999999E-3</v>
      </c>
      <c r="O29" s="260">
        <f>ROUND(E29*N29,2)</f>
        <v>0</v>
      </c>
      <c r="P29" s="260">
        <v>0</v>
      </c>
      <c r="Q29" s="260">
        <f>ROUND(E29*P29,2)</f>
        <v>0</v>
      </c>
      <c r="R29" s="262" t="s">
        <v>576</v>
      </c>
      <c r="S29" s="262" t="s">
        <v>204</v>
      </c>
      <c r="T29" s="263" t="s">
        <v>204</v>
      </c>
      <c r="U29" s="224">
        <v>1.669</v>
      </c>
      <c r="V29" s="224">
        <f>ROUND(E29*U29,2)</f>
        <v>1.75</v>
      </c>
      <c r="W29" s="224"/>
      <c r="X29" s="224" t="s">
        <v>240</v>
      </c>
      <c r="Y29" s="224" t="s">
        <v>207</v>
      </c>
      <c r="Z29" s="213"/>
      <c r="AA29" s="213"/>
      <c r="AB29" s="213"/>
      <c r="AC29" s="213"/>
      <c r="AD29" s="213"/>
      <c r="AE29" s="213"/>
      <c r="AF29" s="213"/>
      <c r="AG29" s="213" t="s">
        <v>241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57">
        <v>11</v>
      </c>
      <c r="B30" s="258" t="s">
        <v>1095</v>
      </c>
      <c r="C30" s="268" t="s">
        <v>1096</v>
      </c>
      <c r="D30" s="259" t="s">
        <v>245</v>
      </c>
      <c r="E30" s="260">
        <v>4.2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21</v>
      </c>
      <c r="M30" s="262">
        <f>G30*(1+L30/100)</f>
        <v>0</v>
      </c>
      <c r="N30" s="260">
        <v>2.5600000000000002E-3</v>
      </c>
      <c r="O30" s="260">
        <f>ROUND(E30*N30,2)</f>
        <v>0.01</v>
      </c>
      <c r="P30" s="260">
        <v>0</v>
      </c>
      <c r="Q30" s="260">
        <f>ROUND(E30*P30,2)</f>
        <v>0</v>
      </c>
      <c r="R30" s="262" t="s">
        <v>576</v>
      </c>
      <c r="S30" s="262" t="s">
        <v>204</v>
      </c>
      <c r="T30" s="263" t="s">
        <v>204</v>
      </c>
      <c r="U30" s="224">
        <v>1.7889999999999999</v>
      </c>
      <c r="V30" s="224">
        <f>ROUND(E30*U30,2)</f>
        <v>7.51</v>
      </c>
      <c r="W30" s="224"/>
      <c r="X30" s="224" t="s">
        <v>240</v>
      </c>
      <c r="Y30" s="224" t="s">
        <v>207</v>
      </c>
      <c r="Z30" s="213"/>
      <c r="AA30" s="213"/>
      <c r="AB30" s="213"/>
      <c r="AC30" s="213"/>
      <c r="AD30" s="213"/>
      <c r="AE30" s="213"/>
      <c r="AF30" s="213"/>
      <c r="AG30" s="213" t="s">
        <v>241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57">
        <v>12</v>
      </c>
      <c r="B31" s="258" t="s">
        <v>1097</v>
      </c>
      <c r="C31" s="268" t="s">
        <v>1098</v>
      </c>
      <c r="D31" s="259" t="s">
        <v>245</v>
      </c>
      <c r="E31" s="260">
        <v>5.6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21</v>
      </c>
      <c r="M31" s="262">
        <f>G31*(1+L31/100)</f>
        <v>0</v>
      </c>
      <c r="N31" s="260">
        <v>2.7299999999999998E-3</v>
      </c>
      <c r="O31" s="260">
        <f>ROUND(E31*N31,2)</f>
        <v>0.02</v>
      </c>
      <c r="P31" s="260">
        <v>0</v>
      </c>
      <c r="Q31" s="260">
        <f>ROUND(E31*P31,2)</f>
        <v>0</v>
      </c>
      <c r="R31" s="262" t="s">
        <v>576</v>
      </c>
      <c r="S31" s="262" t="s">
        <v>204</v>
      </c>
      <c r="T31" s="263" t="s">
        <v>204</v>
      </c>
      <c r="U31" s="224">
        <v>2.3889999999999998</v>
      </c>
      <c r="V31" s="224">
        <f>ROUND(E31*U31,2)</f>
        <v>13.38</v>
      </c>
      <c r="W31" s="224"/>
      <c r="X31" s="224" t="s">
        <v>240</v>
      </c>
      <c r="Y31" s="224" t="s">
        <v>207</v>
      </c>
      <c r="Z31" s="213"/>
      <c r="AA31" s="213"/>
      <c r="AB31" s="213"/>
      <c r="AC31" s="213"/>
      <c r="AD31" s="213"/>
      <c r="AE31" s="213"/>
      <c r="AF31" s="213"/>
      <c r="AG31" s="213" t="s">
        <v>241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57">
        <v>13</v>
      </c>
      <c r="B32" s="258" t="s">
        <v>1099</v>
      </c>
      <c r="C32" s="268" t="s">
        <v>1100</v>
      </c>
      <c r="D32" s="259" t="s">
        <v>245</v>
      </c>
      <c r="E32" s="260">
        <v>7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21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 t="s">
        <v>576</v>
      </c>
      <c r="S32" s="262" t="s">
        <v>204</v>
      </c>
      <c r="T32" s="263" t="s">
        <v>204</v>
      </c>
      <c r="U32" s="224">
        <v>0.47</v>
      </c>
      <c r="V32" s="224">
        <f>ROUND(E32*U32,2)</f>
        <v>3.29</v>
      </c>
      <c r="W32" s="224"/>
      <c r="X32" s="224" t="s">
        <v>240</v>
      </c>
      <c r="Y32" s="224" t="s">
        <v>272</v>
      </c>
      <c r="Z32" s="213"/>
      <c r="AA32" s="213"/>
      <c r="AB32" s="213"/>
      <c r="AC32" s="213"/>
      <c r="AD32" s="213"/>
      <c r="AE32" s="213"/>
      <c r="AF32" s="213"/>
      <c r="AG32" s="213" t="s">
        <v>241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57">
        <v>14</v>
      </c>
      <c r="B33" s="258" t="s">
        <v>1101</v>
      </c>
      <c r="C33" s="268" t="s">
        <v>1102</v>
      </c>
      <c r="D33" s="259" t="s">
        <v>245</v>
      </c>
      <c r="E33" s="260">
        <v>1.05</v>
      </c>
      <c r="F33" s="261"/>
      <c r="G33" s="262">
        <f>ROUND(E33*F33,2)</f>
        <v>0</v>
      </c>
      <c r="H33" s="261"/>
      <c r="I33" s="262">
        <f>ROUND(E33*H33,2)</f>
        <v>0</v>
      </c>
      <c r="J33" s="261"/>
      <c r="K33" s="262">
        <f>ROUND(E33*J33,2)</f>
        <v>0</v>
      </c>
      <c r="L33" s="262">
        <v>21</v>
      </c>
      <c r="M33" s="262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2" t="s">
        <v>576</v>
      </c>
      <c r="S33" s="262" t="s">
        <v>204</v>
      </c>
      <c r="T33" s="263" t="s">
        <v>204</v>
      </c>
      <c r="U33" s="224">
        <v>0.56000000000000005</v>
      </c>
      <c r="V33" s="224">
        <f>ROUND(E33*U33,2)</f>
        <v>0.59</v>
      </c>
      <c r="W33" s="224"/>
      <c r="X33" s="224" t="s">
        <v>240</v>
      </c>
      <c r="Y33" s="224" t="s">
        <v>207</v>
      </c>
      <c r="Z33" s="213"/>
      <c r="AA33" s="213"/>
      <c r="AB33" s="213"/>
      <c r="AC33" s="213"/>
      <c r="AD33" s="213"/>
      <c r="AE33" s="213"/>
      <c r="AF33" s="213"/>
      <c r="AG33" s="213" t="s">
        <v>241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57">
        <v>15</v>
      </c>
      <c r="B34" s="258" t="s">
        <v>1103</v>
      </c>
      <c r="C34" s="268" t="s">
        <v>1104</v>
      </c>
      <c r="D34" s="259" t="s">
        <v>245</v>
      </c>
      <c r="E34" s="260">
        <v>4.2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21</v>
      </c>
      <c r="M34" s="262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2" t="s">
        <v>576</v>
      </c>
      <c r="S34" s="262" t="s">
        <v>204</v>
      </c>
      <c r="T34" s="263" t="s">
        <v>204</v>
      </c>
      <c r="U34" s="224">
        <v>0.63</v>
      </c>
      <c r="V34" s="224">
        <f>ROUND(E34*U34,2)</f>
        <v>2.65</v>
      </c>
      <c r="W34" s="224"/>
      <c r="X34" s="224" t="s">
        <v>240</v>
      </c>
      <c r="Y34" s="224" t="s">
        <v>207</v>
      </c>
      <c r="Z34" s="213"/>
      <c r="AA34" s="213"/>
      <c r="AB34" s="213"/>
      <c r="AC34" s="213"/>
      <c r="AD34" s="213"/>
      <c r="AE34" s="213"/>
      <c r="AF34" s="213"/>
      <c r="AG34" s="213" t="s">
        <v>241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57">
        <v>16</v>
      </c>
      <c r="B35" s="258" t="s">
        <v>1105</v>
      </c>
      <c r="C35" s="268" t="s">
        <v>1106</v>
      </c>
      <c r="D35" s="259" t="s">
        <v>245</v>
      </c>
      <c r="E35" s="260">
        <v>5.6</v>
      </c>
      <c r="F35" s="261"/>
      <c r="G35" s="262">
        <f>ROUND(E35*F35,2)</f>
        <v>0</v>
      </c>
      <c r="H35" s="261"/>
      <c r="I35" s="262">
        <f>ROUND(E35*H35,2)</f>
        <v>0</v>
      </c>
      <c r="J35" s="261"/>
      <c r="K35" s="262">
        <f>ROUND(E35*J35,2)</f>
        <v>0</v>
      </c>
      <c r="L35" s="262">
        <v>21</v>
      </c>
      <c r="M35" s="262">
        <f>G35*(1+L35/100)</f>
        <v>0</v>
      </c>
      <c r="N35" s="260">
        <v>0</v>
      </c>
      <c r="O35" s="260">
        <f>ROUND(E35*N35,2)</f>
        <v>0</v>
      </c>
      <c r="P35" s="260">
        <v>0</v>
      </c>
      <c r="Q35" s="260">
        <f>ROUND(E35*P35,2)</f>
        <v>0</v>
      </c>
      <c r="R35" s="262" t="s">
        <v>576</v>
      </c>
      <c r="S35" s="262" t="s">
        <v>204</v>
      </c>
      <c r="T35" s="263" t="s">
        <v>204</v>
      </c>
      <c r="U35" s="224">
        <v>0.83</v>
      </c>
      <c r="V35" s="224">
        <f>ROUND(E35*U35,2)</f>
        <v>4.6500000000000004</v>
      </c>
      <c r="W35" s="224"/>
      <c r="X35" s="224" t="s">
        <v>240</v>
      </c>
      <c r="Y35" s="224" t="s">
        <v>207</v>
      </c>
      <c r="Z35" s="213"/>
      <c r="AA35" s="213"/>
      <c r="AB35" s="213"/>
      <c r="AC35" s="213"/>
      <c r="AD35" s="213"/>
      <c r="AE35" s="213"/>
      <c r="AF35" s="213"/>
      <c r="AG35" s="213" t="s">
        <v>241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6">
        <v>17</v>
      </c>
      <c r="B36" s="237" t="s">
        <v>1107</v>
      </c>
      <c r="C36" s="246" t="s">
        <v>1108</v>
      </c>
      <c r="D36" s="238" t="s">
        <v>245</v>
      </c>
      <c r="E36" s="239">
        <v>52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4.8999999999999998E-4</v>
      </c>
      <c r="O36" s="239">
        <f>ROUND(E36*N36,2)</f>
        <v>0.03</v>
      </c>
      <c r="P36" s="239">
        <v>1.9E-2</v>
      </c>
      <c r="Q36" s="239">
        <f>ROUND(E36*P36,2)</f>
        <v>0.99</v>
      </c>
      <c r="R36" s="241" t="s">
        <v>576</v>
      </c>
      <c r="S36" s="241" t="s">
        <v>204</v>
      </c>
      <c r="T36" s="242" t="s">
        <v>204</v>
      </c>
      <c r="U36" s="224">
        <v>0.38200000000000001</v>
      </c>
      <c r="V36" s="224">
        <f>ROUND(E36*U36,2)</f>
        <v>19.86</v>
      </c>
      <c r="W36" s="224"/>
      <c r="X36" s="224" t="s">
        <v>240</v>
      </c>
      <c r="Y36" s="224" t="s">
        <v>207</v>
      </c>
      <c r="Z36" s="213"/>
      <c r="AA36" s="213"/>
      <c r="AB36" s="213"/>
      <c r="AC36" s="213"/>
      <c r="AD36" s="213"/>
      <c r="AE36" s="213"/>
      <c r="AF36" s="213"/>
      <c r="AG36" s="213" t="s">
        <v>241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47" t="s">
        <v>694</v>
      </c>
      <c r="D37" s="244"/>
      <c r="E37" s="244"/>
      <c r="F37" s="244"/>
      <c r="G37" s="24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3"/>
      <c r="AA37" s="213"/>
      <c r="AB37" s="213"/>
      <c r="AC37" s="213"/>
      <c r="AD37" s="213"/>
      <c r="AE37" s="213"/>
      <c r="AF37" s="213"/>
      <c r="AG37" s="213" t="s">
        <v>210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48" t="s">
        <v>1109</v>
      </c>
      <c r="D38" s="226"/>
      <c r="E38" s="227">
        <v>40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232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20"/>
      <c r="B39" s="221"/>
      <c r="C39" s="248" t="s">
        <v>1110</v>
      </c>
      <c r="D39" s="226"/>
      <c r="E39" s="227">
        <v>12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232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6">
        <v>18</v>
      </c>
      <c r="B40" s="237" t="s">
        <v>1111</v>
      </c>
      <c r="C40" s="246" t="s">
        <v>1112</v>
      </c>
      <c r="D40" s="238" t="s">
        <v>245</v>
      </c>
      <c r="E40" s="239">
        <v>18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4.8999999999999998E-4</v>
      </c>
      <c r="O40" s="239">
        <f>ROUND(E40*N40,2)</f>
        <v>0.01</v>
      </c>
      <c r="P40" s="239">
        <v>1.7999999999999999E-2</v>
      </c>
      <c r="Q40" s="239">
        <f>ROUND(E40*P40,2)</f>
        <v>0.32</v>
      </c>
      <c r="R40" s="241" t="s">
        <v>576</v>
      </c>
      <c r="S40" s="241" t="s">
        <v>204</v>
      </c>
      <c r="T40" s="242" t="s">
        <v>204</v>
      </c>
      <c r="U40" s="224">
        <v>0.34200000000000003</v>
      </c>
      <c r="V40" s="224">
        <f>ROUND(E40*U40,2)</f>
        <v>6.16</v>
      </c>
      <c r="W40" s="224"/>
      <c r="X40" s="224" t="s">
        <v>240</v>
      </c>
      <c r="Y40" s="224" t="s">
        <v>207</v>
      </c>
      <c r="Z40" s="213"/>
      <c r="AA40" s="213"/>
      <c r="AB40" s="213"/>
      <c r="AC40" s="213"/>
      <c r="AD40" s="213"/>
      <c r="AE40" s="213"/>
      <c r="AF40" s="213"/>
      <c r="AG40" s="213" t="s">
        <v>241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47" t="s">
        <v>694</v>
      </c>
      <c r="D41" s="244"/>
      <c r="E41" s="244"/>
      <c r="F41" s="244"/>
      <c r="G41" s="24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210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7">
        <v>19</v>
      </c>
      <c r="B42" s="258" t="s">
        <v>1113</v>
      </c>
      <c r="C42" s="268" t="s">
        <v>1114</v>
      </c>
      <c r="D42" s="259" t="s">
        <v>1115</v>
      </c>
      <c r="E42" s="260">
        <v>6</v>
      </c>
      <c r="F42" s="261"/>
      <c r="G42" s="262">
        <f>ROUND(E42*F42,2)</f>
        <v>0</v>
      </c>
      <c r="H42" s="261"/>
      <c r="I42" s="262">
        <f>ROUND(E42*H42,2)</f>
        <v>0</v>
      </c>
      <c r="J42" s="261"/>
      <c r="K42" s="262">
        <f>ROUND(E42*J42,2)</f>
        <v>0</v>
      </c>
      <c r="L42" s="262">
        <v>21</v>
      </c>
      <c r="M42" s="262">
        <f>G42*(1+L42/100)</f>
        <v>0</v>
      </c>
      <c r="N42" s="260">
        <v>0</v>
      </c>
      <c r="O42" s="260">
        <f>ROUND(E42*N42,2)</f>
        <v>0</v>
      </c>
      <c r="P42" s="260">
        <v>0</v>
      </c>
      <c r="Q42" s="260">
        <f>ROUND(E42*P42,2)</f>
        <v>0</v>
      </c>
      <c r="R42" s="262"/>
      <c r="S42" s="262" t="s">
        <v>355</v>
      </c>
      <c r="T42" s="263" t="s">
        <v>205</v>
      </c>
      <c r="U42" s="224">
        <v>0</v>
      </c>
      <c r="V42" s="224">
        <f>ROUND(E42*U42,2)</f>
        <v>0</v>
      </c>
      <c r="W42" s="224"/>
      <c r="X42" s="224" t="s">
        <v>240</v>
      </c>
      <c r="Y42" s="224" t="s">
        <v>207</v>
      </c>
      <c r="Z42" s="213"/>
      <c r="AA42" s="213"/>
      <c r="AB42" s="213"/>
      <c r="AC42" s="213"/>
      <c r="AD42" s="213"/>
      <c r="AE42" s="213"/>
      <c r="AF42" s="213"/>
      <c r="AG42" s="213" t="s">
        <v>241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6">
        <v>20</v>
      </c>
      <c r="B43" s="237" t="s">
        <v>1116</v>
      </c>
      <c r="C43" s="246" t="s">
        <v>1117</v>
      </c>
      <c r="D43" s="238" t="s">
        <v>266</v>
      </c>
      <c r="E43" s="239">
        <v>1.55281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 t="s">
        <v>1118</v>
      </c>
      <c r="S43" s="241" t="s">
        <v>204</v>
      </c>
      <c r="T43" s="242" t="s">
        <v>204</v>
      </c>
      <c r="U43" s="224">
        <v>2.68</v>
      </c>
      <c r="V43" s="224">
        <f>ROUND(E43*U43,2)</f>
        <v>4.16</v>
      </c>
      <c r="W43" s="224"/>
      <c r="X43" s="224" t="s">
        <v>819</v>
      </c>
      <c r="Y43" s="224" t="s">
        <v>207</v>
      </c>
      <c r="Z43" s="213"/>
      <c r="AA43" s="213"/>
      <c r="AB43" s="213"/>
      <c r="AC43" s="213"/>
      <c r="AD43" s="213"/>
      <c r="AE43" s="213"/>
      <c r="AF43" s="213"/>
      <c r="AG43" s="213" t="s">
        <v>820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48" t="s">
        <v>1119</v>
      </c>
      <c r="D44" s="226"/>
      <c r="E44" s="227">
        <v>1.32481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232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48" t="s">
        <v>1120</v>
      </c>
      <c r="D45" s="226"/>
      <c r="E45" s="227">
        <v>0.22800000000000001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232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36">
        <v>21</v>
      </c>
      <c r="B46" s="237" t="s">
        <v>709</v>
      </c>
      <c r="C46" s="246" t="s">
        <v>710</v>
      </c>
      <c r="D46" s="238" t="s">
        <v>266</v>
      </c>
      <c r="E46" s="239">
        <v>0.10088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41" t="s">
        <v>246</v>
      </c>
      <c r="S46" s="241" t="s">
        <v>204</v>
      </c>
      <c r="T46" s="242" t="s">
        <v>204</v>
      </c>
      <c r="U46" s="224">
        <v>2.1</v>
      </c>
      <c r="V46" s="224">
        <f>ROUND(E46*U46,2)</f>
        <v>0.21</v>
      </c>
      <c r="W46" s="224"/>
      <c r="X46" s="224" t="s">
        <v>711</v>
      </c>
      <c r="Y46" s="224" t="s">
        <v>207</v>
      </c>
      <c r="Z46" s="213"/>
      <c r="AA46" s="213"/>
      <c r="AB46" s="213"/>
      <c r="AC46" s="213"/>
      <c r="AD46" s="213"/>
      <c r="AE46" s="213"/>
      <c r="AF46" s="213"/>
      <c r="AG46" s="213" t="s">
        <v>712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67" t="s">
        <v>713</v>
      </c>
      <c r="D47" s="256"/>
      <c r="E47" s="256"/>
      <c r="F47" s="256"/>
      <c r="G47" s="256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253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57">
        <v>22</v>
      </c>
      <c r="B48" s="258" t="s">
        <v>1121</v>
      </c>
      <c r="C48" s="268" t="s">
        <v>1122</v>
      </c>
      <c r="D48" s="259" t="s">
        <v>266</v>
      </c>
      <c r="E48" s="260">
        <v>1.55684</v>
      </c>
      <c r="F48" s="261"/>
      <c r="G48" s="262">
        <f>ROUND(E48*F48,2)</f>
        <v>0</v>
      </c>
      <c r="H48" s="261"/>
      <c r="I48" s="262">
        <f>ROUND(E48*H48,2)</f>
        <v>0</v>
      </c>
      <c r="J48" s="261"/>
      <c r="K48" s="262">
        <f>ROUND(E48*J48,2)</f>
        <v>0</v>
      </c>
      <c r="L48" s="262">
        <v>21</v>
      </c>
      <c r="M48" s="262">
        <f>G48*(1+L48/100)</f>
        <v>0</v>
      </c>
      <c r="N48" s="260">
        <v>0</v>
      </c>
      <c r="O48" s="260">
        <f>ROUND(E48*N48,2)</f>
        <v>0</v>
      </c>
      <c r="P48" s="260">
        <v>0</v>
      </c>
      <c r="Q48" s="260">
        <f>ROUND(E48*P48,2)</f>
        <v>0</v>
      </c>
      <c r="R48" s="262" t="s">
        <v>576</v>
      </c>
      <c r="S48" s="262" t="s">
        <v>932</v>
      </c>
      <c r="T48" s="263" t="s">
        <v>932</v>
      </c>
      <c r="U48" s="224">
        <v>0</v>
      </c>
      <c r="V48" s="224">
        <f>ROUND(E48*U48,2)</f>
        <v>0</v>
      </c>
      <c r="W48" s="224"/>
      <c r="X48" s="224" t="s">
        <v>1049</v>
      </c>
      <c r="Y48" s="224" t="s">
        <v>207</v>
      </c>
      <c r="Z48" s="213"/>
      <c r="AA48" s="213"/>
      <c r="AB48" s="213"/>
      <c r="AC48" s="213"/>
      <c r="AD48" s="213"/>
      <c r="AE48" s="213"/>
      <c r="AF48" s="213"/>
      <c r="AG48" s="213" t="s">
        <v>1050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">
      <c r="A49" s="229" t="s">
        <v>199</v>
      </c>
      <c r="B49" s="230" t="s">
        <v>113</v>
      </c>
      <c r="C49" s="245" t="s">
        <v>114</v>
      </c>
      <c r="D49" s="231"/>
      <c r="E49" s="232"/>
      <c r="F49" s="233"/>
      <c r="G49" s="233">
        <f>SUMIF(AG50:AG50,"&lt;&gt;NOR",G50:G50)</f>
        <v>0</v>
      </c>
      <c r="H49" s="233"/>
      <c r="I49" s="233">
        <f>SUM(I50:I50)</f>
        <v>0</v>
      </c>
      <c r="J49" s="233"/>
      <c r="K49" s="233">
        <f>SUM(K50:K50)</f>
        <v>0</v>
      </c>
      <c r="L49" s="233"/>
      <c r="M49" s="233">
        <f>SUM(M50:M50)</f>
        <v>0</v>
      </c>
      <c r="N49" s="232"/>
      <c r="O49" s="232">
        <f>SUM(O50:O50)</f>
        <v>0.08</v>
      </c>
      <c r="P49" s="232"/>
      <c r="Q49" s="232">
        <f>SUM(Q50:Q50)</f>
        <v>0</v>
      </c>
      <c r="R49" s="233"/>
      <c r="S49" s="233"/>
      <c r="T49" s="234"/>
      <c r="U49" s="228"/>
      <c r="V49" s="228">
        <f>SUM(V50:V50)</f>
        <v>10.7</v>
      </c>
      <c r="W49" s="228"/>
      <c r="X49" s="228"/>
      <c r="Y49" s="228"/>
      <c r="AG49" t="s">
        <v>200</v>
      </c>
    </row>
    <row r="50" spans="1:60" outlineLevel="1" x14ac:dyDescent="0.2">
      <c r="A50" s="257">
        <v>23</v>
      </c>
      <c r="B50" s="258" t="s">
        <v>560</v>
      </c>
      <c r="C50" s="268" t="s">
        <v>561</v>
      </c>
      <c r="D50" s="259" t="s">
        <v>238</v>
      </c>
      <c r="E50" s="260">
        <v>50</v>
      </c>
      <c r="F50" s="261"/>
      <c r="G50" s="262">
        <f>ROUND(E50*F50,2)</f>
        <v>0</v>
      </c>
      <c r="H50" s="261"/>
      <c r="I50" s="262">
        <f>ROUND(E50*H50,2)</f>
        <v>0</v>
      </c>
      <c r="J50" s="261"/>
      <c r="K50" s="262">
        <f>ROUND(E50*J50,2)</f>
        <v>0</v>
      </c>
      <c r="L50" s="262">
        <v>21</v>
      </c>
      <c r="M50" s="262">
        <f>G50*(1+L50/100)</f>
        <v>0</v>
      </c>
      <c r="N50" s="260">
        <v>1.58E-3</v>
      </c>
      <c r="O50" s="260">
        <f>ROUND(E50*N50,2)</f>
        <v>0.08</v>
      </c>
      <c r="P50" s="260">
        <v>0</v>
      </c>
      <c r="Q50" s="260">
        <f>ROUND(E50*P50,2)</f>
        <v>0</v>
      </c>
      <c r="R50" s="262" t="s">
        <v>562</v>
      </c>
      <c r="S50" s="262" t="s">
        <v>204</v>
      </c>
      <c r="T50" s="263" t="s">
        <v>204</v>
      </c>
      <c r="U50" s="224">
        <v>0.214</v>
      </c>
      <c r="V50" s="224">
        <f>ROUND(E50*U50,2)</f>
        <v>10.7</v>
      </c>
      <c r="W50" s="224"/>
      <c r="X50" s="224" t="s">
        <v>240</v>
      </c>
      <c r="Y50" s="224" t="s">
        <v>207</v>
      </c>
      <c r="Z50" s="213"/>
      <c r="AA50" s="213"/>
      <c r="AB50" s="213"/>
      <c r="AC50" s="213"/>
      <c r="AD50" s="213"/>
      <c r="AE50" s="213"/>
      <c r="AF50" s="213"/>
      <c r="AG50" s="213" t="s">
        <v>241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9" t="s">
        <v>199</v>
      </c>
      <c r="B51" s="230" t="s">
        <v>123</v>
      </c>
      <c r="C51" s="245" t="s">
        <v>124</v>
      </c>
      <c r="D51" s="231"/>
      <c r="E51" s="232"/>
      <c r="F51" s="233"/>
      <c r="G51" s="233">
        <f>SUMIF(AG52:AG53,"&lt;&gt;NOR",G52:G53)</f>
        <v>0</v>
      </c>
      <c r="H51" s="233"/>
      <c r="I51" s="233">
        <f>SUM(I52:I53)</f>
        <v>0</v>
      </c>
      <c r="J51" s="233"/>
      <c r="K51" s="233">
        <f>SUM(K52:K53)</f>
        <v>0</v>
      </c>
      <c r="L51" s="233"/>
      <c r="M51" s="233">
        <f>SUM(M52:M53)</f>
        <v>0</v>
      </c>
      <c r="N51" s="232"/>
      <c r="O51" s="232">
        <f>SUM(O52:O53)</f>
        <v>0</v>
      </c>
      <c r="P51" s="232"/>
      <c r="Q51" s="232">
        <f>SUM(Q52:Q53)</f>
        <v>0</v>
      </c>
      <c r="R51" s="233"/>
      <c r="S51" s="233"/>
      <c r="T51" s="234"/>
      <c r="U51" s="228"/>
      <c r="V51" s="228">
        <f>SUM(V52:V53)</f>
        <v>0</v>
      </c>
      <c r="W51" s="228"/>
      <c r="X51" s="228"/>
      <c r="Y51" s="228"/>
      <c r="AG51" t="s">
        <v>200</v>
      </c>
    </row>
    <row r="52" spans="1:60" outlineLevel="1" x14ac:dyDescent="0.2">
      <c r="A52" s="257">
        <v>24</v>
      </c>
      <c r="B52" s="258" t="s">
        <v>1123</v>
      </c>
      <c r="C52" s="268" t="s">
        <v>1124</v>
      </c>
      <c r="D52" s="259" t="s">
        <v>1115</v>
      </c>
      <c r="E52" s="260">
        <v>72</v>
      </c>
      <c r="F52" s="261"/>
      <c r="G52" s="262">
        <f>ROUND(E52*F52,2)</f>
        <v>0</v>
      </c>
      <c r="H52" s="261"/>
      <c r="I52" s="262">
        <f>ROUND(E52*H52,2)</f>
        <v>0</v>
      </c>
      <c r="J52" s="261"/>
      <c r="K52" s="262">
        <f>ROUND(E52*J52,2)</f>
        <v>0</v>
      </c>
      <c r="L52" s="262">
        <v>21</v>
      </c>
      <c r="M52" s="262">
        <f>G52*(1+L52/100)</f>
        <v>0</v>
      </c>
      <c r="N52" s="260">
        <v>0</v>
      </c>
      <c r="O52" s="260">
        <f>ROUND(E52*N52,2)</f>
        <v>0</v>
      </c>
      <c r="P52" s="260">
        <v>0</v>
      </c>
      <c r="Q52" s="260">
        <f>ROUND(E52*P52,2)</f>
        <v>0</v>
      </c>
      <c r="R52" s="262"/>
      <c r="S52" s="262" t="s">
        <v>355</v>
      </c>
      <c r="T52" s="263" t="s">
        <v>205</v>
      </c>
      <c r="U52" s="224">
        <v>0</v>
      </c>
      <c r="V52" s="224">
        <f>ROUND(E52*U52,2)</f>
        <v>0</v>
      </c>
      <c r="W52" s="224"/>
      <c r="X52" s="224" t="s">
        <v>240</v>
      </c>
      <c r="Y52" s="224" t="s">
        <v>207</v>
      </c>
      <c r="Z52" s="213"/>
      <c r="AA52" s="213"/>
      <c r="AB52" s="213"/>
      <c r="AC52" s="213"/>
      <c r="AD52" s="213"/>
      <c r="AE52" s="213"/>
      <c r="AF52" s="213"/>
      <c r="AG52" s="213" t="s">
        <v>241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7">
        <v>25</v>
      </c>
      <c r="B53" s="258" t="s">
        <v>1125</v>
      </c>
      <c r="C53" s="268" t="s">
        <v>1126</v>
      </c>
      <c r="D53" s="259" t="s">
        <v>261</v>
      </c>
      <c r="E53" s="260">
        <v>1</v>
      </c>
      <c r="F53" s="261"/>
      <c r="G53" s="262">
        <f>ROUND(E53*F53,2)</f>
        <v>0</v>
      </c>
      <c r="H53" s="261"/>
      <c r="I53" s="262">
        <f>ROUND(E53*H53,2)</f>
        <v>0</v>
      </c>
      <c r="J53" s="261"/>
      <c r="K53" s="262">
        <f>ROUND(E53*J53,2)</f>
        <v>0</v>
      </c>
      <c r="L53" s="262">
        <v>21</v>
      </c>
      <c r="M53" s="262">
        <f>G53*(1+L53/100)</f>
        <v>0</v>
      </c>
      <c r="N53" s="260">
        <v>0</v>
      </c>
      <c r="O53" s="260">
        <f>ROUND(E53*N53,2)</f>
        <v>0</v>
      </c>
      <c r="P53" s="260">
        <v>0</v>
      </c>
      <c r="Q53" s="260">
        <f>ROUND(E53*P53,2)</f>
        <v>0</v>
      </c>
      <c r="R53" s="262"/>
      <c r="S53" s="262" t="s">
        <v>355</v>
      </c>
      <c r="T53" s="263" t="s">
        <v>205</v>
      </c>
      <c r="U53" s="224">
        <v>0</v>
      </c>
      <c r="V53" s="224">
        <f>ROUND(E53*U53,2)</f>
        <v>0</v>
      </c>
      <c r="W53" s="224"/>
      <c r="X53" s="224" t="s">
        <v>240</v>
      </c>
      <c r="Y53" s="224" t="s">
        <v>207</v>
      </c>
      <c r="Z53" s="213"/>
      <c r="AA53" s="213"/>
      <c r="AB53" s="213"/>
      <c r="AC53" s="213"/>
      <c r="AD53" s="213"/>
      <c r="AE53" s="213"/>
      <c r="AF53" s="213"/>
      <c r="AG53" s="213" t="s">
        <v>241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9" t="s">
        <v>199</v>
      </c>
      <c r="B54" s="230" t="s">
        <v>125</v>
      </c>
      <c r="C54" s="245" t="s">
        <v>126</v>
      </c>
      <c r="D54" s="231"/>
      <c r="E54" s="232"/>
      <c r="F54" s="233"/>
      <c r="G54" s="233">
        <f>SUMIF(AG55:AG83,"&lt;&gt;NOR",G55:G83)</f>
        <v>0</v>
      </c>
      <c r="H54" s="233"/>
      <c r="I54" s="233">
        <f>SUM(I55:I83)</f>
        <v>0</v>
      </c>
      <c r="J54" s="233"/>
      <c r="K54" s="233">
        <f>SUM(K55:K83)</f>
        <v>0</v>
      </c>
      <c r="L54" s="233"/>
      <c r="M54" s="233">
        <f>SUM(M55:M83)</f>
        <v>0</v>
      </c>
      <c r="N54" s="232"/>
      <c r="O54" s="232">
        <f>SUM(O55:O83)</f>
        <v>0</v>
      </c>
      <c r="P54" s="232"/>
      <c r="Q54" s="232">
        <f>SUM(Q55:Q83)</f>
        <v>0.52</v>
      </c>
      <c r="R54" s="233"/>
      <c r="S54" s="233"/>
      <c r="T54" s="234"/>
      <c r="U54" s="228"/>
      <c r="V54" s="228">
        <f>SUM(V55:V83)</f>
        <v>49.34</v>
      </c>
      <c r="W54" s="228"/>
      <c r="X54" s="228"/>
      <c r="Y54" s="228"/>
      <c r="AG54" t="s">
        <v>200</v>
      </c>
    </row>
    <row r="55" spans="1:60" outlineLevel="1" x14ac:dyDescent="0.2">
      <c r="A55" s="236">
        <v>26</v>
      </c>
      <c r="B55" s="237" t="s">
        <v>1127</v>
      </c>
      <c r="C55" s="246" t="s">
        <v>1128</v>
      </c>
      <c r="D55" s="238" t="s">
        <v>245</v>
      </c>
      <c r="E55" s="239">
        <v>46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2.0999999999999999E-3</v>
      </c>
      <c r="Q55" s="239">
        <f>ROUND(E55*P55,2)</f>
        <v>0.1</v>
      </c>
      <c r="R55" s="241" t="s">
        <v>957</v>
      </c>
      <c r="S55" s="241" t="s">
        <v>204</v>
      </c>
      <c r="T55" s="242" t="s">
        <v>204</v>
      </c>
      <c r="U55" s="224">
        <v>3.1E-2</v>
      </c>
      <c r="V55" s="224">
        <f>ROUND(E55*U55,2)</f>
        <v>1.43</v>
      </c>
      <c r="W55" s="224"/>
      <c r="X55" s="224" t="s">
        <v>240</v>
      </c>
      <c r="Y55" s="224" t="s">
        <v>207</v>
      </c>
      <c r="Z55" s="213"/>
      <c r="AA55" s="213"/>
      <c r="AB55" s="213"/>
      <c r="AC55" s="213"/>
      <c r="AD55" s="213"/>
      <c r="AE55" s="213"/>
      <c r="AF55" s="213"/>
      <c r="AG55" s="213" t="s">
        <v>241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67" t="s">
        <v>1129</v>
      </c>
      <c r="D56" s="256"/>
      <c r="E56" s="256"/>
      <c r="F56" s="256"/>
      <c r="G56" s="256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253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6">
        <v>27</v>
      </c>
      <c r="B57" s="237" t="s">
        <v>1130</v>
      </c>
      <c r="C57" s="246" t="s">
        <v>1131</v>
      </c>
      <c r="D57" s="238" t="s">
        <v>245</v>
      </c>
      <c r="E57" s="239">
        <v>62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1.98E-3</v>
      </c>
      <c r="Q57" s="239">
        <f>ROUND(E57*P57,2)</f>
        <v>0.12</v>
      </c>
      <c r="R57" s="241" t="s">
        <v>957</v>
      </c>
      <c r="S57" s="241" t="s">
        <v>204</v>
      </c>
      <c r="T57" s="242" t="s">
        <v>204</v>
      </c>
      <c r="U57" s="224">
        <v>8.3000000000000004E-2</v>
      </c>
      <c r="V57" s="224">
        <f>ROUND(E57*U57,2)</f>
        <v>5.15</v>
      </c>
      <c r="W57" s="224"/>
      <c r="X57" s="224" t="s">
        <v>240</v>
      </c>
      <c r="Y57" s="224" t="s">
        <v>207</v>
      </c>
      <c r="Z57" s="213"/>
      <c r="AA57" s="213"/>
      <c r="AB57" s="213"/>
      <c r="AC57" s="213"/>
      <c r="AD57" s="213"/>
      <c r="AE57" s="213"/>
      <c r="AF57" s="213"/>
      <c r="AG57" s="213" t="s">
        <v>241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67" t="s">
        <v>1129</v>
      </c>
      <c r="D58" s="256"/>
      <c r="E58" s="256"/>
      <c r="F58" s="256"/>
      <c r="G58" s="256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253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6">
        <v>28</v>
      </c>
      <c r="B59" s="237" t="s">
        <v>1132</v>
      </c>
      <c r="C59" s="246" t="s">
        <v>1133</v>
      </c>
      <c r="D59" s="238" t="s">
        <v>266</v>
      </c>
      <c r="E59" s="239">
        <v>0.21936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 t="s">
        <v>957</v>
      </c>
      <c r="S59" s="241" t="s">
        <v>204</v>
      </c>
      <c r="T59" s="242" t="s">
        <v>204</v>
      </c>
      <c r="U59" s="224">
        <v>3.379</v>
      </c>
      <c r="V59" s="224">
        <f>ROUND(E59*U59,2)</f>
        <v>0.74</v>
      </c>
      <c r="W59" s="224"/>
      <c r="X59" s="224" t="s">
        <v>240</v>
      </c>
      <c r="Y59" s="224" t="s">
        <v>207</v>
      </c>
      <c r="Z59" s="213"/>
      <c r="AA59" s="213"/>
      <c r="AB59" s="213"/>
      <c r="AC59" s="213"/>
      <c r="AD59" s="213"/>
      <c r="AE59" s="213"/>
      <c r="AF59" s="213"/>
      <c r="AG59" s="213" t="s">
        <v>241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67" t="s">
        <v>1134</v>
      </c>
      <c r="D60" s="256"/>
      <c r="E60" s="256"/>
      <c r="F60" s="256"/>
      <c r="G60" s="256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253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7">
        <v>29</v>
      </c>
      <c r="B61" s="258" t="s">
        <v>1135</v>
      </c>
      <c r="C61" s="268" t="s">
        <v>1136</v>
      </c>
      <c r="D61" s="259" t="s">
        <v>245</v>
      </c>
      <c r="E61" s="260">
        <v>120</v>
      </c>
      <c r="F61" s="261"/>
      <c r="G61" s="262">
        <f>ROUND(E61*F61,2)</f>
        <v>0</v>
      </c>
      <c r="H61" s="261"/>
      <c r="I61" s="262">
        <f>ROUND(E61*H61,2)</f>
        <v>0</v>
      </c>
      <c r="J61" s="261"/>
      <c r="K61" s="262">
        <f>ROUND(E61*J61,2)</f>
        <v>0</v>
      </c>
      <c r="L61" s="262">
        <v>21</v>
      </c>
      <c r="M61" s="262">
        <f>G61*(1+L61/100)</f>
        <v>0</v>
      </c>
      <c r="N61" s="260">
        <v>0</v>
      </c>
      <c r="O61" s="260">
        <f>ROUND(E61*N61,2)</f>
        <v>0</v>
      </c>
      <c r="P61" s="260">
        <v>2.7999999999999998E-4</v>
      </c>
      <c r="Q61" s="260">
        <f>ROUND(E61*P61,2)</f>
        <v>0.03</v>
      </c>
      <c r="R61" s="262" t="s">
        <v>957</v>
      </c>
      <c r="S61" s="262" t="s">
        <v>204</v>
      </c>
      <c r="T61" s="263" t="s">
        <v>204</v>
      </c>
      <c r="U61" s="224">
        <v>5.1999999999999998E-2</v>
      </c>
      <c r="V61" s="224">
        <f>ROUND(E61*U61,2)</f>
        <v>6.24</v>
      </c>
      <c r="W61" s="224"/>
      <c r="X61" s="224" t="s">
        <v>240</v>
      </c>
      <c r="Y61" s="224" t="s">
        <v>207</v>
      </c>
      <c r="Z61" s="213"/>
      <c r="AA61" s="213"/>
      <c r="AB61" s="213"/>
      <c r="AC61" s="213"/>
      <c r="AD61" s="213"/>
      <c r="AE61" s="213"/>
      <c r="AF61" s="213"/>
      <c r="AG61" s="213" t="s">
        <v>241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7">
        <v>30</v>
      </c>
      <c r="B62" s="258" t="s">
        <v>1137</v>
      </c>
      <c r="C62" s="268" t="s">
        <v>1138</v>
      </c>
      <c r="D62" s="259" t="s">
        <v>245</v>
      </c>
      <c r="E62" s="260">
        <v>120</v>
      </c>
      <c r="F62" s="261"/>
      <c r="G62" s="262">
        <f>ROUND(E62*F62,2)</f>
        <v>0</v>
      </c>
      <c r="H62" s="261"/>
      <c r="I62" s="262">
        <f>ROUND(E62*H62,2)</f>
        <v>0</v>
      </c>
      <c r="J62" s="261"/>
      <c r="K62" s="262">
        <f>ROUND(E62*J62,2)</f>
        <v>0</v>
      </c>
      <c r="L62" s="262">
        <v>21</v>
      </c>
      <c r="M62" s="262">
        <f>G62*(1+L62/100)</f>
        <v>0</v>
      </c>
      <c r="N62" s="260">
        <v>0</v>
      </c>
      <c r="O62" s="260">
        <f>ROUND(E62*N62,2)</f>
        <v>0</v>
      </c>
      <c r="P62" s="260">
        <v>2.3000000000000001E-4</v>
      </c>
      <c r="Q62" s="260">
        <f>ROUND(E62*P62,2)</f>
        <v>0.03</v>
      </c>
      <c r="R62" s="262" t="s">
        <v>957</v>
      </c>
      <c r="S62" s="262" t="s">
        <v>204</v>
      </c>
      <c r="T62" s="263" t="s">
        <v>204</v>
      </c>
      <c r="U62" s="224">
        <v>7.1999999999999995E-2</v>
      </c>
      <c r="V62" s="224">
        <f>ROUND(E62*U62,2)</f>
        <v>8.64</v>
      </c>
      <c r="W62" s="224"/>
      <c r="X62" s="224" t="s">
        <v>240</v>
      </c>
      <c r="Y62" s="224" t="s">
        <v>207</v>
      </c>
      <c r="Z62" s="213"/>
      <c r="AA62" s="213"/>
      <c r="AB62" s="213"/>
      <c r="AC62" s="213"/>
      <c r="AD62" s="213"/>
      <c r="AE62" s="213"/>
      <c r="AF62" s="213"/>
      <c r="AG62" s="213" t="s">
        <v>241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6">
        <v>31</v>
      </c>
      <c r="B63" s="237" t="s">
        <v>1139</v>
      </c>
      <c r="C63" s="246" t="s">
        <v>1140</v>
      </c>
      <c r="D63" s="238" t="s">
        <v>266</v>
      </c>
      <c r="E63" s="239">
        <v>6.1199999999999997E-2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 t="s">
        <v>957</v>
      </c>
      <c r="S63" s="241" t="s">
        <v>204</v>
      </c>
      <c r="T63" s="242" t="s">
        <v>204</v>
      </c>
      <c r="U63" s="224">
        <v>3.379</v>
      </c>
      <c r="V63" s="224">
        <f>ROUND(E63*U63,2)</f>
        <v>0.21</v>
      </c>
      <c r="W63" s="224"/>
      <c r="X63" s="224" t="s">
        <v>240</v>
      </c>
      <c r="Y63" s="224" t="s">
        <v>207</v>
      </c>
      <c r="Z63" s="213"/>
      <c r="AA63" s="213"/>
      <c r="AB63" s="213"/>
      <c r="AC63" s="213"/>
      <c r="AD63" s="213"/>
      <c r="AE63" s="213"/>
      <c r="AF63" s="213"/>
      <c r="AG63" s="213" t="s">
        <v>241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67" t="s">
        <v>1141</v>
      </c>
      <c r="D64" s="256"/>
      <c r="E64" s="256"/>
      <c r="F64" s="256"/>
      <c r="G64" s="256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253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57">
        <v>32</v>
      </c>
      <c r="B65" s="258" t="s">
        <v>1142</v>
      </c>
      <c r="C65" s="268" t="s">
        <v>1143</v>
      </c>
      <c r="D65" s="259" t="s">
        <v>555</v>
      </c>
      <c r="E65" s="260">
        <v>1</v>
      </c>
      <c r="F65" s="261"/>
      <c r="G65" s="262">
        <f>ROUND(E65*F65,2)</f>
        <v>0</v>
      </c>
      <c r="H65" s="261"/>
      <c r="I65" s="262">
        <f>ROUND(E65*H65,2)</f>
        <v>0</v>
      </c>
      <c r="J65" s="261"/>
      <c r="K65" s="262">
        <f>ROUND(E65*J65,2)</f>
        <v>0</v>
      </c>
      <c r="L65" s="262">
        <v>21</v>
      </c>
      <c r="M65" s="262">
        <f>G65*(1+L65/100)</f>
        <v>0</v>
      </c>
      <c r="N65" s="260">
        <v>0</v>
      </c>
      <c r="O65" s="260">
        <f>ROUND(E65*N65,2)</f>
        <v>0</v>
      </c>
      <c r="P65" s="260">
        <v>1.933E-2</v>
      </c>
      <c r="Q65" s="260">
        <f>ROUND(E65*P65,2)</f>
        <v>0.02</v>
      </c>
      <c r="R65" s="262" t="s">
        <v>957</v>
      </c>
      <c r="S65" s="262" t="s">
        <v>204</v>
      </c>
      <c r="T65" s="263" t="s">
        <v>204</v>
      </c>
      <c r="U65" s="224">
        <v>0.59</v>
      </c>
      <c r="V65" s="224">
        <f>ROUND(E65*U65,2)</f>
        <v>0.59</v>
      </c>
      <c r="W65" s="224"/>
      <c r="X65" s="224" t="s">
        <v>240</v>
      </c>
      <c r="Y65" s="224" t="s">
        <v>207</v>
      </c>
      <c r="Z65" s="213"/>
      <c r="AA65" s="213"/>
      <c r="AB65" s="213"/>
      <c r="AC65" s="213"/>
      <c r="AD65" s="213"/>
      <c r="AE65" s="213"/>
      <c r="AF65" s="213"/>
      <c r="AG65" s="213" t="s">
        <v>241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7">
        <v>33</v>
      </c>
      <c r="B66" s="258" t="s">
        <v>1144</v>
      </c>
      <c r="C66" s="268" t="s">
        <v>1145</v>
      </c>
      <c r="D66" s="259" t="s">
        <v>555</v>
      </c>
      <c r="E66" s="260">
        <v>3</v>
      </c>
      <c r="F66" s="261"/>
      <c r="G66" s="262">
        <f>ROUND(E66*F66,2)</f>
        <v>0</v>
      </c>
      <c r="H66" s="261"/>
      <c r="I66" s="262">
        <f>ROUND(E66*H66,2)</f>
        <v>0</v>
      </c>
      <c r="J66" s="261"/>
      <c r="K66" s="262">
        <f>ROUND(E66*J66,2)</f>
        <v>0</v>
      </c>
      <c r="L66" s="262">
        <v>21</v>
      </c>
      <c r="M66" s="262">
        <f>G66*(1+L66/100)</f>
        <v>0</v>
      </c>
      <c r="N66" s="260">
        <v>0</v>
      </c>
      <c r="O66" s="260">
        <f>ROUND(E66*N66,2)</f>
        <v>0</v>
      </c>
      <c r="P66" s="260">
        <v>1.9460000000000002E-2</v>
      </c>
      <c r="Q66" s="260">
        <f>ROUND(E66*P66,2)</f>
        <v>0.06</v>
      </c>
      <c r="R66" s="262" t="s">
        <v>957</v>
      </c>
      <c r="S66" s="262" t="s">
        <v>204</v>
      </c>
      <c r="T66" s="263" t="s">
        <v>204</v>
      </c>
      <c r="U66" s="224">
        <v>0.38200000000000001</v>
      </c>
      <c r="V66" s="224">
        <f>ROUND(E66*U66,2)</f>
        <v>1.1499999999999999</v>
      </c>
      <c r="W66" s="224"/>
      <c r="X66" s="224" t="s">
        <v>240</v>
      </c>
      <c r="Y66" s="224" t="s">
        <v>207</v>
      </c>
      <c r="Z66" s="213"/>
      <c r="AA66" s="213"/>
      <c r="AB66" s="213"/>
      <c r="AC66" s="213"/>
      <c r="AD66" s="213"/>
      <c r="AE66" s="213"/>
      <c r="AF66" s="213"/>
      <c r="AG66" s="213" t="s">
        <v>241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6">
        <v>34</v>
      </c>
      <c r="B67" s="237" t="s">
        <v>1146</v>
      </c>
      <c r="C67" s="246" t="s">
        <v>1147</v>
      </c>
      <c r="D67" s="238" t="s">
        <v>555</v>
      </c>
      <c r="E67" s="239">
        <v>1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3.4700000000000002E-2</v>
      </c>
      <c r="Q67" s="239">
        <f>ROUND(E67*P67,2)</f>
        <v>0.03</v>
      </c>
      <c r="R67" s="241" t="s">
        <v>957</v>
      </c>
      <c r="S67" s="241" t="s">
        <v>204</v>
      </c>
      <c r="T67" s="242" t="s">
        <v>204</v>
      </c>
      <c r="U67" s="224">
        <v>0.56899999999999995</v>
      </c>
      <c r="V67" s="224">
        <f>ROUND(E67*U67,2)</f>
        <v>0.56999999999999995</v>
      </c>
      <c r="W67" s="224"/>
      <c r="X67" s="224" t="s">
        <v>240</v>
      </c>
      <c r="Y67" s="224" t="s">
        <v>207</v>
      </c>
      <c r="Z67" s="213"/>
      <c r="AA67" s="213"/>
      <c r="AB67" s="213"/>
      <c r="AC67" s="213"/>
      <c r="AD67" s="213"/>
      <c r="AE67" s="213"/>
      <c r="AF67" s="213"/>
      <c r="AG67" s="213" t="s">
        <v>241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67" t="s">
        <v>1148</v>
      </c>
      <c r="D68" s="256"/>
      <c r="E68" s="256"/>
      <c r="F68" s="256"/>
      <c r="G68" s="256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253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6">
        <v>35</v>
      </c>
      <c r="B69" s="237" t="s">
        <v>1149</v>
      </c>
      <c r="C69" s="246" t="s">
        <v>1150</v>
      </c>
      <c r="D69" s="238" t="s">
        <v>266</v>
      </c>
      <c r="E69" s="239">
        <v>0.11865000000000001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41" t="s">
        <v>957</v>
      </c>
      <c r="S69" s="241" t="s">
        <v>204</v>
      </c>
      <c r="T69" s="242" t="s">
        <v>204</v>
      </c>
      <c r="U69" s="224">
        <v>3.169</v>
      </c>
      <c r="V69" s="224">
        <f>ROUND(E69*U69,2)</f>
        <v>0.38</v>
      </c>
      <c r="W69" s="224"/>
      <c r="X69" s="224" t="s">
        <v>240</v>
      </c>
      <c r="Y69" s="224" t="s">
        <v>207</v>
      </c>
      <c r="Z69" s="213"/>
      <c r="AA69" s="213"/>
      <c r="AB69" s="213"/>
      <c r="AC69" s="213"/>
      <c r="AD69" s="213"/>
      <c r="AE69" s="213"/>
      <c r="AF69" s="213"/>
      <c r="AG69" s="213" t="s">
        <v>241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67" t="s">
        <v>1141</v>
      </c>
      <c r="D70" s="256"/>
      <c r="E70" s="256"/>
      <c r="F70" s="256"/>
      <c r="G70" s="256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253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7">
        <v>36</v>
      </c>
      <c r="B71" s="258" t="s">
        <v>1151</v>
      </c>
      <c r="C71" s="268" t="s">
        <v>1152</v>
      </c>
      <c r="D71" s="259" t="s">
        <v>555</v>
      </c>
      <c r="E71" s="260">
        <v>4</v>
      </c>
      <c r="F71" s="261"/>
      <c r="G71" s="262">
        <f>ROUND(E71*F71,2)</f>
        <v>0</v>
      </c>
      <c r="H71" s="261"/>
      <c r="I71" s="262">
        <f>ROUND(E71*H71,2)</f>
        <v>0</v>
      </c>
      <c r="J71" s="261"/>
      <c r="K71" s="262">
        <f>ROUND(E71*J71,2)</f>
        <v>0</v>
      </c>
      <c r="L71" s="262">
        <v>21</v>
      </c>
      <c r="M71" s="262">
        <f>G71*(1+L71/100)</f>
        <v>0</v>
      </c>
      <c r="N71" s="260">
        <v>0</v>
      </c>
      <c r="O71" s="260">
        <f>ROUND(E71*N71,2)</f>
        <v>0</v>
      </c>
      <c r="P71" s="260">
        <v>1.56E-3</v>
      </c>
      <c r="Q71" s="260">
        <f>ROUND(E71*P71,2)</f>
        <v>0.01</v>
      </c>
      <c r="R71" s="262" t="s">
        <v>957</v>
      </c>
      <c r="S71" s="262" t="s">
        <v>204</v>
      </c>
      <c r="T71" s="263" t="s">
        <v>204</v>
      </c>
      <c r="U71" s="224">
        <v>0.217</v>
      </c>
      <c r="V71" s="224">
        <f>ROUND(E71*U71,2)</f>
        <v>0.87</v>
      </c>
      <c r="W71" s="224"/>
      <c r="X71" s="224" t="s">
        <v>240</v>
      </c>
      <c r="Y71" s="224" t="s">
        <v>207</v>
      </c>
      <c r="Z71" s="213"/>
      <c r="AA71" s="213"/>
      <c r="AB71" s="213"/>
      <c r="AC71" s="213"/>
      <c r="AD71" s="213"/>
      <c r="AE71" s="213"/>
      <c r="AF71" s="213"/>
      <c r="AG71" s="213" t="s">
        <v>241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57">
        <v>37</v>
      </c>
      <c r="B72" s="258" t="s">
        <v>1153</v>
      </c>
      <c r="C72" s="268" t="s">
        <v>1154</v>
      </c>
      <c r="D72" s="259" t="s">
        <v>245</v>
      </c>
      <c r="E72" s="260">
        <v>24</v>
      </c>
      <c r="F72" s="261"/>
      <c r="G72" s="262">
        <f>ROUND(E72*F72,2)</f>
        <v>0</v>
      </c>
      <c r="H72" s="261"/>
      <c r="I72" s="262">
        <f>ROUND(E72*H72,2)</f>
        <v>0</v>
      </c>
      <c r="J72" s="261"/>
      <c r="K72" s="262">
        <f>ROUND(E72*J72,2)</f>
        <v>0</v>
      </c>
      <c r="L72" s="262">
        <v>21</v>
      </c>
      <c r="M72" s="262">
        <f>G72*(1+L72/100)</f>
        <v>0</v>
      </c>
      <c r="N72" s="260">
        <v>2.0000000000000002E-5</v>
      </c>
      <c r="O72" s="260">
        <f>ROUND(E72*N72,2)</f>
        <v>0</v>
      </c>
      <c r="P72" s="260">
        <v>3.2000000000000002E-3</v>
      </c>
      <c r="Q72" s="260">
        <f>ROUND(E72*P72,2)</f>
        <v>0.08</v>
      </c>
      <c r="R72" s="262" t="s">
        <v>1155</v>
      </c>
      <c r="S72" s="262" t="s">
        <v>204</v>
      </c>
      <c r="T72" s="263" t="s">
        <v>204</v>
      </c>
      <c r="U72" s="224">
        <v>5.2999999999999999E-2</v>
      </c>
      <c r="V72" s="224">
        <f>ROUND(E72*U72,2)</f>
        <v>1.27</v>
      </c>
      <c r="W72" s="224"/>
      <c r="X72" s="224" t="s">
        <v>240</v>
      </c>
      <c r="Y72" s="224" t="s">
        <v>207</v>
      </c>
      <c r="Z72" s="213"/>
      <c r="AA72" s="213"/>
      <c r="AB72" s="213"/>
      <c r="AC72" s="213"/>
      <c r="AD72" s="213"/>
      <c r="AE72" s="213"/>
      <c r="AF72" s="213"/>
      <c r="AG72" s="213" t="s">
        <v>241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57">
        <v>38</v>
      </c>
      <c r="B73" s="258" t="s">
        <v>1156</v>
      </c>
      <c r="C73" s="268" t="s">
        <v>1157</v>
      </c>
      <c r="D73" s="259" t="s">
        <v>266</v>
      </c>
      <c r="E73" s="260">
        <v>7.6799999999999993E-2</v>
      </c>
      <c r="F73" s="261"/>
      <c r="G73" s="262">
        <f>ROUND(E73*F73,2)</f>
        <v>0</v>
      </c>
      <c r="H73" s="261"/>
      <c r="I73" s="262">
        <f>ROUND(E73*H73,2)</f>
        <v>0</v>
      </c>
      <c r="J73" s="261"/>
      <c r="K73" s="262">
        <f>ROUND(E73*J73,2)</f>
        <v>0</v>
      </c>
      <c r="L73" s="262">
        <v>21</v>
      </c>
      <c r="M73" s="262">
        <f>G73*(1+L73/100)</f>
        <v>0</v>
      </c>
      <c r="N73" s="260">
        <v>0</v>
      </c>
      <c r="O73" s="260">
        <f>ROUND(E73*N73,2)</f>
        <v>0</v>
      </c>
      <c r="P73" s="260">
        <v>0</v>
      </c>
      <c r="Q73" s="260">
        <f>ROUND(E73*P73,2)</f>
        <v>0</v>
      </c>
      <c r="R73" s="262" t="s">
        <v>1155</v>
      </c>
      <c r="S73" s="262" t="s">
        <v>204</v>
      </c>
      <c r="T73" s="263" t="s">
        <v>204</v>
      </c>
      <c r="U73" s="224">
        <v>3.5630000000000002</v>
      </c>
      <c r="V73" s="224">
        <f>ROUND(E73*U73,2)</f>
        <v>0.27</v>
      </c>
      <c r="W73" s="224"/>
      <c r="X73" s="224" t="s">
        <v>240</v>
      </c>
      <c r="Y73" s="224" t="s">
        <v>207</v>
      </c>
      <c r="Z73" s="213"/>
      <c r="AA73" s="213"/>
      <c r="AB73" s="213"/>
      <c r="AC73" s="213"/>
      <c r="AD73" s="213"/>
      <c r="AE73" s="213"/>
      <c r="AF73" s="213"/>
      <c r="AG73" s="213" t="s">
        <v>241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6">
        <v>39</v>
      </c>
      <c r="B74" s="237" t="s">
        <v>1158</v>
      </c>
      <c r="C74" s="246" t="s">
        <v>1159</v>
      </c>
      <c r="D74" s="238" t="s">
        <v>261</v>
      </c>
      <c r="E74" s="239">
        <v>14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1.0000000000000001E-5</v>
      </c>
      <c r="O74" s="239">
        <f>ROUND(E74*N74,2)</f>
        <v>0</v>
      </c>
      <c r="P74" s="239">
        <v>7.5000000000000002E-4</v>
      </c>
      <c r="Q74" s="239">
        <f>ROUND(E74*P74,2)</f>
        <v>0.01</v>
      </c>
      <c r="R74" s="241" t="s">
        <v>1155</v>
      </c>
      <c r="S74" s="241" t="s">
        <v>204</v>
      </c>
      <c r="T74" s="242" t="s">
        <v>204</v>
      </c>
      <c r="U74" s="224">
        <v>2.9000000000000001E-2</v>
      </c>
      <c r="V74" s="224">
        <f>ROUND(E74*U74,2)</f>
        <v>0.41</v>
      </c>
      <c r="W74" s="224"/>
      <c r="X74" s="224" t="s">
        <v>240</v>
      </c>
      <c r="Y74" s="224" t="s">
        <v>207</v>
      </c>
      <c r="Z74" s="213"/>
      <c r="AA74" s="213"/>
      <c r="AB74" s="213"/>
      <c r="AC74" s="213"/>
      <c r="AD74" s="213"/>
      <c r="AE74" s="213"/>
      <c r="AF74" s="213"/>
      <c r="AG74" s="213" t="s">
        <v>241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67" t="s">
        <v>1160</v>
      </c>
      <c r="D75" s="256"/>
      <c r="E75" s="256"/>
      <c r="F75" s="256"/>
      <c r="G75" s="256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3"/>
      <c r="AA75" s="213"/>
      <c r="AB75" s="213"/>
      <c r="AC75" s="213"/>
      <c r="AD75" s="213"/>
      <c r="AE75" s="213"/>
      <c r="AF75" s="213"/>
      <c r="AG75" s="213" t="s">
        <v>253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36">
        <v>40</v>
      </c>
      <c r="B76" s="237" t="s">
        <v>1161</v>
      </c>
      <c r="C76" s="246" t="s">
        <v>1162</v>
      </c>
      <c r="D76" s="238" t="s">
        <v>238</v>
      </c>
      <c r="E76" s="239">
        <v>300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41" t="s">
        <v>1155</v>
      </c>
      <c r="S76" s="241" t="s">
        <v>204</v>
      </c>
      <c r="T76" s="242" t="s">
        <v>204</v>
      </c>
      <c r="U76" s="224">
        <v>5.1999999999999998E-2</v>
      </c>
      <c r="V76" s="224">
        <f>ROUND(E76*U76,2)</f>
        <v>15.6</v>
      </c>
      <c r="W76" s="224"/>
      <c r="X76" s="224" t="s">
        <v>240</v>
      </c>
      <c r="Y76" s="224" t="s">
        <v>207</v>
      </c>
      <c r="Z76" s="213"/>
      <c r="AA76" s="213"/>
      <c r="AB76" s="213"/>
      <c r="AC76" s="213"/>
      <c r="AD76" s="213"/>
      <c r="AE76" s="213"/>
      <c r="AF76" s="213"/>
      <c r="AG76" s="213" t="s">
        <v>241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67" t="s">
        <v>1163</v>
      </c>
      <c r="D77" s="256"/>
      <c r="E77" s="256"/>
      <c r="F77" s="256"/>
      <c r="G77" s="256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253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 x14ac:dyDescent="0.2">
      <c r="A78" s="257">
        <v>41</v>
      </c>
      <c r="B78" s="258" t="s">
        <v>1164</v>
      </c>
      <c r="C78" s="268" t="s">
        <v>1165</v>
      </c>
      <c r="D78" s="259" t="s">
        <v>266</v>
      </c>
      <c r="E78" s="260">
        <v>3.9539999999999999E-2</v>
      </c>
      <c r="F78" s="261"/>
      <c r="G78" s="262">
        <f>ROUND(E78*F78,2)</f>
        <v>0</v>
      </c>
      <c r="H78" s="261"/>
      <c r="I78" s="262">
        <f>ROUND(E78*H78,2)</f>
        <v>0</v>
      </c>
      <c r="J78" s="261"/>
      <c r="K78" s="262">
        <f>ROUND(E78*J78,2)</f>
        <v>0</v>
      </c>
      <c r="L78" s="262">
        <v>21</v>
      </c>
      <c r="M78" s="262">
        <f>G78*(1+L78/100)</f>
        <v>0</v>
      </c>
      <c r="N78" s="260">
        <v>0</v>
      </c>
      <c r="O78" s="260">
        <f>ROUND(E78*N78,2)</f>
        <v>0</v>
      </c>
      <c r="P78" s="260">
        <v>0</v>
      </c>
      <c r="Q78" s="260">
        <f>ROUND(E78*P78,2)</f>
        <v>0</v>
      </c>
      <c r="R78" s="262" t="s">
        <v>1155</v>
      </c>
      <c r="S78" s="262" t="s">
        <v>204</v>
      </c>
      <c r="T78" s="263" t="s">
        <v>204</v>
      </c>
      <c r="U78" s="224">
        <v>3.0739999999999998</v>
      </c>
      <c r="V78" s="224">
        <f>ROUND(E78*U78,2)</f>
        <v>0.12</v>
      </c>
      <c r="W78" s="224"/>
      <c r="X78" s="224" t="s">
        <v>240</v>
      </c>
      <c r="Y78" s="224" t="s">
        <v>207</v>
      </c>
      <c r="Z78" s="213"/>
      <c r="AA78" s="213"/>
      <c r="AB78" s="213"/>
      <c r="AC78" s="213"/>
      <c r="AD78" s="213"/>
      <c r="AE78" s="213"/>
      <c r="AF78" s="213"/>
      <c r="AG78" s="213" t="s">
        <v>241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7">
        <v>42</v>
      </c>
      <c r="B79" s="258" t="s">
        <v>1166</v>
      </c>
      <c r="C79" s="268" t="s">
        <v>1167</v>
      </c>
      <c r="D79" s="259" t="s">
        <v>261</v>
      </c>
      <c r="E79" s="260">
        <v>6</v>
      </c>
      <c r="F79" s="261"/>
      <c r="G79" s="262">
        <f>ROUND(E79*F79,2)</f>
        <v>0</v>
      </c>
      <c r="H79" s="261"/>
      <c r="I79" s="262">
        <f>ROUND(E79*H79,2)</f>
        <v>0</v>
      </c>
      <c r="J79" s="261"/>
      <c r="K79" s="262">
        <f>ROUND(E79*J79,2)</f>
        <v>0</v>
      </c>
      <c r="L79" s="262">
        <v>21</v>
      </c>
      <c r="M79" s="262">
        <f>G79*(1+L79/100)</f>
        <v>0</v>
      </c>
      <c r="N79" s="260">
        <v>0</v>
      </c>
      <c r="O79" s="260">
        <f>ROUND(E79*N79,2)</f>
        <v>0</v>
      </c>
      <c r="P79" s="260">
        <v>4.8399999999999997E-3</v>
      </c>
      <c r="Q79" s="260">
        <f>ROUND(E79*P79,2)</f>
        <v>0.03</v>
      </c>
      <c r="R79" s="262"/>
      <c r="S79" s="262" t="s">
        <v>355</v>
      </c>
      <c r="T79" s="263" t="s">
        <v>205</v>
      </c>
      <c r="U79" s="224">
        <v>8.2000000000000003E-2</v>
      </c>
      <c r="V79" s="224">
        <f>ROUND(E79*U79,2)</f>
        <v>0.49</v>
      </c>
      <c r="W79" s="224"/>
      <c r="X79" s="224" t="s">
        <v>240</v>
      </c>
      <c r="Y79" s="224" t="s">
        <v>207</v>
      </c>
      <c r="Z79" s="213"/>
      <c r="AA79" s="213"/>
      <c r="AB79" s="213"/>
      <c r="AC79" s="213"/>
      <c r="AD79" s="213"/>
      <c r="AE79" s="213"/>
      <c r="AF79" s="213"/>
      <c r="AG79" s="213" t="s">
        <v>241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36">
        <v>43</v>
      </c>
      <c r="B80" s="237" t="s">
        <v>1116</v>
      </c>
      <c r="C80" s="246" t="s">
        <v>1117</v>
      </c>
      <c r="D80" s="238" t="s">
        <v>266</v>
      </c>
      <c r="E80" s="239">
        <v>1.94357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41" t="s">
        <v>1118</v>
      </c>
      <c r="S80" s="241" t="s">
        <v>204</v>
      </c>
      <c r="T80" s="242" t="s">
        <v>204</v>
      </c>
      <c r="U80" s="224">
        <v>2.68</v>
      </c>
      <c r="V80" s="224">
        <f>ROUND(E80*U80,2)</f>
        <v>5.21</v>
      </c>
      <c r="W80" s="224"/>
      <c r="X80" s="224" t="s">
        <v>819</v>
      </c>
      <c r="Y80" s="224" t="s">
        <v>207</v>
      </c>
      <c r="Z80" s="213"/>
      <c r="AA80" s="213"/>
      <c r="AB80" s="213"/>
      <c r="AC80" s="213"/>
      <c r="AD80" s="213"/>
      <c r="AE80" s="213"/>
      <c r="AF80" s="213"/>
      <c r="AG80" s="213" t="s">
        <v>820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48" t="s">
        <v>1168</v>
      </c>
      <c r="D81" s="226"/>
      <c r="E81" s="227">
        <v>1.8272299999999999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3"/>
      <c r="AA81" s="213"/>
      <c r="AB81" s="213"/>
      <c r="AC81" s="213"/>
      <c r="AD81" s="213"/>
      <c r="AE81" s="213"/>
      <c r="AF81" s="213"/>
      <c r="AG81" s="213" t="s">
        <v>232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 x14ac:dyDescent="0.2">
      <c r="A82" s="220"/>
      <c r="B82" s="221"/>
      <c r="C82" s="248" t="s">
        <v>1169</v>
      </c>
      <c r="D82" s="226"/>
      <c r="E82" s="227">
        <v>0.11634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232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7">
        <v>44</v>
      </c>
      <c r="B83" s="258" t="s">
        <v>1170</v>
      </c>
      <c r="C83" s="268" t="s">
        <v>1171</v>
      </c>
      <c r="D83" s="259" t="s">
        <v>266</v>
      </c>
      <c r="E83" s="260">
        <v>0.51554999999999995</v>
      </c>
      <c r="F83" s="261"/>
      <c r="G83" s="262">
        <f>ROUND(E83*F83,2)</f>
        <v>0</v>
      </c>
      <c r="H83" s="261"/>
      <c r="I83" s="262">
        <f>ROUND(E83*H83,2)</f>
        <v>0</v>
      </c>
      <c r="J83" s="261"/>
      <c r="K83" s="262">
        <f>ROUND(E83*J83,2)</f>
        <v>0</v>
      </c>
      <c r="L83" s="262">
        <v>21</v>
      </c>
      <c r="M83" s="262">
        <f>G83*(1+L83/100)</f>
        <v>0</v>
      </c>
      <c r="N83" s="260">
        <v>0</v>
      </c>
      <c r="O83" s="260">
        <f>ROUND(E83*N83,2)</f>
        <v>0</v>
      </c>
      <c r="P83" s="260">
        <v>0</v>
      </c>
      <c r="Q83" s="260">
        <f>ROUND(E83*P83,2)</f>
        <v>0</v>
      </c>
      <c r="R83" s="262" t="s">
        <v>576</v>
      </c>
      <c r="S83" s="262" t="s">
        <v>204</v>
      </c>
      <c r="T83" s="263" t="s">
        <v>205</v>
      </c>
      <c r="U83" s="224">
        <v>0</v>
      </c>
      <c r="V83" s="224">
        <f>ROUND(E83*U83,2)</f>
        <v>0</v>
      </c>
      <c r="W83" s="224"/>
      <c r="X83" s="224" t="s">
        <v>1049</v>
      </c>
      <c r="Y83" s="224" t="s">
        <v>207</v>
      </c>
      <c r="Z83" s="213"/>
      <c r="AA83" s="213"/>
      <c r="AB83" s="213"/>
      <c r="AC83" s="213"/>
      <c r="AD83" s="213"/>
      <c r="AE83" s="213"/>
      <c r="AF83" s="213"/>
      <c r="AG83" s="213" t="s">
        <v>1050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x14ac:dyDescent="0.2">
      <c r="A84" s="229" t="s">
        <v>199</v>
      </c>
      <c r="B84" s="230" t="s">
        <v>129</v>
      </c>
      <c r="C84" s="245" t="s">
        <v>130</v>
      </c>
      <c r="D84" s="231"/>
      <c r="E84" s="232"/>
      <c r="F84" s="233"/>
      <c r="G84" s="233">
        <f>SUMIF(AG85:AG126,"&lt;&gt;NOR",G85:G126)</f>
        <v>0</v>
      </c>
      <c r="H84" s="233"/>
      <c r="I84" s="233">
        <f>SUM(I85:I126)</f>
        <v>0</v>
      </c>
      <c r="J84" s="233"/>
      <c r="K84" s="233">
        <f>SUM(K85:K126)</f>
        <v>0</v>
      </c>
      <c r="L84" s="233"/>
      <c r="M84" s="233">
        <f>SUM(M85:M126)</f>
        <v>0</v>
      </c>
      <c r="N84" s="232"/>
      <c r="O84" s="232">
        <f>SUM(O85:O126)</f>
        <v>9.9999999999999992E-2</v>
      </c>
      <c r="P84" s="232"/>
      <c r="Q84" s="232">
        <f>SUM(Q85:Q126)</f>
        <v>0</v>
      </c>
      <c r="R84" s="233"/>
      <c r="S84" s="233"/>
      <c r="T84" s="234"/>
      <c r="U84" s="228"/>
      <c r="V84" s="228">
        <f>SUM(V85:V126)</f>
        <v>32.950000000000003</v>
      </c>
      <c r="W84" s="228"/>
      <c r="X84" s="228"/>
      <c r="Y84" s="228"/>
      <c r="AG84" t="s">
        <v>200</v>
      </c>
    </row>
    <row r="85" spans="1:60" outlineLevel="1" x14ac:dyDescent="0.2">
      <c r="A85" s="236">
        <v>45</v>
      </c>
      <c r="B85" s="237" t="s">
        <v>1172</v>
      </c>
      <c r="C85" s="246" t="s">
        <v>1173</v>
      </c>
      <c r="D85" s="238" t="s">
        <v>261</v>
      </c>
      <c r="E85" s="239">
        <v>3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3.0500000000000002E-3</v>
      </c>
      <c r="O85" s="239">
        <f>ROUND(E85*N85,2)</f>
        <v>0.01</v>
      </c>
      <c r="P85" s="239">
        <v>0</v>
      </c>
      <c r="Q85" s="239">
        <f>ROUND(E85*P85,2)</f>
        <v>0</v>
      </c>
      <c r="R85" s="241" t="s">
        <v>531</v>
      </c>
      <c r="S85" s="241" t="s">
        <v>204</v>
      </c>
      <c r="T85" s="242" t="s">
        <v>204</v>
      </c>
      <c r="U85" s="224">
        <v>0.5</v>
      </c>
      <c r="V85" s="224">
        <f>ROUND(E85*U85,2)</f>
        <v>1.5</v>
      </c>
      <c r="W85" s="224"/>
      <c r="X85" s="224" t="s">
        <v>240</v>
      </c>
      <c r="Y85" s="224" t="s">
        <v>207</v>
      </c>
      <c r="Z85" s="213"/>
      <c r="AA85" s="213"/>
      <c r="AB85" s="213"/>
      <c r="AC85" s="213"/>
      <c r="AD85" s="213"/>
      <c r="AE85" s="213"/>
      <c r="AF85" s="213"/>
      <c r="AG85" s="213" t="s">
        <v>241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2" x14ac:dyDescent="0.2">
      <c r="A86" s="220"/>
      <c r="B86" s="221"/>
      <c r="C86" s="247" t="s">
        <v>1174</v>
      </c>
      <c r="D86" s="244"/>
      <c r="E86" s="244"/>
      <c r="F86" s="244"/>
      <c r="G86" s="24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210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43" t="str">
        <f>C86</f>
        <v>Montáž manžety ke stěně nebo stropu pomocí rozpěrné hmoždinky se šroubem. Cena obsahuje i dodávku manžety a spojovacích prostředků.</v>
      </c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6">
        <v>46</v>
      </c>
      <c r="B87" s="237" t="s">
        <v>1175</v>
      </c>
      <c r="C87" s="246" t="s">
        <v>1176</v>
      </c>
      <c r="D87" s="238" t="s">
        <v>261</v>
      </c>
      <c r="E87" s="239">
        <v>15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5.0499999999999998E-3</v>
      </c>
      <c r="O87" s="239">
        <f>ROUND(E87*N87,2)</f>
        <v>0.08</v>
      </c>
      <c r="P87" s="239">
        <v>0</v>
      </c>
      <c r="Q87" s="239">
        <f>ROUND(E87*P87,2)</f>
        <v>0</v>
      </c>
      <c r="R87" s="241" t="s">
        <v>531</v>
      </c>
      <c r="S87" s="241" t="s">
        <v>204</v>
      </c>
      <c r="T87" s="242" t="s">
        <v>204</v>
      </c>
      <c r="U87" s="224">
        <v>0.55000000000000004</v>
      </c>
      <c r="V87" s="224">
        <f>ROUND(E87*U87,2)</f>
        <v>8.25</v>
      </c>
      <c r="W87" s="224"/>
      <c r="X87" s="224" t="s">
        <v>240</v>
      </c>
      <c r="Y87" s="224" t="s">
        <v>207</v>
      </c>
      <c r="Z87" s="213"/>
      <c r="AA87" s="213"/>
      <c r="AB87" s="213"/>
      <c r="AC87" s="213"/>
      <c r="AD87" s="213"/>
      <c r="AE87" s="213"/>
      <c r="AF87" s="213"/>
      <c r="AG87" s="213" t="s">
        <v>241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2" x14ac:dyDescent="0.2">
      <c r="A88" s="220"/>
      <c r="B88" s="221"/>
      <c r="C88" s="247" t="s">
        <v>1174</v>
      </c>
      <c r="D88" s="244"/>
      <c r="E88" s="244"/>
      <c r="F88" s="244"/>
      <c r="G88" s="24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3"/>
      <c r="AA88" s="213"/>
      <c r="AB88" s="213"/>
      <c r="AC88" s="213"/>
      <c r="AD88" s="213"/>
      <c r="AE88" s="213"/>
      <c r="AF88" s="213"/>
      <c r="AG88" s="213" t="s">
        <v>210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43" t="str">
        <f>C88</f>
        <v>Montáž manžety ke stěně nebo stropu pomocí rozpěrné hmoždinky se šroubem. Cena obsahuje i dodávku manžety a spojovacích prostředků.</v>
      </c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6">
        <v>47</v>
      </c>
      <c r="B89" s="237" t="s">
        <v>1177</v>
      </c>
      <c r="C89" s="246" t="s">
        <v>1178</v>
      </c>
      <c r="D89" s="238" t="s">
        <v>261</v>
      </c>
      <c r="E89" s="239">
        <v>1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6.0499999999999998E-3</v>
      </c>
      <c r="O89" s="239">
        <f>ROUND(E89*N89,2)</f>
        <v>0.01</v>
      </c>
      <c r="P89" s="239">
        <v>0</v>
      </c>
      <c r="Q89" s="239">
        <f>ROUND(E89*P89,2)</f>
        <v>0</v>
      </c>
      <c r="R89" s="241" t="s">
        <v>531</v>
      </c>
      <c r="S89" s="241" t="s">
        <v>204</v>
      </c>
      <c r="T89" s="242" t="s">
        <v>204</v>
      </c>
      <c r="U89" s="224">
        <v>0.55000000000000004</v>
      </c>
      <c r="V89" s="224">
        <f>ROUND(E89*U89,2)</f>
        <v>0.55000000000000004</v>
      </c>
      <c r="W89" s="224"/>
      <c r="X89" s="224" t="s">
        <v>240</v>
      </c>
      <c r="Y89" s="224" t="s">
        <v>207</v>
      </c>
      <c r="Z89" s="213"/>
      <c r="AA89" s="213"/>
      <c r="AB89" s="213"/>
      <c r="AC89" s="213"/>
      <c r="AD89" s="213"/>
      <c r="AE89" s="213"/>
      <c r="AF89" s="213"/>
      <c r="AG89" s="213" t="s">
        <v>241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22.5" outlineLevel="2" x14ac:dyDescent="0.2">
      <c r="A90" s="220"/>
      <c r="B90" s="221"/>
      <c r="C90" s="247" t="s">
        <v>1174</v>
      </c>
      <c r="D90" s="244"/>
      <c r="E90" s="244"/>
      <c r="F90" s="244"/>
      <c r="G90" s="24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210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43" t="str">
        <f>C90</f>
        <v>Montáž manžety ke stěně nebo stropu pomocí rozpěrné hmoždinky se šroubem. Cena obsahuje i dodávku manžety a spojovacích prostředků.</v>
      </c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6">
        <v>48</v>
      </c>
      <c r="B91" s="237" t="s">
        <v>1179</v>
      </c>
      <c r="C91" s="246" t="s">
        <v>1180</v>
      </c>
      <c r="D91" s="238" t="s">
        <v>245</v>
      </c>
      <c r="E91" s="239">
        <v>5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41" t="s">
        <v>957</v>
      </c>
      <c r="S91" s="241" t="s">
        <v>204</v>
      </c>
      <c r="T91" s="242" t="s">
        <v>204</v>
      </c>
      <c r="U91" s="224">
        <v>0.107</v>
      </c>
      <c r="V91" s="224">
        <f>ROUND(E91*U91,2)</f>
        <v>0.54</v>
      </c>
      <c r="W91" s="224"/>
      <c r="X91" s="224" t="s">
        <v>240</v>
      </c>
      <c r="Y91" s="224" t="s">
        <v>207</v>
      </c>
      <c r="Z91" s="213"/>
      <c r="AA91" s="213"/>
      <c r="AB91" s="213"/>
      <c r="AC91" s="213"/>
      <c r="AD91" s="213"/>
      <c r="AE91" s="213"/>
      <c r="AF91" s="213"/>
      <c r="AG91" s="213" t="s">
        <v>241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48" t="s">
        <v>1181</v>
      </c>
      <c r="D92" s="226"/>
      <c r="E92" s="227">
        <v>5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232</v>
      </c>
      <c r="AH92" s="213">
        <v>5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49</v>
      </c>
      <c r="B93" s="237" t="s">
        <v>1182</v>
      </c>
      <c r="C93" s="246" t="s">
        <v>1183</v>
      </c>
      <c r="D93" s="238" t="s">
        <v>245</v>
      </c>
      <c r="E93" s="239">
        <v>171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41" t="s">
        <v>957</v>
      </c>
      <c r="S93" s="241" t="s">
        <v>204</v>
      </c>
      <c r="T93" s="242" t="s">
        <v>204</v>
      </c>
      <c r="U93" s="224">
        <v>0.105</v>
      </c>
      <c r="V93" s="224">
        <f>ROUND(E93*U93,2)</f>
        <v>17.96</v>
      </c>
      <c r="W93" s="224"/>
      <c r="X93" s="224" t="s">
        <v>240</v>
      </c>
      <c r="Y93" s="224" t="s">
        <v>207</v>
      </c>
      <c r="Z93" s="213"/>
      <c r="AA93" s="213"/>
      <c r="AB93" s="213"/>
      <c r="AC93" s="213"/>
      <c r="AD93" s="213"/>
      <c r="AE93" s="213"/>
      <c r="AF93" s="213"/>
      <c r="AG93" s="213" t="s">
        <v>241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2" x14ac:dyDescent="0.2">
      <c r="A94" s="220"/>
      <c r="B94" s="221"/>
      <c r="C94" s="248" t="s">
        <v>1184</v>
      </c>
      <c r="D94" s="226"/>
      <c r="E94" s="227">
        <v>70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3"/>
      <c r="AA94" s="213"/>
      <c r="AB94" s="213"/>
      <c r="AC94" s="213"/>
      <c r="AD94" s="213"/>
      <c r="AE94" s="213"/>
      <c r="AF94" s="213"/>
      <c r="AG94" s="213" t="s">
        <v>232</v>
      </c>
      <c r="AH94" s="213">
        <v>5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3" x14ac:dyDescent="0.2">
      <c r="A95" s="220"/>
      <c r="B95" s="221"/>
      <c r="C95" s="248" t="s">
        <v>1185</v>
      </c>
      <c r="D95" s="226"/>
      <c r="E95" s="227">
        <v>30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232</v>
      </c>
      <c r="AH95" s="213">
        <v>5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2">
      <c r="A96" s="220"/>
      <c r="B96" s="221"/>
      <c r="C96" s="248" t="s">
        <v>1186</v>
      </c>
      <c r="D96" s="226"/>
      <c r="E96" s="227">
        <v>34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232</v>
      </c>
      <c r="AH96" s="213">
        <v>5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2">
      <c r="A97" s="220"/>
      <c r="B97" s="221"/>
      <c r="C97" s="248" t="s">
        <v>1187</v>
      </c>
      <c r="D97" s="226"/>
      <c r="E97" s="227">
        <v>10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232</v>
      </c>
      <c r="AH97" s="213">
        <v>5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 x14ac:dyDescent="0.2">
      <c r="A98" s="220"/>
      <c r="B98" s="221"/>
      <c r="C98" s="248" t="s">
        <v>1188</v>
      </c>
      <c r="D98" s="226"/>
      <c r="E98" s="227">
        <v>12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232</v>
      </c>
      <c r="AH98" s="213">
        <v>5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2">
      <c r="A99" s="220"/>
      <c r="B99" s="221"/>
      <c r="C99" s="248" t="s">
        <v>1189</v>
      </c>
      <c r="D99" s="226"/>
      <c r="E99" s="227">
        <v>15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232</v>
      </c>
      <c r="AH99" s="213">
        <v>5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6">
        <v>50</v>
      </c>
      <c r="B100" s="237" t="s">
        <v>1190</v>
      </c>
      <c r="C100" s="246" t="s">
        <v>1191</v>
      </c>
      <c r="D100" s="238" t="s">
        <v>245</v>
      </c>
      <c r="E100" s="239">
        <v>25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41" t="s">
        <v>957</v>
      </c>
      <c r="S100" s="241" t="s">
        <v>204</v>
      </c>
      <c r="T100" s="242" t="s">
        <v>204</v>
      </c>
      <c r="U100" s="224">
        <v>0.13500000000000001</v>
      </c>
      <c r="V100" s="224">
        <f>ROUND(E100*U100,2)</f>
        <v>3.38</v>
      </c>
      <c r="W100" s="224"/>
      <c r="X100" s="224" t="s">
        <v>240</v>
      </c>
      <c r="Y100" s="224" t="s">
        <v>207</v>
      </c>
      <c r="Z100" s="213"/>
      <c r="AA100" s="213"/>
      <c r="AB100" s="213"/>
      <c r="AC100" s="213"/>
      <c r="AD100" s="213"/>
      <c r="AE100" s="213"/>
      <c r="AF100" s="213"/>
      <c r="AG100" s="213" t="s">
        <v>241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48" t="s">
        <v>1192</v>
      </c>
      <c r="D101" s="226"/>
      <c r="E101" s="227">
        <v>20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232</v>
      </c>
      <c r="AH101" s="213">
        <v>5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3" x14ac:dyDescent="0.2">
      <c r="A102" s="220"/>
      <c r="B102" s="221"/>
      <c r="C102" s="248" t="s">
        <v>1193</v>
      </c>
      <c r="D102" s="226"/>
      <c r="E102" s="227">
        <v>5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3"/>
      <c r="AA102" s="213"/>
      <c r="AB102" s="213"/>
      <c r="AC102" s="213"/>
      <c r="AD102" s="213"/>
      <c r="AE102" s="213"/>
      <c r="AF102" s="213"/>
      <c r="AG102" s="213" t="s">
        <v>232</v>
      </c>
      <c r="AH102" s="213">
        <v>5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6">
        <v>51</v>
      </c>
      <c r="B103" s="237" t="s">
        <v>1194</v>
      </c>
      <c r="C103" s="246" t="s">
        <v>1195</v>
      </c>
      <c r="D103" s="238" t="s">
        <v>245</v>
      </c>
      <c r="E103" s="239">
        <v>2.5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41" t="s">
        <v>957</v>
      </c>
      <c r="S103" s="241" t="s">
        <v>204</v>
      </c>
      <c r="T103" s="242" t="s">
        <v>204</v>
      </c>
      <c r="U103" s="224">
        <v>0.19500000000000001</v>
      </c>
      <c r="V103" s="224">
        <f>ROUND(E103*U103,2)</f>
        <v>0.49</v>
      </c>
      <c r="W103" s="224"/>
      <c r="X103" s="224" t="s">
        <v>240</v>
      </c>
      <c r="Y103" s="224" t="s">
        <v>1196</v>
      </c>
      <c r="Z103" s="213"/>
      <c r="AA103" s="213"/>
      <c r="AB103" s="213"/>
      <c r="AC103" s="213"/>
      <c r="AD103" s="213"/>
      <c r="AE103" s="213"/>
      <c r="AF103" s="213"/>
      <c r="AG103" s="213" t="s">
        <v>241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48" t="s">
        <v>1197</v>
      </c>
      <c r="D104" s="226"/>
      <c r="E104" s="227">
        <v>2.5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3"/>
      <c r="AA104" s="213"/>
      <c r="AB104" s="213"/>
      <c r="AC104" s="213"/>
      <c r="AD104" s="213"/>
      <c r="AE104" s="213"/>
      <c r="AF104" s="213"/>
      <c r="AG104" s="213" t="s">
        <v>232</v>
      </c>
      <c r="AH104" s="213">
        <v>5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6">
        <v>52</v>
      </c>
      <c r="B105" s="237" t="s">
        <v>1198</v>
      </c>
      <c r="C105" s="246" t="s">
        <v>1199</v>
      </c>
      <c r="D105" s="238" t="s">
        <v>261</v>
      </c>
      <c r="E105" s="239">
        <v>2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41"/>
      <c r="S105" s="241" t="s">
        <v>355</v>
      </c>
      <c r="T105" s="242" t="s">
        <v>205</v>
      </c>
      <c r="U105" s="224">
        <v>0.14000000000000001</v>
      </c>
      <c r="V105" s="224">
        <f>ROUND(E105*U105,2)</f>
        <v>0.28000000000000003</v>
      </c>
      <c r="W105" s="224"/>
      <c r="X105" s="224" t="s">
        <v>240</v>
      </c>
      <c r="Y105" s="224" t="s">
        <v>207</v>
      </c>
      <c r="Z105" s="213"/>
      <c r="AA105" s="213"/>
      <c r="AB105" s="213"/>
      <c r="AC105" s="213"/>
      <c r="AD105" s="213"/>
      <c r="AE105" s="213"/>
      <c r="AF105" s="213"/>
      <c r="AG105" s="213" t="s">
        <v>241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48" t="s">
        <v>1200</v>
      </c>
      <c r="D106" s="226"/>
      <c r="E106" s="227">
        <v>1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232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 x14ac:dyDescent="0.2">
      <c r="A107" s="220"/>
      <c r="B107" s="221"/>
      <c r="C107" s="248" t="s">
        <v>1200</v>
      </c>
      <c r="D107" s="226"/>
      <c r="E107" s="227">
        <v>1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232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22.5" outlineLevel="1" x14ac:dyDescent="0.2">
      <c r="A108" s="257">
        <v>53</v>
      </c>
      <c r="B108" s="258" t="s">
        <v>1201</v>
      </c>
      <c r="C108" s="268" t="s">
        <v>1202</v>
      </c>
      <c r="D108" s="259" t="s">
        <v>261</v>
      </c>
      <c r="E108" s="260">
        <v>1</v>
      </c>
      <c r="F108" s="261"/>
      <c r="G108" s="262">
        <f>ROUND(E108*F108,2)</f>
        <v>0</v>
      </c>
      <c r="H108" s="261"/>
      <c r="I108" s="262">
        <f>ROUND(E108*H108,2)</f>
        <v>0</v>
      </c>
      <c r="J108" s="261"/>
      <c r="K108" s="262">
        <f>ROUND(E108*J108,2)</f>
        <v>0</v>
      </c>
      <c r="L108" s="262">
        <v>21</v>
      </c>
      <c r="M108" s="262">
        <f>G108*(1+L108/100)</f>
        <v>0</v>
      </c>
      <c r="N108" s="260">
        <v>0</v>
      </c>
      <c r="O108" s="260">
        <f>ROUND(E108*N108,2)</f>
        <v>0</v>
      </c>
      <c r="P108" s="260">
        <v>0</v>
      </c>
      <c r="Q108" s="260">
        <f>ROUND(E108*P108,2)</f>
        <v>0</v>
      </c>
      <c r="R108" s="262" t="s">
        <v>290</v>
      </c>
      <c r="S108" s="262" t="s">
        <v>204</v>
      </c>
      <c r="T108" s="263" t="s">
        <v>204</v>
      </c>
      <c r="U108" s="224">
        <v>0</v>
      </c>
      <c r="V108" s="224">
        <f>ROUND(E108*U108,2)</f>
        <v>0</v>
      </c>
      <c r="W108" s="224"/>
      <c r="X108" s="224" t="s">
        <v>291</v>
      </c>
      <c r="Y108" s="224" t="s">
        <v>207</v>
      </c>
      <c r="Z108" s="213"/>
      <c r="AA108" s="213"/>
      <c r="AB108" s="213"/>
      <c r="AC108" s="213"/>
      <c r="AD108" s="213"/>
      <c r="AE108" s="213"/>
      <c r="AF108" s="213"/>
      <c r="AG108" s="213" t="s">
        <v>292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57">
        <v>54</v>
      </c>
      <c r="B109" s="258" t="s">
        <v>1203</v>
      </c>
      <c r="C109" s="268" t="s">
        <v>1204</v>
      </c>
      <c r="D109" s="259" t="s">
        <v>245</v>
      </c>
      <c r="E109" s="260">
        <v>70</v>
      </c>
      <c r="F109" s="261"/>
      <c r="G109" s="262">
        <f>ROUND(E109*F109,2)</f>
        <v>0</v>
      </c>
      <c r="H109" s="261"/>
      <c r="I109" s="262">
        <f>ROUND(E109*H109,2)</f>
        <v>0</v>
      </c>
      <c r="J109" s="261"/>
      <c r="K109" s="262">
        <f>ROUND(E109*J109,2)</f>
        <v>0</v>
      </c>
      <c r="L109" s="262">
        <v>21</v>
      </c>
      <c r="M109" s="262">
        <f>G109*(1+L109/100)</f>
        <v>0</v>
      </c>
      <c r="N109" s="260">
        <v>3.0000000000000001E-5</v>
      </c>
      <c r="O109" s="260">
        <f>ROUND(E109*N109,2)</f>
        <v>0</v>
      </c>
      <c r="P109" s="260">
        <v>0</v>
      </c>
      <c r="Q109" s="260">
        <f>ROUND(E109*P109,2)</f>
        <v>0</v>
      </c>
      <c r="R109" s="262" t="s">
        <v>290</v>
      </c>
      <c r="S109" s="262" t="s">
        <v>204</v>
      </c>
      <c r="T109" s="263" t="s">
        <v>204</v>
      </c>
      <c r="U109" s="224">
        <v>0</v>
      </c>
      <c r="V109" s="224">
        <f>ROUND(E109*U109,2)</f>
        <v>0</v>
      </c>
      <c r="W109" s="224"/>
      <c r="X109" s="224" t="s">
        <v>291</v>
      </c>
      <c r="Y109" s="224" t="s">
        <v>207</v>
      </c>
      <c r="Z109" s="213"/>
      <c r="AA109" s="213"/>
      <c r="AB109" s="213"/>
      <c r="AC109" s="213"/>
      <c r="AD109" s="213"/>
      <c r="AE109" s="213"/>
      <c r="AF109" s="213"/>
      <c r="AG109" s="213" t="s">
        <v>292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22.5" outlineLevel="1" x14ac:dyDescent="0.2">
      <c r="A110" s="257">
        <v>55</v>
      </c>
      <c r="B110" s="258" t="s">
        <v>1205</v>
      </c>
      <c r="C110" s="268" t="s">
        <v>1206</v>
      </c>
      <c r="D110" s="259" t="s">
        <v>245</v>
      </c>
      <c r="E110" s="260">
        <v>30</v>
      </c>
      <c r="F110" s="261"/>
      <c r="G110" s="262">
        <f>ROUND(E110*F110,2)</f>
        <v>0</v>
      </c>
      <c r="H110" s="261"/>
      <c r="I110" s="262">
        <f>ROUND(E110*H110,2)</f>
        <v>0</v>
      </c>
      <c r="J110" s="261"/>
      <c r="K110" s="262">
        <f>ROUND(E110*J110,2)</f>
        <v>0</v>
      </c>
      <c r="L110" s="262">
        <v>21</v>
      </c>
      <c r="M110" s="262">
        <f>G110*(1+L110/100)</f>
        <v>0</v>
      </c>
      <c r="N110" s="260">
        <v>4.0000000000000003E-5</v>
      </c>
      <c r="O110" s="260">
        <f>ROUND(E110*N110,2)</f>
        <v>0</v>
      </c>
      <c r="P110" s="260">
        <v>0</v>
      </c>
      <c r="Q110" s="260">
        <f>ROUND(E110*P110,2)</f>
        <v>0</v>
      </c>
      <c r="R110" s="262" t="s">
        <v>290</v>
      </c>
      <c r="S110" s="262" t="s">
        <v>204</v>
      </c>
      <c r="T110" s="263" t="s">
        <v>204</v>
      </c>
      <c r="U110" s="224">
        <v>0</v>
      </c>
      <c r="V110" s="224">
        <f>ROUND(E110*U110,2)</f>
        <v>0</v>
      </c>
      <c r="W110" s="224"/>
      <c r="X110" s="224" t="s">
        <v>291</v>
      </c>
      <c r="Y110" s="224" t="s">
        <v>207</v>
      </c>
      <c r="Z110" s="213"/>
      <c r="AA110" s="213"/>
      <c r="AB110" s="213"/>
      <c r="AC110" s="213"/>
      <c r="AD110" s="213"/>
      <c r="AE110" s="213"/>
      <c r="AF110" s="213"/>
      <c r="AG110" s="213" t="s">
        <v>292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2.5" outlineLevel="1" x14ac:dyDescent="0.2">
      <c r="A111" s="257">
        <v>56</v>
      </c>
      <c r="B111" s="258" t="s">
        <v>1207</v>
      </c>
      <c r="C111" s="268" t="s">
        <v>1208</v>
      </c>
      <c r="D111" s="259" t="s">
        <v>245</v>
      </c>
      <c r="E111" s="260">
        <v>15</v>
      </c>
      <c r="F111" s="261"/>
      <c r="G111" s="262">
        <f>ROUND(E111*F111,2)</f>
        <v>0</v>
      </c>
      <c r="H111" s="261"/>
      <c r="I111" s="262">
        <f>ROUND(E111*H111,2)</f>
        <v>0</v>
      </c>
      <c r="J111" s="261"/>
      <c r="K111" s="262">
        <f>ROUND(E111*J111,2)</f>
        <v>0</v>
      </c>
      <c r="L111" s="262">
        <v>21</v>
      </c>
      <c r="M111" s="262">
        <f>G111*(1+L111/100)</f>
        <v>0</v>
      </c>
      <c r="N111" s="260">
        <v>4.0000000000000003E-5</v>
      </c>
      <c r="O111" s="260">
        <f>ROUND(E111*N111,2)</f>
        <v>0</v>
      </c>
      <c r="P111" s="260">
        <v>0</v>
      </c>
      <c r="Q111" s="260">
        <f>ROUND(E111*P111,2)</f>
        <v>0</v>
      </c>
      <c r="R111" s="262" t="s">
        <v>290</v>
      </c>
      <c r="S111" s="262" t="s">
        <v>204</v>
      </c>
      <c r="T111" s="263" t="s">
        <v>204</v>
      </c>
      <c r="U111" s="224">
        <v>0</v>
      </c>
      <c r="V111" s="224">
        <f>ROUND(E111*U111,2)</f>
        <v>0</v>
      </c>
      <c r="W111" s="224"/>
      <c r="X111" s="224" t="s">
        <v>291</v>
      </c>
      <c r="Y111" s="224" t="s">
        <v>207</v>
      </c>
      <c r="Z111" s="213"/>
      <c r="AA111" s="213"/>
      <c r="AB111" s="213"/>
      <c r="AC111" s="213"/>
      <c r="AD111" s="213"/>
      <c r="AE111" s="213"/>
      <c r="AF111" s="213"/>
      <c r="AG111" s="213" t="s">
        <v>292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2.5" outlineLevel="1" x14ac:dyDescent="0.2">
      <c r="A112" s="257">
        <v>57</v>
      </c>
      <c r="B112" s="258" t="s">
        <v>1209</v>
      </c>
      <c r="C112" s="268" t="s">
        <v>1210</v>
      </c>
      <c r="D112" s="259" t="s">
        <v>245</v>
      </c>
      <c r="E112" s="260">
        <v>34</v>
      </c>
      <c r="F112" s="261"/>
      <c r="G112" s="262">
        <f>ROUND(E112*F112,2)</f>
        <v>0</v>
      </c>
      <c r="H112" s="261"/>
      <c r="I112" s="262">
        <f>ROUND(E112*H112,2)</f>
        <v>0</v>
      </c>
      <c r="J112" s="261"/>
      <c r="K112" s="262">
        <f>ROUND(E112*J112,2)</f>
        <v>0</v>
      </c>
      <c r="L112" s="262">
        <v>21</v>
      </c>
      <c r="M112" s="262">
        <f>G112*(1+L112/100)</f>
        <v>0</v>
      </c>
      <c r="N112" s="260">
        <v>6.0000000000000002E-5</v>
      </c>
      <c r="O112" s="260">
        <f>ROUND(E112*N112,2)</f>
        <v>0</v>
      </c>
      <c r="P112" s="260">
        <v>0</v>
      </c>
      <c r="Q112" s="260">
        <f>ROUND(E112*P112,2)</f>
        <v>0</v>
      </c>
      <c r="R112" s="262" t="s">
        <v>290</v>
      </c>
      <c r="S112" s="262" t="s">
        <v>204</v>
      </c>
      <c r="T112" s="263" t="s">
        <v>204</v>
      </c>
      <c r="U112" s="224">
        <v>0</v>
      </c>
      <c r="V112" s="224">
        <f>ROUND(E112*U112,2)</f>
        <v>0</v>
      </c>
      <c r="W112" s="224"/>
      <c r="X112" s="224" t="s">
        <v>291</v>
      </c>
      <c r="Y112" s="224" t="s">
        <v>207</v>
      </c>
      <c r="Z112" s="213"/>
      <c r="AA112" s="213"/>
      <c r="AB112" s="213"/>
      <c r="AC112" s="213"/>
      <c r="AD112" s="213"/>
      <c r="AE112" s="213"/>
      <c r="AF112" s="213"/>
      <c r="AG112" s="213" t="s">
        <v>292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2.5" outlineLevel="1" x14ac:dyDescent="0.2">
      <c r="A113" s="257">
        <v>58</v>
      </c>
      <c r="B113" s="258" t="s">
        <v>1211</v>
      </c>
      <c r="C113" s="268" t="s">
        <v>1212</v>
      </c>
      <c r="D113" s="259" t="s">
        <v>245</v>
      </c>
      <c r="E113" s="260">
        <v>10</v>
      </c>
      <c r="F113" s="261"/>
      <c r="G113" s="262">
        <f>ROUND(E113*F113,2)</f>
        <v>0</v>
      </c>
      <c r="H113" s="261"/>
      <c r="I113" s="262">
        <f>ROUND(E113*H113,2)</f>
        <v>0</v>
      </c>
      <c r="J113" s="261"/>
      <c r="K113" s="262">
        <f>ROUND(E113*J113,2)</f>
        <v>0</v>
      </c>
      <c r="L113" s="262">
        <v>21</v>
      </c>
      <c r="M113" s="262">
        <f>G113*(1+L113/100)</f>
        <v>0</v>
      </c>
      <c r="N113" s="260">
        <v>6.9999999999999994E-5</v>
      </c>
      <c r="O113" s="260">
        <f>ROUND(E113*N113,2)</f>
        <v>0</v>
      </c>
      <c r="P113" s="260">
        <v>0</v>
      </c>
      <c r="Q113" s="260">
        <f>ROUND(E113*P113,2)</f>
        <v>0</v>
      </c>
      <c r="R113" s="262" t="s">
        <v>290</v>
      </c>
      <c r="S113" s="262" t="s">
        <v>204</v>
      </c>
      <c r="T113" s="263" t="s">
        <v>204</v>
      </c>
      <c r="U113" s="224">
        <v>0</v>
      </c>
      <c r="V113" s="224">
        <f>ROUND(E113*U113,2)</f>
        <v>0</v>
      </c>
      <c r="W113" s="224"/>
      <c r="X113" s="224" t="s">
        <v>291</v>
      </c>
      <c r="Y113" s="224" t="s">
        <v>207</v>
      </c>
      <c r="Z113" s="213"/>
      <c r="AA113" s="213"/>
      <c r="AB113" s="213"/>
      <c r="AC113" s="213"/>
      <c r="AD113" s="213"/>
      <c r="AE113" s="213"/>
      <c r="AF113" s="213"/>
      <c r="AG113" s="213" t="s">
        <v>292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57">
        <v>59</v>
      </c>
      <c r="B114" s="258" t="s">
        <v>1213</v>
      </c>
      <c r="C114" s="268" t="s">
        <v>1214</v>
      </c>
      <c r="D114" s="259" t="s">
        <v>245</v>
      </c>
      <c r="E114" s="260">
        <v>20</v>
      </c>
      <c r="F114" s="261"/>
      <c r="G114" s="262">
        <f>ROUND(E114*F114,2)</f>
        <v>0</v>
      </c>
      <c r="H114" s="261"/>
      <c r="I114" s="262">
        <f>ROUND(E114*H114,2)</f>
        <v>0</v>
      </c>
      <c r="J114" s="261"/>
      <c r="K114" s="262">
        <f>ROUND(E114*J114,2)</f>
        <v>0</v>
      </c>
      <c r="L114" s="262">
        <v>21</v>
      </c>
      <c r="M114" s="262">
        <f>G114*(1+L114/100)</f>
        <v>0</v>
      </c>
      <c r="N114" s="260">
        <v>6.0000000000000002E-5</v>
      </c>
      <c r="O114" s="260">
        <f>ROUND(E114*N114,2)</f>
        <v>0</v>
      </c>
      <c r="P114" s="260">
        <v>0</v>
      </c>
      <c r="Q114" s="260">
        <f>ROUND(E114*P114,2)</f>
        <v>0</v>
      </c>
      <c r="R114" s="262" t="s">
        <v>290</v>
      </c>
      <c r="S114" s="262" t="s">
        <v>204</v>
      </c>
      <c r="T114" s="263" t="s">
        <v>204</v>
      </c>
      <c r="U114" s="224">
        <v>0</v>
      </c>
      <c r="V114" s="224">
        <f>ROUND(E114*U114,2)</f>
        <v>0</v>
      </c>
      <c r="W114" s="224"/>
      <c r="X114" s="224" t="s">
        <v>291</v>
      </c>
      <c r="Y114" s="224" t="s">
        <v>207</v>
      </c>
      <c r="Z114" s="213"/>
      <c r="AA114" s="213"/>
      <c r="AB114" s="213"/>
      <c r="AC114" s="213"/>
      <c r="AD114" s="213"/>
      <c r="AE114" s="213"/>
      <c r="AF114" s="213"/>
      <c r="AG114" s="213" t="s">
        <v>292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57">
        <v>60</v>
      </c>
      <c r="B115" s="258" t="s">
        <v>1215</v>
      </c>
      <c r="C115" s="268" t="s">
        <v>1216</v>
      </c>
      <c r="D115" s="259" t="s">
        <v>245</v>
      </c>
      <c r="E115" s="260">
        <v>5</v>
      </c>
      <c r="F115" s="261"/>
      <c r="G115" s="262">
        <f>ROUND(E115*F115,2)</f>
        <v>0</v>
      </c>
      <c r="H115" s="261"/>
      <c r="I115" s="262">
        <f>ROUND(E115*H115,2)</f>
        <v>0</v>
      </c>
      <c r="J115" s="261"/>
      <c r="K115" s="262">
        <f>ROUND(E115*J115,2)</f>
        <v>0</v>
      </c>
      <c r="L115" s="262">
        <v>21</v>
      </c>
      <c r="M115" s="262">
        <f>G115*(1+L115/100)</f>
        <v>0</v>
      </c>
      <c r="N115" s="260">
        <v>8.0000000000000007E-5</v>
      </c>
      <c r="O115" s="260">
        <f>ROUND(E115*N115,2)</f>
        <v>0</v>
      </c>
      <c r="P115" s="260">
        <v>0</v>
      </c>
      <c r="Q115" s="260">
        <f>ROUND(E115*P115,2)</f>
        <v>0</v>
      </c>
      <c r="R115" s="262" t="s">
        <v>290</v>
      </c>
      <c r="S115" s="262" t="s">
        <v>204</v>
      </c>
      <c r="T115" s="263" t="s">
        <v>204</v>
      </c>
      <c r="U115" s="224">
        <v>0</v>
      </c>
      <c r="V115" s="224">
        <f>ROUND(E115*U115,2)</f>
        <v>0</v>
      </c>
      <c r="W115" s="224"/>
      <c r="X115" s="224" t="s">
        <v>291</v>
      </c>
      <c r="Y115" s="224" t="s">
        <v>207</v>
      </c>
      <c r="Z115" s="213"/>
      <c r="AA115" s="213"/>
      <c r="AB115" s="213"/>
      <c r="AC115" s="213"/>
      <c r="AD115" s="213"/>
      <c r="AE115" s="213"/>
      <c r="AF115" s="213"/>
      <c r="AG115" s="213" t="s">
        <v>292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57">
        <v>61</v>
      </c>
      <c r="B116" s="258" t="s">
        <v>1217</v>
      </c>
      <c r="C116" s="268" t="s">
        <v>1218</v>
      </c>
      <c r="D116" s="259" t="s">
        <v>245</v>
      </c>
      <c r="E116" s="260">
        <v>2.5</v>
      </c>
      <c r="F116" s="261"/>
      <c r="G116" s="262">
        <f>ROUND(E116*F116,2)</f>
        <v>0</v>
      </c>
      <c r="H116" s="261"/>
      <c r="I116" s="262">
        <f>ROUND(E116*H116,2)</f>
        <v>0</v>
      </c>
      <c r="J116" s="261"/>
      <c r="K116" s="262">
        <f>ROUND(E116*J116,2)</f>
        <v>0</v>
      </c>
      <c r="L116" s="262">
        <v>21</v>
      </c>
      <c r="M116" s="262">
        <f>G116*(1+L116/100)</f>
        <v>0</v>
      </c>
      <c r="N116" s="260">
        <v>1.8000000000000001E-4</v>
      </c>
      <c r="O116" s="260">
        <f>ROUND(E116*N116,2)</f>
        <v>0</v>
      </c>
      <c r="P116" s="260">
        <v>0</v>
      </c>
      <c r="Q116" s="260">
        <f>ROUND(E116*P116,2)</f>
        <v>0</v>
      </c>
      <c r="R116" s="262" t="s">
        <v>290</v>
      </c>
      <c r="S116" s="262" t="s">
        <v>204</v>
      </c>
      <c r="T116" s="263" t="s">
        <v>204</v>
      </c>
      <c r="U116" s="224">
        <v>0</v>
      </c>
      <c r="V116" s="224">
        <f>ROUND(E116*U116,2)</f>
        <v>0</v>
      </c>
      <c r="W116" s="224"/>
      <c r="X116" s="224" t="s">
        <v>291</v>
      </c>
      <c r="Y116" s="224" t="s">
        <v>1196</v>
      </c>
      <c r="Z116" s="213"/>
      <c r="AA116" s="213"/>
      <c r="AB116" s="213"/>
      <c r="AC116" s="213"/>
      <c r="AD116" s="213"/>
      <c r="AE116" s="213"/>
      <c r="AF116" s="213"/>
      <c r="AG116" s="213" t="s">
        <v>292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36">
        <v>62</v>
      </c>
      <c r="B117" s="237" t="s">
        <v>1219</v>
      </c>
      <c r="C117" s="246" t="s">
        <v>1220</v>
      </c>
      <c r="D117" s="238" t="s">
        <v>261</v>
      </c>
      <c r="E117" s="239">
        <v>800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41" t="s">
        <v>290</v>
      </c>
      <c r="S117" s="241" t="s">
        <v>204</v>
      </c>
      <c r="T117" s="242" t="s">
        <v>204</v>
      </c>
      <c r="U117" s="224">
        <v>0</v>
      </c>
      <c r="V117" s="224">
        <f>ROUND(E117*U117,2)</f>
        <v>0</v>
      </c>
      <c r="W117" s="224"/>
      <c r="X117" s="224" t="s">
        <v>291</v>
      </c>
      <c r="Y117" s="224" t="s">
        <v>207</v>
      </c>
      <c r="Z117" s="213"/>
      <c r="AA117" s="213"/>
      <c r="AB117" s="213"/>
      <c r="AC117" s="213"/>
      <c r="AD117" s="213"/>
      <c r="AE117" s="213"/>
      <c r="AF117" s="213"/>
      <c r="AG117" s="213" t="s">
        <v>292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 x14ac:dyDescent="0.2">
      <c r="A118" s="220"/>
      <c r="B118" s="221"/>
      <c r="C118" s="248" t="s">
        <v>1221</v>
      </c>
      <c r="D118" s="226"/>
      <c r="E118" s="227">
        <v>700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3"/>
      <c r="AA118" s="213"/>
      <c r="AB118" s="213"/>
      <c r="AC118" s="213"/>
      <c r="AD118" s="213"/>
      <c r="AE118" s="213"/>
      <c r="AF118" s="213"/>
      <c r="AG118" s="213" t="s">
        <v>232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 x14ac:dyDescent="0.2">
      <c r="A119" s="220"/>
      <c r="B119" s="221"/>
      <c r="C119" s="248" t="s">
        <v>1222</v>
      </c>
      <c r="D119" s="226"/>
      <c r="E119" s="227">
        <v>100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3"/>
      <c r="AA119" s="213"/>
      <c r="AB119" s="213"/>
      <c r="AC119" s="213"/>
      <c r="AD119" s="213"/>
      <c r="AE119" s="213"/>
      <c r="AF119" s="213"/>
      <c r="AG119" s="213" t="s">
        <v>232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6">
        <v>63</v>
      </c>
      <c r="B120" s="237" t="s">
        <v>1223</v>
      </c>
      <c r="C120" s="246" t="s">
        <v>1224</v>
      </c>
      <c r="D120" s="238" t="s">
        <v>261</v>
      </c>
      <c r="E120" s="239">
        <v>3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41" t="s">
        <v>290</v>
      </c>
      <c r="S120" s="241" t="s">
        <v>204</v>
      </c>
      <c r="T120" s="242" t="s">
        <v>204</v>
      </c>
      <c r="U120" s="224">
        <v>0</v>
      </c>
      <c r="V120" s="224">
        <f>ROUND(E120*U120,2)</f>
        <v>0</v>
      </c>
      <c r="W120" s="224"/>
      <c r="X120" s="224" t="s">
        <v>291</v>
      </c>
      <c r="Y120" s="224" t="s">
        <v>207</v>
      </c>
      <c r="Z120" s="213"/>
      <c r="AA120" s="213"/>
      <c r="AB120" s="213"/>
      <c r="AC120" s="213"/>
      <c r="AD120" s="213"/>
      <c r="AE120" s="213"/>
      <c r="AF120" s="213"/>
      <c r="AG120" s="213" t="s">
        <v>292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">
      <c r="A121" s="220"/>
      <c r="B121" s="221"/>
      <c r="C121" s="248" t="s">
        <v>1225</v>
      </c>
      <c r="D121" s="226"/>
      <c r="E121" s="227">
        <v>2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3"/>
      <c r="AA121" s="213"/>
      <c r="AB121" s="213"/>
      <c r="AC121" s="213"/>
      <c r="AD121" s="213"/>
      <c r="AE121" s="213"/>
      <c r="AF121" s="213"/>
      <c r="AG121" s="213" t="s">
        <v>232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2">
      <c r="A122" s="220"/>
      <c r="B122" s="221"/>
      <c r="C122" s="248" t="s">
        <v>1200</v>
      </c>
      <c r="D122" s="226"/>
      <c r="E122" s="227">
        <v>1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3"/>
      <c r="AA122" s="213"/>
      <c r="AB122" s="213"/>
      <c r="AC122" s="213"/>
      <c r="AD122" s="213"/>
      <c r="AE122" s="213"/>
      <c r="AF122" s="213"/>
      <c r="AG122" s="213" t="s">
        <v>232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57">
        <v>64</v>
      </c>
      <c r="B123" s="258" t="s">
        <v>1226</v>
      </c>
      <c r="C123" s="268" t="s">
        <v>1227</v>
      </c>
      <c r="D123" s="259" t="s">
        <v>245</v>
      </c>
      <c r="E123" s="260">
        <v>12</v>
      </c>
      <c r="F123" s="261"/>
      <c r="G123" s="262">
        <f>ROUND(E123*F123,2)</f>
        <v>0</v>
      </c>
      <c r="H123" s="261"/>
      <c r="I123" s="262">
        <f>ROUND(E123*H123,2)</f>
        <v>0</v>
      </c>
      <c r="J123" s="261"/>
      <c r="K123" s="262">
        <f>ROUND(E123*J123,2)</f>
        <v>0</v>
      </c>
      <c r="L123" s="262">
        <v>21</v>
      </c>
      <c r="M123" s="262">
        <f>G123*(1+L123/100)</f>
        <v>0</v>
      </c>
      <c r="N123" s="260">
        <v>8.0000000000000007E-5</v>
      </c>
      <c r="O123" s="260">
        <f>ROUND(E123*N123,2)</f>
        <v>0</v>
      </c>
      <c r="P123" s="260">
        <v>0</v>
      </c>
      <c r="Q123" s="260">
        <f>ROUND(E123*P123,2)</f>
        <v>0</v>
      </c>
      <c r="R123" s="262" t="s">
        <v>290</v>
      </c>
      <c r="S123" s="262" t="s">
        <v>204</v>
      </c>
      <c r="T123" s="263" t="s">
        <v>204</v>
      </c>
      <c r="U123" s="224">
        <v>0</v>
      </c>
      <c r="V123" s="224">
        <f>ROUND(E123*U123,2)</f>
        <v>0</v>
      </c>
      <c r="W123" s="224"/>
      <c r="X123" s="224" t="s">
        <v>291</v>
      </c>
      <c r="Y123" s="224" t="s">
        <v>207</v>
      </c>
      <c r="Z123" s="213"/>
      <c r="AA123" s="213"/>
      <c r="AB123" s="213"/>
      <c r="AC123" s="213"/>
      <c r="AD123" s="213"/>
      <c r="AE123" s="213"/>
      <c r="AF123" s="213"/>
      <c r="AG123" s="213" t="s">
        <v>292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33.75" outlineLevel="1" x14ac:dyDescent="0.2">
      <c r="A124" s="236">
        <v>65</v>
      </c>
      <c r="B124" s="237" t="s">
        <v>1228</v>
      </c>
      <c r="C124" s="246" t="s">
        <v>1229</v>
      </c>
      <c r="D124" s="238" t="s">
        <v>245</v>
      </c>
      <c r="E124" s="239">
        <v>5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9.0000000000000006E-5</v>
      </c>
      <c r="O124" s="239">
        <f>ROUND(E124*N124,2)</f>
        <v>0</v>
      </c>
      <c r="P124" s="239">
        <v>0</v>
      </c>
      <c r="Q124" s="239">
        <f>ROUND(E124*P124,2)</f>
        <v>0</v>
      </c>
      <c r="R124" s="241" t="s">
        <v>290</v>
      </c>
      <c r="S124" s="241" t="s">
        <v>204</v>
      </c>
      <c r="T124" s="242" t="s">
        <v>204</v>
      </c>
      <c r="U124" s="224">
        <v>0</v>
      </c>
      <c r="V124" s="224">
        <f>ROUND(E124*U124,2)</f>
        <v>0</v>
      </c>
      <c r="W124" s="224"/>
      <c r="X124" s="224" t="s">
        <v>291</v>
      </c>
      <c r="Y124" s="224" t="s">
        <v>207</v>
      </c>
      <c r="Z124" s="213"/>
      <c r="AA124" s="213"/>
      <c r="AB124" s="213"/>
      <c r="AC124" s="213"/>
      <c r="AD124" s="213"/>
      <c r="AE124" s="213"/>
      <c r="AF124" s="213"/>
      <c r="AG124" s="213" t="s">
        <v>292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>
        <v>66</v>
      </c>
      <c r="B125" s="221" t="s">
        <v>1230</v>
      </c>
      <c r="C125" s="273" t="s">
        <v>756</v>
      </c>
      <c r="D125" s="222" t="s">
        <v>0</v>
      </c>
      <c r="E125" s="265"/>
      <c r="F125" s="225"/>
      <c r="G125" s="224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3">
        <v>0</v>
      </c>
      <c r="O125" s="223">
        <f>ROUND(E125*N125,2)</f>
        <v>0</v>
      </c>
      <c r="P125" s="223">
        <v>0</v>
      </c>
      <c r="Q125" s="223">
        <f>ROUND(E125*P125,2)</f>
        <v>0</v>
      </c>
      <c r="R125" s="224" t="s">
        <v>531</v>
      </c>
      <c r="S125" s="224" t="s">
        <v>204</v>
      </c>
      <c r="T125" s="224" t="s">
        <v>204</v>
      </c>
      <c r="U125" s="224">
        <v>0</v>
      </c>
      <c r="V125" s="224">
        <f>ROUND(E125*U125,2)</f>
        <v>0</v>
      </c>
      <c r="W125" s="224"/>
      <c r="X125" s="224" t="s">
        <v>711</v>
      </c>
      <c r="Y125" s="224" t="s">
        <v>207</v>
      </c>
      <c r="Z125" s="213"/>
      <c r="AA125" s="213"/>
      <c r="AB125" s="213"/>
      <c r="AC125" s="213"/>
      <c r="AD125" s="213"/>
      <c r="AE125" s="213"/>
      <c r="AF125" s="213"/>
      <c r="AG125" s="213" t="s">
        <v>712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74" t="s">
        <v>757</v>
      </c>
      <c r="D126" s="266"/>
      <c r="E126" s="266"/>
      <c r="F126" s="266"/>
      <c r="G126" s="266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3"/>
      <c r="AA126" s="213"/>
      <c r="AB126" s="213"/>
      <c r="AC126" s="213"/>
      <c r="AD126" s="213"/>
      <c r="AE126" s="213"/>
      <c r="AF126" s="213"/>
      <c r="AG126" s="213" t="s">
        <v>253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x14ac:dyDescent="0.2">
      <c r="A127" s="229" t="s">
        <v>199</v>
      </c>
      <c r="B127" s="230" t="s">
        <v>131</v>
      </c>
      <c r="C127" s="245" t="s">
        <v>132</v>
      </c>
      <c r="D127" s="231"/>
      <c r="E127" s="232"/>
      <c r="F127" s="233"/>
      <c r="G127" s="233">
        <f>SUMIF(AG128:AG182,"&lt;&gt;NOR",G128:G182)</f>
        <v>0</v>
      </c>
      <c r="H127" s="233"/>
      <c r="I127" s="233">
        <f>SUM(I128:I182)</f>
        <v>0</v>
      </c>
      <c r="J127" s="233"/>
      <c r="K127" s="233">
        <f>SUM(K128:K182)</f>
        <v>0</v>
      </c>
      <c r="L127" s="233"/>
      <c r="M127" s="233">
        <f>SUM(M128:M182)</f>
        <v>0</v>
      </c>
      <c r="N127" s="232"/>
      <c r="O127" s="232">
        <f>SUM(O128:O182)</f>
        <v>0.19</v>
      </c>
      <c r="P127" s="232"/>
      <c r="Q127" s="232">
        <f>SUM(Q128:Q182)</f>
        <v>0</v>
      </c>
      <c r="R127" s="233"/>
      <c r="S127" s="233"/>
      <c r="T127" s="234"/>
      <c r="U127" s="228"/>
      <c r="V127" s="228">
        <f>SUM(V128:V182)</f>
        <v>141.67000000000002</v>
      </c>
      <c r="W127" s="228"/>
      <c r="X127" s="228"/>
      <c r="Y127" s="228"/>
      <c r="AG127" t="s">
        <v>200</v>
      </c>
    </row>
    <row r="128" spans="1:60" outlineLevel="1" x14ac:dyDescent="0.2">
      <c r="A128" s="236">
        <v>67</v>
      </c>
      <c r="B128" s="237" t="s">
        <v>1231</v>
      </c>
      <c r="C128" s="246" t="s">
        <v>1232</v>
      </c>
      <c r="D128" s="238" t="s">
        <v>261</v>
      </c>
      <c r="E128" s="239">
        <v>5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6.8300000000000001E-3</v>
      </c>
      <c r="O128" s="239">
        <f>ROUND(E128*N128,2)</f>
        <v>0.03</v>
      </c>
      <c r="P128" s="239">
        <v>0</v>
      </c>
      <c r="Q128" s="239">
        <f>ROUND(E128*P128,2)</f>
        <v>0</v>
      </c>
      <c r="R128" s="241" t="s">
        <v>957</v>
      </c>
      <c r="S128" s="241" t="s">
        <v>204</v>
      </c>
      <c r="T128" s="242" t="s">
        <v>204</v>
      </c>
      <c r="U128" s="224">
        <v>0.73699999999999999</v>
      </c>
      <c r="V128" s="224">
        <f>ROUND(E128*U128,2)</f>
        <v>3.69</v>
      </c>
      <c r="W128" s="224"/>
      <c r="X128" s="224" t="s">
        <v>240</v>
      </c>
      <c r="Y128" s="224" t="s">
        <v>207</v>
      </c>
      <c r="Z128" s="213"/>
      <c r="AA128" s="213"/>
      <c r="AB128" s="213"/>
      <c r="AC128" s="213"/>
      <c r="AD128" s="213"/>
      <c r="AE128" s="213"/>
      <c r="AF128" s="213"/>
      <c r="AG128" s="213" t="s">
        <v>241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47" t="s">
        <v>1233</v>
      </c>
      <c r="D129" s="244"/>
      <c r="E129" s="244"/>
      <c r="F129" s="244"/>
      <c r="G129" s="24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3"/>
      <c r="AA129" s="213"/>
      <c r="AB129" s="213"/>
      <c r="AC129" s="213"/>
      <c r="AD129" s="213"/>
      <c r="AE129" s="213"/>
      <c r="AF129" s="213"/>
      <c r="AG129" s="213" t="s">
        <v>210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 x14ac:dyDescent="0.2">
      <c r="A130" s="220"/>
      <c r="B130" s="221"/>
      <c r="C130" s="248" t="s">
        <v>1225</v>
      </c>
      <c r="D130" s="226"/>
      <c r="E130" s="227">
        <v>2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232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 x14ac:dyDescent="0.2">
      <c r="A131" s="220"/>
      <c r="B131" s="221"/>
      <c r="C131" s="248" t="s">
        <v>1234</v>
      </c>
      <c r="D131" s="226"/>
      <c r="E131" s="227">
        <v>3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3"/>
      <c r="AA131" s="213"/>
      <c r="AB131" s="213"/>
      <c r="AC131" s="213"/>
      <c r="AD131" s="213"/>
      <c r="AE131" s="213"/>
      <c r="AF131" s="213"/>
      <c r="AG131" s="213" t="s">
        <v>232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6">
        <v>68</v>
      </c>
      <c r="B132" s="237" t="s">
        <v>1235</v>
      </c>
      <c r="C132" s="246" t="s">
        <v>1236</v>
      </c>
      <c r="D132" s="238" t="s">
        <v>245</v>
      </c>
      <c r="E132" s="239">
        <v>8</v>
      </c>
      <c r="F132" s="240"/>
      <c r="G132" s="241">
        <f>ROUND(E132*F132,2)</f>
        <v>0</v>
      </c>
      <c r="H132" s="240"/>
      <c r="I132" s="241">
        <f>ROUND(E132*H132,2)</f>
        <v>0</v>
      </c>
      <c r="J132" s="240"/>
      <c r="K132" s="241">
        <f>ROUND(E132*J132,2)</f>
        <v>0</v>
      </c>
      <c r="L132" s="241">
        <v>21</v>
      </c>
      <c r="M132" s="241">
        <f>G132*(1+L132/100)</f>
        <v>0</v>
      </c>
      <c r="N132" s="239">
        <v>3.4000000000000002E-4</v>
      </c>
      <c r="O132" s="239">
        <f>ROUND(E132*N132,2)</f>
        <v>0</v>
      </c>
      <c r="P132" s="239">
        <v>0</v>
      </c>
      <c r="Q132" s="239">
        <f>ROUND(E132*P132,2)</f>
        <v>0</v>
      </c>
      <c r="R132" s="241" t="s">
        <v>957</v>
      </c>
      <c r="S132" s="241" t="s">
        <v>204</v>
      </c>
      <c r="T132" s="242" t="s">
        <v>204</v>
      </c>
      <c r="U132" s="224">
        <v>0.32</v>
      </c>
      <c r="V132" s="224">
        <f>ROUND(E132*U132,2)</f>
        <v>2.56</v>
      </c>
      <c r="W132" s="224"/>
      <c r="X132" s="224" t="s">
        <v>240</v>
      </c>
      <c r="Y132" s="224" t="s">
        <v>207</v>
      </c>
      <c r="Z132" s="213"/>
      <c r="AA132" s="213"/>
      <c r="AB132" s="213"/>
      <c r="AC132" s="213"/>
      <c r="AD132" s="213"/>
      <c r="AE132" s="213"/>
      <c r="AF132" s="213"/>
      <c r="AG132" s="213" t="s">
        <v>241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 x14ac:dyDescent="0.2">
      <c r="A133" s="220"/>
      <c r="B133" s="221"/>
      <c r="C133" s="267" t="s">
        <v>1237</v>
      </c>
      <c r="D133" s="256"/>
      <c r="E133" s="256"/>
      <c r="F133" s="256"/>
      <c r="G133" s="256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3"/>
      <c r="AA133" s="213"/>
      <c r="AB133" s="213"/>
      <c r="AC133" s="213"/>
      <c r="AD133" s="213"/>
      <c r="AE133" s="213"/>
      <c r="AF133" s="213"/>
      <c r="AG133" s="213" t="s">
        <v>253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69" t="s">
        <v>1238</v>
      </c>
      <c r="D134" s="264"/>
      <c r="E134" s="264"/>
      <c r="F134" s="264"/>
      <c r="G134" s="26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3"/>
      <c r="AA134" s="213"/>
      <c r="AB134" s="213"/>
      <c r="AC134" s="213"/>
      <c r="AD134" s="213"/>
      <c r="AE134" s="213"/>
      <c r="AF134" s="213"/>
      <c r="AG134" s="213" t="s">
        <v>210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6">
        <v>69</v>
      </c>
      <c r="B135" s="237" t="s">
        <v>1239</v>
      </c>
      <c r="C135" s="246" t="s">
        <v>1240</v>
      </c>
      <c r="D135" s="238" t="s">
        <v>245</v>
      </c>
      <c r="E135" s="239">
        <v>26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4.6999999999999999E-4</v>
      </c>
      <c r="O135" s="239">
        <f>ROUND(E135*N135,2)</f>
        <v>0.01</v>
      </c>
      <c r="P135" s="239">
        <v>0</v>
      </c>
      <c r="Q135" s="239">
        <f>ROUND(E135*P135,2)</f>
        <v>0</v>
      </c>
      <c r="R135" s="241" t="s">
        <v>957</v>
      </c>
      <c r="S135" s="241" t="s">
        <v>204</v>
      </c>
      <c r="T135" s="242" t="s">
        <v>204</v>
      </c>
      <c r="U135" s="224">
        <v>0.35899999999999999</v>
      </c>
      <c r="V135" s="224">
        <f>ROUND(E135*U135,2)</f>
        <v>9.33</v>
      </c>
      <c r="W135" s="224"/>
      <c r="X135" s="224" t="s">
        <v>240</v>
      </c>
      <c r="Y135" s="224" t="s">
        <v>207</v>
      </c>
      <c r="Z135" s="213"/>
      <c r="AA135" s="213"/>
      <c r="AB135" s="213"/>
      <c r="AC135" s="213"/>
      <c r="AD135" s="213"/>
      <c r="AE135" s="213"/>
      <c r="AF135" s="213"/>
      <c r="AG135" s="213" t="s">
        <v>241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67" t="s">
        <v>1237</v>
      </c>
      <c r="D136" s="256"/>
      <c r="E136" s="256"/>
      <c r="F136" s="256"/>
      <c r="G136" s="256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3"/>
      <c r="AA136" s="213"/>
      <c r="AB136" s="213"/>
      <c r="AC136" s="213"/>
      <c r="AD136" s="213"/>
      <c r="AE136" s="213"/>
      <c r="AF136" s="213"/>
      <c r="AG136" s="213" t="s">
        <v>253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 x14ac:dyDescent="0.2">
      <c r="A137" s="220"/>
      <c r="B137" s="221"/>
      <c r="C137" s="269" t="s">
        <v>1238</v>
      </c>
      <c r="D137" s="264"/>
      <c r="E137" s="264"/>
      <c r="F137" s="264"/>
      <c r="G137" s="26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3"/>
      <c r="AA137" s="213"/>
      <c r="AB137" s="213"/>
      <c r="AC137" s="213"/>
      <c r="AD137" s="213"/>
      <c r="AE137" s="213"/>
      <c r="AF137" s="213"/>
      <c r="AG137" s="213" t="s">
        <v>210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6">
        <v>70</v>
      </c>
      <c r="B138" s="237" t="s">
        <v>1241</v>
      </c>
      <c r="C138" s="246" t="s">
        <v>1242</v>
      </c>
      <c r="D138" s="238" t="s">
        <v>245</v>
      </c>
      <c r="E138" s="239">
        <v>18</v>
      </c>
      <c r="F138" s="240"/>
      <c r="G138" s="241">
        <f>ROUND(E138*F138,2)</f>
        <v>0</v>
      </c>
      <c r="H138" s="240"/>
      <c r="I138" s="241">
        <f>ROUND(E138*H138,2)</f>
        <v>0</v>
      </c>
      <c r="J138" s="240"/>
      <c r="K138" s="241">
        <f>ROUND(E138*J138,2)</f>
        <v>0</v>
      </c>
      <c r="L138" s="241">
        <v>21</v>
      </c>
      <c r="M138" s="241">
        <f>G138*(1+L138/100)</f>
        <v>0</v>
      </c>
      <c r="N138" s="239">
        <v>7.7999999999999999E-4</v>
      </c>
      <c r="O138" s="239">
        <f>ROUND(E138*N138,2)</f>
        <v>0.01</v>
      </c>
      <c r="P138" s="239">
        <v>0</v>
      </c>
      <c r="Q138" s="239">
        <f>ROUND(E138*P138,2)</f>
        <v>0</v>
      </c>
      <c r="R138" s="241" t="s">
        <v>957</v>
      </c>
      <c r="S138" s="241" t="s">
        <v>204</v>
      </c>
      <c r="T138" s="242" t="s">
        <v>204</v>
      </c>
      <c r="U138" s="224">
        <v>0.81899999999999995</v>
      </c>
      <c r="V138" s="224">
        <f>ROUND(E138*U138,2)</f>
        <v>14.74</v>
      </c>
      <c r="W138" s="224"/>
      <c r="X138" s="224" t="s">
        <v>240</v>
      </c>
      <c r="Y138" s="224" t="s">
        <v>207</v>
      </c>
      <c r="Z138" s="213"/>
      <c r="AA138" s="213"/>
      <c r="AB138" s="213"/>
      <c r="AC138" s="213"/>
      <c r="AD138" s="213"/>
      <c r="AE138" s="213"/>
      <c r="AF138" s="213"/>
      <c r="AG138" s="213" t="s">
        <v>241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67" t="s">
        <v>1237</v>
      </c>
      <c r="D139" s="256"/>
      <c r="E139" s="256"/>
      <c r="F139" s="256"/>
      <c r="G139" s="256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3"/>
      <c r="AA139" s="213"/>
      <c r="AB139" s="213"/>
      <c r="AC139" s="213"/>
      <c r="AD139" s="213"/>
      <c r="AE139" s="213"/>
      <c r="AF139" s="213"/>
      <c r="AG139" s="213" t="s">
        <v>253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2">
      <c r="A140" s="220"/>
      <c r="B140" s="221"/>
      <c r="C140" s="269" t="s">
        <v>1243</v>
      </c>
      <c r="D140" s="264"/>
      <c r="E140" s="264"/>
      <c r="F140" s="264"/>
      <c r="G140" s="26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3"/>
      <c r="AA140" s="213"/>
      <c r="AB140" s="213"/>
      <c r="AC140" s="213"/>
      <c r="AD140" s="213"/>
      <c r="AE140" s="213"/>
      <c r="AF140" s="213"/>
      <c r="AG140" s="213" t="s">
        <v>210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 x14ac:dyDescent="0.2">
      <c r="A141" s="220"/>
      <c r="B141" s="221"/>
      <c r="C141" s="269" t="s">
        <v>1244</v>
      </c>
      <c r="D141" s="264"/>
      <c r="E141" s="264"/>
      <c r="F141" s="264"/>
      <c r="G141" s="26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3"/>
      <c r="AA141" s="213"/>
      <c r="AB141" s="213"/>
      <c r="AC141" s="213"/>
      <c r="AD141" s="213"/>
      <c r="AE141" s="213"/>
      <c r="AF141" s="213"/>
      <c r="AG141" s="213" t="s">
        <v>210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36">
        <v>71</v>
      </c>
      <c r="B142" s="237" t="s">
        <v>1245</v>
      </c>
      <c r="C142" s="246" t="s">
        <v>1246</v>
      </c>
      <c r="D142" s="238" t="s">
        <v>245</v>
      </c>
      <c r="E142" s="239">
        <v>24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1.31E-3</v>
      </c>
      <c r="O142" s="239">
        <f>ROUND(E142*N142,2)</f>
        <v>0.03</v>
      </c>
      <c r="P142" s="239">
        <v>0</v>
      </c>
      <c r="Q142" s="239">
        <f>ROUND(E142*P142,2)</f>
        <v>0</v>
      </c>
      <c r="R142" s="241" t="s">
        <v>957</v>
      </c>
      <c r="S142" s="241" t="s">
        <v>204</v>
      </c>
      <c r="T142" s="242" t="s">
        <v>204</v>
      </c>
      <c r="U142" s="224">
        <v>0.79700000000000004</v>
      </c>
      <c r="V142" s="224">
        <f>ROUND(E142*U142,2)</f>
        <v>19.13</v>
      </c>
      <c r="W142" s="224"/>
      <c r="X142" s="224" t="s">
        <v>240</v>
      </c>
      <c r="Y142" s="224" t="s">
        <v>207</v>
      </c>
      <c r="Z142" s="213"/>
      <c r="AA142" s="213"/>
      <c r="AB142" s="213"/>
      <c r="AC142" s="213"/>
      <c r="AD142" s="213"/>
      <c r="AE142" s="213"/>
      <c r="AF142" s="213"/>
      <c r="AG142" s="213" t="s">
        <v>241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2">
      <c r="A143" s="220"/>
      <c r="B143" s="221"/>
      <c r="C143" s="267" t="s">
        <v>1237</v>
      </c>
      <c r="D143" s="256"/>
      <c r="E143" s="256"/>
      <c r="F143" s="256"/>
      <c r="G143" s="256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3"/>
      <c r="AA143" s="213"/>
      <c r="AB143" s="213"/>
      <c r="AC143" s="213"/>
      <c r="AD143" s="213"/>
      <c r="AE143" s="213"/>
      <c r="AF143" s="213"/>
      <c r="AG143" s="213" t="s">
        <v>253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69" t="s">
        <v>1243</v>
      </c>
      <c r="D144" s="264"/>
      <c r="E144" s="264"/>
      <c r="F144" s="264"/>
      <c r="G144" s="26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3"/>
      <c r="AA144" s="213"/>
      <c r="AB144" s="213"/>
      <c r="AC144" s="213"/>
      <c r="AD144" s="213"/>
      <c r="AE144" s="213"/>
      <c r="AF144" s="213"/>
      <c r="AG144" s="213" t="s">
        <v>210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3" x14ac:dyDescent="0.2">
      <c r="A145" s="220"/>
      <c r="B145" s="221"/>
      <c r="C145" s="269" t="s">
        <v>1244</v>
      </c>
      <c r="D145" s="264"/>
      <c r="E145" s="264"/>
      <c r="F145" s="264"/>
      <c r="G145" s="26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3"/>
      <c r="AA145" s="213"/>
      <c r="AB145" s="213"/>
      <c r="AC145" s="213"/>
      <c r="AD145" s="213"/>
      <c r="AE145" s="213"/>
      <c r="AF145" s="213"/>
      <c r="AG145" s="213" t="s">
        <v>210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6">
        <v>72</v>
      </c>
      <c r="B146" s="237" t="s">
        <v>1247</v>
      </c>
      <c r="C146" s="246" t="s">
        <v>1248</v>
      </c>
      <c r="D146" s="238" t="s">
        <v>245</v>
      </c>
      <c r="E146" s="239">
        <v>18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7.3999999999999999E-4</v>
      </c>
      <c r="O146" s="239">
        <f>ROUND(E146*N146,2)</f>
        <v>0.01</v>
      </c>
      <c r="P146" s="239">
        <v>0</v>
      </c>
      <c r="Q146" s="239">
        <f>ROUND(E146*P146,2)</f>
        <v>0</v>
      </c>
      <c r="R146" s="241" t="s">
        <v>957</v>
      </c>
      <c r="S146" s="241" t="s">
        <v>204</v>
      </c>
      <c r="T146" s="242" t="s">
        <v>204</v>
      </c>
      <c r="U146" s="224">
        <v>0.66820000000000002</v>
      </c>
      <c r="V146" s="224">
        <f>ROUND(E146*U146,2)</f>
        <v>12.03</v>
      </c>
      <c r="W146" s="224"/>
      <c r="X146" s="224" t="s">
        <v>240</v>
      </c>
      <c r="Y146" s="224" t="s">
        <v>207</v>
      </c>
      <c r="Z146" s="213"/>
      <c r="AA146" s="213"/>
      <c r="AB146" s="213"/>
      <c r="AC146" s="213"/>
      <c r="AD146" s="213"/>
      <c r="AE146" s="213"/>
      <c r="AF146" s="213"/>
      <c r="AG146" s="213" t="s">
        <v>241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 x14ac:dyDescent="0.2">
      <c r="A147" s="220"/>
      <c r="B147" s="221"/>
      <c r="C147" s="267" t="s">
        <v>1237</v>
      </c>
      <c r="D147" s="256"/>
      <c r="E147" s="256"/>
      <c r="F147" s="256"/>
      <c r="G147" s="256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3"/>
      <c r="AA147" s="213"/>
      <c r="AB147" s="213"/>
      <c r="AC147" s="213"/>
      <c r="AD147" s="213"/>
      <c r="AE147" s="213"/>
      <c r="AF147" s="213"/>
      <c r="AG147" s="213" t="s">
        <v>253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69" t="s">
        <v>1243</v>
      </c>
      <c r="D148" s="264"/>
      <c r="E148" s="264"/>
      <c r="F148" s="264"/>
      <c r="G148" s="26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3"/>
      <c r="AA148" s="213"/>
      <c r="AB148" s="213"/>
      <c r="AC148" s="213"/>
      <c r="AD148" s="213"/>
      <c r="AE148" s="213"/>
      <c r="AF148" s="213"/>
      <c r="AG148" s="213" t="s">
        <v>210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 x14ac:dyDescent="0.2">
      <c r="A149" s="220"/>
      <c r="B149" s="221"/>
      <c r="C149" s="269" t="s">
        <v>1244</v>
      </c>
      <c r="D149" s="264"/>
      <c r="E149" s="264"/>
      <c r="F149" s="264"/>
      <c r="G149" s="26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3"/>
      <c r="AA149" s="213"/>
      <c r="AB149" s="213"/>
      <c r="AC149" s="213"/>
      <c r="AD149" s="213"/>
      <c r="AE149" s="213"/>
      <c r="AF149" s="213"/>
      <c r="AG149" s="213" t="s">
        <v>210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22.5" outlineLevel="1" x14ac:dyDescent="0.2">
      <c r="A150" s="236">
        <v>73</v>
      </c>
      <c r="B150" s="237" t="s">
        <v>1249</v>
      </c>
      <c r="C150" s="246" t="s">
        <v>1250</v>
      </c>
      <c r="D150" s="238" t="s">
        <v>245</v>
      </c>
      <c r="E150" s="239">
        <v>54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1.3699999999999999E-3</v>
      </c>
      <c r="O150" s="239">
        <f>ROUND(E150*N150,2)</f>
        <v>7.0000000000000007E-2</v>
      </c>
      <c r="P150" s="239">
        <v>0</v>
      </c>
      <c r="Q150" s="239">
        <f>ROUND(E150*P150,2)</f>
        <v>0</v>
      </c>
      <c r="R150" s="241" t="s">
        <v>957</v>
      </c>
      <c r="S150" s="241" t="s">
        <v>204</v>
      </c>
      <c r="T150" s="242" t="s">
        <v>204</v>
      </c>
      <c r="U150" s="224">
        <v>0.79669999999999996</v>
      </c>
      <c r="V150" s="224">
        <f>ROUND(E150*U150,2)</f>
        <v>43.02</v>
      </c>
      <c r="W150" s="224"/>
      <c r="X150" s="224" t="s">
        <v>240</v>
      </c>
      <c r="Y150" s="224" t="s">
        <v>207</v>
      </c>
      <c r="Z150" s="213"/>
      <c r="AA150" s="213"/>
      <c r="AB150" s="213"/>
      <c r="AC150" s="213"/>
      <c r="AD150" s="213"/>
      <c r="AE150" s="213"/>
      <c r="AF150" s="213"/>
      <c r="AG150" s="213" t="s">
        <v>241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">
      <c r="A151" s="220"/>
      <c r="B151" s="221"/>
      <c r="C151" s="267" t="s">
        <v>1237</v>
      </c>
      <c r="D151" s="256"/>
      <c r="E151" s="256"/>
      <c r="F151" s="256"/>
      <c r="G151" s="256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3"/>
      <c r="AA151" s="213"/>
      <c r="AB151" s="213"/>
      <c r="AC151" s="213"/>
      <c r="AD151" s="213"/>
      <c r="AE151" s="213"/>
      <c r="AF151" s="213"/>
      <c r="AG151" s="213" t="s">
        <v>253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69" t="s">
        <v>1243</v>
      </c>
      <c r="D152" s="264"/>
      <c r="E152" s="264"/>
      <c r="F152" s="264"/>
      <c r="G152" s="26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3"/>
      <c r="AA152" s="213"/>
      <c r="AB152" s="213"/>
      <c r="AC152" s="213"/>
      <c r="AD152" s="213"/>
      <c r="AE152" s="213"/>
      <c r="AF152" s="213"/>
      <c r="AG152" s="213" t="s">
        <v>210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 x14ac:dyDescent="0.2">
      <c r="A153" s="220"/>
      <c r="B153" s="221"/>
      <c r="C153" s="269" t="s">
        <v>1244</v>
      </c>
      <c r="D153" s="264"/>
      <c r="E153" s="264"/>
      <c r="F153" s="264"/>
      <c r="G153" s="26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3"/>
      <c r="AA153" s="213"/>
      <c r="AB153" s="213"/>
      <c r="AC153" s="213"/>
      <c r="AD153" s="213"/>
      <c r="AE153" s="213"/>
      <c r="AF153" s="213"/>
      <c r="AG153" s="213" t="s">
        <v>210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1" x14ac:dyDescent="0.2">
      <c r="A154" s="236">
        <v>74</v>
      </c>
      <c r="B154" s="237" t="s">
        <v>1251</v>
      </c>
      <c r="C154" s="246" t="s">
        <v>1252</v>
      </c>
      <c r="D154" s="238" t="s">
        <v>245</v>
      </c>
      <c r="E154" s="239">
        <v>14</v>
      </c>
      <c r="F154" s="240"/>
      <c r="G154" s="241">
        <f>ROUND(E154*F154,2)</f>
        <v>0</v>
      </c>
      <c r="H154" s="240"/>
      <c r="I154" s="241">
        <f>ROUND(E154*H154,2)</f>
        <v>0</v>
      </c>
      <c r="J154" s="240"/>
      <c r="K154" s="241">
        <f>ROUND(E154*J154,2)</f>
        <v>0</v>
      </c>
      <c r="L154" s="241">
        <v>21</v>
      </c>
      <c r="M154" s="241">
        <f>G154*(1+L154/100)</f>
        <v>0</v>
      </c>
      <c r="N154" s="239">
        <v>1.73E-3</v>
      </c>
      <c r="O154" s="239">
        <f>ROUND(E154*N154,2)</f>
        <v>0.02</v>
      </c>
      <c r="P154" s="239">
        <v>0</v>
      </c>
      <c r="Q154" s="239">
        <f>ROUND(E154*P154,2)</f>
        <v>0</v>
      </c>
      <c r="R154" s="241" t="s">
        <v>957</v>
      </c>
      <c r="S154" s="241" t="s">
        <v>204</v>
      </c>
      <c r="T154" s="242" t="s">
        <v>204</v>
      </c>
      <c r="U154" s="224">
        <v>0.82899999999999996</v>
      </c>
      <c r="V154" s="224">
        <f>ROUND(E154*U154,2)</f>
        <v>11.61</v>
      </c>
      <c r="W154" s="224"/>
      <c r="X154" s="224" t="s">
        <v>240</v>
      </c>
      <c r="Y154" s="224" t="s">
        <v>207</v>
      </c>
      <c r="Z154" s="213"/>
      <c r="AA154" s="213"/>
      <c r="AB154" s="213"/>
      <c r="AC154" s="213"/>
      <c r="AD154" s="213"/>
      <c r="AE154" s="213"/>
      <c r="AF154" s="213"/>
      <c r="AG154" s="213" t="s">
        <v>241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">
      <c r="A155" s="220"/>
      <c r="B155" s="221"/>
      <c r="C155" s="267" t="s">
        <v>1237</v>
      </c>
      <c r="D155" s="256"/>
      <c r="E155" s="256"/>
      <c r="F155" s="256"/>
      <c r="G155" s="256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3"/>
      <c r="AA155" s="213"/>
      <c r="AB155" s="213"/>
      <c r="AC155" s="213"/>
      <c r="AD155" s="213"/>
      <c r="AE155" s="213"/>
      <c r="AF155" s="213"/>
      <c r="AG155" s="213" t="s">
        <v>253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69" t="s">
        <v>1243</v>
      </c>
      <c r="D156" s="264"/>
      <c r="E156" s="264"/>
      <c r="F156" s="264"/>
      <c r="G156" s="26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210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">
      <c r="A157" s="220"/>
      <c r="B157" s="221"/>
      <c r="C157" s="269" t="s">
        <v>1244</v>
      </c>
      <c r="D157" s="264"/>
      <c r="E157" s="264"/>
      <c r="F157" s="264"/>
      <c r="G157" s="26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3"/>
      <c r="AA157" s="213"/>
      <c r="AB157" s="213"/>
      <c r="AC157" s="213"/>
      <c r="AD157" s="213"/>
      <c r="AE157" s="213"/>
      <c r="AF157" s="213"/>
      <c r="AG157" s="213" t="s">
        <v>210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36">
        <v>75</v>
      </c>
      <c r="B158" s="237" t="s">
        <v>1253</v>
      </c>
      <c r="C158" s="246" t="s">
        <v>1254</v>
      </c>
      <c r="D158" s="238" t="s">
        <v>261</v>
      </c>
      <c r="E158" s="239">
        <v>1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41" t="s">
        <v>957</v>
      </c>
      <c r="S158" s="241" t="s">
        <v>204</v>
      </c>
      <c r="T158" s="242" t="s">
        <v>204</v>
      </c>
      <c r="U158" s="224">
        <v>0.14799999999999999</v>
      </c>
      <c r="V158" s="224">
        <f>ROUND(E158*U158,2)</f>
        <v>0.15</v>
      </c>
      <c r="W158" s="224"/>
      <c r="X158" s="224" t="s">
        <v>240</v>
      </c>
      <c r="Y158" s="224" t="s">
        <v>207</v>
      </c>
      <c r="Z158" s="213"/>
      <c r="AA158" s="213"/>
      <c r="AB158" s="213"/>
      <c r="AC158" s="213"/>
      <c r="AD158" s="213"/>
      <c r="AE158" s="213"/>
      <c r="AF158" s="213"/>
      <c r="AG158" s="213" t="s">
        <v>241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67" t="s">
        <v>1255</v>
      </c>
      <c r="D159" s="256"/>
      <c r="E159" s="256"/>
      <c r="F159" s="256"/>
      <c r="G159" s="256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3"/>
      <c r="AA159" s="213"/>
      <c r="AB159" s="213"/>
      <c r="AC159" s="213"/>
      <c r="AD159" s="213"/>
      <c r="AE159" s="213"/>
      <c r="AF159" s="213"/>
      <c r="AG159" s="213" t="s">
        <v>253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6">
        <v>76</v>
      </c>
      <c r="B160" s="237" t="s">
        <v>1256</v>
      </c>
      <c r="C160" s="246" t="s">
        <v>1257</v>
      </c>
      <c r="D160" s="238" t="s">
        <v>261</v>
      </c>
      <c r="E160" s="239">
        <v>2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39">
        <v>0</v>
      </c>
      <c r="O160" s="239">
        <f>ROUND(E160*N160,2)</f>
        <v>0</v>
      </c>
      <c r="P160" s="239">
        <v>0</v>
      </c>
      <c r="Q160" s="239">
        <f>ROUND(E160*P160,2)</f>
        <v>0</v>
      </c>
      <c r="R160" s="241" t="s">
        <v>957</v>
      </c>
      <c r="S160" s="241" t="s">
        <v>204</v>
      </c>
      <c r="T160" s="242" t="s">
        <v>204</v>
      </c>
      <c r="U160" s="224">
        <v>0.157</v>
      </c>
      <c r="V160" s="224">
        <f>ROUND(E160*U160,2)</f>
        <v>0.31</v>
      </c>
      <c r="W160" s="224"/>
      <c r="X160" s="224" t="s">
        <v>240</v>
      </c>
      <c r="Y160" s="224" t="s">
        <v>207</v>
      </c>
      <c r="Z160" s="213"/>
      <c r="AA160" s="213"/>
      <c r="AB160" s="213"/>
      <c r="AC160" s="213"/>
      <c r="AD160" s="213"/>
      <c r="AE160" s="213"/>
      <c r="AF160" s="213"/>
      <c r="AG160" s="213" t="s">
        <v>241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 x14ac:dyDescent="0.2">
      <c r="A161" s="220"/>
      <c r="B161" s="221"/>
      <c r="C161" s="267" t="s">
        <v>1255</v>
      </c>
      <c r="D161" s="256"/>
      <c r="E161" s="256"/>
      <c r="F161" s="256"/>
      <c r="G161" s="256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3"/>
      <c r="AA161" s="213"/>
      <c r="AB161" s="213"/>
      <c r="AC161" s="213"/>
      <c r="AD161" s="213"/>
      <c r="AE161" s="213"/>
      <c r="AF161" s="213"/>
      <c r="AG161" s="213" t="s">
        <v>253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6">
        <v>77</v>
      </c>
      <c r="B162" s="237" t="s">
        <v>1258</v>
      </c>
      <c r="C162" s="246" t="s">
        <v>1259</v>
      </c>
      <c r="D162" s="238" t="s">
        <v>261</v>
      </c>
      <c r="E162" s="239">
        <v>23</v>
      </c>
      <c r="F162" s="240"/>
      <c r="G162" s="241">
        <f>ROUND(E162*F162,2)</f>
        <v>0</v>
      </c>
      <c r="H162" s="240"/>
      <c r="I162" s="241">
        <f>ROUND(E162*H162,2)</f>
        <v>0</v>
      </c>
      <c r="J162" s="240"/>
      <c r="K162" s="241">
        <f>ROUND(E162*J162,2)</f>
        <v>0</v>
      </c>
      <c r="L162" s="241">
        <v>21</v>
      </c>
      <c r="M162" s="241">
        <f>G162*(1+L162/100)</f>
        <v>0</v>
      </c>
      <c r="N162" s="239">
        <v>0</v>
      </c>
      <c r="O162" s="239">
        <f>ROUND(E162*N162,2)</f>
        <v>0</v>
      </c>
      <c r="P162" s="239">
        <v>0</v>
      </c>
      <c r="Q162" s="239">
        <f>ROUND(E162*P162,2)</f>
        <v>0</v>
      </c>
      <c r="R162" s="241" t="s">
        <v>957</v>
      </c>
      <c r="S162" s="241" t="s">
        <v>204</v>
      </c>
      <c r="T162" s="242" t="s">
        <v>204</v>
      </c>
      <c r="U162" s="224">
        <v>0.17399999999999999</v>
      </c>
      <c r="V162" s="224">
        <f>ROUND(E162*U162,2)</f>
        <v>4</v>
      </c>
      <c r="W162" s="224"/>
      <c r="X162" s="224" t="s">
        <v>240</v>
      </c>
      <c r="Y162" s="224" t="s">
        <v>207</v>
      </c>
      <c r="Z162" s="213"/>
      <c r="AA162" s="213"/>
      <c r="AB162" s="213"/>
      <c r="AC162" s="213"/>
      <c r="AD162" s="213"/>
      <c r="AE162" s="213"/>
      <c r="AF162" s="213"/>
      <c r="AG162" s="213" t="s">
        <v>241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">
      <c r="A163" s="220"/>
      <c r="B163" s="221"/>
      <c r="C163" s="267" t="s">
        <v>1255</v>
      </c>
      <c r="D163" s="256"/>
      <c r="E163" s="256"/>
      <c r="F163" s="256"/>
      <c r="G163" s="256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3"/>
      <c r="AA163" s="213"/>
      <c r="AB163" s="213"/>
      <c r="AC163" s="213"/>
      <c r="AD163" s="213"/>
      <c r="AE163" s="213"/>
      <c r="AF163" s="213"/>
      <c r="AG163" s="213" t="s">
        <v>253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36">
        <v>78</v>
      </c>
      <c r="B164" s="237" t="s">
        <v>1260</v>
      </c>
      <c r="C164" s="246" t="s">
        <v>1261</v>
      </c>
      <c r="D164" s="238" t="s">
        <v>261</v>
      </c>
      <c r="E164" s="239">
        <v>13</v>
      </c>
      <c r="F164" s="240"/>
      <c r="G164" s="241">
        <f>ROUND(E164*F164,2)</f>
        <v>0</v>
      </c>
      <c r="H164" s="240"/>
      <c r="I164" s="241">
        <f>ROUND(E164*H164,2)</f>
        <v>0</v>
      </c>
      <c r="J164" s="240"/>
      <c r="K164" s="241">
        <f>ROUND(E164*J164,2)</f>
        <v>0</v>
      </c>
      <c r="L164" s="241">
        <v>21</v>
      </c>
      <c r="M164" s="241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41" t="s">
        <v>957</v>
      </c>
      <c r="S164" s="241" t="s">
        <v>204</v>
      </c>
      <c r="T164" s="242" t="s">
        <v>204</v>
      </c>
      <c r="U164" s="224">
        <v>0.25900000000000001</v>
      </c>
      <c r="V164" s="224">
        <f>ROUND(E164*U164,2)</f>
        <v>3.37</v>
      </c>
      <c r="W164" s="224"/>
      <c r="X164" s="224" t="s">
        <v>240</v>
      </c>
      <c r="Y164" s="224" t="s">
        <v>207</v>
      </c>
      <c r="Z164" s="213"/>
      <c r="AA164" s="213"/>
      <c r="AB164" s="213"/>
      <c r="AC164" s="213"/>
      <c r="AD164" s="213"/>
      <c r="AE164" s="213"/>
      <c r="AF164" s="213"/>
      <c r="AG164" s="213" t="s">
        <v>241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 x14ac:dyDescent="0.2">
      <c r="A165" s="220"/>
      <c r="B165" s="221"/>
      <c r="C165" s="267" t="s">
        <v>1255</v>
      </c>
      <c r="D165" s="256"/>
      <c r="E165" s="256"/>
      <c r="F165" s="256"/>
      <c r="G165" s="256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3"/>
      <c r="AA165" s="213"/>
      <c r="AB165" s="213"/>
      <c r="AC165" s="213"/>
      <c r="AD165" s="213"/>
      <c r="AE165" s="213"/>
      <c r="AF165" s="213"/>
      <c r="AG165" s="213" t="s">
        <v>253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33.75" outlineLevel="1" x14ac:dyDescent="0.2">
      <c r="A166" s="257">
        <v>79</v>
      </c>
      <c r="B166" s="258" t="s">
        <v>1262</v>
      </c>
      <c r="C166" s="268" t="s">
        <v>1263</v>
      </c>
      <c r="D166" s="259" t="s">
        <v>261</v>
      </c>
      <c r="E166" s="260">
        <v>7</v>
      </c>
      <c r="F166" s="261"/>
      <c r="G166" s="262">
        <f>ROUND(E166*F166,2)</f>
        <v>0</v>
      </c>
      <c r="H166" s="261"/>
      <c r="I166" s="262">
        <f>ROUND(E166*H166,2)</f>
        <v>0</v>
      </c>
      <c r="J166" s="261"/>
      <c r="K166" s="262">
        <f>ROUND(E166*J166,2)</f>
        <v>0</v>
      </c>
      <c r="L166" s="262">
        <v>21</v>
      </c>
      <c r="M166" s="262">
        <f>G166*(1+L166/100)</f>
        <v>0</v>
      </c>
      <c r="N166" s="260">
        <v>7.5000000000000002E-4</v>
      </c>
      <c r="O166" s="260">
        <f>ROUND(E166*N166,2)</f>
        <v>0.01</v>
      </c>
      <c r="P166" s="260">
        <v>0</v>
      </c>
      <c r="Q166" s="260">
        <f>ROUND(E166*P166,2)</f>
        <v>0</v>
      </c>
      <c r="R166" s="262" t="s">
        <v>957</v>
      </c>
      <c r="S166" s="262" t="s">
        <v>204</v>
      </c>
      <c r="T166" s="263" t="s">
        <v>204</v>
      </c>
      <c r="U166" s="224">
        <v>0.2</v>
      </c>
      <c r="V166" s="224">
        <f>ROUND(E166*U166,2)</f>
        <v>1.4</v>
      </c>
      <c r="W166" s="224"/>
      <c r="X166" s="224" t="s">
        <v>240</v>
      </c>
      <c r="Y166" s="224" t="s">
        <v>207</v>
      </c>
      <c r="Z166" s="213"/>
      <c r="AA166" s="213"/>
      <c r="AB166" s="213"/>
      <c r="AC166" s="213"/>
      <c r="AD166" s="213"/>
      <c r="AE166" s="213"/>
      <c r="AF166" s="213"/>
      <c r="AG166" s="213" t="s">
        <v>241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6">
        <v>80</v>
      </c>
      <c r="B167" s="237" t="s">
        <v>1264</v>
      </c>
      <c r="C167" s="246" t="s">
        <v>1265</v>
      </c>
      <c r="D167" s="238" t="s">
        <v>245</v>
      </c>
      <c r="E167" s="239">
        <v>162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0</v>
      </c>
      <c r="O167" s="239">
        <f>ROUND(E167*N167,2)</f>
        <v>0</v>
      </c>
      <c r="P167" s="239">
        <v>0</v>
      </c>
      <c r="Q167" s="239">
        <f>ROUND(E167*P167,2)</f>
        <v>0</v>
      </c>
      <c r="R167" s="241" t="s">
        <v>957</v>
      </c>
      <c r="S167" s="241" t="s">
        <v>204</v>
      </c>
      <c r="T167" s="242" t="s">
        <v>204</v>
      </c>
      <c r="U167" s="224">
        <v>4.8000000000000001E-2</v>
      </c>
      <c r="V167" s="224">
        <f>ROUND(E167*U167,2)</f>
        <v>7.78</v>
      </c>
      <c r="W167" s="224"/>
      <c r="X167" s="224" t="s">
        <v>240</v>
      </c>
      <c r="Y167" s="224" t="s">
        <v>207</v>
      </c>
      <c r="Z167" s="213"/>
      <c r="AA167" s="213"/>
      <c r="AB167" s="213"/>
      <c r="AC167" s="213"/>
      <c r="AD167" s="213"/>
      <c r="AE167" s="213"/>
      <c r="AF167" s="213"/>
      <c r="AG167" s="213" t="s">
        <v>241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">
      <c r="A168" s="220"/>
      <c r="B168" s="221"/>
      <c r="C168" s="248" t="s">
        <v>1266</v>
      </c>
      <c r="D168" s="226"/>
      <c r="E168" s="227">
        <v>8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3"/>
      <c r="AA168" s="213"/>
      <c r="AB168" s="213"/>
      <c r="AC168" s="213"/>
      <c r="AD168" s="213"/>
      <c r="AE168" s="213"/>
      <c r="AF168" s="213"/>
      <c r="AG168" s="213" t="s">
        <v>232</v>
      </c>
      <c r="AH168" s="213">
        <v>5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3" x14ac:dyDescent="0.2">
      <c r="A169" s="220"/>
      <c r="B169" s="221"/>
      <c r="C169" s="248" t="s">
        <v>1267</v>
      </c>
      <c r="D169" s="226"/>
      <c r="E169" s="227">
        <v>26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3"/>
      <c r="AA169" s="213"/>
      <c r="AB169" s="213"/>
      <c r="AC169" s="213"/>
      <c r="AD169" s="213"/>
      <c r="AE169" s="213"/>
      <c r="AF169" s="213"/>
      <c r="AG169" s="213" t="s">
        <v>232</v>
      </c>
      <c r="AH169" s="213">
        <v>5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3" x14ac:dyDescent="0.2">
      <c r="A170" s="220"/>
      <c r="B170" s="221"/>
      <c r="C170" s="248" t="s">
        <v>1268</v>
      </c>
      <c r="D170" s="226"/>
      <c r="E170" s="227">
        <v>18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3"/>
      <c r="AA170" s="213"/>
      <c r="AB170" s="213"/>
      <c r="AC170" s="213"/>
      <c r="AD170" s="213"/>
      <c r="AE170" s="213"/>
      <c r="AF170" s="213"/>
      <c r="AG170" s="213" t="s">
        <v>232</v>
      </c>
      <c r="AH170" s="213">
        <v>5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3" x14ac:dyDescent="0.2">
      <c r="A171" s="220"/>
      <c r="B171" s="221"/>
      <c r="C171" s="248" t="s">
        <v>1269</v>
      </c>
      <c r="D171" s="226"/>
      <c r="E171" s="227">
        <v>24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3"/>
      <c r="AA171" s="213"/>
      <c r="AB171" s="213"/>
      <c r="AC171" s="213"/>
      <c r="AD171" s="213"/>
      <c r="AE171" s="213"/>
      <c r="AF171" s="213"/>
      <c r="AG171" s="213" t="s">
        <v>232</v>
      </c>
      <c r="AH171" s="213">
        <v>5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 x14ac:dyDescent="0.2">
      <c r="A172" s="220"/>
      <c r="B172" s="221"/>
      <c r="C172" s="248" t="s">
        <v>1270</v>
      </c>
      <c r="D172" s="226"/>
      <c r="E172" s="227">
        <v>18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3"/>
      <c r="AA172" s="213"/>
      <c r="AB172" s="213"/>
      <c r="AC172" s="213"/>
      <c r="AD172" s="213"/>
      <c r="AE172" s="213"/>
      <c r="AF172" s="213"/>
      <c r="AG172" s="213" t="s">
        <v>232</v>
      </c>
      <c r="AH172" s="213">
        <v>5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3" x14ac:dyDescent="0.2">
      <c r="A173" s="220"/>
      <c r="B173" s="221"/>
      <c r="C173" s="248" t="s">
        <v>1271</v>
      </c>
      <c r="D173" s="226"/>
      <c r="E173" s="227">
        <v>54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3"/>
      <c r="AA173" s="213"/>
      <c r="AB173" s="213"/>
      <c r="AC173" s="213"/>
      <c r="AD173" s="213"/>
      <c r="AE173" s="213"/>
      <c r="AF173" s="213"/>
      <c r="AG173" s="213" t="s">
        <v>232</v>
      </c>
      <c r="AH173" s="213">
        <v>5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3" x14ac:dyDescent="0.2">
      <c r="A174" s="220"/>
      <c r="B174" s="221"/>
      <c r="C174" s="248" t="s">
        <v>1272</v>
      </c>
      <c r="D174" s="226"/>
      <c r="E174" s="227">
        <v>14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3"/>
      <c r="AA174" s="213"/>
      <c r="AB174" s="213"/>
      <c r="AC174" s="213"/>
      <c r="AD174" s="213"/>
      <c r="AE174" s="213"/>
      <c r="AF174" s="213"/>
      <c r="AG174" s="213" t="s">
        <v>232</v>
      </c>
      <c r="AH174" s="213">
        <v>5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ht="33.75" outlineLevel="1" x14ac:dyDescent="0.2">
      <c r="A175" s="257">
        <v>81</v>
      </c>
      <c r="B175" s="258" t="s">
        <v>1273</v>
      </c>
      <c r="C175" s="268" t="s">
        <v>1274</v>
      </c>
      <c r="D175" s="259" t="s">
        <v>261</v>
      </c>
      <c r="E175" s="260">
        <v>1</v>
      </c>
      <c r="F175" s="261"/>
      <c r="G175" s="262">
        <f>ROUND(E175*F175,2)</f>
        <v>0</v>
      </c>
      <c r="H175" s="261"/>
      <c r="I175" s="262">
        <f>ROUND(E175*H175,2)</f>
        <v>0</v>
      </c>
      <c r="J175" s="261"/>
      <c r="K175" s="262">
        <f>ROUND(E175*J175,2)</f>
        <v>0</v>
      </c>
      <c r="L175" s="262">
        <v>21</v>
      </c>
      <c r="M175" s="262">
        <f>G175*(1+L175/100)</f>
        <v>0</v>
      </c>
      <c r="N175" s="260">
        <v>2.3000000000000001E-4</v>
      </c>
      <c r="O175" s="260">
        <f>ROUND(E175*N175,2)</f>
        <v>0</v>
      </c>
      <c r="P175" s="260">
        <v>0</v>
      </c>
      <c r="Q175" s="260">
        <f>ROUND(E175*P175,2)</f>
        <v>0</v>
      </c>
      <c r="R175" s="262" t="s">
        <v>957</v>
      </c>
      <c r="S175" s="262" t="s">
        <v>204</v>
      </c>
      <c r="T175" s="263" t="s">
        <v>204</v>
      </c>
      <c r="U175" s="224">
        <v>0.23699999999999999</v>
      </c>
      <c r="V175" s="224">
        <f>ROUND(E175*U175,2)</f>
        <v>0.24</v>
      </c>
      <c r="W175" s="224"/>
      <c r="X175" s="224" t="s">
        <v>240</v>
      </c>
      <c r="Y175" s="224" t="s">
        <v>207</v>
      </c>
      <c r="Z175" s="213"/>
      <c r="AA175" s="213"/>
      <c r="AB175" s="213"/>
      <c r="AC175" s="213"/>
      <c r="AD175" s="213"/>
      <c r="AE175" s="213"/>
      <c r="AF175" s="213"/>
      <c r="AG175" s="213" t="s">
        <v>241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57">
        <v>82</v>
      </c>
      <c r="B176" s="258" t="s">
        <v>1275</v>
      </c>
      <c r="C176" s="268" t="s">
        <v>1276</v>
      </c>
      <c r="D176" s="259" t="s">
        <v>1079</v>
      </c>
      <c r="E176" s="260">
        <v>8</v>
      </c>
      <c r="F176" s="261"/>
      <c r="G176" s="262">
        <f>ROUND(E176*F176,2)</f>
        <v>0</v>
      </c>
      <c r="H176" s="261"/>
      <c r="I176" s="262">
        <f>ROUND(E176*H176,2)</f>
        <v>0</v>
      </c>
      <c r="J176" s="261"/>
      <c r="K176" s="262">
        <f>ROUND(E176*J176,2)</f>
        <v>0</v>
      </c>
      <c r="L176" s="262">
        <v>21</v>
      </c>
      <c r="M176" s="262">
        <f>G176*(1+L176/100)</f>
        <v>0</v>
      </c>
      <c r="N176" s="260">
        <v>0</v>
      </c>
      <c r="O176" s="260">
        <f>ROUND(E176*N176,2)</f>
        <v>0</v>
      </c>
      <c r="P176" s="260">
        <v>0</v>
      </c>
      <c r="Q176" s="260">
        <f>ROUND(E176*P176,2)</f>
        <v>0</v>
      </c>
      <c r="R176" s="262"/>
      <c r="S176" s="262" t="s">
        <v>355</v>
      </c>
      <c r="T176" s="263" t="s">
        <v>205</v>
      </c>
      <c r="U176" s="224">
        <v>1</v>
      </c>
      <c r="V176" s="224">
        <f>ROUND(E176*U176,2)</f>
        <v>8</v>
      </c>
      <c r="W176" s="224"/>
      <c r="X176" s="224" t="s">
        <v>240</v>
      </c>
      <c r="Y176" s="224" t="s">
        <v>207</v>
      </c>
      <c r="Z176" s="213"/>
      <c r="AA176" s="213"/>
      <c r="AB176" s="213"/>
      <c r="AC176" s="213"/>
      <c r="AD176" s="213"/>
      <c r="AE176" s="213"/>
      <c r="AF176" s="213"/>
      <c r="AG176" s="213" t="s">
        <v>241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ht="22.5" outlineLevel="1" x14ac:dyDescent="0.2">
      <c r="A177" s="257">
        <v>83</v>
      </c>
      <c r="B177" s="258" t="s">
        <v>1277</v>
      </c>
      <c r="C177" s="268" t="s">
        <v>1278</v>
      </c>
      <c r="D177" s="259" t="s">
        <v>1279</v>
      </c>
      <c r="E177" s="260">
        <v>3</v>
      </c>
      <c r="F177" s="261"/>
      <c r="G177" s="262">
        <f>ROUND(E177*F177,2)</f>
        <v>0</v>
      </c>
      <c r="H177" s="261"/>
      <c r="I177" s="262">
        <f>ROUND(E177*H177,2)</f>
        <v>0</v>
      </c>
      <c r="J177" s="261"/>
      <c r="K177" s="262">
        <f>ROUND(E177*J177,2)</f>
        <v>0</v>
      </c>
      <c r="L177" s="262">
        <v>21</v>
      </c>
      <c r="M177" s="262">
        <f>G177*(1+L177/100)</f>
        <v>0</v>
      </c>
      <c r="N177" s="260">
        <v>0</v>
      </c>
      <c r="O177" s="260">
        <f>ROUND(E177*N177,2)</f>
        <v>0</v>
      </c>
      <c r="P177" s="260">
        <v>0</v>
      </c>
      <c r="Q177" s="260">
        <f>ROUND(E177*P177,2)</f>
        <v>0</v>
      </c>
      <c r="R177" s="262"/>
      <c r="S177" s="262" t="s">
        <v>355</v>
      </c>
      <c r="T177" s="263" t="s">
        <v>205</v>
      </c>
      <c r="U177" s="224">
        <v>0</v>
      </c>
      <c r="V177" s="224">
        <f>ROUND(E177*U177,2)</f>
        <v>0</v>
      </c>
      <c r="W177" s="224"/>
      <c r="X177" s="224" t="s">
        <v>240</v>
      </c>
      <c r="Y177" s="224" t="s">
        <v>207</v>
      </c>
      <c r="Z177" s="213"/>
      <c r="AA177" s="213"/>
      <c r="AB177" s="213"/>
      <c r="AC177" s="213"/>
      <c r="AD177" s="213"/>
      <c r="AE177" s="213"/>
      <c r="AF177" s="213"/>
      <c r="AG177" s="213" t="s">
        <v>241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ht="22.5" outlineLevel="1" x14ac:dyDescent="0.2">
      <c r="A178" s="257">
        <v>84</v>
      </c>
      <c r="B178" s="258" t="s">
        <v>1280</v>
      </c>
      <c r="C178" s="268" t="s">
        <v>1281</v>
      </c>
      <c r="D178" s="259" t="s">
        <v>1279</v>
      </c>
      <c r="E178" s="260">
        <v>2</v>
      </c>
      <c r="F178" s="261"/>
      <c r="G178" s="262">
        <f>ROUND(E178*F178,2)</f>
        <v>0</v>
      </c>
      <c r="H178" s="261"/>
      <c r="I178" s="262">
        <f>ROUND(E178*H178,2)</f>
        <v>0</v>
      </c>
      <c r="J178" s="261"/>
      <c r="K178" s="262">
        <f>ROUND(E178*J178,2)</f>
        <v>0</v>
      </c>
      <c r="L178" s="262">
        <v>21</v>
      </c>
      <c r="M178" s="262">
        <f>G178*(1+L178/100)</f>
        <v>0</v>
      </c>
      <c r="N178" s="260">
        <v>0</v>
      </c>
      <c r="O178" s="260">
        <f>ROUND(E178*N178,2)</f>
        <v>0</v>
      </c>
      <c r="P178" s="260">
        <v>0</v>
      </c>
      <c r="Q178" s="260">
        <f>ROUND(E178*P178,2)</f>
        <v>0</v>
      </c>
      <c r="R178" s="262"/>
      <c r="S178" s="262" t="s">
        <v>355</v>
      </c>
      <c r="T178" s="263" t="s">
        <v>205</v>
      </c>
      <c r="U178" s="224">
        <v>0</v>
      </c>
      <c r="V178" s="224">
        <f>ROUND(E178*U178,2)</f>
        <v>0</v>
      </c>
      <c r="W178" s="224"/>
      <c r="X178" s="224" t="s">
        <v>240</v>
      </c>
      <c r="Y178" s="224" t="s">
        <v>207</v>
      </c>
      <c r="Z178" s="213"/>
      <c r="AA178" s="213"/>
      <c r="AB178" s="213"/>
      <c r="AC178" s="213"/>
      <c r="AD178" s="213"/>
      <c r="AE178" s="213"/>
      <c r="AF178" s="213"/>
      <c r="AG178" s="213" t="s">
        <v>241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1" x14ac:dyDescent="0.2">
      <c r="A179" s="257">
        <v>85</v>
      </c>
      <c r="B179" s="258" t="s">
        <v>1282</v>
      </c>
      <c r="C179" s="268" t="s">
        <v>1283</v>
      </c>
      <c r="D179" s="259" t="s">
        <v>261</v>
      </c>
      <c r="E179" s="260">
        <v>3</v>
      </c>
      <c r="F179" s="261"/>
      <c r="G179" s="262">
        <f>ROUND(E179*F179,2)</f>
        <v>0</v>
      </c>
      <c r="H179" s="261"/>
      <c r="I179" s="262">
        <f>ROUND(E179*H179,2)</f>
        <v>0</v>
      </c>
      <c r="J179" s="261"/>
      <c r="K179" s="262">
        <f>ROUND(E179*J179,2)</f>
        <v>0</v>
      </c>
      <c r="L179" s="262">
        <v>21</v>
      </c>
      <c r="M179" s="262">
        <f>G179*(1+L179/100)</f>
        <v>0</v>
      </c>
      <c r="N179" s="260">
        <v>5.9000000000000003E-4</v>
      </c>
      <c r="O179" s="260">
        <f>ROUND(E179*N179,2)</f>
        <v>0</v>
      </c>
      <c r="P179" s="260">
        <v>0</v>
      </c>
      <c r="Q179" s="260">
        <f>ROUND(E179*P179,2)</f>
        <v>0</v>
      </c>
      <c r="R179" s="262" t="s">
        <v>290</v>
      </c>
      <c r="S179" s="262" t="s">
        <v>204</v>
      </c>
      <c r="T179" s="263" t="s">
        <v>204</v>
      </c>
      <c r="U179" s="224">
        <v>0</v>
      </c>
      <c r="V179" s="224">
        <f>ROUND(E179*U179,2)</f>
        <v>0</v>
      </c>
      <c r="W179" s="224"/>
      <c r="X179" s="224" t="s">
        <v>291</v>
      </c>
      <c r="Y179" s="224" t="s">
        <v>207</v>
      </c>
      <c r="Z179" s="213"/>
      <c r="AA179" s="213"/>
      <c r="AB179" s="213"/>
      <c r="AC179" s="213"/>
      <c r="AD179" s="213"/>
      <c r="AE179" s="213"/>
      <c r="AF179" s="213"/>
      <c r="AG179" s="213" t="s">
        <v>292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ht="22.5" outlineLevel="1" x14ac:dyDescent="0.2">
      <c r="A180" s="257">
        <v>86</v>
      </c>
      <c r="B180" s="258" t="s">
        <v>1284</v>
      </c>
      <c r="C180" s="268" t="s">
        <v>1285</v>
      </c>
      <c r="D180" s="259" t="s">
        <v>261</v>
      </c>
      <c r="E180" s="260">
        <v>1</v>
      </c>
      <c r="F180" s="261"/>
      <c r="G180" s="262">
        <f>ROUND(E180*F180,2)</f>
        <v>0</v>
      </c>
      <c r="H180" s="261"/>
      <c r="I180" s="262">
        <f>ROUND(E180*H180,2)</f>
        <v>0</v>
      </c>
      <c r="J180" s="261"/>
      <c r="K180" s="262">
        <f>ROUND(E180*J180,2)</f>
        <v>0</v>
      </c>
      <c r="L180" s="262">
        <v>21</v>
      </c>
      <c r="M180" s="262">
        <f>G180*(1+L180/100)</f>
        <v>0</v>
      </c>
      <c r="N180" s="260">
        <v>2.9999999999999997E-4</v>
      </c>
      <c r="O180" s="260">
        <f>ROUND(E180*N180,2)</f>
        <v>0</v>
      </c>
      <c r="P180" s="260">
        <v>0</v>
      </c>
      <c r="Q180" s="260">
        <f>ROUND(E180*P180,2)</f>
        <v>0</v>
      </c>
      <c r="R180" s="262" t="s">
        <v>290</v>
      </c>
      <c r="S180" s="262" t="s">
        <v>204</v>
      </c>
      <c r="T180" s="263" t="s">
        <v>204</v>
      </c>
      <c r="U180" s="224">
        <v>0</v>
      </c>
      <c r="V180" s="224">
        <f>ROUND(E180*U180,2)</f>
        <v>0</v>
      </c>
      <c r="W180" s="224"/>
      <c r="X180" s="224" t="s">
        <v>291</v>
      </c>
      <c r="Y180" s="224" t="s">
        <v>207</v>
      </c>
      <c r="Z180" s="213"/>
      <c r="AA180" s="213"/>
      <c r="AB180" s="213"/>
      <c r="AC180" s="213"/>
      <c r="AD180" s="213"/>
      <c r="AE180" s="213"/>
      <c r="AF180" s="213"/>
      <c r="AG180" s="213" t="s">
        <v>292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36">
        <v>87</v>
      </c>
      <c r="B181" s="237" t="s">
        <v>1286</v>
      </c>
      <c r="C181" s="246" t="s">
        <v>1287</v>
      </c>
      <c r="D181" s="238" t="s">
        <v>266</v>
      </c>
      <c r="E181" s="239">
        <v>0.21364</v>
      </c>
      <c r="F181" s="240"/>
      <c r="G181" s="241">
        <f>ROUND(E181*F181,2)</f>
        <v>0</v>
      </c>
      <c r="H181" s="240"/>
      <c r="I181" s="241">
        <f>ROUND(E181*H181,2)</f>
        <v>0</v>
      </c>
      <c r="J181" s="240"/>
      <c r="K181" s="241">
        <f>ROUND(E181*J181,2)</f>
        <v>0</v>
      </c>
      <c r="L181" s="241">
        <v>21</v>
      </c>
      <c r="M181" s="241">
        <f>G181*(1+L181/100)</f>
        <v>0</v>
      </c>
      <c r="N181" s="239">
        <v>0</v>
      </c>
      <c r="O181" s="239">
        <f>ROUND(E181*N181,2)</f>
        <v>0</v>
      </c>
      <c r="P181" s="239">
        <v>0</v>
      </c>
      <c r="Q181" s="239">
        <f>ROUND(E181*P181,2)</f>
        <v>0</v>
      </c>
      <c r="R181" s="241" t="s">
        <v>957</v>
      </c>
      <c r="S181" s="241" t="s">
        <v>204</v>
      </c>
      <c r="T181" s="242" t="s">
        <v>204</v>
      </c>
      <c r="U181" s="224">
        <v>1.47</v>
      </c>
      <c r="V181" s="224">
        <f>ROUND(E181*U181,2)</f>
        <v>0.31</v>
      </c>
      <c r="W181" s="224"/>
      <c r="X181" s="224" t="s">
        <v>711</v>
      </c>
      <c r="Y181" s="224" t="s">
        <v>207</v>
      </c>
      <c r="Z181" s="213"/>
      <c r="AA181" s="213"/>
      <c r="AB181" s="213"/>
      <c r="AC181" s="213"/>
      <c r="AD181" s="213"/>
      <c r="AE181" s="213"/>
      <c r="AF181" s="213"/>
      <c r="AG181" s="213" t="s">
        <v>712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2" x14ac:dyDescent="0.2">
      <c r="A182" s="220"/>
      <c r="B182" s="221"/>
      <c r="C182" s="267" t="s">
        <v>1288</v>
      </c>
      <c r="D182" s="256"/>
      <c r="E182" s="256"/>
      <c r="F182" s="256"/>
      <c r="G182" s="256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3"/>
      <c r="AA182" s="213"/>
      <c r="AB182" s="213"/>
      <c r="AC182" s="213"/>
      <c r="AD182" s="213"/>
      <c r="AE182" s="213"/>
      <c r="AF182" s="213"/>
      <c r="AG182" s="213" t="s">
        <v>253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x14ac:dyDescent="0.2">
      <c r="A183" s="229" t="s">
        <v>199</v>
      </c>
      <c r="B183" s="230" t="s">
        <v>133</v>
      </c>
      <c r="C183" s="245" t="s">
        <v>134</v>
      </c>
      <c r="D183" s="231"/>
      <c r="E183" s="232"/>
      <c r="F183" s="233"/>
      <c r="G183" s="233">
        <f>SUMIF(AG184:AG241,"&lt;&gt;NOR",G184:G241)</f>
        <v>0</v>
      </c>
      <c r="H183" s="233"/>
      <c r="I183" s="233">
        <f>SUM(I184:I241)</f>
        <v>0</v>
      </c>
      <c r="J183" s="233"/>
      <c r="K183" s="233">
        <f>SUM(K184:K241)</f>
        <v>0</v>
      </c>
      <c r="L183" s="233"/>
      <c r="M183" s="233">
        <f>SUM(M184:M241)</f>
        <v>0</v>
      </c>
      <c r="N183" s="232"/>
      <c r="O183" s="232">
        <f>SUM(O184:O241)</f>
        <v>0.12000000000000001</v>
      </c>
      <c r="P183" s="232"/>
      <c r="Q183" s="232">
        <f>SUM(Q184:Q241)</f>
        <v>0</v>
      </c>
      <c r="R183" s="233"/>
      <c r="S183" s="233"/>
      <c r="T183" s="234"/>
      <c r="U183" s="228"/>
      <c r="V183" s="228">
        <f>SUM(V184:V241)</f>
        <v>120.11999999999999</v>
      </c>
      <c r="W183" s="228"/>
      <c r="X183" s="228"/>
      <c r="Y183" s="228"/>
      <c r="AG183" t="s">
        <v>200</v>
      </c>
    </row>
    <row r="184" spans="1:60" outlineLevel="1" x14ac:dyDescent="0.2">
      <c r="A184" s="236">
        <v>88</v>
      </c>
      <c r="B184" s="237" t="s">
        <v>1289</v>
      </c>
      <c r="C184" s="246" t="s">
        <v>1290</v>
      </c>
      <c r="D184" s="238" t="s">
        <v>555</v>
      </c>
      <c r="E184" s="239">
        <v>1</v>
      </c>
      <c r="F184" s="240"/>
      <c r="G184" s="241">
        <f>ROUND(E184*F184,2)</f>
        <v>0</v>
      </c>
      <c r="H184" s="240"/>
      <c r="I184" s="241">
        <f>ROUND(E184*H184,2)</f>
        <v>0</v>
      </c>
      <c r="J184" s="240"/>
      <c r="K184" s="241">
        <f>ROUND(E184*J184,2)</f>
        <v>0</v>
      </c>
      <c r="L184" s="241">
        <v>21</v>
      </c>
      <c r="M184" s="241">
        <f>G184*(1+L184/100)</f>
        <v>0</v>
      </c>
      <c r="N184" s="239">
        <v>2.2849999999999999E-2</v>
      </c>
      <c r="O184" s="239">
        <f>ROUND(E184*N184,2)</f>
        <v>0.02</v>
      </c>
      <c r="P184" s="239">
        <v>0</v>
      </c>
      <c r="Q184" s="239">
        <f>ROUND(E184*P184,2)</f>
        <v>0</v>
      </c>
      <c r="R184" s="241" t="s">
        <v>957</v>
      </c>
      <c r="S184" s="241" t="s">
        <v>204</v>
      </c>
      <c r="T184" s="242" t="s">
        <v>204</v>
      </c>
      <c r="U184" s="224">
        <v>3.4009999999999998</v>
      </c>
      <c r="V184" s="224">
        <f>ROUND(E184*U184,2)</f>
        <v>3.4</v>
      </c>
      <c r="W184" s="224"/>
      <c r="X184" s="224" t="s">
        <v>240</v>
      </c>
      <c r="Y184" s="224" t="s">
        <v>207</v>
      </c>
      <c r="Z184" s="213"/>
      <c r="AA184" s="213"/>
      <c r="AB184" s="213"/>
      <c r="AC184" s="213"/>
      <c r="AD184" s="213"/>
      <c r="AE184" s="213"/>
      <c r="AF184" s="213"/>
      <c r="AG184" s="213" t="s">
        <v>241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2" x14ac:dyDescent="0.2">
      <c r="A185" s="220"/>
      <c r="B185" s="221"/>
      <c r="C185" s="247" t="s">
        <v>1233</v>
      </c>
      <c r="D185" s="244"/>
      <c r="E185" s="244"/>
      <c r="F185" s="244"/>
      <c r="G185" s="24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3"/>
      <c r="AA185" s="213"/>
      <c r="AB185" s="213"/>
      <c r="AC185" s="213"/>
      <c r="AD185" s="213"/>
      <c r="AE185" s="213"/>
      <c r="AF185" s="213"/>
      <c r="AG185" s="213" t="s">
        <v>210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57">
        <v>89</v>
      </c>
      <c r="B186" s="258" t="s">
        <v>1291</v>
      </c>
      <c r="C186" s="268" t="s">
        <v>1292</v>
      </c>
      <c r="D186" s="259" t="s">
        <v>261</v>
      </c>
      <c r="E186" s="260">
        <v>1</v>
      </c>
      <c r="F186" s="261"/>
      <c r="G186" s="262">
        <f>ROUND(E186*F186,2)</f>
        <v>0</v>
      </c>
      <c r="H186" s="261"/>
      <c r="I186" s="262">
        <f>ROUND(E186*H186,2)</f>
        <v>0</v>
      </c>
      <c r="J186" s="261"/>
      <c r="K186" s="262">
        <f>ROUND(E186*J186,2)</f>
        <v>0</v>
      </c>
      <c r="L186" s="262">
        <v>21</v>
      </c>
      <c r="M186" s="262">
        <f>G186*(1+L186/100)</f>
        <v>0</v>
      </c>
      <c r="N186" s="260">
        <v>2.2100000000000002E-3</v>
      </c>
      <c r="O186" s="260">
        <f>ROUND(E186*N186,2)</f>
        <v>0</v>
      </c>
      <c r="P186" s="260">
        <v>0</v>
      </c>
      <c r="Q186" s="260">
        <f>ROUND(E186*P186,2)</f>
        <v>0</v>
      </c>
      <c r="R186" s="262" t="s">
        <v>957</v>
      </c>
      <c r="S186" s="262" t="s">
        <v>204</v>
      </c>
      <c r="T186" s="263" t="s">
        <v>204</v>
      </c>
      <c r="U186" s="224">
        <v>1.157</v>
      </c>
      <c r="V186" s="224">
        <f>ROUND(E186*U186,2)</f>
        <v>1.1599999999999999</v>
      </c>
      <c r="W186" s="224"/>
      <c r="X186" s="224" t="s">
        <v>240</v>
      </c>
      <c r="Y186" s="224" t="s">
        <v>207</v>
      </c>
      <c r="Z186" s="213"/>
      <c r="AA186" s="213"/>
      <c r="AB186" s="213"/>
      <c r="AC186" s="213"/>
      <c r="AD186" s="213"/>
      <c r="AE186" s="213"/>
      <c r="AF186" s="213"/>
      <c r="AG186" s="213" t="s">
        <v>241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57">
        <v>90</v>
      </c>
      <c r="B187" s="258" t="s">
        <v>1293</v>
      </c>
      <c r="C187" s="268" t="s">
        <v>1294</v>
      </c>
      <c r="D187" s="259" t="s">
        <v>261</v>
      </c>
      <c r="E187" s="260">
        <v>1</v>
      </c>
      <c r="F187" s="261"/>
      <c r="G187" s="262">
        <f>ROUND(E187*F187,2)</f>
        <v>0</v>
      </c>
      <c r="H187" s="261"/>
      <c r="I187" s="262">
        <f>ROUND(E187*H187,2)</f>
        <v>0</v>
      </c>
      <c r="J187" s="261"/>
      <c r="K187" s="262">
        <f>ROUND(E187*J187,2)</f>
        <v>0</v>
      </c>
      <c r="L187" s="262">
        <v>21</v>
      </c>
      <c r="M187" s="262">
        <f>G187*(1+L187/100)</f>
        <v>0</v>
      </c>
      <c r="N187" s="260">
        <v>6.1700000000000001E-3</v>
      </c>
      <c r="O187" s="260">
        <f>ROUND(E187*N187,2)</f>
        <v>0.01</v>
      </c>
      <c r="P187" s="260">
        <v>0</v>
      </c>
      <c r="Q187" s="260">
        <f>ROUND(E187*P187,2)</f>
        <v>0</v>
      </c>
      <c r="R187" s="262" t="s">
        <v>957</v>
      </c>
      <c r="S187" s="262" t="s">
        <v>204</v>
      </c>
      <c r="T187" s="263" t="s">
        <v>204</v>
      </c>
      <c r="U187" s="224">
        <v>1.696</v>
      </c>
      <c r="V187" s="224">
        <f>ROUND(E187*U187,2)</f>
        <v>1.7</v>
      </c>
      <c r="W187" s="224"/>
      <c r="X187" s="224" t="s">
        <v>240</v>
      </c>
      <c r="Y187" s="224" t="s">
        <v>207</v>
      </c>
      <c r="Z187" s="213"/>
      <c r="AA187" s="213"/>
      <c r="AB187" s="213"/>
      <c r="AC187" s="213"/>
      <c r="AD187" s="213"/>
      <c r="AE187" s="213"/>
      <c r="AF187" s="213"/>
      <c r="AG187" s="213" t="s">
        <v>241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22.5" outlineLevel="1" x14ac:dyDescent="0.2">
      <c r="A188" s="257">
        <v>91</v>
      </c>
      <c r="B188" s="258" t="s">
        <v>1295</v>
      </c>
      <c r="C188" s="268" t="s">
        <v>1296</v>
      </c>
      <c r="D188" s="259" t="s">
        <v>261</v>
      </c>
      <c r="E188" s="260">
        <v>5</v>
      </c>
      <c r="F188" s="261"/>
      <c r="G188" s="262">
        <f>ROUND(E188*F188,2)</f>
        <v>0</v>
      </c>
      <c r="H188" s="261"/>
      <c r="I188" s="262">
        <f>ROUND(E188*H188,2)</f>
        <v>0</v>
      </c>
      <c r="J188" s="261"/>
      <c r="K188" s="262">
        <f>ROUND(E188*J188,2)</f>
        <v>0</v>
      </c>
      <c r="L188" s="262">
        <v>21</v>
      </c>
      <c r="M188" s="262">
        <f>G188*(1+L188/100)</f>
        <v>0</v>
      </c>
      <c r="N188" s="260">
        <v>0</v>
      </c>
      <c r="O188" s="260">
        <f>ROUND(E188*N188,2)</f>
        <v>0</v>
      </c>
      <c r="P188" s="260">
        <v>0</v>
      </c>
      <c r="Q188" s="260">
        <f>ROUND(E188*P188,2)</f>
        <v>0</v>
      </c>
      <c r="R188" s="262" t="s">
        <v>957</v>
      </c>
      <c r="S188" s="262" t="s">
        <v>204</v>
      </c>
      <c r="T188" s="263" t="s">
        <v>204</v>
      </c>
      <c r="U188" s="224">
        <v>0.16145000000000001</v>
      </c>
      <c r="V188" s="224">
        <f>ROUND(E188*U188,2)</f>
        <v>0.81</v>
      </c>
      <c r="W188" s="224"/>
      <c r="X188" s="224" t="s">
        <v>240</v>
      </c>
      <c r="Y188" s="224" t="s">
        <v>207</v>
      </c>
      <c r="Z188" s="213"/>
      <c r="AA188" s="213"/>
      <c r="AB188" s="213"/>
      <c r="AC188" s="213"/>
      <c r="AD188" s="213"/>
      <c r="AE188" s="213"/>
      <c r="AF188" s="213"/>
      <c r="AG188" s="213" t="s">
        <v>241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22.5" outlineLevel="1" x14ac:dyDescent="0.2">
      <c r="A189" s="257">
        <v>92</v>
      </c>
      <c r="B189" s="258" t="s">
        <v>1297</v>
      </c>
      <c r="C189" s="268" t="s">
        <v>1298</v>
      </c>
      <c r="D189" s="259" t="s">
        <v>261</v>
      </c>
      <c r="E189" s="260">
        <v>3</v>
      </c>
      <c r="F189" s="261"/>
      <c r="G189" s="262">
        <f>ROUND(E189*F189,2)</f>
        <v>0</v>
      </c>
      <c r="H189" s="261"/>
      <c r="I189" s="262">
        <f>ROUND(E189*H189,2)</f>
        <v>0</v>
      </c>
      <c r="J189" s="261"/>
      <c r="K189" s="262">
        <f>ROUND(E189*J189,2)</f>
        <v>0</v>
      </c>
      <c r="L189" s="262">
        <v>21</v>
      </c>
      <c r="M189" s="262">
        <f>G189*(1+L189/100)</f>
        <v>0</v>
      </c>
      <c r="N189" s="260">
        <v>0</v>
      </c>
      <c r="O189" s="260">
        <f>ROUND(E189*N189,2)</f>
        <v>0</v>
      </c>
      <c r="P189" s="260">
        <v>0</v>
      </c>
      <c r="Q189" s="260">
        <f>ROUND(E189*P189,2)</f>
        <v>0</v>
      </c>
      <c r="R189" s="262" t="s">
        <v>957</v>
      </c>
      <c r="S189" s="262" t="s">
        <v>204</v>
      </c>
      <c r="T189" s="263" t="s">
        <v>204</v>
      </c>
      <c r="U189" s="224">
        <v>0.17696999999999999</v>
      </c>
      <c r="V189" s="224">
        <f>ROUND(E189*U189,2)</f>
        <v>0.53</v>
      </c>
      <c r="W189" s="224"/>
      <c r="X189" s="224" t="s">
        <v>240</v>
      </c>
      <c r="Y189" s="224" t="s">
        <v>207</v>
      </c>
      <c r="Z189" s="213"/>
      <c r="AA189" s="213"/>
      <c r="AB189" s="213"/>
      <c r="AC189" s="213"/>
      <c r="AD189" s="213"/>
      <c r="AE189" s="213"/>
      <c r="AF189" s="213"/>
      <c r="AG189" s="213" t="s">
        <v>241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ht="22.5" outlineLevel="1" x14ac:dyDescent="0.2">
      <c r="A190" s="257">
        <v>93</v>
      </c>
      <c r="B190" s="258" t="s">
        <v>1299</v>
      </c>
      <c r="C190" s="268" t="s">
        <v>1300</v>
      </c>
      <c r="D190" s="259" t="s">
        <v>261</v>
      </c>
      <c r="E190" s="260">
        <v>5</v>
      </c>
      <c r="F190" s="261"/>
      <c r="G190" s="262">
        <f>ROUND(E190*F190,2)</f>
        <v>0</v>
      </c>
      <c r="H190" s="261"/>
      <c r="I190" s="262">
        <f>ROUND(E190*H190,2)</f>
        <v>0</v>
      </c>
      <c r="J190" s="261"/>
      <c r="K190" s="262">
        <f>ROUND(E190*J190,2)</f>
        <v>0</v>
      </c>
      <c r="L190" s="262">
        <v>21</v>
      </c>
      <c r="M190" s="262">
        <f>G190*(1+L190/100)</f>
        <v>0</v>
      </c>
      <c r="N190" s="260">
        <v>0</v>
      </c>
      <c r="O190" s="260">
        <f>ROUND(E190*N190,2)</f>
        <v>0</v>
      </c>
      <c r="P190" s="260">
        <v>0</v>
      </c>
      <c r="Q190" s="260">
        <f>ROUND(E190*P190,2)</f>
        <v>0</v>
      </c>
      <c r="R190" s="262" t="s">
        <v>957</v>
      </c>
      <c r="S190" s="262" t="s">
        <v>204</v>
      </c>
      <c r="T190" s="263" t="s">
        <v>204</v>
      </c>
      <c r="U190" s="224">
        <v>0.21593999999999999</v>
      </c>
      <c r="V190" s="224">
        <f>ROUND(E190*U190,2)</f>
        <v>1.08</v>
      </c>
      <c r="W190" s="224"/>
      <c r="X190" s="224" t="s">
        <v>240</v>
      </c>
      <c r="Y190" s="224" t="s">
        <v>207</v>
      </c>
      <c r="Z190" s="213"/>
      <c r="AA190" s="213"/>
      <c r="AB190" s="213"/>
      <c r="AC190" s="213"/>
      <c r="AD190" s="213"/>
      <c r="AE190" s="213"/>
      <c r="AF190" s="213"/>
      <c r="AG190" s="213" t="s">
        <v>241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2.5" outlineLevel="1" x14ac:dyDescent="0.2">
      <c r="A191" s="257">
        <v>94</v>
      </c>
      <c r="B191" s="258" t="s">
        <v>1301</v>
      </c>
      <c r="C191" s="268" t="s">
        <v>1302</v>
      </c>
      <c r="D191" s="259" t="s">
        <v>261</v>
      </c>
      <c r="E191" s="260">
        <v>7</v>
      </c>
      <c r="F191" s="261"/>
      <c r="G191" s="262">
        <f>ROUND(E191*F191,2)</f>
        <v>0</v>
      </c>
      <c r="H191" s="261"/>
      <c r="I191" s="262">
        <f>ROUND(E191*H191,2)</f>
        <v>0</v>
      </c>
      <c r="J191" s="261"/>
      <c r="K191" s="262">
        <f>ROUND(E191*J191,2)</f>
        <v>0</v>
      </c>
      <c r="L191" s="262">
        <v>21</v>
      </c>
      <c r="M191" s="262">
        <f>G191*(1+L191/100)</f>
        <v>0</v>
      </c>
      <c r="N191" s="260">
        <v>6.0000000000000002E-5</v>
      </c>
      <c r="O191" s="260">
        <f>ROUND(E191*N191,2)</f>
        <v>0</v>
      </c>
      <c r="P191" s="260">
        <v>0</v>
      </c>
      <c r="Q191" s="260">
        <f>ROUND(E191*P191,2)</f>
        <v>0</v>
      </c>
      <c r="R191" s="262" t="s">
        <v>957</v>
      </c>
      <c r="S191" s="262" t="s">
        <v>204</v>
      </c>
      <c r="T191" s="263" t="s">
        <v>204</v>
      </c>
      <c r="U191" s="224">
        <v>0.32391999999999999</v>
      </c>
      <c r="V191" s="224">
        <f>ROUND(E191*U191,2)</f>
        <v>2.27</v>
      </c>
      <c r="W191" s="224"/>
      <c r="X191" s="224" t="s">
        <v>240</v>
      </c>
      <c r="Y191" s="224" t="s">
        <v>207</v>
      </c>
      <c r="Z191" s="213"/>
      <c r="AA191" s="213"/>
      <c r="AB191" s="213"/>
      <c r="AC191" s="213"/>
      <c r="AD191" s="213"/>
      <c r="AE191" s="213"/>
      <c r="AF191" s="213"/>
      <c r="AG191" s="213" t="s">
        <v>241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 x14ac:dyDescent="0.2">
      <c r="A192" s="257">
        <v>95</v>
      </c>
      <c r="B192" s="258" t="s">
        <v>1303</v>
      </c>
      <c r="C192" s="268" t="s">
        <v>1304</v>
      </c>
      <c r="D192" s="259" t="s">
        <v>261</v>
      </c>
      <c r="E192" s="260">
        <v>1</v>
      </c>
      <c r="F192" s="261"/>
      <c r="G192" s="262">
        <f>ROUND(E192*F192,2)</f>
        <v>0</v>
      </c>
      <c r="H192" s="261"/>
      <c r="I192" s="262">
        <f>ROUND(E192*H192,2)</f>
        <v>0</v>
      </c>
      <c r="J192" s="261"/>
      <c r="K192" s="262">
        <f>ROUND(E192*J192,2)</f>
        <v>0</v>
      </c>
      <c r="L192" s="262">
        <v>21</v>
      </c>
      <c r="M192" s="262">
        <f>G192*(1+L192/100)</f>
        <v>0</v>
      </c>
      <c r="N192" s="260">
        <v>2.0000000000000001E-4</v>
      </c>
      <c r="O192" s="260">
        <f>ROUND(E192*N192,2)</f>
        <v>0</v>
      </c>
      <c r="P192" s="260">
        <v>0</v>
      </c>
      <c r="Q192" s="260">
        <f>ROUND(E192*P192,2)</f>
        <v>0</v>
      </c>
      <c r="R192" s="262" t="s">
        <v>957</v>
      </c>
      <c r="S192" s="262" t="s">
        <v>204</v>
      </c>
      <c r="T192" s="263" t="s">
        <v>204</v>
      </c>
      <c r="U192" s="224">
        <v>0.51197000000000004</v>
      </c>
      <c r="V192" s="224">
        <f>ROUND(E192*U192,2)</f>
        <v>0.51</v>
      </c>
      <c r="W192" s="224"/>
      <c r="X192" s="224" t="s">
        <v>240</v>
      </c>
      <c r="Y192" s="224" t="s">
        <v>207</v>
      </c>
      <c r="Z192" s="213"/>
      <c r="AA192" s="213"/>
      <c r="AB192" s="213"/>
      <c r="AC192" s="213"/>
      <c r="AD192" s="213"/>
      <c r="AE192" s="213"/>
      <c r="AF192" s="213"/>
      <c r="AG192" s="213" t="s">
        <v>241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ht="22.5" outlineLevel="1" x14ac:dyDescent="0.2">
      <c r="A193" s="236">
        <v>96</v>
      </c>
      <c r="B193" s="237" t="s">
        <v>1305</v>
      </c>
      <c r="C193" s="246" t="s">
        <v>1306</v>
      </c>
      <c r="D193" s="238" t="s">
        <v>245</v>
      </c>
      <c r="E193" s="239">
        <v>100</v>
      </c>
      <c r="F193" s="240"/>
      <c r="G193" s="241">
        <f>ROUND(E193*F193,2)</f>
        <v>0</v>
      </c>
      <c r="H193" s="240"/>
      <c r="I193" s="241">
        <f>ROUND(E193*H193,2)</f>
        <v>0</v>
      </c>
      <c r="J193" s="240"/>
      <c r="K193" s="241">
        <f>ROUND(E193*J193,2)</f>
        <v>0</v>
      </c>
      <c r="L193" s="241">
        <v>21</v>
      </c>
      <c r="M193" s="241">
        <f>G193*(1+L193/100)</f>
        <v>0</v>
      </c>
      <c r="N193" s="239">
        <v>4.2999999999999999E-4</v>
      </c>
      <c r="O193" s="239">
        <f>ROUND(E193*N193,2)</f>
        <v>0.04</v>
      </c>
      <c r="P193" s="239">
        <v>0</v>
      </c>
      <c r="Q193" s="239">
        <f>ROUND(E193*P193,2)</f>
        <v>0</v>
      </c>
      <c r="R193" s="241" t="s">
        <v>957</v>
      </c>
      <c r="S193" s="241" t="s">
        <v>204</v>
      </c>
      <c r="T193" s="242" t="s">
        <v>204</v>
      </c>
      <c r="U193" s="224">
        <v>0.27889999999999998</v>
      </c>
      <c r="V193" s="224">
        <f>ROUND(E193*U193,2)</f>
        <v>27.89</v>
      </c>
      <c r="W193" s="224"/>
      <c r="X193" s="224" t="s">
        <v>240</v>
      </c>
      <c r="Y193" s="224" t="s">
        <v>207</v>
      </c>
      <c r="Z193" s="213"/>
      <c r="AA193" s="213"/>
      <c r="AB193" s="213"/>
      <c r="AC193" s="213"/>
      <c r="AD193" s="213"/>
      <c r="AE193" s="213"/>
      <c r="AF193" s="213"/>
      <c r="AG193" s="213" t="s">
        <v>241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2" x14ac:dyDescent="0.2">
      <c r="A194" s="220"/>
      <c r="B194" s="221"/>
      <c r="C194" s="267" t="s">
        <v>1307</v>
      </c>
      <c r="D194" s="256"/>
      <c r="E194" s="256"/>
      <c r="F194" s="256"/>
      <c r="G194" s="256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3"/>
      <c r="AA194" s="213"/>
      <c r="AB194" s="213"/>
      <c r="AC194" s="213"/>
      <c r="AD194" s="213"/>
      <c r="AE194" s="213"/>
      <c r="AF194" s="213"/>
      <c r="AG194" s="213" t="s">
        <v>253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 x14ac:dyDescent="0.2">
      <c r="A195" s="220"/>
      <c r="B195" s="221"/>
      <c r="C195" s="269" t="s">
        <v>1233</v>
      </c>
      <c r="D195" s="264"/>
      <c r="E195" s="264"/>
      <c r="F195" s="264"/>
      <c r="G195" s="26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3"/>
      <c r="AA195" s="213"/>
      <c r="AB195" s="213"/>
      <c r="AC195" s="213"/>
      <c r="AD195" s="213"/>
      <c r="AE195" s="213"/>
      <c r="AF195" s="213"/>
      <c r="AG195" s="213" t="s">
        <v>210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 x14ac:dyDescent="0.2">
      <c r="A196" s="220"/>
      <c r="B196" s="221"/>
      <c r="C196" s="248" t="s">
        <v>1308</v>
      </c>
      <c r="D196" s="226"/>
      <c r="E196" s="227">
        <v>40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3"/>
      <c r="AA196" s="213"/>
      <c r="AB196" s="213"/>
      <c r="AC196" s="213"/>
      <c r="AD196" s="213"/>
      <c r="AE196" s="213"/>
      <c r="AF196" s="213"/>
      <c r="AG196" s="213" t="s">
        <v>232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3" x14ac:dyDescent="0.2">
      <c r="A197" s="220"/>
      <c r="B197" s="221"/>
      <c r="C197" s="248" t="s">
        <v>1309</v>
      </c>
      <c r="D197" s="226"/>
      <c r="E197" s="227">
        <v>60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3"/>
      <c r="AA197" s="213"/>
      <c r="AB197" s="213"/>
      <c r="AC197" s="213"/>
      <c r="AD197" s="213"/>
      <c r="AE197" s="213"/>
      <c r="AF197" s="213"/>
      <c r="AG197" s="213" t="s">
        <v>232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ht="22.5" outlineLevel="1" x14ac:dyDescent="0.2">
      <c r="A198" s="236">
        <v>97</v>
      </c>
      <c r="B198" s="237" t="s">
        <v>1310</v>
      </c>
      <c r="C198" s="246" t="s">
        <v>1311</v>
      </c>
      <c r="D198" s="238" t="s">
        <v>245</v>
      </c>
      <c r="E198" s="239">
        <v>44</v>
      </c>
      <c r="F198" s="240"/>
      <c r="G198" s="241">
        <f>ROUND(E198*F198,2)</f>
        <v>0</v>
      </c>
      <c r="H198" s="240"/>
      <c r="I198" s="241">
        <f>ROUND(E198*H198,2)</f>
        <v>0</v>
      </c>
      <c r="J198" s="240"/>
      <c r="K198" s="241">
        <f>ROUND(E198*J198,2)</f>
        <v>0</v>
      </c>
      <c r="L198" s="241">
        <v>21</v>
      </c>
      <c r="M198" s="241">
        <f>G198*(1+L198/100)</f>
        <v>0</v>
      </c>
      <c r="N198" s="239">
        <v>5.2999999999999998E-4</v>
      </c>
      <c r="O198" s="239">
        <f>ROUND(E198*N198,2)</f>
        <v>0.02</v>
      </c>
      <c r="P198" s="239">
        <v>0</v>
      </c>
      <c r="Q198" s="239">
        <f>ROUND(E198*P198,2)</f>
        <v>0</v>
      </c>
      <c r="R198" s="241" t="s">
        <v>957</v>
      </c>
      <c r="S198" s="241" t="s">
        <v>204</v>
      </c>
      <c r="T198" s="242" t="s">
        <v>204</v>
      </c>
      <c r="U198" s="224">
        <v>0.29730000000000001</v>
      </c>
      <c r="V198" s="224">
        <f>ROUND(E198*U198,2)</f>
        <v>13.08</v>
      </c>
      <c r="W198" s="224"/>
      <c r="X198" s="224" t="s">
        <v>240</v>
      </c>
      <c r="Y198" s="224" t="s">
        <v>207</v>
      </c>
      <c r="Z198" s="213"/>
      <c r="AA198" s="213"/>
      <c r="AB198" s="213"/>
      <c r="AC198" s="213"/>
      <c r="AD198" s="213"/>
      <c r="AE198" s="213"/>
      <c r="AF198" s="213"/>
      <c r="AG198" s="213" t="s">
        <v>241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2" x14ac:dyDescent="0.2">
      <c r="A199" s="220"/>
      <c r="B199" s="221"/>
      <c r="C199" s="267" t="s">
        <v>1307</v>
      </c>
      <c r="D199" s="256"/>
      <c r="E199" s="256"/>
      <c r="F199" s="256"/>
      <c r="G199" s="256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3"/>
      <c r="AA199" s="213"/>
      <c r="AB199" s="213"/>
      <c r="AC199" s="213"/>
      <c r="AD199" s="213"/>
      <c r="AE199" s="213"/>
      <c r="AF199" s="213"/>
      <c r="AG199" s="213" t="s">
        <v>253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2" x14ac:dyDescent="0.2">
      <c r="A200" s="220"/>
      <c r="B200" s="221"/>
      <c r="C200" s="269" t="s">
        <v>1312</v>
      </c>
      <c r="D200" s="264"/>
      <c r="E200" s="264"/>
      <c r="F200" s="264"/>
      <c r="G200" s="26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3"/>
      <c r="AA200" s="213"/>
      <c r="AB200" s="213"/>
      <c r="AC200" s="213"/>
      <c r="AD200" s="213"/>
      <c r="AE200" s="213"/>
      <c r="AF200" s="213"/>
      <c r="AG200" s="213" t="s">
        <v>210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3" x14ac:dyDescent="0.2">
      <c r="A201" s="220"/>
      <c r="B201" s="221"/>
      <c r="C201" s="269" t="s">
        <v>1233</v>
      </c>
      <c r="D201" s="264"/>
      <c r="E201" s="264"/>
      <c r="F201" s="264"/>
      <c r="G201" s="26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3"/>
      <c r="AA201" s="213"/>
      <c r="AB201" s="213"/>
      <c r="AC201" s="213"/>
      <c r="AD201" s="213"/>
      <c r="AE201" s="213"/>
      <c r="AF201" s="213"/>
      <c r="AG201" s="213" t="s">
        <v>210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 x14ac:dyDescent="0.2">
      <c r="A202" s="220"/>
      <c r="B202" s="221"/>
      <c r="C202" s="248" t="s">
        <v>1313</v>
      </c>
      <c r="D202" s="226"/>
      <c r="E202" s="227">
        <v>20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24"/>
      <c r="Z202" s="213"/>
      <c r="AA202" s="213"/>
      <c r="AB202" s="213"/>
      <c r="AC202" s="213"/>
      <c r="AD202" s="213"/>
      <c r="AE202" s="213"/>
      <c r="AF202" s="213"/>
      <c r="AG202" s="213" t="s">
        <v>232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3" x14ac:dyDescent="0.2">
      <c r="A203" s="220"/>
      <c r="B203" s="221"/>
      <c r="C203" s="248" t="s">
        <v>1314</v>
      </c>
      <c r="D203" s="226"/>
      <c r="E203" s="227">
        <v>24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3"/>
      <c r="AA203" s="213"/>
      <c r="AB203" s="213"/>
      <c r="AC203" s="213"/>
      <c r="AD203" s="213"/>
      <c r="AE203" s="213"/>
      <c r="AF203" s="213"/>
      <c r="AG203" s="213" t="s">
        <v>232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2.5" outlineLevel="1" x14ac:dyDescent="0.2">
      <c r="A204" s="236">
        <v>98</v>
      </c>
      <c r="B204" s="237" t="s">
        <v>1315</v>
      </c>
      <c r="C204" s="246" t="s">
        <v>1316</v>
      </c>
      <c r="D204" s="238" t="s">
        <v>245</v>
      </c>
      <c r="E204" s="239">
        <v>25</v>
      </c>
      <c r="F204" s="240"/>
      <c r="G204" s="241">
        <f>ROUND(E204*F204,2)</f>
        <v>0</v>
      </c>
      <c r="H204" s="240"/>
      <c r="I204" s="241">
        <f>ROUND(E204*H204,2)</f>
        <v>0</v>
      </c>
      <c r="J204" s="240"/>
      <c r="K204" s="241">
        <f>ROUND(E204*J204,2)</f>
        <v>0</v>
      </c>
      <c r="L204" s="241">
        <v>21</v>
      </c>
      <c r="M204" s="241">
        <f>G204*(1+L204/100)</f>
        <v>0</v>
      </c>
      <c r="N204" s="239">
        <v>7.2999999999999996E-4</v>
      </c>
      <c r="O204" s="239">
        <f>ROUND(E204*N204,2)</f>
        <v>0.02</v>
      </c>
      <c r="P204" s="239">
        <v>0</v>
      </c>
      <c r="Q204" s="239">
        <f>ROUND(E204*P204,2)</f>
        <v>0</v>
      </c>
      <c r="R204" s="241" t="s">
        <v>957</v>
      </c>
      <c r="S204" s="241" t="s">
        <v>204</v>
      </c>
      <c r="T204" s="242" t="s">
        <v>204</v>
      </c>
      <c r="U204" s="224">
        <v>0.33279999999999998</v>
      </c>
      <c r="V204" s="224">
        <f>ROUND(E204*U204,2)</f>
        <v>8.32</v>
      </c>
      <c r="W204" s="224"/>
      <c r="X204" s="224" t="s">
        <v>240</v>
      </c>
      <c r="Y204" s="224" t="s">
        <v>207</v>
      </c>
      <c r="Z204" s="213"/>
      <c r="AA204" s="213"/>
      <c r="AB204" s="213"/>
      <c r="AC204" s="213"/>
      <c r="AD204" s="213"/>
      <c r="AE204" s="213"/>
      <c r="AF204" s="213"/>
      <c r="AG204" s="213" t="s">
        <v>241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 x14ac:dyDescent="0.2">
      <c r="A205" s="220"/>
      <c r="B205" s="221"/>
      <c r="C205" s="267" t="s">
        <v>1307</v>
      </c>
      <c r="D205" s="256"/>
      <c r="E205" s="256"/>
      <c r="F205" s="256"/>
      <c r="G205" s="256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3"/>
      <c r="AA205" s="213"/>
      <c r="AB205" s="213"/>
      <c r="AC205" s="213"/>
      <c r="AD205" s="213"/>
      <c r="AE205" s="213"/>
      <c r="AF205" s="213"/>
      <c r="AG205" s="213" t="s">
        <v>253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2" x14ac:dyDescent="0.2">
      <c r="A206" s="220"/>
      <c r="B206" s="221"/>
      <c r="C206" s="269" t="s">
        <v>1312</v>
      </c>
      <c r="D206" s="264"/>
      <c r="E206" s="264"/>
      <c r="F206" s="264"/>
      <c r="G206" s="26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24"/>
      <c r="Z206" s="213"/>
      <c r="AA206" s="213"/>
      <c r="AB206" s="213"/>
      <c r="AC206" s="213"/>
      <c r="AD206" s="213"/>
      <c r="AE206" s="213"/>
      <c r="AF206" s="213"/>
      <c r="AG206" s="213" t="s">
        <v>210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">
      <c r="A207" s="220"/>
      <c r="B207" s="221"/>
      <c r="C207" s="269" t="s">
        <v>1233</v>
      </c>
      <c r="D207" s="264"/>
      <c r="E207" s="264"/>
      <c r="F207" s="264"/>
      <c r="G207" s="26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3"/>
      <c r="AA207" s="213"/>
      <c r="AB207" s="213"/>
      <c r="AC207" s="213"/>
      <c r="AD207" s="213"/>
      <c r="AE207" s="213"/>
      <c r="AF207" s="213"/>
      <c r="AG207" s="213" t="s">
        <v>210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2" x14ac:dyDescent="0.2">
      <c r="A208" s="220"/>
      <c r="B208" s="221"/>
      <c r="C208" s="248" t="s">
        <v>1313</v>
      </c>
      <c r="D208" s="226"/>
      <c r="E208" s="227">
        <v>20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3"/>
      <c r="AA208" s="213"/>
      <c r="AB208" s="213"/>
      <c r="AC208" s="213"/>
      <c r="AD208" s="213"/>
      <c r="AE208" s="213"/>
      <c r="AF208" s="213"/>
      <c r="AG208" s="213" t="s">
        <v>232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 x14ac:dyDescent="0.2">
      <c r="A209" s="220"/>
      <c r="B209" s="221"/>
      <c r="C209" s="248" t="s">
        <v>1317</v>
      </c>
      <c r="D209" s="226"/>
      <c r="E209" s="227">
        <v>5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3"/>
      <c r="AA209" s="213"/>
      <c r="AB209" s="213"/>
      <c r="AC209" s="213"/>
      <c r="AD209" s="213"/>
      <c r="AE209" s="213"/>
      <c r="AF209" s="213"/>
      <c r="AG209" s="213" t="s">
        <v>232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22.5" outlineLevel="1" x14ac:dyDescent="0.2">
      <c r="A210" s="236">
        <v>99</v>
      </c>
      <c r="B210" s="237" t="s">
        <v>1318</v>
      </c>
      <c r="C210" s="246" t="s">
        <v>1319</v>
      </c>
      <c r="D210" s="238" t="s">
        <v>245</v>
      </c>
      <c r="E210" s="239">
        <v>2.5</v>
      </c>
      <c r="F210" s="240"/>
      <c r="G210" s="241">
        <f>ROUND(E210*F210,2)</f>
        <v>0</v>
      </c>
      <c r="H210" s="240"/>
      <c r="I210" s="241">
        <f>ROUND(E210*H210,2)</f>
        <v>0</v>
      </c>
      <c r="J210" s="240"/>
      <c r="K210" s="241">
        <f>ROUND(E210*J210,2)</f>
        <v>0</v>
      </c>
      <c r="L210" s="241">
        <v>21</v>
      </c>
      <c r="M210" s="241">
        <f>G210*(1+L210/100)</f>
        <v>0</v>
      </c>
      <c r="N210" s="239">
        <v>2.0999999999999999E-3</v>
      </c>
      <c r="O210" s="239">
        <f>ROUND(E210*N210,2)</f>
        <v>0.01</v>
      </c>
      <c r="P210" s="239">
        <v>0</v>
      </c>
      <c r="Q210" s="239">
        <f>ROUND(E210*P210,2)</f>
        <v>0</v>
      </c>
      <c r="R210" s="241" t="s">
        <v>957</v>
      </c>
      <c r="S210" s="241" t="s">
        <v>204</v>
      </c>
      <c r="T210" s="242" t="s">
        <v>204</v>
      </c>
      <c r="U210" s="224">
        <v>0.56179999999999997</v>
      </c>
      <c r="V210" s="224">
        <f>ROUND(E210*U210,2)</f>
        <v>1.4</v>
      </c>
      <c r="W210" s="224"/>
      <c r="X210" s="224" t="s">
        <v>240</v>
      </c>
      <c r="Y210" s="224" t="s">
        <v>1196</v>
      </c>
      <c r="Z210" s="213"/>
      <c r="AA210" s="213"/>
      <c r="AB210" s="213"/>
      <c r="AC210" s="213"/>
      <c r="AD210" s="213"/>
      <c r="AE210" s="213"/>
      <c r="AF210" s="213"/>
      <c r="AG210" s="213" t="s">
        <v>241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2" x14ac:dyDescent="0.2">
      <c r="A211" s="220"/>
      <c r="B211" s="221"/>
      <c r="C211" s="267" t="s">
        <v>1307</v>
      </c>
      <c r="D211" s="256"/>
      <c r="E211" s="256"/>
      <c r="F211" s="256"/>
      <c r="G211" s="256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3"/>
      <c r="AA211" s="213"/>
      <c r="AB211" s="213"/>
      <c r="AC211" s="213"/>
      <c r="AD211" s="213"/>
      <c r="AE211" s="213"/>
      <c r="AF211" s="213"/>
      <c r="AG211" s="213" t="s">
        <v>253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 x14ac:dyDescent="0.2">
      <c r="A212" s="220"/>
      <c r="B212" s="221"/>
      <c r="C212" s="269" t="s">
        <v>1312</v>
      </c>
      <c r="D212" s="264"/>
      <c r="E212" s="264"/>
      <c r="F212" s="264"/>
      <c r="G212" s="26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3"/>
      <c r="AA212" s="213"/>
      <c r="AB212" s="213"/>
      <c r="AC212" s="213"/>
      <c r="AD212" s="213"/>
      <c r="AE212" s="213"/>
      <c r="AF212" s="213"/>
      <c r="AG212" s="213" t="s">
        <v>210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">
      <c r="A213" s="220"/>
      <c r="B213" s="221"/>
      <c r="C213" s="269" t="s">
        <v>1233</v>
      </c>
      <c r="D213" s="264"/>
      <c r="E213" s="264"/>
      <c r="F213" s="264"/>
      <c r="G213" s="26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3"/>
      <c r="AA213" s="213"/>
      <c r="AB213" s="213"/>
      <c r="AC213" s="213"/>
      <c r="AD213" s="213"/>
      <c r="AE213" s="213"/>
      <c r="AF213" s="213"/>
      <c r="AG213" s="213" t="s">
        <v>210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2" x14ac:dyDescent="0.2">
      <c r="A214" s="220"/>
      <c r="B214" s="221"/>
      <c r="C214" s="248" t="s">
        <v>1320</v>
      </c>
      <c r="D214" s="226"/>
      <c r="E214" s="227">
        <v>2.5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24"/>
      <c r="Z214" s="213"/>
      <c r="AA214" s="213"/>
      <c r="AB214" s="213"/>
      <c r="AC214" s="213"/>
      <c r="AD214" s="213"/>
      <c r="AE214" s="213"/>
      <c r="AF214" s="213"/>
      <c r="AG214" s="213" t="s">
        <v>232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57">
        <v>100</v>
      </c>
      <c r="B215" s="258" t="s">
        <v>1321</v>
      </c>
      <c r="C215" s="268" t="s">
        <v>1322</v>
      </c>
      <c r="D215" s="259" t="s">
        <v>261</v>
      </c>
      <c r="E215" s="260">
        <v>46</v>
      </c>
      <c r="F215" s="261"/>
      <c r="G215" s="262">
        <f>ROUND(E215*F215,2)</f>
        <v>0</v>
      </c>
      <c r="H215" s="261"/>
      <c r="I215" s="262">
        <f>ROUND(E215*H215,2)</f>
        <v>0</v>
      </c>
      <c r="J215" s="261"/>
      <c r="K215" s="262">
        <f>ROUND(E215*J215,2)</f>
        <v>0</v>
      </c>
      <c r="L215" s="262">
        <v>21</v>
      </c>
      <c r="M215" s="262">
        <f>G215*(1+L215/100)</f>
        <v>0</v>
      </c>
      <c r="N215" s="260">
        <v>0</v>
      </c>
      <c r="O215" s="260">
        <f>ROUND(E215*N215,2)</f>
        <v>0</v>
      </c>
      <c r="P215" s="260">
        <v>0</v>
      </c>
      <c r="Q215" s="260">
        <f>ROUND(E215*P215,2)</f>
        <v>0</v>
      </c>
      <c r="R215" s="262" t="s">
        <v>957</v>
      </c>
      <c r="S215" s="262" t="s">
        <v>204</v>
      </c>
      <c r="T215" s="263" t="s">
        <v>204</v>
      </c>
      <c r="U215" s="224">
        <v>0.42499999999999999</v>
      </c>
      <c r="V215" s="224">
        <f>ROUND(E215*U215,2)</f>
        <v>19.55</v>
      </c>
      <c r="W215" s="224"/>
      <c r="X215" s="224" t="s">
        <v>240</v>
      </c>
      <c r="Y215" s="224" t="s">
        <v>207</v>
      </c>
      <c r="Z215" s="213"/>
      <c r="AA215" s="213"/>
      <c r="AB215" s="213"/>
      <c r="AC215" s="213"/>
      <c r="AD215" s="213"/>
      <c r="AE215" s="213"/>
      <c r="AF215" s="213"/>
      <c r="AG215" s="213" t="s">
        <v>241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36">
        <v>101</v>
      </c>
      <c r="B216" s="237" t="s">
        <v>1323</v>
      </c>
      <c r="C216" s="246" t="s">
        <v>1324</v>
      </c>
      <c r="D216" s="238" t="s">
        <v>261</v>
      </c>
      <c r="E216" s="239">
        <v>10</v>
      </c>
      <c r="F216" s="240"/>
      <c r="G216" s="241">
        <f>ROUND(E216*F216,2)</f>
        <v>0</v>
      </c>
      <c r="H216" s="240"/>
      <c r="I216" s="241">
        <f>ROUND(E216*H216,2)</f>
        <v>0</v>
      </c>
      <c r="J216" s="240"/>
      <c r="K216" s="241">
        <f>ROUND(E216*J216,2)</f>
        <v>0</v>
      </c>
      <c r="L216" s="241">
        <v>21</v>
      </c>
      <c r="M216" s="241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41" t="s">
        <v>957</v>
      </c>
      <c r="S216" s="241" t="s">
        <v>204</v>
      </c>
      <c r="T216" s="242" t="s">
        <v>204</v>
      </c>
      <c r="U216" s="224">
        <v>0.16500000000000001</v>
      </c>
      <c r="V216" s="224">
        <f>ROUND(E216*U216,2)</f>
        <v>1.65</v>
      </c>
      <c r="W216" s="224"/>
      <c r="X216" s="224" t="s">
        <v>240</v>
      </c>
      <c r="Y216" s="224" t="s">
        <v>207</v>
      </c>
      <c r="Z216" s="213"/>
      <c r="AA216" s="213"/>
      <c r="AB216" s="213"/>
      <c r="AC216" s="213"/>
      <c r="AD216" s="213"/>
      <c r="AE216" s="213"/>
      <c r="AF216" s="213"/>
      <c r="AG216" s="213" t="s">
        <v>241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 x14ac:dyDescent="0.2">
      <c r="A217" s="220"/>
      <c r="B217" s="221"/>
      <c r="C217" s="267" t="s">
        <v>1325</v>
      </c>
      <c r="D217" s="256"/>
      <c r="E217" s="256"/>
      <c r="F217" s="256"/>
      <c r="G217" s="256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24"/>
      <c r="Z217" s="213"/>
      <c r="AA217" s="213"/>
      <c r="AB217" s="213"/>
      <c r="AC217" s="213"/>
      <c r="AD217" s="213"/>
      <c r="AE217" s="213"/>
      <c r="AF217" s="213"/>
      <c r="AG217" s="213" t="s">
        <v>253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ht="22.5" outlineLevel="1" x14ac:dyDescent="0.2">
      <c r="A218" s="257">
        <v>102</v>
      </c>
      <c r="B218" s="258" t="s">
        <v>1326</v>
      </c>
      <c r="C218" s="268" t="s">
        <v>1327</v>
      </c>
      <c r="D218" s="259" t="s">
        <v>261</v>
      </c>
      <c r="E218" s="260">
        <v>11</v>
      </c>
      <c r="F218" s="261"/>
      <c r="G218" s="262">
        <f>ROUND(E218*F218,2)</f>
        <v>0</v>
      </c>
      <c r="H218" s="261"/>
      <c r="I218" s="262">
        <f>ROUND(E218*H218,2)</f>
        <v>0</v>
      </c>
      <c r="J218" s="261"/>
      <c r="K218" s="262">
        <f>ROUND(E218*J218,2)</f>
        <v>0</v>
      </c>
      <c r="L218" s="262">
        <v>21</v>
      </c>
      <c r="M218" s="262">
        <f>G218*(1+L218/100)</f>
        <v>0</v>
      </c>
      <c r="N218" s="260">
        <v>1.2999999999999999E-4</v>
      </c>
      <c r="O218" s="260">
        <f>ROUND(E218*N218,2)</f>
        <v>0</v>
      </c>
      <c r="P218" s="260">
        <v>0</v>
      </c>
      <c r="Q218" s="260">
        <f>ROUND(E218*P218,2)</f>
        <v>0</v>
      </c>
      <c r="R218" s="262" t="s">
        <v>957</v>
      </c>
      <c r="S218" s="262" t="s">
        <v>204</v>
      </c>
      <c r="T218" s="263" t="s">
        <v>204</v>
      </c>
      <c r="U218" s="224">
        <v>8.3000000000000004E-2</v>
      </c>
      <c r="V218" s="224">
        <f>ROUND(E218*U218,2)</f>
        <v>0.91</v>
      </c>
      <c r="W218" s="224"/>
      <c r="X218" s="224" t="s">
        <v>240</v>
      </c>
      <c r="Y218" s="224" t="s">
        <v>207</v>
      </c>
      <c r="Z218" s="213"/>
      <c r="AA218" s="213"/>
      <c r="AB218" s="213"/>
      <c r="AC218" s="213"/>
      <c r="AD218" s="213"/>
      <c r="AE218" s="213"/>
      <c r="AF218" s="213"/>
      <c r="AG218" s="213" t="s">
        <v>241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57">
        <v>103</v>
      </c>
      <c r="B219" s="258" t="s">
        <v>1328</v>
      </c>
      <c r="C219" s="268" t="s">
        <v>1329</v>
      </c>
      <c r="D219" s="259" t="s">
        <v>261</v>
      </c>
      <c r="E219" s="260">
        <v>5</v>
      </c>
      <c r="F219" s="261"/>
      <c r="G219" s="262">
        <f>ROUND(E219*F219,2)</f>
        <v>0</v>
      </c>
      <c r="H219" s="261"/>
      <c r="I219" s="262">
        <f>ROUND(E219*H219,2)</f>
        <v>0</v>
      </c>
      <c r="J219" s="261"/>
      <c r="K219" s="262">
        <f>ROUND(E219*J219,2)</f>
        <v>0</v>
      </c>
      <c r="L219" s="262">
        <v>21</v>
      </c>
      <c r="M219" s="262">
        <f>G219*(1+L219/100)</f>
        <v>0</v>
      </c>
      <c r="N219" s="260">
        <v>1.8000000000000001E-4</v>
      </c>
      <c r="O219" s="260">
        <f>ROUND(E219*N219,2)</f>
        <v>0</v>
      </c>
      <c r="P219" s="260">
        <v>0</v>
      </c>
      <c r="Q219" s="260">
        <f>ROUND(E219*P219,2)</f>
        <v>0</v>
      </c>
      <c r="R219" s="262" t="s">
        <v>957</v>
      </c>
      <c r="S219" s="262" t="s">
        <v>204</v>
      </c>
      <c r="T219" s="263" t="s">
        <v>204</v>
      </c>
      <c r="U219" s="224">
        <v>0.16500000000000001</v>
      </c>
      <c r="V219" s="224">
        <f>ROUND(E219*U219,2)</f>
        <v>0.83</v>
      </c>
      <c r="W219" s="224"/>
      <c r="X219" s="224" t="s">
        <v>240</v>
      </c>
      <c r="Y219" s="224" t="s">
        <v>207</v>
      </c>
      <c r="Z219" s="213"/>
      <c r="AA219" s="213"/>
      <c r="AB219" s="213"/>
      <c r="AC219" s="213"/>
      <c r="AD219" s="213"/>
      <c r="AE219" s="213"/>
      <c r="AF219" s="213"/>
      <c r="AG219" s="213" t="s">
        <v>241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57">
        <v>104</v>
      </c>
      <c r="B220" s="258" t="s">
        <v>1330</v>
      </c>
      <c r="C220" s="268" t="s">
        <v>1331</v>
      </c>
      <c r="D220" s="259" t="s">
        <v>261</v>
      </c>
      <c r="E220" s="260">
        <v>4</v>
      </c>
      <c r="F220" s="261"/>
      <c r="G220" s="262">
        <f>ROUND(E220*F220,2)</f>
        <v>0</v>
      </c>
      <c r="H220" s="261"/>
      <c r="I220" s="262">
        <f>ROUND(E220*H220,2)</f>
        <v>0</v>
      </c>
      <c r="J220" s="261"/>
      <c r="K220" s="262">
        <f>ROUND(E220*J220,2)</f>
        <v>0</v>
      </c>
      <c r="L220" s="262">
        <v>21</v>
      </c>
      <c r="M220" s="262">
        <f>G220*(1+L220/100)</f>
        <v>0</v>
      </c>
      <c r="N220" s="260">
        <v>3.1E-4</v>
      </c>
      <c r="O220" s="260">
        <f>ROUND(E220*N220,2)</f>
        <v>0</v>
      </c>
      <c r="P220" s="260">
        <v>0</v>
      </c>
      <c r="Q220" s="260">
        <f>ROUND(E220*P220,2)</f>
        <v>0</v>
      </c>
      <c r="R220" s="262" t="s">
        <v>957</v>
      </c>
      <c r="S220" s="262" t="s">
        <v>204</v>
      </c>
      <c r="T220" s="263" t="s">
        <v>204</v>
      </c>
      <c r="U220" s="224">
        <v>0.20699999999999999</v>
      </c>
      <c r="V220" s="224">
        <f>ROUND(E220*U220,2)</f>
        <v>0.83</v>
      </c>
      <c r="W220" s="224"/>
      <c r="X220" s="224" t="s">
        <v>240</v>
      </c>
      <c r="Y220" s="224" t="s">
        <v>207</v>
      </c>
      <c r="Z220" s="213"/>
      <c r="AA220" s="213"/>
      <c r="AB220" s="213"/>
      <c r="AC220" s="213"/>
      <c r="AD220" s="213"/>
      <c r="AE220" s="213"/>
      <c r="AF220" s="213"/>
      <c r="AG220" s="213" t="s">
        <v>241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57">
        <v>105</v>
      </c>
      <c r="B221" s="258" t="s">
        <v>1332</v>
      </c>
      <c r="C221" s="268" t="s">
        <v>1333</v>
      </c>
      <c r="D221" s="259" t="s">
        <v>261</v>
      </c>
      <c r="E221" s="260">
        <v>4</v>
      </c>
      <c r="F221" s="261"/>
      <c r="G221" s="262">
        <f>ROUND(E221*F221,2)</f>
        <v>0</v>
      </c>
      <c r="H221" s="261"/>
      <c r="I221" s="262">
        <f>ROUND(E221*H221,2)</f>
        <v>0</v>
      </c>
      <c r="J221" s="261"/>
      <c r="K221" s="262">
        <f>ROUND(E221*J221,2)</f>
        <v>0</v>
      </c>
      <c r="L221" s="262">
        <v>21</v>
      </c>
      <c r="M221" s="262">
        <f>G221*(1+L221/100)</f>
        <v>0</v>
      </c>
      <c r="N221" s="260">
        <v>4.8000000000000001E-4</v>
      </c>
      <c r="O221" s="260">
        <f>ROUND(E221*N221,2)</f>
        <v>0</v>
      </c>
      <c r="P221" s="260">
        <v>0</v>
      </c>
      <c r="Q221" s="260">
        <f>ROUND(E221*P221,2)</f>
        <v>0</v>
      </c>
      <c r="R221" s="262" t="s">
        <v>957</v>
      </c>
      <c r="S221" s="262" t="s">
        <v>204</v>
      </c>
      <c r="T221" s="263" t="s">
        <v>204</v>
      </c>
      <c r="U221" s="224">
        <v>0.22700000000000001</v>
      </c>
      <c r="V221" s="224">
        <f>ROUND(E221*U221,2)</f>
        <v>0.91</v>
      </c>
      <c r="W221" s="224"/>
      <c r="X221" s="224" t="s">
        <v>240</v>
      </c>
      <c r="Y221" s="224" t="s">
        <v>207</v>
      </c>
      <c r="Z221" s="213"/>
      <c r="AA221" s="213"/>
      <c r="AB221" s="213"/>
      <c r="AC221" s="213"/>
      <c r="AD221" s="213"/>
      <c r="AE221" s="213"/>
      <c r="AF221" s="213"/>
      <c r="AG221" s="213" t="s">
        <v>241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57">
        <v>106</v>
      </c>
      <c r="B222" s="258" t="s">
        <v>1334</v>
      </c>
      <c r="C222" s="268" t="s">
        <v>1335</v>
      </c>
      <c r="D222" s="259" t="s">
        <v>261</v>
      </c>
      <c r="E222" s="260">
        <v>2</v>
      </c>
      <c r="F222" s="261"/>
      <c r="G222" s="262">
        <f>ROUND(E222*F222,2)</f>
        <v>0</v>
      </c>
      <c r="H222" s="261"/>
      <c r="I222" s="262">
        <f>ROUND(E222*H222,2)</f>
        <v>0</v>
      </c>
      <c r="J222" s="261"/>
      <c r="K222" s="262">
        <f>ROUND(E222*J222,2)</f>
        <v>0</v>
      </c>
      <c r="L222" s="262">
        <v>21</v>
      </c>
      <c r="M222" s="262">
        <f>G222*(1+L222/100)</f>
        <v>0</v>
      </c>
      <c r="N222" s="260">
        <v>1.6299999999999999E-3</v>
      </c>
      <c r="O222" s="260">
        <f>ROUND(E222*N222,2)</f>
        <v>0</v>
      </c>
      <c r="P222" s="260">
        <v>0</v>
      </c>
      <c r="Q222" s="260">
        <f>ROUND(E222*P222,2)</f>
        <v>0</v>
      </c>
      <c r="R222" s="262" t="s">
        <v>957</v>
      </c>
      <c r="S222" s="262" t="s">
        <v>204</v>
      </c>
      <c r="T222" s="263" t="s">
        <v>204</v>
      </c>
      <c r="U222" s="224">
        <v>0.42399999999999999</v>
      </c>
      <c r="V222" s="224">
        <f>ROUND(E222*U222,2)</f>
        <v>0.85</v>
      </c>
      <c r="W222" s="224"/>
      <c r="X222" s="224" t="s">
        <v>240</v>
      </c>
      <c r="Y222" s="224" t="s">
        <v>207</v>
      </c>
      <c r="Z222" s="213"/>
      <c r="AA222" s="213"/>
      <c r="AB222" s="213"/>
      <c r="AC222" s="213"/>
      <c r="AD222" s="213"/>
      <c r="AE222" s="213"/>
      <c r="AF222" s="213"/>
      <c r="AG222" s="213" t="s">
        <v>241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36">
        <v>107</v>
      </c>
      <c r="B223" s="237" t="s">
        <v>1336</v>
      </c>
      <c r="C223" s="246" t="s">
        <v>1337</v>
      </c>
      <c r="D223" s="238" t="s">
        <v>245</v>
      </c>
      <c r="E223" s="239">
        <v>169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0</v>
      </c>
      <c r="O223" s="239">
        <f>ROUND(E223*N223,2)</f>
        <v>0</v>
      </c>
      <c r="P223" s="239">
        <v>0</v>
      </c>
      <c r="Q223" s="239">
        <f>ROUND(E223*P223,2)</f>
        <v>0</v>
      </c>
      <c r="R223" s="241" t="s">
        <v>957</v>
      </c>
      <c r="S223" s="241" t="s">
        <v>204</v>
      </c>
      <c r="T223" s="242" t="s">
        <v>204</v>
      </c>
      <c r="U223" s="224">
        <v>2.9000000000000001E-2</v>
      </c>
      <c r="V223" s="224">
        <f>ROUND(E223*U223,2)</f>
        <v>4.9000000000000004</v>
      </c>
      <c r="W223" s="224"/>
      <c r="X223" s="224" t="s">
        <v>240</v>
      </c>
      <c r="Y223" s="224" t="s">
        <v>207</v>
      </c>
      <c r="Z223" s="213"/>
      <c r="AA223" s="213"/>
      <c r="AB223" s="213"/>
      <c r="AC223" s="213"/>
      <c r="AD223" s="213"/>
      <c r="AE223" s="213"/>
      <c r="AF223" s="213"/>
      <c r="AG223" s="213" t="s">
        <v>241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2" x14ac:dyDescent="0.2">
      <c r="A224" s="220"/>
      <c r="B224" s="221"/>
      <c r="C224" s="247" t="s">
        <v>1338</v>
      </c>
      <c r="D224" s="244"/>
      <c r="E224" s="244"/>
      <c r="F224" s="244"/>
      <c r="G224" s="24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3"/>
      <c r="AA224" s="213"/>
      <c r="AB224" s="213"/>
      <c r="AC224" s="213"/>
      <c r="AD224" s="213"/>
      <c r="AE224" s="213"/>
      <c r="AF224" s="213"/>
      <c r="AG224" s="213" t="s">
        <v>210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2" x14ac:dyDescent="0.2">
      <c r="A225" s="220"/>
      <c r="B225" s="221"/>
      <c r="C225" s="248" t="s">
        <v>1339</v>
      </c>
      <c r="D225" s="226"/>
      <c r="E225" s="227">
        <v>100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3"/>
      <c r="AA225" s="213"/>
      <c r="AB225" s="213"/>
      <c r="AC225" s="213"/>
      <c r="AD225" s="213"/>
      <c r="AE225" s="213"/>
      <c r="AF225" s="213"/>
      <c r="AG225" s="213" t="s">
        <v>232</v>
      </c>
      <c r="AH225" s="213">
        <v>5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3" x14ac:dyDescent="0.2">
      <c r="A226" s="220"/>
      <c r="B226" s="221"/>
      <c r="C226" s="248" t="s">
        <v>1340</v>
      </c>
      <c r="D226" s="226"/>
      <c r="E226" s="227">
        <v>44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3"/>
      <c r="AA226" s="213"/>
      <c r="AB226" s="213"/>
      <c r="AC226" s="213"/>
      <c r="AD226" s="213"/>
      <c r="AE226" s="213"/>
      <c r="AF226" s="213"/>
      <c r="AG226" s="213" t="s">
        <v>232</v>
      </c>
      <c r="AH226" s="213">
        <v>5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 x14ac:dyDescent="0.2">
      <c r="A227" s="220"/>
      <c r="B227" s="221"/>
      <c r="C227" s="248" t="s">
        <v>1341</v>
      </c>
      <c r="D227" s="226"/>
      <c r="E227" s="227">
        <v>25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3"/>
      <c r="AA227" s="213"/>
      <c r="AB227" s="213"/>
      <c r="AC227" s="213"/>
      <c r="AD227" s="213"/>
      <c r="AE227" s="213"/>
      <c r="AF227" s="213"/>
      <c r="AG227" s="213" t="s">
        <v>232</v>
      </c>
      <c r="AH227" s="213">
        <v>5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36">
        <v>108</v>
      </c>
      <c r="B228" s="237" t="s">
        <v>1342</v>
      </c>
      <c r="C228" s="246" t="s">
        <v>1343</v>
      </c>
      <c r="D228" s="238" t="s">
        <v>245</v>
      </c>
      <c r="E228" s="239">
        <v>2.5</v>
      </c>
      <c r="F228" s="240"/>
      <c r="G228" s="241">
        <f>ROUND(E228*F228,2)</f>
        <v>0</v>
      </c>
      <c r="H228" s="240"/>
      <c r="I228" s="241">
        <f>ROUND(E228*H228,2)</f>
        <v>0</v>
      </c>
      <c r="J228" s="240"/>
      <c r="K228" s="241">
        <f>ROUND(E228*J228,2)</f>
        <v>0</v>
      </c>
      <c r="L228" s="241">
        <v>21</v>
      </c>
      <c r="M228" s="241">
        <f>G228*(1+L228/100)</f>
        <v>0</v>
      </c>
      <c r="N228" s="239">
        <v>0</v>
      </c>
      <c r="O228" s="239">
        <f>ROUND(E228*N228,2)</f>
        <v>0</v>
      </c>
      <c r="P228" s="239">
        <v>0</v>
      </c>
      <c r="Q228" s="239">
        <f>ROUND(E228*P228,2)</f>
        <v>0</v>
      </c>
      <c r="R228" s="241" t="s">
        <v>957</v>
      </c>
      <c r="S228" s="241" t="s">
        <v>204</v>
      </c>
      <c r="T228" s="242" t="s">
        <v>204</v>
      </c>
      <c r="U228" s="224">
        <v>0.05</v>
      </c>
      <c r="V228" s="224">
        <f>ROUND(E228*U228,2)</f>
        <v>0.13</v>
      </c>
      <c r="W228" s="224"/>
      <c r="X228" s="224" t="s">
        <v>240</v>
      </c>
      <c r="Y228" s="224" t="s">
        <v>207</v>
      </c>
      <c r="Z228" s="213"/>
      <c r="AA228" s="213"/>
      <c r="AB228" s="213"/>
      <c r="AC228" s="213"/>
      <c r="AD228" s="213"/>
      <c r="AE228" s="213"/>
      <c r="AF228" s="213"/>
      <c r="AG228" s="213" t="s">
        <v>241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2" x14ac:dyDescent="0.2">
      <c r="A229" s="220"/>
      <c r="B229" s="221"/>
      <c r="C229" s="247" t="s">
        <v>1338</v>
      </c>
      <c r="D229" s="244"/>
      <c r="E229" s="244"/>
      <c r="F229" s="244"/>
      <c r="G229" s="24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3"/>
      <c r="AA229" s="213"/>
      <c r="AB229" s="213"/>
      <c r="AC229" s="213"/>
      <c r="AD229" s="213"/>
      <c r="AE229" s="213"/>
      <c r="AF229" s="213"/>
      <c r="AG229" s="213" t="s">
        <v>210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2" x14ac:dyDescent="0.2">
      <c r="A230" s="220"/>
      <c r="B230" s="221"/>
      <c r="C230" s="248" t="s">
        <v>1344</v>
      </c>
      <c r="D230" s="226"/>
      <c r="E230" s="227">
        <v>2.5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3"/>
      <c r="AA230" s="213"/>
      <c r="AB230" s="213"/>
      <c r="AC230" s="213"/>
      <c r="AD230" s="213"/>
      <c r="AE230" s="213"/>
      <c r="AF230" s="213"/>
      <c r="AG230" s="213" t="s">
        <v>232</v>
      </c>
      <c r="AH230" s="213">
        <v>5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36">
        <v>109</v>
      </c>
      <c r="B231" s="237" t="s">
        <v>1345</v>
      </c>
      <c r="C231" s="246" t="s">
        <v>1346</v>
      </c>
      <c r="D231" s="238" t="s">
        <v>245</v>
      </c>
      <c r="E231" s="239">
        <v>171.5</v>
      </c>
      <c r="F231" s="240"/>
      <c r="G231" s="241">
        <f>ROUND(E231*F231,2)</f>
        <v>0</v>
      </c>
      <c r="H231" s="240"/>
      <c r="I231" s="241">
        <f>ROUND(E231*H231,2)</f>
        <v>0</v>
      </c>
      <c r="J231" s="240"/>
      <c r="K231" s="241">
        <f>ROUND(E231*J231,2)</f>
        <v>0</v>
      </c>
      <c r="L231" s="241">
        <v>21</v>
      </c>
      <c r="M231" s="241">
        <f>G231*(1+L231/100)</f>
        <v>0</v>
      </c>
      <c r="N231" s="239">
        <v>1.0000000000000001E-5</v>
      </c>
      <c r="O231" s="239">
        <f>ROUND(E231*N231,2)</f>
        <v>0</v>
      </c>
      <c r="P231" s="239">
        <v>0</v>
      </c>
      <c r="Q231" s="239">
        <f>ROUND(E231*P231,2)</f>
        <v>0</v>
      </c>
      <c r="R231" s="241" t="s">
        <v>957</v>
      </c>
      <c r="S231" s="241" t="s">
        <v>204</v>
      </c>
      <c r="T231" s="242" t="s">
        <v>204</v>
      </c>
      <c r="U231" s="224">
        <v>6.2E-2</v>
      </c>
      <c r="V231" s="224">
        <f>ROUND(E231*U231,2)</f>
        <v>10.63</v>
      </c>
      <c r="W231" s="224"/>
      <c r="X231" s="224" t="s">
        <v>240</v>
      </c>
      <c r="Y231" s="224" t="s">
        <v>207</v>
      </c>
      <c r="Z231" s="213"/>
      <c r="AA231" s="213"/>
      <c r="AB231" s="213"/>
      <c r="AC231" s="213"/>
      <c r="AD231" s="213"/>
      <c r="AE231" s="213"/>
      <c r="AF231" s="213"/>
      <c r="AG231" s="213" t="s">
        <v>241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 x14ac:dyDescent="0.2">
      <c r="A232" s="220"/>
      <c r="B232" s="221"/>
      <c r="C232" s="247" t="s">
        <v>1347</v>
      </c>
      <c r="D232" s="244"/>
      <c r="E232" s="244"/>
      <c r="F232" s="244"/>
      <c r="G232" s="24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24"/>
      <c r="Z232" s="213"/>
      <c r="AA232" s="213"/>
      <c r="AB232" s="213"/>
      <c r="AC232" s="213"/>
      <c r="AD232" s="213"/>
      <c r="AE232" s="213"/>
      <c r="AF232" s="213"/>
      <c r="AG232" s="213" t="s">
        <v>210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 x14ac:dyDescent="0.2">
      <c r="A233" s="220"/>
      <c r="B233" s="221"/>
      <c r="C233" s="248" t="s">
        <v>1348</v>
      </c>
      <c r="D233" s="226"/>
      <c r="E233" s="227">
        <v>169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3"/>
      <c r="AA233" s="213"/>
      <c r="AB233" s="213"/>
      <c r="AC233" s="213"/>
      <c r="AD233" s="213"/>
      <c r="AE233" s="213"/>
      <c r="AF233" s="213"/>
      <c r="AG233" s="213" t="s">
        <v>232</v>
      </c>
      <c r="AH233" s="213">
        <v>5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 x14ac:dyDescent="0.2">
      <c r="A234" s="220"/>
      <c r="B234" s="221"/>
      <c r="C234" s="248" t="s">
        <v>1349</v>
      </c>
      <c r="D234" s="226"/>
      <c r="E234" s="227">
        <v>2.5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3"/>
      <c r="AA234" s="213"/>
      <c r="AB234" s="213"/>
      <c r="AC234" s="213"/>
      <c r="AD234" s="213"/>
      <c r="AE234" s="213"/>
      <c r="AF234" s="213"/>
      <c r="AG234" s="213" t="s">
        <v>232</v>
      </c>
      <c r="AH234" s="213">
        <v>5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36">
        <v>110</v>
      </c>
      <c r="B235" s="237" t="s">
        <v>1350</v>
      </c>
      <c r="C235" s="246" t="s">
        <v>1351</v>
      </c>
      <c r="D235" s="238" t="s">
        <v>261</v>
      </c>
      <c r="E235" s="239">
        <v>2</v>
      </c>
      <c r="F235" s="240"/>
      <c r="G235" s="241">
        <f>ROUND(E235*F235,2)</f>
        <v>0</v>
      </c>
      <c r="H235" s="240"/>
      <c r="I235" s="241">
        <f>ROUND(E235*H235,2)</f>
        <v>0</v>
      </c>
      <c r="J235" s="240"/>
      <c r="K235" s="241">
        <f>ROUND(E235*J235,2)</f>
        <v>0</v>
      </c>
      <c r="L235" s="241">
        <v>21</v>
      </c>
      <c r="M235" s="241">
        <f>G235*(1+L235/100)</f>
        <v>0</v>
      </c>
      <c r="N235" s="239">
        <v>1.9000000000000001E-4</v>
      </c>
      <c r="O235" s="239">
        <f>ROUND(E235*N235,2)</f>
        <v>0</v>
      </c>
      <c r="P235" s="239">
        <v>0</v>
      </c>
      <c r="Q235" s="239">
        <f>ROUND(E235*P235,2)</f>
        <v>0</v>
      </c>
      <c r="R235" s="241" t="s">
        <v>1155</v>
      </c>
      <c r="S235" s="241" t="s">
        <v>204</v>
      </c>
      <c r="T235" s="242" t="s">
        <v>204</v>
      </c>
      <c r="U235" s="224">
        <v>9.2999999999999999E-2</v>
      </c>
      <c r="V235" s="224">
        <f>ROUND(E235*U235,2)</f>
        <v>0.19</v>
      </c>
      <c r="W235" s="224"/>
      <c r="X235" s="224" t="s">
        <v>240</v>
      </c>
      <c r="Y235" s="224" t="s">
        <v>207</v>
      </c>
      <c r="Z235" s="213"/>
      <c r="AA235" s="213"/>
      <c r="AB235" s="213"/>
      <c r="AC235" s="213"/>
      <c r="AD235" s="213"/>
      <c r="AE235" s="213"/>
      <c r="AF235" s="213"/>
      <c r="AG235" s="213" t="s">
        <v>241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2" x14ac:dyDescent="0.2">
      <c r="A236" s="220"/>
      <c r="B236" s="221"/>
      <c r="C236" s="248" t="s">
        <v>1200</v>
      </c>
      <c r="D236" s="226"/>
      <c r="E236" s="227">
        <v>1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3"/>
      <c r="AA236" s="213"/>
      <c r="AB236" s="213"/>
      <c r="AC236" s="213"/>
      <c r="AD236" s="213"/>
      <c r="AE236" s="213"/>
      <c r="AF236" s="213"/>
      <c r="AG236" s="213" t="s">
        <v>232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3" x14ac:dyDescent="0.2">
      <c r="A237" s="220"/>
      <c r="B237" s="221"/>
      <c r="C237" s="248" t="s">
        <v>1200</v>
      </c>
      <c r="D237" s="226"/>
      <c r="E237" s="227">
        <v>1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3"/>
      <c r="AA237" s="213"/>
      <c r="AB237" s="213"/>
      <c r="AC237" s="213"/>
      <c r="AD237" s="213"/>
      <c r="AE237" s="213"/>
      <c r="AF237" s="213"/>
      <c r="AG237" s="213" t="s">
        <v>232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57">
        <v>111</v>
      </c>
      <c r="B238" s="258" t="s">
        <v>1352</v>
      </c>
      <c r="C238" s="268" t="s">
        <v>1353</v>
      </c>
      <c r="D238" s="259" t="s">
        <v>261</v>
      </c>
      <c r="E238" s="260">
        <v>4</v>
      </c>
      <c r="F238" s="261"/>
      <c r="G238" s="262">
        <f>ROUND(E238*F238,2)</f>
        <v>0</v>
      </c>
      <c r="H238" s="261"/>
      <c r="I238" s="262">
        <f>ROUND(E238*H238,2)</f>
        <v>0</v>
      </c>
      <c r="J238" s="261"/>
      <c r="K238" s="262">
        <f>ROUND(E238*J238,2)</f>
        <v>0</v>
      </c>
      <c r="L238" s="262">
        <v>21</v>
      </c>
      <c r="M238" s="262">
        <f>G238*(1+L238/100)</f>
        <v>0</v>
      </c>
      <c r="N238" s="260">
        <v>3.1E-4</v>
      </c>
      <c r="O238" s="260">
        <f>ROUND(E238*N238,2)</f>
        <v>0</v>
      </c>
      <c r="P238" s="260">
        <v>0</v>
      </c>
      <c r="Q238" s="260">
        <f>ROUND(E238*P238,2)</f>
        <v>0</v>
      </c>
      <c r="R238" s="262" t="s">
        <v>1155</v>
      </c>
      <c r="S238" s="262" t="s">
        <v>204</v>
      </c>
      <c r="T238" s="263" t="s">
        <v>204</v>
      </c>
      <c r="U238" s="224">
        <v>0.10299999999999999</v>
      </c>
      <c r="V238" s="224">
        <f>ROUND(E238*U238,2)</f>
        <v>0.41</v>
      </c>
      <c r="W238" s="224"/>
      <c r="X238" s="224" t="s">
        <v>240</v>
      </c>
      <c r="Y238" s="224" t="s">
        <v>207</v>
      </c>
      <c r="Z238" s="213"/>
      <c r="AA238" s="213"/>
      <c r="AB238" s="213"/>
      <c r="AC238" s="213"/>
      <c r="AD238" s="213"/>
      <c r="AE238" s="213"/>
      <c r="AF238" s="213"/>
      <c r="AG238" s="213" t="s">
        <v>241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57">
        <v>112</v>
      </c>
      <c r="B239" s="258" t="s">
        <v>1354</v>
      </c>
      <c r="C239" s="268" t="s">
        <v>1355</v>
      </c>
      <c r="D239" s="259" t="s">
        <v>1079</v>
      </c>
      <c r="E239" s="260">
        <v>16</v>
      </c>
      <c r="F239" s="261"/>
      <c r="G239" s="262">
        <f>ROUND(E239*F239,2)</f>
        <v>0</v>
      </c>
      <c r="H239" s="261"/>
      <c r="I239" s="262">
        <f>ROUND(E239*H239,2)</f>
        <v>0</v>
      </c>
      <c r="J239" s="261"/>
      <c r="K239" s="262">
        <f>ROUND(E239*J239,2)</f>
        <v>0</v>
      </c>
      <c r="L239" s="262">
        <v>21</v>
      </c>
      <c r="M239" s="262">
        <f>G239*(1+L239/100)</f>
        <v>0</v>
      </c>
      <c r="N239" s="260">
        <v>0</v>
      </c>
      <c r="O239" s="260">
        <f>ROUND(E239*N239,2)</f>
        <v>0</v>
      </c>
      <c r="P239" s="260">
        <v>0</v>
      </c>
      <c r="Q239" s="260">
        <f>ROUND(E239*P239,2)</f>
        <v>0</v>
      </c>
      <c r="R239" s="262"/>
      <c r="S239" s="262" t="s">
        <v>355</v>
      </c>
      <c r="T239" s="263" t="s">
        <v>205</v>
      </c>
      <c r="U239" s="224">
        <v>1</v>
      </c>
      <c r="V239" s="224">
        <f>ROUND(E239*U239,2)</f>
        <v>16</v>
      </c>
      <c r="W239" s="224"/>
      <c r="X239" s="224" t="s">
        <v>240</v>
      </c>
      <c r="Y239" s="224" t="s">
        <v>207</v>
      </c>
      <c r="Z239" s="213"/>
      <c r="AA239" s="213"/>
      <c r="AB239" s="213"/>
      <c r="AC239" s="213"/>
      <c r="AD239" s="213"/>
      <c r="AE239" s="213"/>
      <c r="AF239" s="213"/>
      <c r="AG239" s="213" t="s">
        <v>241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36">
        <v>113</v>
      </c>
      <c r="B240" s="237" t="s">
        <v>1356</v>
      </c>
      <c r="C240" s="246" t="s">
        <v>1357</v>
      </c>
      <c r="D240" s="238" t="s">
        <v>266</v>
      </c>
      <c r="E240" s="239">
        <v>0.13375000000000001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0</v>
      </c>
      <c r="O240" s="239">
        <f>ROUND(E240*N240,2)</f>
        <v>0</v>
      </c>
      <c r="P240" s="239">
        <v>0</v>
      </c>
      <c r="Q240" s="239">
        <f>ROUND(E240*P240,2)</f>
        <v>0</v>
      </c>
      <c r="R240" s="241" t="s">
        <v>957</v>
      </c>
      <c r="S240" s="241" t="s">
        <v>204</v>
      </c>
      <c r="T240" s="242" t="s">
        <v>204</v>
      </c>
      <c r="U240" s="224">
        <v>1.327</v>
      </c>
      <c r="V240" s="224">
        <f>ROUND(E240*U240,2)</f>
        <v>0.18</v>
      </c>
      <c r="W240" s="224"/>
      <c r="X240" s="224" t="s">
        <v>711</v>
      </c>
      <c r="Y240" s="224" t="s">
        <v>207</v>
      </c>
      <c r="Z240" s="213"/>
      <c r="AA240" s="213"/>
      <c r="AB240" s="213"/>
      <c r="AC240" s="213"/>
      <c r="AD240" s="213"/>
      <c r="AE240" s="213"/>
      <c r="AF240" s="213"/>
      <c r="AG240" s="213" t="s">
        <v>712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2" x14ac:dyDescent="0.2">
      <c r="A241" s="220"/>
      <c r="B241" s="221"/>
      <c r="C241" s="267" t="s">
        <v>1358</v>
      </c>
      <c r="D241" s="256"/>
      <c r="E241" s="256"/>
      <c r="F241" s="256"/>
      <c r="G241" s="256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3"/>
      <c r="AA241" s="213"/>
      <c r="AB241" s="213"/>
      <c r="AC241" s="213"/>
      <c r="AD241" s="213"/>
      <c r="AE241" s="213"/>
      <c r="AF241" s="213"/>
      <c r="AG241" s="213" t="s">
        <v>253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x14ac:dyDescent="0.2">
      <c r="A242" s="229" t="s">
        <v>199</v>
      </c>
      <c r="B242" s="230" t="s">
        <v>135</v>
      </c>
      <c r="C242" s="245" t="s">
        <v>136</v>
      </c>
      <c r="D242" s="231"/>
      <c r="E242" s="232"/>
      <c r="F242" s="233"/>
      <c r="G242" s="233">
        <f>SUMIF(AG243:AG255,"&lt;&gt;NOR",G243:G255)</f>
        <v>0</v>
      </c>
      <c r="H242" s="233"/>
      <c r="I242" s="233">
        <f>SUM(I243:I255)</f>
        <v>0</v>
      </c>
      <c r="J242" s="233"/>
      <c r="K242" s="233">
        <f>SUM(K243:K255)</f>
        <v>0</v>
      </c>
      <c r="L242" s="233"/>
      <c r="M242" s="233">
        <f>SUM(M243:M255)</f>
        <v>0</v>
      </c>
      <c r="N242" s="232"/>
      <c r="O242" s="232">
        <f>SUM(O243:O255)</f>
        <v>0</v>
      </c>
      <c r="P242" s="232"/>
      <c r="Q242" s="232">
        <f>SUM(Q243:Q255)</f>
        <v>0.01</v>
      </c>
      <c r="R242" s="233"/>
      <c r="S242" s="233"/>
      <c r="T242" s="234"/>
      <c r="U242" s="228"/>
      <c r="V242" s="228">
        <f>SUM(V243:V255)</f>
        <v>7.99</v>
      </c>
      <c r="W242" s="228"/>
      <c r="X242" s="228"/>
      <c r="Y242" s="228"/>
      <c r="AG242" t="s">
        <v>200</v>
      </c>
    </row>
    <row r="243" spans="1:60" outlineLevel="1" x14ac:dyDescent="0.2">
      <c r="A243" s="257">
        <v>114</v>
      </c>
      <c r="B243" s="258" t="s">
        <v>1359</v>
      </c>
      <c r="C243" s="268" t="s">
        <v>1360</v>
      </c>
      <c r="D243" s="259" t="s">
        <v>261</v>
      </c>
      <c r="E243" s="260">
        <v>2</v>
      </c>
      <c r="F243" s="261"/>
      <c r="G243" s="262">
        <f>ROUND(E243*F243,2)</f>
        <v>0</v>
      </c>
      <c r="H243" s="261"/>
      <c r="I243" s="262">
        <f>ROUND(E243*H243,2)</f>
        <v>0</v>
      </c>
      <c r="J243" s="261"/>
      <c r="K243" s="262">
        <f>ROUND(E243*J243,2)</f>
        <v>0</v>
      </c>
      <c r="L243" s="262">
        <v>21</v>
      </c>
      <c r="M243" s="262">
        <f>G243*(1+L243/100)</f>
        <v>0</v>
      </c>
      <c r="N243" s="260">
        <v>1E-4</v>
      </c>
      <c r="O243" s="260">
        <f>ROUND(E243*N243,2)</f>
        <v>0</v>
      </c>
      <c r="P243" s="260">
        <v>0</v>
      </c>
      <c r="Q243" s="260">
        <f>ROUND(E243*P243,2)</f>
        <v>0</v>
      </c>
      <c r="R243" s="262" t="s">
        <v>957</v>
      </c>
      <c r="S243" s="262" t="s">
        <v>204</v>
      </c>
      <c r="T243" s="263" t="s">
        <v>204</v>
      </c>
      <c r="U243" s="224">
        <v>2.9000000000000001E-2</v>
      </c>
      <c r="V243" s="224">
        <f>ROUND(E243*U243,2)</f>
        <v>0.06</v>
      </c>
      <c r="W243" s="224"/>
      <c r="X243" s="224" t="s">
        <v>240</v>
      </c>
      <c r="Y243" s="224" t="s">
        <v>207</v>
      </c>
      <c r="Z243" s="213"/>
      <c r="AA243" s="213"/>
      <c r="AB243" s="213"/>
      <c r="AC243" s="213"/>
      <c r="AD243" s="213"/>
      <c r="AE243" s="213"/>
      <c r="AF243" s="213"/>
      <c r="AG243" s="213" t="s">
        <v>241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57">
        <v>115</v>
      </c>
      <c r="B244" s="258" t="s">
        <v>1361</v>
      </c>
      <c r="C244" s="268" t="s">
        <v>1362</v>
      </c>
      <c r="D244" s="259" t="s">
        <v>1363</v>
      </c>
      <c r="E244" s="260">
        <v>1</v>
      </c>
      <c r="F244" s="261"/>
      <c r="G244" s="262">
        <f>ROUND(E244*F244,2)</f>
        <v>0</v>
      </c>
      <c r="H244" s="261"/>
      <c r="I244" s="262">
        <f>ROUND(E244*H244,2)</f>
        <v>0</v>
      </c>
      <c r="J244" s="261"/>
      <c r="K244" s="262">
        <f>ROUND(E244*J244,2)</f>
        <v>0</v>
      </c>
      <c r="L244" s="262">
        <v>21</v>
      </c>
      <c r="M244" s="262">
        <f>G244*(1+L244/100)</f>
        <v>0</v>
      </c>
      <c r="N244" s="260">
        <v>0</v>
      </c>
      <c r="O244" s="260">
        <f>ROUND(E244*N244,2)</f>
        <v>0</v>
      </c>
      <c r="P244" s="260">
        <v>8.43E-3</v>
      </c>
      <c r="Q244" s="260">
        <f>ROUND(E244*P244,2)</f>
        <v>0.01</v>
      </c>
      <c r="R244" s="262" t="s">
        <v>957</v>
      </c>
      <c r="S244" s="262" t="s">
        <v>204</v>
      </c>
      <c r="T244" s="263" t="s">
        <v>204</v>
      </c>
      <c r="U244" s="224">
        <v>0.39300000000000002</v>
      </c>
      <c r="V244" s="224">
        <f>ROUND(E244*U244,2)</f>
        <v>0.39</v>
      </c>
      <c r="W244" s="224"/>
      <c r="X244" s="224" t="s">
        <v>240</v>
      </c>
      <c r="Y244" s="224" t="s">
        <v>207</v>
      </c>
      <c r="Z244" s="213"/>
      <c r="AA244" s="213"/>
      <c r="AB244" s="213"/>
      <c r="AC244" s="213"/>
      <c r="AD244" s="213"/>
      <c r="AE244" s="213"/>
      <c r="AF244" s="213"/>
      <c r="AG244" s="213" t="s">
        <v>241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57">
        <v>116</v>
      </c>
      <c r="B245" s="258" t="s">
        <v>1364</v>
      </c>
      <c r="C245" s="268" t="s">
        <v>1365</v>
      </c>
      <c r="D245" s="259" t="s">
        <v>261</v>
      </c>
      <c r="E245" s="260">
        <v>1</v>
      </c>
      <c r="F245" s="261"/>
      <c r="G245" s="262">
        <f>ROUND(E245*F245,2)</f>
        <v>0</v>
      </c>
      <c r="H245" s="261"/>
      <c r="I245" s="262">
        <f>ROUND(E245*H245,2)</f>
        <v>0</v>
      </c>
      <c r="J245" s="261"/>
      <c r="K245" s="262">
        <f>ROUND(E245*J245,2)</f>
        <v>0</v>
      </c>
      <c r="L245" s="262">
        <v>21</v>
      </c>
      <c r="M245" s="262">
        <f>G245*(1+L245/100)</f>
        <v>0</v>
      </c>
      <c r="N245" s="260">
        <v>0</v>
      </c>
      <c r="O245" s="260">
        <f>ROUND(E245*N245,2)</f>
        <v>0</v>
      </c>
      <c r="P245" s="260">
        <v>1.34E-3</v>
      </c>
      <c r="Q245" s="260">
        <f>ROUND(E245*P245,2)</f>
        <v>0</v>
      </c>
      <c r="R245" s="262" t="s">
        <v>957</v>
      </c>
      <c r="S245" s="262" t="s">
        <v>204</v>
      </c>
      <c r="T245" s="263" t="s">
        <v>204</v>
      </c>
      <c r="U245" s="224">
        <v>0.44500000000000001</v>
      </c>
      <c r="V245" s="224">
        <f>ROUND(E245*U245,2)</f>
        <v>0.45</v>
      </c>
      <c r="W245" s="224"/>
      <c r="X245" s="224" t="s">
        <v>240</v>
      </c>
      <c r="Y245" s="224" t="s">
        <v>207</v>
      </c>
      <c r="Z245" s="213"/>
      <c r="AA245" s="213"/>
      <c r="AB245" s="213"/>
      <c r="AC245" s="213"/>
      <c r="AD245" s="213"/>
      <c r="AE245" s="213"/>
      <c r="AF245" s="213"/>
      <c r="AG245" s="213" t="s">
        <v>241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 x14ac:dyDescent="0.2">
      <c r="A246" s="257">
        <v>117</v>
      </c>
      <c r="B246" s="258" t="s">
        <v>1366</v>
      </c>
      <c r="C246" s="268" t="s">
        <v>1367</v>
      </c>
      <c r="D246" s="259" t="s">
        <v>261</v>
      </c>
      <c r="E246" s="260">
        <v>2</v>
      </c>
      <c r="F246" s="261"/>
      <c r="G246" s="262">
        <f>ROUND(E246*F246,2)</f>
        <v>0</v>
      </c>
      <c r="H246" s="261"/>
      <c r="I246" s="262">
        <f>ROUND(E246*H246,2)</f>
        <v>0</v>
      </c>
      <c r="J246" s="261"/>
      <c r="K246" s="262">
        <f>ROUND(E246*J246,2)</f>
        <v>0</v>
      </c>
      <c r="L246" s="262">
        <v>21</v>
      </c>
      <c r="M246" s="262">
        <f>G246*(1+L246/100)</f>
        <v>0</v>
      </c>
      <c r="N246" s="260">
        <v>0</v>
      </c>
      <c r="O246" s="260">
        <f>ROUND(E246*N246,2)</f>
        <v>0</v>
      </c>
      <c r="P246" s="260">
        <v>0</v>
      </c>
      <c r="Q246" s="260">
        <f>ROUND(E246*P246,2)</f>
        <v>0</v>
      </c>
      <c r="R246" s="262" t="s">
        <v>957</v>
      </c>
      <c r="S246" s="262" t="s">
        <v>204</v>
      </c>
      <c r="T246" s="263" t="s">
        <v>204</v>
      </c>
      <c r="U246" s="224">
        <v>6.4000000000000001E-2</v>
      </c>
      <c r="V246" s="224">
        <f>ROUND(E246*U246,2)</f>
        <v>0.13</v>
      </c>
      <c r="W246" s="224"/>
      <c r="X246" s="224" t="s">
        <v>240</v>
      </c>
      <c r="Y246" s="224" t="s">
        <v>207</v>
      </c>
      <c r="Z246" s="213"/>
      <c r="AA246" s="213"/>
      <c r="AB246" s="213"/>
      <c r="AC246" s="213"/>
      <c r="AD246" s="213"/>
      <c r="AE246" s="213"/>
      <c r="AF246" s="213"/>
      <c r="AG246" s="213" t="s">
        <v>241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ht="22.5" outlineLevel="1" x14ac:dyDescent="0.2">
      <c r="A247" s="257">
        <v>118</v>
      </c>
      <c r="B247" s="258" t="s">
        <v>1368</v>
      </c>
      <c r="C247" s="268" t="s">
        <v>1369</v>
      </c>
      <c r="D247" s="259" t="s">
        <v>245</v>
      </c>
      <c r="E247" s="260">
        <v>30</v>
      </c>
      <c r="F247" s="261"/>
      <c r="G247" s="262">
        <f>ROUND(E247*F247,2)</f>
        <v>0</v>
      </c>
      <c r="H247" s="261"/>
      <c r="I247" s="262">
        <f>ROUND(E247*H247,2)</f>
        <v>0</v>
      </c>
      <c r="J247" s="261"/>
      <c r="K247" s="262">
        <f>ROUND(E247*J247,2)</f>
        <v>0</v>
      </c>
      <c r="L247" s="262">
        <v>21</v>
      </c>
      <c r="M247" s="262">
        <f>G247*(1+L247/100)</f>
        <v>0</v>
      </c>
      <c r="N247" s="260">
        <v>0</v>
      </c>
      <c r="O247" s="260">
        <f>ROUND(E247*N247,2)</f>
        <v>0</v>
      </c>
      <c r="P247" s="260">
        <v>0</v>
      </c>
      <c r="Q247" s="260">
        <f>ROUND(E247*P247,2)</f>
        <v>0</v>
      </c>
      <c r="R247" s="262" t="s">
        <v>957</v>
      </c>
      <c r="S247" s="262" t="s">
        <v>204</v>
      </c>
      <c r="T247" s="263" t="s">
        <v>204</v>
      </c>
      <c r="U247" s="224">
        <v>6.2E-2</v>
      </c>
      <c r="V247" s="224">
        <f>ROUND(E247*U247,2)</f>
        <v>1.86</v>
      </c>
      <c r="W247" s="224"/>
      <c r="X247" s="224" t="s">
        <v>240</v>
      </c>
      <c r="Y247" s="224" t="s">
        <v>207</v>
      </c>
      <c r="Z247" s="213"/>
      <c r="AA247" s="213"/>
      <c r="AB247" s="213"/>
      <c r="AC247" s="213"/>
      <c r="AD247" s="213"/>
      <c r="AE247" s="213"/>
      <c r="AF247" s="213"/>
      <c r="AG247" s="213" t="s">
        <v>241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22.5" outlineLevel="1" x14ac:dyDescent="0.2">
      <c r="A248" s="257">
        <v>119</v>
      </c>
      <c r="B248" s="258" t="s">
        <v>1370</v>
      </c>
      <c r="C248" s="268" t="s">
        <v>1371</v>
      </c>
      <c r="D248" s="259" t="s">
        <v>261</v>
      </c>
      <c r="E248" s="260">
        <v>1</v>
      </c>
      <c r="F248" s="261"/>
      <c r="G248" s="262">
        <f>ROUND(E248*F248,2)</f>
        <v>0</v>
      </c>
      <c r="H248" s="261"/>
      <c r="I248" s="262">
        <f>ROUND(E248*H248,2)</f>
        <v>0</v>
      </c>
      <c r="J248" s="261"/>
      <c r="K248" s="262">
        <f>ROUND(E248*J248,2)</f>
        <v>0</v>
      </c>
      <c r="L248" s="262">
        <v>21</v>
      </c>
      <c r="M248" s="262">
        <f>G248*(1+L248/100)</f>
        <v>0</v>
      </c>
      <c r="N248" s="260">
        <v>0</v>
      </c>
      <c r="O248" s="260">
        <f>ROUND(E248*N248,2)</f>
        <v>0</v>
      </c>
      <c r="P248" s="260">
        <v>0</v>
      </c>
      <c r="Q248" s="260">
        <f>ROUND(E248*P248,2)</f>
        <v>0</v>
      </c>
      <c r="R248" s="262" t="s">
        <v>957</v>
      </c>
      <c r="S248" s="262" t="s">
        <v>204</v>
      </c>
      <c r="T248" s="263" t="s">
        <v>204</v>
      </c>
      <c r="U248" s="224">
        <v>0.48199999999999998</v>
      </c>
      <c r="V248" s="224">
        <f>ROUND(E248*U248,2)</f>
        <v>0.48</v>
      </c>
      <c r="W248" s="224"/>
      <c r="X248" s="224" t="s">
        <v>240</v>
      </c>
      <c r="Y248" s="224" t="s">
        <v>207</v>
      </c>
      <c r="Z248" s="213"/>
      <c r="AA248" s="213"/>
      <c r="AB248" s="213"/>
      <c r="AC248" s="213"/>
      <c r="AD248" s="213"/>
      <c r="AE248" s="213"/>
      <c r="AF248" s="213"/>
      <c r="AG248" s="213" t="s">
        <v>241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57">
        <v>120</v>
      </c>
      <c r="B249" s="258" t="s">
        <v>1372</v>
      </c>
      <c r="C249" s="268" t="s">
        <v>1373</v>
      </c>
      <c r="D249" s="259" t="s">
        <v>261</v>
      </c>
      <c r="E249" s="260">
        <v>1</v>
      </c>
      <c r="F249" s="261"/>
      <c r="G249" s="262">
        <f>ROUND(E249*F249,2)</f>
        <v>0</v>
      </c>
      <c r="H249" s="261"/>
      <c r="I249" s="262">
        <f>ROUND(E249*H249,2)</f>
        <v>0</v>
      </c>
      <c r="J249" s="261"/>
      <c r="K249" s="262">
        <f>ROUND(E249*J249,2)</f>
        <v>0</v>
      </c>
      <c r="L249" s="262">
        <v>21</v>
      </c>
      <c r="M249" s="262">
        <f>G249*(1+L249/100)</f>
        <v>0</v>
      </c>
      <c r="N249" s="260">
        <v>2.7999999999999998E-4</v>
      </c>
      <c r="O249" s="260">
        <f>ROUND(E249*N249,2)</f>
        <v>0</v>
      </c>
      <c r="P249" s="260">
        <v>4.1000000000000003E-3</v>
      </c>
      <c r="Q249" s="260">
        <f>ROUND(E249*P249,2)</f>
        <v>0</v>
      </c>
      <c r="R249" s="262" t="s">
        <v>957</v>
      </c>
      <c r="S249" s="262" t="s">
        <v>204</v>
      </c>
      <c r="T249" s="263" t="s">
        <v>204</v>
      </c>
      <c r="U249" s="224">
        <v>0.372</v>
      </c>
      <c r="V249" s="224">
        <f>ROUND(E249*U249,2)</f>
        <v>0.37</v>
      </c>
      <c r="W249" s="224"/>
      <c r="X249" s="224" t="s">
        <v>240</v>
      </c>
      <c r="Y249" s="224" t="s">
        <v>207</v>
      </c>
      <c r="Z249" s="213"/>
      <c r="AA249" s="213"/>
      <c r="AB249" s="213"/>
      <c r="AC249" s="213"/>
      <c r="AD249" s="213"/>
      <c r="AE249" s="213"/>
      <c r="AF249" s="213"/>
      <c r="AG249" s="213" t="s">
        <v>241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36">
        <v>121</v>
      </c>
      <c r="B250" s="237" t="s">
        <v>1374</v>
      </c>
      <c r="C250" s="246" t="s">
        <v>1140</v>
      </c>
      <c r="D250" s="238" t="s">
        <v>266</v>
      </c>
      <c r="E250" s="239">
        <v>1.387E-2</v>
      </c>
      <c r="F250" s="240"/>
      <c r="G250" s="241">
        <f>ROUND(E250*F250,2)</f>
        <v>0</v>
      </c>
      <c r="H250" s="240"/>
      <c r="I250" s="241">
        <f>ROUND(E250*H250,2)</f>
        <v>0</v>
      </c>
      <c r="J250" s="240"/>
      <c r="K250" s="241">
        <f>ROUND(E250*J250,2)</f>
        <v>0</v>
      </c>
      <c r="L250" s="241">
        <v>21</v>
      </c>
      <c r="M250" s="241">
        <f>G250*(1+L250/100)</f>
        <v>0</v>
      </c>
      <c r="N250" s="239">
        <v>0</v>
      </c>
      <c r="O250" s="239">
        <f>ROUND(E250*N250,2)</f>
        <v>0</v>
      </c>
      <c r="P250" s="239">
        <v>0</v>
      </c>
      <c r="Q250" s="239">
        <f>ROUND(E250*P250,2)</f>
        <v>0</v>
      </c>
      <c r="R250" s="241" t="s">
        <v>957</v>
      </c>
      <c r="S250" s="241" t="s">
        <v>204</v>
      </c>
      <c r="T250" s="242" t="s">
        <v>204</v>
      </c>
      <c r="U250" s="224">
        <v>3.379</v>
      </c>
      <c r="V250" s="224">
        <f>ROUND(E250*U250,2)</f>
        <v>0.05</v>
      </c>
      <c r="W250" s="224"/>
      <c r="X250" s="224" t="s">
        <v>240</v>
      </c>
      <c r="Y250" s="224" t="s">
        <v>207</v>
      </c>
      <c r="Z250" s="213"/>
      <c r="AA250" s="213"/>
      <c r="AB250" s="213"/>
      <c r="AC250" s="213"/>
      <c r="AD250" s="213"/>
      <c r="AE250" s="213"/>
      <c r="AF250" s="213"/>
      <c r="AG250" s="213" t="s">
        <v>241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2" x14ac:dyDescent="0.2">
      <c r="A251" s="220"/>
      <c r="B251" s="221"/>
      <c r="C251" s="267" t="s">
        <v>1141</v>
      </c>
      <c r="D251" s="256"/>
      <c r="E251" s="256"/>
      <c r="F251" s="256"/>
      <c r="G251" s="256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24"/>
      <c r="Z251" s="213"/>
      <c r="AA251" s="213"/>
      <c r="AB251" s="213"/>
      <c r="AC251" s="213"/>
      <c r="AD251" s="213"/>
      <c r="AE251" s="213"/>
      <c r="AF251" s="213"/>
      <c r="AG251" s="213" t="s">
        <v>253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22.5" outlineLevel="1" x14ac:dyDescent="0.2">
      <c r="A252" s="257">
        <v>122</v>
      </c>
      <c r="B252" s="258" t="s">
        <v>1375</v>
      </c>
      <c r="C252" s="268" t="s">
        <v>1376</v>
      </c>
      <c r="D252" s="259" t="s">
        <v>261</v>
      </c>
      <c r="E252" s="260">
        <v>1</v>
      </c>
      <c r="F252" s="261"/>
      <c r="G252" s="262">
        <f>ROUND(E252*F252,2)</f>
        <v>0</v>
      </c>
      <c r="H252" s="261"/>
      <c r="I252" s="262">
        <f>ROUND(E252*H252,2)</f>
        <v>0</v>
      </c>
      <c r="J252" s="261"/>
      <c r="K252" s="262">
        <f>ROUND(E252*J252,2)</f>
        <v>0</v>
      </c>
      <c r="L252" s="262">
        <v>21</v>
      </c>
      <c r="M252" s="262">
        <f>G252*(1+L252/100)</f>
        <v>0</v>
      </c>
      <c r="N252" s="260">
        <v>4.6999999999999999E-4</v>
      </c>
      <c r="O252" s="260">
        <f>ROUND(E252*N252,2)</f>
        <v>0</v>
      </c>
      <c r="P252" s="260">
        <v>0</v>
      </c>
      <c r="Q252" s="260">
        <f>ROUND(E252*P252,2)</f>
        <v>0</v>
      </c>
      <c r="R252" s="262" t="s">
        <v>1155</v>
      </c>
      <c r="S252" s="262" t="s">
        <v>204</v>
      </c>
      <c r="T252" s="263" t="s">
        <v>204</v>
      </c>
      <c r="U252" s="224">
        <v>0.19600000000000001</v>
      </c>
      <c r="V252" s="224">
        <f>ROUND(E252*U252,2)</f>
        <v>0.2</v>
      </c>
      <c r="W252" s="224"/>
      <c r="X252" s="224" t="s">
        <v>240</v>
      </c>
      <c r="Y252" s="224" t="s">
        <v>207</v>
      </c>
      <c r="Z252" s="213"/>
      <c r="AA252" s="213"/>
      <c r="AB252" s="213"/>
      <c r="AC252" s="213"/>
      <c r="AD252" s="213"/>
      <c r="AE252" s="213"/>
      <c r="AF252" s="213"/>
      <c r="AG252" s="213" t="s">
        <v>241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57">
        <v>123</v>
      </c>
      <c r="B253" s="258" t="s">
        <v>1377</v>
      </c>
      <c r="C253" s="268" t="s">
        <v>1378</v>
      </c>
      <c r="D253" s="259" t="s">
        <v>1079</v>
      </c>
      <c r="E253" s="260">
        <v>4</v>
      </c>
      <c r="F253" s="261"/>
      <c r="G253" s="262">
        <f>ROUND(E253*F253,2)</f>
        <v>0</v>
      </c>
      <c r="H253" s="261"/>
      <c r="I253" s="262">
        <f>ROUND(E253*H253,2)</f>
        <v>0</v>
      </c>
      <c r="J253" s="261"/>
      <c r="K253" s="262">
        <f>ROUND(E253*J253,2)</f>
        <v>0</v>
      </c>
      <c r="L253" s="262">
        <v>21</v>
      </c>
      <c r="M253" s="262">
        <f>G253*(1+L253/100)</f>
        <v>0</v>
      </c>
      <c r="N253" s="260">
        <v>0</v>
      </c>
      <c r="O253" s="260">
        <f>ROUND(E253*N253,2)</f>
        <v>0</v>
      </c>
      <c r="P253" s="260">
        <v>0</v>
      </c>
      <c r="Q253" s="260">
        <f>ROUND(E253*P253,2)</f>
        <v>0</v>
      </c>
      <c r="R253" s="262"/>
      <c r="S253" s="262" t="s">
        <v>355</v>
      </c>
      <c r="T253" s="263" t="s">
        <v>205</v>
      </c>
      <c r="U253" s="224">
        <v>1</v>
      </c>
      <c r="V253" s="224">
        <f>ROUND(E253*U253,2)</f>
        <v>4</v>
      </c>
      <c r="W253" s="224"/>
      <c r="X253" s="224" t="s">
        <v>240</v>
      </c>
      <c r="Y253" s="224" t="s">
        <v>207</v>
      </c>
      <c r="Z253" s="213"/>
      <c r="AA253" s="213"/>
      <c r="AB253" s="213"/>
      <c r="AC253" s="213"/>
      <c r="AD253" s="213"/>
      <c r="AE253" s="213"/>
      <c r="AF253" s="213"/>
      <c r="AG253" s="213" t="s">
        <v>241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36">
        <v>124</v>
      </c>
      <c r="B254" s="237" t="s">
        <v>1379</v>
      </c>
      <c r="C254" s="246" t="s">
        <v>1380</v>
      </c>
      <c r="D254" s="238" t="s">
        <v>266</v>
      </c>
      <c r="E254" s="239">
        <v>9.5E-4</v>
      </c>
      <c r="F254" s="240"/>
      <c r="G254" s="241">
        <f>ROUND(E254*F254,2)</f>
        <v>0</v>
      </c>
      <c r="H254" s="240"/>
      <c r="I254" s="241">
        <f>ROUND(E254*H254,2)</f>
        <v>0</v>
      </c>
      <c r="J254" s="240"/>
      <c r="K254" s="241">
        <f>ROUND(E254*J254,2)</f>
        <v>0</v>
      </c>
      <c r="L254" s="241">
        <v>21</v>
      </c>
      <c r="M254" s="241">
        <f>G254*(1+L254/100)</f>
        <v>0</v>
      </c>
      <c r="N254" s="239">
        <v>0</v>
      </c>
      <c r="O254" s="239">
        <f>ROUND(E254*N254,2)</f>
        <v>0</v>
      </c>
      <c r="P254" s="239">
        <v>0</v>
      </c>
      <c r="Q254" s="239">
        <f>ROUND(E254*P254,2)</f>
        <v>0</v>
      </c>
      <c r="R254" s="241" t="s">
        <v>957</v>
      </c>
      <c r="S254" s="241" t="s">
        <v>204</v>
      </c>
      <c r="T254" s="242" t="s">
        <v>204</v>
      </c>
      <c r="U254" s="224">
        <v>1.333</v>
      </c>
      <c r="V254" s="224">
        <f>ROUND(E254*U254,2)</f>
        <v>0</v>
      </c>
      <c r="W254" s="224"/>
      <c r="X254" s="224" t="s">
        <v>711</v>
      </c>
      <c r="Y254" s="224" t="s">
        <v>207</v>
      </c>
      <c r="Z254" s="213"/>
      <c r="AA254" s="213"/>
      <c r="AB254" s="213"/>
      <c r="AC254" s="213"/>
      <c r="AD254" s="213"/>
      <c r="AE254" s="213"/>
      <c r="AF254" s="213"/>
      <c r="AG254" s="213" t="s">
        <v>712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2" x14ac:dyDescent="0.2">
      <c r="A255" s="220"/>
      <c r="B255" s="221"/>
      <c r="C255" s="267" t="s">
        <v>1358</v>
      </c>
      <c r="D255" s="256"/>
      <c r="E255" s="256"/>
      <c r="F255" s="256"/>
      <c r="G255" s="256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24"/>
      <c r="Z255" s="213"/>
      <c r="AA255" s="213"/>
      <c r="AB255" s="213"/>
      <c r="AC255" s="213"/>
      <c r="AD255" s="213"/>
      <c r="AE255" s="213"/>
      <c r="AF255" s="213"/>
      <c r="AG255" s="213" t="s">
        <v>253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x14ac:dyDescent="0.2">
      <c r="A256" s="229" t="s">
        <v>199</v>
      </c>
      <c r="B256" s="230" t="s">
        <v>137</v>
      </c>
      <c r="C256" s="245" t="s">
        <v>138</v>
      </c>
      <c r="D256" s="231"/>
      <c r="E256" s="232"/>
      <c r="F256" s="233"/>
      <c r="G256" s="233">
        <f>SUMIF(AG257:AG290,"&lt;&gt;NOR",G257:G290)</f>
        <v>0</v>
      </c>
      <c r="H256" s="233"/>
      <c r="I256" s="233">
        <f>SUM(I257:I290)</f>
        <v>0</v>
      </c>
      <c r="J256" s="233"/>
      <c r="K256" s="233">
        <f>SUM(K257:K290)</f>
        <v>0</v>
      </c>
      <c r="L256" s="233"/>
      <c r="M256" s="233">
        <f>SUM(M257:M290)</f>
        <v>0</v>
      </c>
      <c r="N256" s="232"/>
      <c r="O256" s="232">
        <f>SUM(O257:O290)</f>
        <v>0.11000000000000001</v>
      </c>
      <c r="P256" s="232"/>
      <c r="Q256" s="232">
        <f>SUM(Q257:Q290)</f>
        <v>0</v>
      </c>
      <c r="R256" s="233"/>
      <c r="S256" s="233"/>
      <c r="T256" s="234"/>
      <c r="U256" s="228"/>
      <c r="V256" s="228">
        <f>SUM(V257:V290)</f>
        <v>21.150000000000002</v>
      </c>
      <c r="W256" s="228"/>
      <c r="X256" s="228"/>
      <c r="Y256" s="228"/>
      <c r="AG256" t="s">
        <v>200</v>
      </c>
    </row>
    <row r="257" spans="1:60" outlineLevel="1" x14ac:dyDescent="0.2">
      <c r="A257" s="257">
        <v>125</v>
      </c>
      <c r="B257" s="258" t="s">
        <v>1381</v>
      </c>
      <c r="C257" s="268" t="s">
        <v>1382</v>
      </c>
      <c r="D257" s="259" t="s">
        <v>555</v>
      </c>
      <c r="E257" s="260">
        <v>1</v>
      </c>
      <c r="F257" s="261"/>
      <c r="G257" s="262">
        <f>ROUND(E257*F257,2)</f>
        <v>0</v>
      </c>
      <c r="H257" s="261"/>
      <c r="I257" s="262">
        <f>ROUND(E257*H257,2)</f>
        <v>0</v>
      </c>
      <c r="J257" s="261"/>
      <c r="K257" s="262">
        <f>ROUND(E257*J257,2)</f>
        <v>0</v>
      </c>
      <c r="L257" s="262">
        <v>21</v>
      </c>
      <c r="M257" s="262">
        <f>G257*(1+L257/100)</f>
        <v>0</v>
      </c>
      <c r="N257" s="260">
        <v>8.7000000000000001E-4</v>
      </c>
      <c r="O257" s="260">
        <f>ROUND(E257*N257,2)</f>
        <v>0</v>
      </c>
      <c r="P257" s="260">
        <v>0</v>
      </c>
      <c r="Q257" s="260">
        <f>ROUND(E257*P257,2)</f>
        <v>0</v>
      </c>
      <c r="R257" s="262" t="s">
        <v>957</v>
      </c>
      <c r="S257" s="262" t="s">
        <v>204</v>
      </c>
      <c r="T257" s="263" t="s">
        <v>204</v>
      </c>
      <c r="U257" s="224">
        <v>1.1200000000000001</v>
      </c>
      <c r="V257" s="224">
        <f>ROUND(E257*U257,2)</f>
        <v>1.1200000000000001</v>
      </c>
      <c r="W257" s="224"/>
      <c r="X257" s="224" t="s">
        <v>240</v>
      </c>
      <c r="Y257" s="224" t="s">
        <v>207</v>
      </c>
      <c r="Z257" s="213"/>
      <c r="AA257" s="213"/>
      <c r="AB257" s="213"/>
      <c r="AC257" s="213"/>
      <c r="AD257" s="213"/>
      <c r="AE257" s="213"/>
      <c r="AF257" s="213"/>
      <c r="AG257" s="213" t="s">
        <v>241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36">
        <v>126</v>
      </c>
      <c r="B258" s="237" t="s">
        <v>1383</v>
      </c>
      <c r="C258" s="246" t="s">
        <v>1384</v>
      </c>
      <c r="D258" s="238" t="s">
        <v>555</v>
      </c>
      <c r="E258" s="239">
        <v>2</v>
      </c>
      <c r="F258" s="240"/>
      <c r="G258" s="241">
        <f>ROUND(E258*F258,2)</f>
        <v>0</v>
      </c>
      <c r="H258" s="240"/>
      <c r="I258" s="241">
        <f>ROUND(E258*H258,2)</f>
        <v>0</v>
      </c>
      <c r="J258" s="240"/>
      <c r="K258" s="241">
        <f>ROUND(E258*J258,2)</f>
        <v>0</v>
      </c>
      <c r="L258" s="241">
        <v>21</v>
      </c>
      <c r="M258" s="241">
        <f>G258*(1+L258/100)</f>
        <v>0</v>
      </c>
      <c r="N258" s="239">
        <v>1.41E-3</v>
      </c>
      <c r="O258" s="239">
        <f>ROUND(E258*N258,2)</f>
        <v>0</v>
      </c>
      <c r="P258" s="239">
        <v>0</v>
      </c>
      <c r="Q258" s="239">
        <f>ROUND(E258*P258,2)</f>
        <v>0</v>
      </c>
      <c r="R258" s="241" t="s">
        <v>957</v>
      </c>
      <c r="S258" s="241" t="s">
        <v>204</v>
      </c>
      <c r="T258" s="242" t="s">
        <v>204</v>
      </c>
      <c r="U258" s="224">
        <v>1.575</v>
      </c>
      <c r="V258" s="224">
        <f>ROUND(E258*U258,2)</f>
        <v>3.15</v>
      </c>
      <c r="W258" s="224"/>
      <c r="X258" s="224" t="s">
        <v>240</v>
      </c>
      <c r="Y258" s="224" t="s">
        <v>207</v>
      </c>
      <c r="Z258" s="213"/>
      <c r="AA258" s="213"/>
      <c r="AB258" s="213"/>
      <c r="AC258" s="213"/>
      <c r="AD258" s="213"/>
      <c r="AE258" s="213"/>
      <c r="AF258" s="213"/>
      <c r="AG258" s="213" t="s">
        <v>241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2" x14ac:dyDescent="0.2">
      <c r="A259" s="220"/>
      <c r="B259" s="221"/>
      <c r="C259" s="247" t="s">
        <v>1385</v>
      </c>
      <c r="D259" s="244"/>
      <c r="E259" s="244"/>
      <c r="F259" s="244"/>
      <c r="G259" s="24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3"/>
      <c r="AA259" s="213"/>
      <c r="AB259" s="213"/>
      <c r="AC259" s="213"/>
      <c r="AD259" s="213"/>
      <c r="AE259" s="213"/>
      <c r="AF259" s="213"/>
      <c r="AG259" s="213" t="s">
        <v>210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57">
        <v>127</v>
      </c>
      <c r="B260" s="258" t="s">
        <v>1386</v>
      </c>
      <c r="C260" s="268" t="s">
        <v>1387</v>
      </c>
      <c r="D260" s="259" t="s">
        <v>555</v>
      </c>
      <c r="E260" s="260">
        <v>1</v>
      </c>
      <c r="F260" s="261"/>
      <c r="G260" s="262">
        <f>ROUND(E260*F260,2)</f>
        <v>0</v>
      </c>
      <c r="H260" s="261"/>
      <c r="I260" s="262">
        <f>ROUND(E260*H260,2)</f>
        <v>0</v>
      </c>
      <c r="J260" s="261"/>
      <c r="K260" s="262">
        <f>ROUND(E260*J260,2)</f>
        <v>0</v>
      </c>
      <c r="L260" s="262">
        <v>21</v>
      </c>
      <c r="M260" s="262">
        <f>G260*(1+L260/100)</f>
        <v>0</v>
      </c>
      <c r="N260" s="260">
        <v>6.2E-4</v>
      </c>
      <c r="O260" s="260">
        <f>ROUND(E260*N260,2)</f>
        <v>0</v>
      </c>
      <c r="P260" s="260">
        <v>0</v>
      </c>
      <c r="Q260" s="260">
        <f>ROUND(E260*P260,2)</f>
        <v>0</v>
      </c>
      <c r="R260" s="262" t="s">
        <v>957</v>
      </c>
      <c r="S260" s="262" t="s">
        <v>204</v>
      </c>
      <c r="T260" s="263" t="s">
        <v>204</v>
      </c>
      <c r="U260" s="224">
        <v>2.6</v>
      </c>
      <c r="V260" s="224">
        <f>ROUND(E260*U260,2)</f>
        <v>2.6</v>
      </c>
      <c r="W260" s="224"/>
      <c r="X260" s="224" t="s">
        <v>240</v>
      </c>
      <c r="Y260" s="224" t="s">
        <v>207</v>
      </c>
      <c r="Z260" s="213"/>
      <c r="AA260" s="213"/>
      <c r="AB260" s="213"/>
      <c r="AC260" s="213"/>
      <c r="AD260" s="213"/>
      <c r="AE260" s="213"/>
      <c r="AF260" s="213"/>
      <c r="AG260" s="213" t="s">
        <v>241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57">
        <v>128</v>
      </c>
      <c r="B261" s="258" t="s">
        <v>1388</v>
      </c>
      <c r="C261" s="268" t="s">
        <v>1389</v>
      </c>
      <c r="D261" s="259" t="s">
        <v>555</v>
      </c>
      <c r="E261" s="260">
        <v>1</v>
      </c>
      <c r="F261" s="261"/>
      <c r="G261" s="262">
        <f>ROUND(E261*F261,2)</f>
        <v>0</v>
      </c>
      <c r="H261" s="261"/>
      <c r="I261" s="262">
        <f>ROUND(E261*H261,2)</f>
        <v>0</v>
      </c>
      <c r="J261" s="261"/>
      <c r="K261" s="262">
        <f>ROUND(E261*J261,2)</f>
        <v>0</v>
      </c>
      <c r="L261" s="262">
        <v>21</v>
      </c>
      <c r="M261" s="262">
        <f>G261*(1+L261/100)</f>
        <v>0</v>
      </c>
      <c r="N261" s="260">
        <v>1.7000000000000001E-4</v>
      </c>
      <c r="O261" s="260">
        <f>ROUND(E261*N261,2)</f>
        <v>0</v>
      </c>
      <c r="P261" s="260">
        <v>0</v>
      </c>
      <c r="Q261" s="260">
        <f>ROUND(E261*P261,2)</f>
        <v>0</v>
      </c>
      <c r="R261" s="262" t="s">
        <v>957</v>
      </c>
      <c r="S261" s="262" t="s">
        <v>204</v>
      </c>
      <c r="T261" s="263" t="s">
        <v>204</v>
      </c>
      <c r="U261" s="224">
        <v>2.9</v>
      </c>
      <c r="V261" s="224">
        <f>ROUND(E261*U261,2)</f>
        <v>2.9</v>
      </c>
      <c r="W261" s="224"/>
      <c r="X261" s="224" t="s">
        <v>240</v>
      </c>
      <c r="Y261" s="224" t="s">
        <v>207</v>
      </c>
      <c r="Z261" s="213"/>
      <c r="AA261" s="213"/>
      <c r="AB261" s="213"/>
      <c r="AC261" s="213"/>
      <c r="AD261" s="213"/>
      <c r="AE261" s="213"/>
      <c r="AF261" s="213"/>
      <c r="AG261" s="213" t="s">
        <v>241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36">
        <v>129</v>
      </c>
      <c r="B262" s="237" t="s">
        <v>1390</v>
      </c>
      <c r="C262" s="246" t="s">
        <v>1391</v>
      </c>
      <c r="D262" s="238" t="s">
        <v>555</v>
      </c>
      <c r="E262" s="239">
        <v>1</v>
      </c>
      <c r="F262" s="240"/>
      <c r="G262" s="241">
        <f>ROUND(E262*F262,2)</f>
        <v>0</v>
      </c>
      <c r="H262" s="240"/>
      <c r="I262" s="241">
        <f>ROUND(E262*H262,2)</f>
        <v>0</v>
      </c>
      <c r="J262" s="240"/>
      <c r="K262" s="241">
        <f>ROUND(E262*J262,2)</f>
        <v>0</v>
      </c>
      <c r="L262" s="241">
        <v>21</v>
      </c>
      <c r="M262" s="241">
        <f>G262*(1+L262/100)</f>
        <v>0</v>
      </c>
      <c r="N262" s="239">
        <v>7.2000000000000005E-4</v>
      </c>
      <c r="O262" s="239">
        <f>ROUND(E262*N262,2)</f>
        <v>0</v>
      </c>
      <c r="P262" s="239">
        <v>0</v>
      </c>
      <c r="Q262" s="239">
        <f>ROUND(E262*P262,2)</f>
        <v>0</v>
      </c>
      <c r="R262" s="241" t="s">
        <v>957</v>
      </c>
      <c r="S262" s="241" t="s">
        <v>204</v>
      </c>
      <c r="T262" s="242" t="s">
        <v>204</v>
      </c>
      <c r="U262" s="224">
        <v>0.50600000000000001</v>
      </c>
      <c r="V262" s="224">
        <f>ROUND(E262*U262,2)</f>
        <v>0.51</v>
      </c>
      <c r="W262" s="224"/>
      <c r="X262" s="224" t="s">
        <v>240</v>
      </c>
      <c r="Y262" s="224" t="s">
        <v>207</v>
      </c>
      <c r="Z262" s="213"/>
      <c r="AA262" s="213"/>
      <c r="AB262" s="213"/>
      <c r="AC262" s="213"/>
      <c r="AD262" s="213"/>
      <c r="AE262" s="213"/>
      <c r="AF262" s="213"/>
      <c r="AG262" s="213" t="s">
        <v>241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2" x14ac:dyDescent="0.2">
      <c r="A263" s="220"/>
      <c r="B263" s="221"/>
      <c r="C263" s="248" t="s">
        <v>1392</v>
      </c>
      <c r="D263" s="226"/>
      <c r="E263" s="227">
        <v>1</v>
      </c>
      <c r="F263" s="224"/>
      <c r="G263" s="22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24"/>
      <c r="Z263" s="213"/>
      <c r="AA263" s="213"/>
      <c r="AB263" s="213"/>
      <c r="AC263" s="213"/>
      <c r="AD263" s="213"/>
      <c r="AE263" s="213"/>
      <c r="AF263" s="213"/>
      <c r="AG263" s="213" t="s">
        <v>232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57">
        <v>130</v>
      </c>
      <c r="B264" s="258" t="s">
        <v>1393</v>
      </c>
      <c r="C264" s="268" t="s">
        <v>1394</v>
      </c>
      <c r="D264" s="259" t="s">
        <v>555</v>
      </c>
      <c r="E264" s="260">
        <v>1</v>
      </c>
      <c r="F264" s="261"/>
      <c r="G264" s="262">
        <f>ROUND(E264*F264,2)</f>
        <v>0</v>
      </c>
      <c r="H264" s="261"/>
      <c r="I264" s="262">
        <f>ROUND(E264*H264,2)</f>
        <v>0</v>
      </c>
      <c r="J264" s="261"/>
      <c r="K264" s="262">
        <f>ROUND(E264*J264,2)</f>
        <v>0</v>
      </c>
      <c r="L264" s="262">
        <v>21</v>
      </c>
      <c r="M264" s="262">
        <f>G264*(1+L264/100)</f>
        <v>0</v>
      </c>
      <c r="N264" s="260">
        <v>1.0880000000000001E-2</v>
      </c>
      <c r="O264" s="260">
        <f>ROUND(E264*N264,2)</f>
        <v>0.01</v>
      </c>
      <c r="P264" s="260">
        <v>0</v>
      </c>
      <c r="Q264" s="260">
        <f>ROUND(E264*P264,2)</f>
        <v>0</v>
      </c>
      <c r="R264" s="262" t="s">
        <v>957</v>
      </c>
      <c r="S264" s="262" t="s">
        <v>204</v>
      </c>
      <c r="T264" s="263" t="s">
        <v>204</v>
      </c>
      <c r="U264" s="224">
        <v>1.25</v>
      </c>
      <c r="V264" s="224">
        <f>ROUND(E264*U264,2)</f>
        <v>1.25</v>
      </c>
      <c r="W264" s="224"/>
      <c r="X264" s="224" t="s">
        <v>240</v>
      </c>
      <c r="Y264" s="224" t="s">
        <v>207</v>
      </c>
      <c r="Z264" s="213"/>
      <c r="AA264" s="213"/>
      <c r="AB264" s="213"/>
      <c r="AC264" s="213"/>
      <c r="AD264" s="213"/>
      <c r="AE264" s="213"/>
      <c r="AF264" s="213"/>
      <c r="AG264" s="213" t="s">
        <v>241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36">
        <v>131</v>
      </c>
      <c r="B265" s="237" t="s">
        <v>1395</v>
      </c>
      <c r="C265" s="246" t="s">
        <v>1396</v>
      </c>
      <c r="D265" s="238" t="s">
        <v>555</v>
      </c>
      <c r="E265" s="239">
        <v>38</v>
      </c>
      <c r="F265" s="240"/>
      <c r="G265" s="241">
        <f>ROUND(E265*F265,2)</f>
        <v>0</v>
      </c>
      <c r="H265" s="240"/>
      <c r="I265" s="241">
        <f>ROUND(E265*H265,2)</f>
        <v>0</v>
      </c>
      <c r="J265" s="240"/>
      <c r="K265" s="241">
        <f>ROUND(E265*J265,2)</f>
        <v>0</v>
      </c>
      <c r="L265" s="241">
        <v>21</v>
      </c>
      <c r="M265" s="241">
        <f>G265*(1+L265/100)</f>
        <v>0</v>
      </c>
      <c r="N265" s="239">
        <v>2.4000000000000001E-4</v>
      </c>
      <c r="O265" s="239">
        <f>ROUND(E265*N265,2)</f>
        <v>0.01</v>
      </c>
      <c r="P265" s="239">
        <v>0</v>
      </c>
      <c r="Q265" s="239">
        <f>ROUND(E265*P265,2)</f>
        <v>0</v>
      </c>
      <c r="R265" s="241" t="s">
        <v>957</v>
      </c>
      <c r="S265" s="241" t="s">
        <v>204</v>
      </c>
      <c r="T265" s="242" t="s">
        <v>204</v>
      </c>
      <c r="U265" s="224">
        <v>0.124</v>
      </c>
      <c r="V265" s="224">
        <f>ROUND(E265*U265,2)</f>
        <v>4.71</v>
      </c>
      <c r="W265" s="224"/>
      <c r="X265" s="224" t="s">
        <v>240</v>
      </c>
      <c r="Y265" s="224" t="s">
        <v>207</v>
      </c>
      <c r="Z265" s="213"/>
      <c r="AA265" s="213"/>
      <c r="AB265" s="213"/>
      <c r="AC265" s="213"/>
      <c r="AD265" s="213"/>
      <c r="AE265" s="213"/>
      <c r="AF265" s="213"/>
      <c r="AG265" s="213" t="s">
        <v>241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 x14ac:dyDescent="0.2">
      <c r="A266" s="220"/>
      <c r="B266" s="221"/>
      <c r="C266" s="248" t="s">
        <v>1397</v>
      </c>
      <c r="D266" s="226"/>
      <c r="E266" s="227">
        <v>22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3"/>
      <c r="AA266" s="213"/>
      <c r="AB266" s="213"/>
      <c r="AC266" s="213"/>
      <c r="AD266" s="213"/>
      <c r="AE266" s="213"/>
      <c r="AF266" s="213"/>
      <c r="AG266" s="213" t="s">
        <v>232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3" x14ac:dyDescent="0.2">
      <c r="A267" s="220"/>
      <c r="B267" s="221"/>
      <c r="C267" s="248" t="s">
        <v>1398</v>
      </c>
      <c r="D267" s="226"/>
      <c r="E267" s="227">
        <v>16</v>
      </c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3"/>
      <c r="AA267" s="213"/>
      <c r="AB267" s="213"/>
      <c r="AC267" s="213"/>
      <c r="AD267" s="213"/>
      <c r="AE267" s="213"/>
      <c r="AF267" s="213"/>
      <c r="AG267" s="213" t="s">
        <v>232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ht="22.5" outlineLevel="1" x14ac:dyDescent="0.2">
      <c r="A268" s="236">
        <v>132</v>
      </c>
      <c r="B268" s="237" t="s">
        <v>1399</v>
      </c>
      <c r="C268" s="246" t="s">
        <v>1400</v>
      </c>
      <c r="D268" s="238" t="s">
        <v>555</v>
      </c>
      <c r="E268" s="239">
        <v>6</v>
      </c>
      <c r="F268" s="240"/>
      <c r="G268" s="241">
        <f>ROUND(E268*F268,2)</f>
        <v>0</v>
      </c>
      <c r="H268" s="240"/>
      <c r="I268" s="241">
        <f>ROUND(E268*H268,2)</f>
        <v>0</v>
      </c>
      <c r="J268" s="240"/>
      <c r="K268" s="241">
        <f>ROUND(E268*J268,2)</f>
        <v>0</v>
      </c>
      <c r="L268" s="241">
        <v>21</v>
      </c>
      <c r="M268" s="241">
        <f>G268*(1+L268/100)</f>
        <v>0</v>
      </c>
      <c r="N268" s="239">
        <v>2.4000000000000001E-4</v>
      </c>
      <c r="O268" s="239">
        <f>ROUND(E268*N268,2)</f>
        <v>0</v>
      </c>
      <c r="P268" s="239">
        <v>0</v>
      </c>
      <c r="Q268" s="239">
        <f>ROUND(E268*P268,2)</f>
        <v>0</v>
      </c>
      <c r="R268" s="241" t="s">
        <v>957</v>
      </c>
      <c r="S268" s="241" t="s">
        <v>204</v>
      </c>
      <c r="T268" s="242" t="s">
        <v>204</v>
      </c>
      <c r="U268" s="224">
        <v>0.124</v>
      </c>
      <c r="V268" s="224">
        <f>ROUND(E268*U268,2)</f>
        <v>0.74</v>
      </c>
      <c r="W268" s="224"/>
      <c r="X268" s="224" t="s">
        <v>240</v>
      </c>
      <c r="Y268" s="224" t="s">
        <v>207</v>
      </c>
      <c r="Z268" s="213"/>
      <c r="AA268" s="213"/>
      <c r="AB268" s="213"/>
      <c r="AC268" s="213"/>
      <c r="AD268" s="213"/>
      <c r="AE268" s="213"/>
      <c r="AF268" s="213"/>
      <c r="AG268" s="213" t="s">
        <v>241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2" x14ac:dyDescent="0.2">
      <c r="A269" s="220"/>
      <c r="B269" s="221"/>
      <c r="C269" s="248" t="s">
        <v>1401</v>
      </c>
      <c r="D269" s="226"/>
      <c r="E269" s="227">
        <v>6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24"/>
      <c r="Z269" s="213"/>
      <c r="AA269" s="213"/>
      <c r="AB269" s="213"/>
      <c r="AC269" s="213"/>
      <c r="AD269" s="213"/>
      <c r="AE269" s="213"/>
      <c r="AF269" s="213"/>
      <c r="AG269" s="213" t="s">
        <v>232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36">
        <v>133</v>
      </c>
      <c r="B270" s="237" t="s">
        <v>1402</v>
      </c>
      <c r="C270" s="246" t="s">
        <v>1403</v>
      </c>
      <c r="D270" s="238" t="s">
        <v>261</v>
      </c>
      <c r="E270" s="239">
        <v>6</v>
      </c>
      <c r="F270" s="240"/>
      <c r="G270" s="241">
        <f>ROUND(E270*F270,2)</f>
        <v>0</v>
      </c>
      <c r="H270" s="240"/>
      <c r="I270" s="241">
        <f>ROUND(E270*H270,2)</f>
        <v>0</v>
      </c>
      <c r="J270" s="240"/>
      <c r="K270" s="241">
        <f>ROUND(E270*J270,2)</f>
        <v>0</v>
      </c>
      <c r="L270" s="241">
        <v>21</v>
      </c>
      <c r="M270" s="241">
        <f>G270*(1+L270/100)</f>
        <v>0</v>
      </c>
      <c r="N270" s="239">
        <v>4.0000000000000003E-5</v>
      </c>
      <c r="O270" s="239">
        <f>ROUND(E270*N270,2)</f>
        <v>0</v>
      </c>
      <c r="P270" s="239">
        <v>0</v>
      </c>
      <c r="Q270" s="239">
        <f>ROUND(E270*P270,2)</f>
        <v>0</v>
      </c>
      <c r="R270" s="241" t="s">
        <v>957</v>
      </c>
      <c r="S270" s="241" t="s">
        <v>204</v>
      </c>
      <c r="T270" s="242" t="s">
        <v>204</v>
      </c>
      <c r="U270" s="224">
        <v>0.44500000000000001</v>
      </c>
      <c r="V270" s="224">
        <f>ROUND(E270*U270,2)</f>
        <v>2.67</v>
      </c>
      <c r="W270" s="224"/>
      <c r="X270" s="224" t="s">
        <v>240</v>
      </c>
      <c r="Y270" s="224" t="s">
        <v>207</v>
      </c>
      <c r="Z270" s="213"/>
      <c r="AA270" s="213"/>
      <c r="AB270" s="213"/>
      <c r="AC270" s="213"/>
      <c r="AD270" s="213"/>
      <c r="AE270" s="213"/>
      <c r="AF270" s="213"/>
      <c r="AG270" s="213" t="s">
        <v>241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2" x14ac:dyDescent="0.2">
      <c r="A271" s="220"/>
      <c r="B271" s="221"/>
      <c r="C271" s="248" t="s">
        <v>1404</v>
      </c>
      <c r="D271" s="226"/>
      <c r="E271" s="227">
        <v>3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3"/>
      <c r="AA271" s="213"/>
      <c r="AB271" s="213"/>
      <c r="AC271" s="213"/>
      <c r="AD271" s="213"/>
      <c r="AE271" s="213"/>
      <c r="AF271" s="213"/>
      <c r="AG271" s="213" t="s">
        <v>232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3" x14ac:dyDescent="0.2">
      <c r="A272" s="220"/>
      <c r="B272" s="221"/>
      <c r="C272" s="248" t="s">
        <v>1405</v>
      </c>
      <c r="D272" s="226"/>
      <c r="E272" s="227">
        <v>1</v>
      </c>
      <c r="F272" s="224"/>
      <c r="G272" s="224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24"/>
      <c r="Z272" s="213"/>
      <c r="AA272" s="213"/>
      <c r="AB272" s="213"/>
      <c r="AC272" s="213"/>
      <c r="AD272" s="213"/>
      <c r="AE272" s="213"/>
      <c r="AF272" s="213"/>
      <c r="AG272" s="213" t="s">
        <v>232</v>
      </c>
      <c r="AH272" s="213">
        <v>5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3" x14ac:dyDescent="0.2">
      <c r="A273" s="220"/>
      <c r="B273" s="221"/>
      <c r="C273" s="248" t="s">
        <v>1406</v>
      </c>
      <c r="D273" s="226"/>
      <c r="E273" s="227">
        <v>2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24"/>
      <c r="Z273" s="213"/>
      <c r="AA273" s="213"/>
      <c r="AB273" s="213"/>
      <c r="AC273" s="213"/>
      <c r="AD273" s="213"/>
      <c r="AE273" s="213"/>
      <c r="AF273" s="213"/>
      <c r="AG273" s="213" t="s">
        <v>232</v>
      </c>
      <c r="AH273" s="213">
        <v>5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57">
        <v>134</v>
      </c>
      <c r="B274" s="258" t="s">
        <v>1407</v>
      </c>
      <c r="C274" s="268" t="s">
        <v>1408</v>
      </c>
      <c r="D274" s="259" t="s">
        <v>261</v>
      </c>
      <c r="E274" s="260">
        <v>1</v>
      </c>
      <c r="F274" s="261"/>
      <c r="G274" s="262">
        <f>ROUND(E274*F274,2)</f>
        <v>0</v>
      </c>
      <c r="H274" s="261"/>
      <c r="I274" s="262">
        <f>ROUND(E274*H274,2)</f>
        <v>0</v>
      </c>
      <c r="J274" s="261"/>
      <c r="K274" s="262">
        <f>ROUND(E274*J274,2)</f>
        <v>0</v>
      </c>
      <c r="L274" s="262">
        <v>21</v>
      </c>
      <c r="M274" s="262">
        <f>G274*(1+L274/100)</f>
        <v>0</v>
      </c>
      <c r="N274" s="260">
        <v>1.2E-4</v>
      </c>
      <c r="O274" s="260">
        <f>ROUND(E274*N274,2)</f>
        <v>0</v>
      </c>
      <c r="P274" s="260">
        <v>0</v>
      </c>
      <c r="Q274" s="260">
        <f>ROUND(E274*P274,2)</f>
        <v>0</v>
      </c>
      <c r="R274" s="262" t="s">
        <v>957</v>
      </c>
      <c r="S274" s="262" t="s">
        <v>204</v>
      </c>
      <c r="T274" s="263" t="s">
        <v>204</v>
      </c>
      <c r="U274" s="224">
        <v>0.47599999999999998</v>
      </c>
      <c r="V274" s="224">
        <f>ROUND(E274*U274,2)</f>
        <v>0.48</v>
      </c>
      <c r="W274" s="224"/>
      <c r="X274" s="224" t="s">
        <v>240</v>
      </c>
      <c r="Y274" s="224" t="s">
        <v>207</v>
      </c>
      <c r="Z274" s="213"/>
      <c r="AA274" s="213"/>
      <c r="AB274" s="213"/>
      <c r="AC274" s="213"/>
      <c r="AD274" s="213"/>
      <c r="AE274" s="213"/>
      <c r="AF274" s="213"/>
      <c r="AG274" s="213" t="s">
        <v>241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57">
        <v>135</v>
      </c>
      <c r="B275" s="258" t="s">
        <v>1409</v>
      </c>
      <c r="C275" s="268" t="s">
        <v>1410</v>
      </c>
      <c r="D275" s="259" t="s">
        <v>261</v>
      </c>
      <c r="E275" s="260">
        <v>1</v>
      </c>
      <c r="F275" s="261"/>
      <c r="G275" s="262">
        <f>ROUND(E275*F275,2)</f>
        <v>0</v>
      </c>
      <c r="H275" s="261"/>
      <c r="I275" s="262">
        <f>ROUND(E275*H275,2)</f>
        <v>0</v>
      </c>
      <c r="J275" s="261"/>
      <c r="K275" s="262">
        <f>ROUND(E275*J275,2)</f>
        <v>0</v>
      </c>
      <c r="L275" s="262">
        <v>21</v>
      </c>
      <c r="M275" s="262">
        <f>G275*(1+L275/100)</f>
        <v>0</v>
      </c>
      <c r="N275" s="260">
        <v>1.2999999999999999E-4</v>
      </c>
      <c r="O275" s="260">
        <f>ROUND(E275*N275,2)</f>
        <v>0</v>
      </c>
      <c r="P275" s="260">
        <v>0</v>
      </c>
      <c r="Q275" s="260">
        <f>ROUND(E275*P275,2)</f>
        <v>0</v>
      </c>
      <c r="R275" s="262" t="s">
        <v>957</v>
      </c>
      <c r="S275" s="262" t="s">
        <v>204</v>
      </c>
      <c r="T275" s="263" t="s">
        <v>204</v>
      </c>
      <c r="U275" s="224">
        <v>0.65500000000000003</v>
      </c>
      <c r="V275" s="224">
        <f>ROUND(E275*U275,2)</f>
        <v>0.66</v>
      </c>
      <c r="W275" s="224"/>
      <c r="X275" s="224" t="s">
        <v>240</v>
      </c>
      <c r="Y275" s="224" t="s">
        <v>207</v>
      </c>
      <c r="Z275" s="213"/>
      <c r="AA275" s="213"/>
      <c r="AB275" s="213"/>
      <c r="AC275" s="213"/>
      <c r="AD275" s="213"/>
      <c r="AE275" s="213"/>
      <c r="AF275" s="213"/>
      <c r="AG275" s="213" t="s">
        <v>241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57">
        <v>136</v>
      </c>
      <c r="B276" s="258" t="s">
        <v>1411</v>
      </c>
      <c r="C276" s="268" t="s">
        <v>1412</v>
      </c>
      <c r="D276" s="259" t="s">
        <v>261</v>
      </c>
      <c r="E276" s="260">
        <v>1</v>
      </c>
      <c r="F276" s="261"/>
      <c r="G276" s="262">
        <f>ROUND(E276*F276,2)</f>
        <v>0</v>
      </c>
      <c r="H276" s="261"/>
      <c r="I276" s="262">
        <f>ROUND(E276*H276,2)</f>
        <v>0</v>
      </c>
      <c r="J276" s="261"/>
      <c r="K276" s="262">
        <f>ROUND(E276*J276,2)</f>
        <v>0</v>
      </c>
      <c r="L276" s="262">
        <v>21</v>
      </c>
      <c r="M276" s="262">
        <f>G276*(1+L276/100)</f>
        <v>0</v>
      </c>
      <c r="N276" s="260">
        <v>2.0000000000000002E-5</v>
      </c>
      <c r="O276" s="260">
        <f>ROUND(E276*N276,2)</f>
        <v>0</v>
      </c>
      <c r="P276" s="260">
        <v>0</v>
      </c>
      <c r="Q276" s="260">
        <f>ROUND(E276*P276,2)</f>
        <v>0</v>
      </c>
      <c r="R276" s="262" t="s">
        <v>957</v>
      </c>
      <c r="S276" s="262" t="s">
        <v>204</v>
      </c>
      <c r="T276" s="263" t="s">
        <v>204</v>
      </c>
      <c r="U276" s="224">
        <v>0.16800000000000001</v>
      </c>
      <c r="V276" s="224">
        <f>ROUND(E276*U276,2)</f>
        <v>0.17</v>
      </c>
      <c r="W276" s="224"/>
      <c r="X276" s="224" t="s">
        <v>240</v>
      </c>
      <c r="Y276" s="224" t="s">
        <v>207</v>
      </c>
      <c r="Z276" s="213"/>
      <c r="AA276" s="213"/>
      <c r="AB276" s="213"/>
      <c r="AC276" s="213"/>
      <c r="AD276" s="213"/>
      <c r="AE276" s="213"/>
      <c r="AF276" s="213"/>
      <c r="AG276" s="213" t="s">
        <v>241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ht="22.5" outlineLevel="1" x14ac:dyDescent="0.2">
      <c r="A277" s="257">
        <v>137</v>
      </c>
      <c r="B277" s="258" t="s">
        <v>1413</v>
      </c>
      <c r="C277" s="268" t="s">
        <v>1414</v>
      </c>
      <c r="D277" s="259" t="s">
        <v>261</v>
      </c>
      <c r="E277" s="260">
        <v>2</v>
      </c>
      <c r="F277" s="261"/>
      <c r="G277" s="262">
        <f>ROUND(E277*F277,2)</f>
        <v>0</v>
      </c>
      <c r="H277" s="261"/>
      <c r="I277" s="262">
        <f>ROUND(E277*H277,2)</f>
        <v>0</v>
      </c>
      <c r="J277" s="261"/>
      <c r="K277" s="262">
        <f>ROUND(E277*J277,2)</f>
        <v>0</v>
      </c>
      <c r="L277" s="262">
        <v>21</v>
      </c>
      <c r="M277" s="262">
        <f>G277*(1+L277/100)</f>
        <v>0</v>
      </c>
      <c r="N277" s="260">
        <v>1E-3</v>
      </c>
      <c r="O277" s="260">
        <f>ROUND(E277*N277,2)</f>
        <v>0</v>
      </c>
      <c r="P277" s="260">
        <v>0</v>
      </c>
      <c r="Q277" s="260">
        <f>ROUND(E277*P277,2)</f>
        <v>0</v>
      </c>
      <c r="R277" s="262" t="s">
        <v>290</v>
      </c>
      <c r="S277" s="262" t="s">
        <v>204</v>
      </c>
      <c r="T277" s="263" t="s">
        <v>204</v>
      </c>
      <c r="U277" s="224">
        <v>0</v>
      </c>
      <c r="V277" s="224">
        <f>ROUND(E277*U277,2)</f>
        <v>0</v>
      </c>
      <c r="W277" s="224"/>
      <c r="X277" s="224" t="s">
        <v>291</v>
      </c>
      <c r="Y277" s="224" t="s">
        <v>207</v>
      </c>
      <c r="Z277" s="213"/>
      <c r="AA277" s="213"/>
      <c r="AB277" s="213"/>
      <c r="AC277" s="213"/>
      <c r="AD277" s="213"/>
      <c r="AE277" s="213"/>
      <c r="AF277" s="213"/>
      <c r="AG277" s="213" t="s">
        <v>292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ht="22.5" outlineLevel="1" x14ac:dyDescent="0.2">
      <c r="A278" s="257">
        <v>138</v>
      </c>
      <c r="B278" s="258" t="s">
        <v>1415</v>
      </c>
      <c r="C278" s="268" t="s">
        <v>1416</v>
      </c>
      <c r="D278" s="259" t="s">
        <v>261</v>
      </c>
      <c r="E278" s="260">
        <v>1</v>
      </c>
      <c r="F278" s="261"/>
      <c r="G278" s="262">
        <f>ROUND(E278*F278,2)</f>
        <v>0</v>
      </c>
      <c r="H278" s="261"/>
      <c r="I278" s="262">
        <f>ROUND(E278*H278,2)</f>
        <v>0</v>
      </c>
      <c r="J278" s="261"/>
      <c r="K278" s="262">
        <f>ROUND(E278*J278,2)</f>
        <v>0</v>
      </c>
      <c r="L278" s="262">
        <v>21</v>
      </c>
      <c r="M278" s="262">
        <f>G278*(1+L278/100)</f>
        <v>0</v>
      </c>
      <c r="N278" s="260">
        <v>1.2999999999999999E-3</v>
      </c>
      <c r="O278" s="260">
        <f>ROUND(E278*N278,2)</f>
        <v>0</v>
      </c>
      <c r="P278" s="260">
        <v>0</v>
      </c>
      <c r="Q278" s="260">
        <f>ROUND(E278*P278,2)</f>
        <v>0</v>
      </c>
      <c r="R278" s="262" t="s">
        <v>290</v>
      </c>
      <c r="S278" s="262" t="s">
        <v>204</v>
      </c>
      <c r="T278" s="263" t="s">
        <v>204</v>
      </c>
      <c r="U278" s="224">
        <v>0</v>
      </c>
      <c r="V278" s="224">
        <f>ROUND(E278*U278,2)</f>
        <v>0</v>
      </c>
      <c r="W278" s="224"/>
      <c r="X278" s="224" t="s">
        <v>291</v>
      </c>
      <c r="Y278" s="224" t="s">
        <v>207</v>
      </c>
      <c r="Z278" s="213"/>
      <c r="AA278" s="213"/>
      <c r="AB278" s="213"/>
      <c r="AC278" s="213"/>
      <c r="AD278" s="213"/>
      <c r="AE278" s="213"/>
      <c r="AF278" s="213"/>
      <c r="AG278" s="213" t="s">
        <v>292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ht="22.5" outlineLevel="1" x14ac:dyDescent="0.2">
      <c r="A279" s="257">
        <v>139</v>
      </c>
      <c r="B279" s="258" t="s">
        <v>1417</v>
      </c>
      <c r="C279" s="268" t="s">
        <v>1418</v>
      </c>
      <c r="D279" s="259" t="s">
        <v>261</v>
      </c>
      <c r="E279" s="260">
        <v>1</v>
      </c>
      <c r="F279" s="261"/>
      <c r="G279" s="262">
        <f>ROUND(E279*F279,2)</f>
        <v>0</v>
      </c>
      <c r="H279" s="261"/>
      <c r="I279" s="262">
        <f>ROUND(E279*H279,2)</f>
        <v>0</v>
      </c>
      <c r="J279" s="261"/>
      <c r="K279" s="262">
        <f>ROUND(E279*J279,2)</f>
        <v>0</v>
      </c>
      <c r="L279" s="262">
        <v>21</v>
      </c>
      <c r="M279" s="262">
        <f>G279*(1+L279/100)</f>
        <v>0</v>
      </c>
      <c r="N279" s="260">
        <v>1.1000000000000001E-3</v>
      </c>
      <c r="O279" s="260">
        <f>ROUND(E279*N279,2)</f>
        <v>0</v>
      </c>
      <c r="P279" s="260">
        <v>0</v>
      </c>
      <c r="Q279" s="260">
        <f>ROUND(E279*P279,2)</f>
        <v>0</v>
      </c>
      <c r="R279" s="262" t="s">
        <v>290</v>
      </c>
      <c r="S279" s="262" t="s">
        <v>204</v>
      </c>
      <c r="T279" s="263" t="s">
        <v>204</v>
      </c>
      <c r="U279" s="224">
        <v>0</v>
      </c>
      <c r="V279" s="224">
        <f>ROUND(E279*U279,2)</f>
        <v>0</v>
      </c>
      <c r="W279" s="224"/>
      <c r="X279" s="224" t="s">
        <v>291</v>
      </c>
      <c r="Y279" s="224" t="s">
        <v>207</v>
      </c>
      <c r="Z279" s="213"/>
      <c r="AA279" s="213"/>
      <c r="AB279" s="213"/>
      <c r="AC279" s="213"/>
      <c r="AD279" s="213"/>
      <c r="AE279" s="213"/>
      <c r="AF279" s="213"/>
      <c r="AG279" s="213" t="s">
        <v>292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22.5" outlineLevel="1" x14ac:dyDescent="0.2">
      <c r="A280" s="257">
        <v>140</v>
      </c>
      <c r="B280" s="258" t="s">
        <v>1419</v>
      </c>
      <c r="C280" s="268" t="s">
        <v>1420</v>
      </c>
      <c r="D280" s="259" t="s">
        <v>261</v>
      </c>
      <c r="E280" s="260">
        <v>1</v>
      </c>
      <c r="F280" s="261"/>
      <c r="G280" s="262">
        <f>ROUND(E280*F280,2)</f>
        <v>0</v>
      </c>
      <c r="H280" s="261"/>
      <c r="I280" s="262">
        <f>ROUND(E280*H280,2)</f>
        <v>0</v>
      </c>
      <c r="J280" s="261"/>
      <c r="K280" s="262">
        <f>ROUND(E280*J280,2)</f>
        <v>0</v>
      </c>
      <c r="L280" s="262">
        <v>21</v>
      </c>
      <c r="M280" s="262">
        <f>G280*(1+L280/100)</f>
        <v>0</v>
      </c>
      <c r="N280" s="260">
        <v>8.9999999999999998E-4</v>
      </c>
      <c r="O280" s="260">
        <f>ROUND(E280*N280,2)</f>
        <v>0</v>
      </c>
      <c r="P280" s="260">
        <v>0</v>
      </c>
      <c r="Q280" s="260">
        <f>ROUND(E280*P280,2)</f>
        <v>0</v>
      </c>
      <c r="R280" s="262" t="s">
        <v>290</v>
      </c>
      <c r="S280" s="262" t="s">
        <v>204</v>
      </c>
      <c r="T280" s="263" t="s">
        <v>204</v>
      </c>
      <c r="U280" s="224">
        <v>0</v>
      </c>
      <c r="V280" s="224">
        <f>ROUND(E280*U280,2)</f>
        <v>0</v>
      </c>
      <c r="W280" s="224"/>
      <c r="X280" s="224" t="s">
        <v>291</v>
      </c>
      <c r="Y280" s="224" t="s">
        <v>207</v>
      </c>
      <c r="Z280" s="213"/>
      <c r="AA280" s="213"/>
      <c r="AB280" s="213"/>
      <c r="AC280" s="213"/>
      <c r="AD280" s="213"/>
      <c r="AE280" s="213"/>
      <c r="AF280" s="213"/>
      <c r="AG280" s="213" t="s">
        <v>292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ht="22.5" outlineLevel="1" x14ac:dyDescent="0.2">
      <c r="A281" s="257">
        <v>141</v>
      </c>
      <c r="B281" s="258" t="s">
        <v>1421</v>
      </c>
      <c r="C281" s="268" t="s">
        <v>1422</v>
      </c>
      <c r="D281" s="259" t="s">
        <v>261</v>
      </c>
      <c r="E281" s="260">
        <v>1</v>
      </c>
      <c r="F281" s="261"/>
      <c r="G281" s="262">
        <f>ROUND(E281*F281,2)</f>
        <v>0</v>
      </c>
      <c r="H281" s="261"/>
      <c r="I281" s="262">
        <f>ROUND(E281*H281,2)</f>
        <v>0</v>
      </c>
      <c r="J281" s="261"/>
      <c r="K281" s="262">
        <f>ROUND(E281*J281,2)</f>
        <v>0</v>
      </c>
      <c r="L281" s="262">
        <v>21</v>
      </c>
      <c r="M281" s="262">
        <f>G281*(1+L281/100)</f>
        <v>0</v>
      </c>
      <c r="N281" s="260">
        <v>1.64E-3</v>
      </c>
      <c r="O281" s="260">
        <f>ROUND(E281*N281,2)</f>
        <v>0</v>
      </c>
      <c r="P281" s="260">
        <v>0</v>
      </c>
      <c r="Q281" s="260">
        <f>ROUND(E281*P281,2)</f>
        <v>0</v>
      </c>
      <c r="R281" s="262" t="s">
        <v>290</v>
      </c>
      <c r="S281" s="262" t="s">
        <v>204</v>
      </c>
      <c r="T281" s="263" t="s">
        <v>204</v>
      </c>
      <c r="U281" s="224">
        <v>0</v>
      </c>
      <c r="V281" s="224">
        <f>ROUND(E281*U281,2)</f>
        <v>0</v>
      </c>
      <c r="W281" s="224"/>
      <c r="X281" s="224" t="s">
        <v>291</v>
      </c>
      <c r="Y281" s="224" t="s">
        <v>207</v>
      </c>
      <c r="Z281" s="213"/>
      <c r="AA281" s="213"/>
      <c r="AB281" s="213"/>
      <c r="AC281" s="213"/>
      <c r="AD281" s="213"/>
      <c r="AE281" s="213"/>
      <c r="AF281" s="213"/>
      <c r="AG281" s="213" t="s">
        <v>292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ht="22.5" outlineLevel="1" x14ac:dyDescent="0.2">
      <c r="A282" s="257">
        <v>142</v>
      </c>
      <c r="B282" s="258" t="s">
        <v>1423</v>
      </c>
      <c r="C282" s="268" t="s">
        <v>1420</v>
      </c>
      <c r="D282" s="259" t="s">
        <v>261</v>
      </c>
      <c r="E282" s="260">
        <v>2</v>
      </c>
      <c r="F282" s="261"/>
      <c r="G282" s="262">
        <f>ROUND(E282*F282,2)</f>
        <v>0</v>
      </c>
      <c r="H282" s="261"/>
      <c r="I282" s="262">
        <f>ROUND(E282*H282,2)</f>
        <v>0</v>
      </c>
      <c r="J282" s="261"/>
      <c r="K282" s="262">
        <f>ROUND(E282*J282,2)</f>
        <v>0</v>
      </c>
      <c r="L282" s="262">
        <v>21</v>
      </c>
      <c r="M282" s="262">
        <f>G282*(1+L282/100)</f>
        <v>0</v>
      </c>
      <c r="N282" s="260">
        <v>1.64E-3</v>
      </c>
      <c r="O282" s="260">
        <f>ROUND(E282*N282,2)</f>
        <v>0</v>
      </c>
      <c r="P282" s="260">
        <v>0</v>
      </c>
      <c r="Q282" s="260">
        <f>ROUND(E282*P282,2)</f>
        <v>0</v>
      </c>
      <c r="R282" s="262" t="s">
        <v>290</v>
      </c>
      <c r="S282" s="262" t="s">
        <v>204</v>
      </c>
      <c r="T282" s="263" t="s">
        <v>204</v>
      </c>
      <c r="U282" s="224">
        <v>0</v>
      </c>
      <c r="V282" s="224">
        <f>ROUND(E282*U282,2)</f>
        <v>0</v>
      </c>
      <c r="W282" s="224"/>
      <c r="X282" s="224" t="s">
        <v>291</v>
      </c>
      <c r="Y282" s="224" t="s">
        <v>207</v>
      </c>
      <c r="Z282" s="213"/>
      <c r="AA282" s="213"/>
      <c r="AB282" s="213"/>
      <c r="AC282" s="213"/>
      <c r="AD282" s="213"/>
      <c r="AE282" s="213"/>
      <c r="AF282" s="213"/>
      <c r="AG282" s="213" t="s">
        <v>292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57">
        <v>143</v>
      </c>
      <c r="B283" s="258" t="s">
        <v>1424</v>
      </c>
      <c r="C283" s="268" t="s">
        <v>1425</v>
      </c>
      <c r="D283" s="259" t="s">
        <v>261</v>
      </c>
      <c r="E283" s="260">
        <v>1</v>
      </c>
      <c r="F283" s="261"/>
      <c r="G283" s="262">
        <f>ROUND(E283*F283,2)</f>
        <v>0</v>
      </c>
      <c r="H283" s="261"/>
      <c r="I283" s="262">
        <f>ROUND(E283*H283,2)</f>
        <v>0</v>
      </c>
      <c r="J283" s="261"/>
      <c r="K283" s="262">
        <f>ROUND(E283*J283,2)</f>
        <v>0</v>
      </c>
      <c r="L283" s="262">
        <v>21</v>
      </c>
      <c r="M283" s="262">
        <f>G283*(1+L283/100)</f>
        <v>0</v>
      </c>
      <c r="N283" s="260">
        <v>0</v>
      </c>
      <c r="O283" s="260">
        <f>ROUND(E283*N283,2)</f>
        <v>0</v>
      </c>
      <c r="P283" s="260">
        <v>0</v>
      </c>
      <c r="Q283" s="260">
        <f>ROUND(E283*P283,2)</f>
        <v>0</v>
      </c>
      <c r="R283" s="262" t="s">
        <v>290</v>
      </c>
      <c r="S283" s="262" t="s">
        <v>204</v>
      </c>
      <c r="T283" s="263" t="s">
        <v>204</v>
      </c>
      <c r="U283" s="224">
        <v>0</v>
      </c>
      <c r="V283" s="224">
        <f>ROUND(E283*U283,2)</f>
        <v>0</v>
      </c>
      <c r="W283" s="224"/>
      <c r="X283" s="224" t="s">
        <v>291</v>
      </c>
      <c r="Y283" s="224" t="s">
        <v>207</v>
      </c>
      <c r="Z283" s="213"/>
      <c r="AA283" s="213"/>
      <c r="AB283" s="213"/>
      <c r="AC283" s="213"/>
      <c r="AD283" s="213"/>
      <c r="AE283" s="213"/>
      <c r="AF283" s="213"/>
      <c r="AG283" s="213" t="s">
        <v>292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57">
        <v>144</v>
      </c>
      <c r="B284" s="258" t="s">
        <v>1426</v>
      </c>
      <c r="C284" s="268" t="s">
        <v>1427</v>
      </c>
      <c r="D284" s="259" t="s">
        <v>261</v>
      </c>
      <c r="E284" s="260">
        <v>1</v>
      </c>
      <c r="F284" s="261"/>
      <c r="G284" s="262">
        <f>ROUND(E284*F284,2)</f>
        <v>0</v>
      </c>
      <c r="H284" s="261"/>
      <c r="I284" s="262">
        <f>ROUND(E284*H284,2)</f>
        <v>0</v>
      </c>
      <c r="J284" s="261"/>
      <c r="K284" s="262">
        <f>ROUND(E284*J284,2)</f>
        <v>0</v>
      </c>
      <c r="L284" s="262">
        <v>21</v>
      </c>
      <c r="M284" s="262">
        <f>G284*(1+L284/100)</f>
        <v>0</v>
      </c>
      <c r="N284" s="260">
        <v>2.5000000000000001E-3</v>
      </c>
      <c r="O284" s="260">
        <f>ROUND(E284*N284,2)</f>
        <v>0</v>
      </c>
      <c r="P284" s="260">
        <v>0</v>
      </c>
      <c r="Q284" s="260">
        <f>ROUND(E284*P284,2)</f>
        <v>0</v>
      </c>
      <c r="R284" s="262" t="s">
        <v>290</v>
      </c>
      <c r="S284" s="262" t="s">
        <v>204</v>
      </c>
      <c r="T284" s="263" t="s">
        <v>204</v>
      </c>
      <c r="U284" s="224">
        <v>0</v>
      </c>
      <c r="V284" s="224">
        <f>ROUND(E284*U284,2)</f>
        <v>0</v>
      </c>
      <c r="W284" s="224"/>
      <c r="X284" s="224" t="s">
        <v>291</v>
      </c>
      <c r="Y284" s="224" t="s">
        <v>207</v>
      </c>
      <c r="Z284" s="213"/>
      <c r="AA284" s="213"/>
      <c r="AB284" s="213"/>
      <c r="AC284" s="213"/>
      <c r="AD284" s="213"/>
      <c r="AE284" s="213"/>
      <c r="AF284" s="213"/>
      <c r="AG284" s="213" t="s">
        <v>292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ht="22.5" outlineLevel="1" x14ac:dyDescent="0.2">
      <c r="A285" s="257">
        <v>145</v>
      </c>
      <c r="B285" s="258" t="s">
        <v>1428</v>
      </c>
      <c r="C285" s="268" t="s">
        <v>1429</v>
      </c>
      <c r="D285" s="259" t="s">
        <v>261</v>
      </c>
      <c r="E285" s="260">
        <v>1</v>
      </c>
      <c r="F285" s="261"/>
      <c r="G285" s="262">
        <f>ROUND(E285*F285,2)</f>
        <v>0</v>
      </c>
      <c r="H285" s="261"/>
      <c r="I285" s="262">
        <f>ROUND(E285*H285,2)</f>
        <v>0</v>
      </c>
      <c r="J285" s="261"/>
      <c r="K285" s="262">
        <f>ROUND(E285*J285,2)</f>
        <v>0</v>
      </c>
      <c r="L285" s="262">
        <v>21</v>
      </c>
      <c r="M285" s="262">
        <f>G285*(1+L285/100)</f>
        <v>0</v>
      </c>
      <c r="N285" s="260">
        <v>0.01</v>
      </c>
      <c r="O285" s="260">
        <f>ROUND(E285*N285,2)</f>
        <v>0.01</v>
      </c>
      <c r="P285" s="260">
        <v>0</v>
      </c>
      <c r="Q285" s="260">
        <f>ROUND(E285*P285,2)</f>
        <v>0</v>
      </c>
      <c r="R285" s="262" t="s">
        <v>290</v>
      </c>
      <c r="S285" s="262" t="s">
        <v>204</v>
      </c>
      <c r="T285" s="263" t="s">
        <v>204</v>
      </c>
      <c r="U285" s="224">
        <v>0</v>
      </c>
      <c r="V285" s="224">
        <f>ROUND(E285*U285,2)</f>
        <v>0</v>
      </c>
      <c r="W285" s="224"/>
      <c r="X285" s="224" t="s">
        <v>291</v>
      </c>
      <c r="Y285" s="224" t="s">
        <v>207</v>
      </c>
      <c r="Z285" s="213"/>
      <c r="AA285" s="213"/>
      <c r="AB285" s="213"/>
      <c r="AC285" s="213"/>
      <c r="AD285" s="213"/>
      <c r="AE285" s="213"/>
      <c r="AF285" s="213"/>
      <c r="AG285" s="213" t="s">
        <v>292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ht="22.5" outlineLevel="1" x14ac:dyDescent="0.2">
      <c r="A286" s="257">
        <v>146</v>
      </c>
      <c r="B286" s="258" t="s">
        <v>1430</v>
      </c>
      <c r="C286" s="268" t="s">
        <v>1431</v>
      </c>
      <c r="D286" s="259" t="s">
        <v>261</v>
      </c>
      <c r="E286" s="260">
        <v>2</v>
      </c>
      <c r="F286" s="261"/>
      <c r="G286" s="262">
        <f>ROUND(E286*F286,2)</f>
        <v>0</v>
      </c>
      <c r="H286" s="261"/>
      <c r="I286" s="262">
        <f>ROUND(E286*H286,2)</f>
        <v>0</v>
      </c>
      <c r="J286" s="261"/>
      <c r="K286" s="262">
        <f>ROUND(E286*J286,2)</f>
        <v>0</v>
      </c>
      <c r="L286" s="262">
        <v>21</v>
      </c>
      <c r="M286" s="262">
        <f>G286*(1+L286/100)</f>
        <v>0</v>
      </c>
      <c r="N286" s="260">
        <v>1.0999999999999999E-2</v>
      </c>
      <c r="O286" s="260">
        <f>ROUND(E286*N286,2)</f>
        <v>0.02</v>
      </c>
      <c r="P286" s="260">
        <v>0</v>
      </c>
      <c r="Q286" s="260">
        <f>ROUND(E286*P286,2)</f>
        <v>0</v>
      </c>
      <c r="R286" s="262" t="s">
        <v>290</v>
      </c>
      <c r="S286" s="262" t="s">
        <v>204</v>
      </c>
      <c r="T286" s="263" t="s">
        <v>204</v>
      </c>
      <c r="U286" s="224">
        <v>0</v>
      </c>
      <c r="V286" s="224">
        <f>ROUND(E286*U286,2)</f>
        <v>0</v>
      </c>
      <c r="W286" s="224"/>
      <c r="X286" s="224" t="s">
        <v>291</v>
      </c>
      <c r="Y286" s="224" t="s">
        <v>207</v>
      </c>
      <c r="Z286" s="213"/>
      <c r="AA286" s="213"/>
      <c r="AB286" s="213"/>
      <c r="AC286" s="213"/>
      <c r="AD286" s="213"/>
      <c r="AE286" s="213"/>
      <c r="AF286" s="213"/>
      <c r="AG286" s="213" t="s">
        <v>292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ht="33.75" outlineLevel="1" x14ac:dyDescent="0.2">
      <c r="A287" s="257">
        <v>147</v>
      </c>
      <c r="B287" s="258" t="s">
        <v>1432</v>
      </c>
      <c r="C287" s="268" t="s">
        <v>1433</v>
      </c>
      <c r="D287" s="259" t="s">
        <v>261</v>
      </c>
      <c r="E287" s="260">
        <v>1</v>
      </c>
      <c r="F287" s="261"/>
      <c r="G287" s="262">
        <f>ROUND(E287*F287,2)</f>
        <v>0</v>
      </c>
      <c r="H287" s="261"/>
      <c r="I287" s="262">
        <f>ROUND(E287*H287,2)</f>
        <v>0</v>
      </c>
      <c r="J287" s="261"/>
      <c r="K287" s="262">
        <f>ROUND(E287*J287,2)</f>
        <v>0</v>
      </c>
      <c r="L287" s="262">
        <v>21</v>
      </c>
      <c r="M287" s="262">
        <f>G287*(1+L287/100)</f>
        <v>0</v>
      </c>
      <c r="N287" s="260">
        <v>1.55E-2</v>
      </c>
      <c r="O287" s="260">
        <f>ROUND(E287*N287,2)</f>
        <v>0.02</v>
      </c>
      <c r="P287" s="260">
        <v>0</v>
      </c>
      <c r="Q287" s="260">
        <f>ROUND(E287*P287,2)</f>
        <v>0</v>
      </c>
      <c r="R287" s="262" t="s">
        <v>290</v>
      </c>
      <c r="S287" s="262" t="s">
        <v>204</v>
      </c>
      <c r="T287" s="263" t="s">
        <v>204</v>
      </c>
      <c r="U287" s="224">
        <v>0</v>
      </c>
      <c r="V287" s="224">
        <f>ROUND(E287*U287,2)</f>
        <v>0</v>
      </c>
      <c r="W287" s="224"/>
      <c r="X287" s="224" t="s">
        <v>291</v>
      </c>
      <c r="Y287" s="224" t="s">
        <v>207</v>
      </c>
      <c r="Z287" s="213"/>
      <c r="AA287" s="213"/>
      <c r="AB287" s="213"/>
      <c r="AC287" s="213"/>
      <c r="AD287" s="213"/>
      <c r="AE287" s="213"/>
      <c r="AF287" s="213"/>
      <c r="AG287" s="213" t="s">
        <v>292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57">
        <v>148</v>
      </c>
      <c r="B288" s="258" t="s">
        <v>1434</v>
      </c>
      <c r="C288" s="268" t="s">
        <v>1435</v>
      </c>
      <c r="D288" s="259" t="s">
        <v>261</v>
      </c>
      <c r="E288" s="260">
        <v>1</v>
      </c>
      <c r="F288" s="261"/>
      <c r="G288" s="262">
        <f>ROUND(E288*F288,2)</f>
        <v>0</v>
      </c>
      <c r="H288" s="261"/>
      <c r="I288" s="262">
        <f>ROUND(E288*H288,2)</f>
        <v>0</v>
      </c>
      <c r="J288" s="261"/>
      <c r="K288" s="262">
        <f>ROUND(E288*J288,2)</f>
        <v>0</v>
      </c>
      <c r="L288" s="262">
        <v>21</v>
      </c>
      <c r="M288" s="262">
        <f>G288*(1+L288/100)</f>
        <v>0</v>
      </c>
      <c r="N288" s="260">
        <v>4.0399999999999998E-2</v>
      </c>
      <c r="O288" s="260">
        <f>ROUND(E288*N288,2)</f>
        <v>0.04</v>
      </c>
      <c r="P288" s="260">
        <v>0</v>
      </c>
      <c r="Q288" s="260">
        <f>ROUND(E288*P288,2)</f>
        <v>0</v>
      </c>
      <c r="R288" s="262"/>
      <c r="S288" s="262" t="s">
        <v>355</v>
      </c>
      <c r="T288" s="263" t="s">
        <v>204</v>
      </c>
      <c r="U288" s="224">
        <v>0</v>
      </c>
      <c r="V288" s="224">
        <f>ROUND(E288*U288,2)</f>
        <v>0</v>
      </c>
      <c r="W288" s="224"/>
      <c r="X288" s="224" t="s">
        <v>291</v>
      </c>
      <c r="Y288" s="224" t="s">
        <v>207</v>
      </c>
      <c r="Z288" s="213"/>
      <c r="AA288" s="213"/>
      <c r="AB288" s="213"/>
      <c r="AC288" s="213"/>
      <c r="AD288" s="213"/>
      <c r="AE288" s="213"/>
      <c r="AF288" s="213"/>
      <c r="AG288" s="213" t="s">
        <v>292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36">
        <v>149</v>
      </c>
      <c r="B289" s="237" t="s">
        <v>1436</v>
      </c>
      <c r="C289" s="246" t="s">
        <v>1437</v>
      </c>
      <c r="D289" s="238" t="s">
        <v>266</v>
      </c>
      <c r="E289" s="239">
        <v>0.12776999999999999</v>
      </c>
      <c r="F289" s="240"/>
      <c r="G289" s="241">
        <f>ROUND(E289*F289,2)</f>
        <v>0</v>
      </c>
      <c r="H289" s="240"/>
      <c r="I289" s="241">
        <f>ROUND(E289*H289,2)</f>
        <v>0</v>
      </c>
      <c r="J289" s="240"/>
      <c r="K289" s="241">
        <f>ROUND(E289*J289,2)</f>
        <v>0</v>
      </c>
      <c r="L289" s="241">
        <v>21</v>
      </c>
      <c r="M289" s="241">
        <f>G289*(1+L289/100)</f>
        <v>0</v>
      </c>
      <c r="N289" s="239">
        <v>0</v>
      </c>
      <c r="O289" s="239">
        <f>ROUND(E289*N289,2)</f>
        <v>0</v>
      </c>
      <c r="P289" s="239">
        <v>0</v>
      </c>
      <c r="Q289" s="239">
        <f>ROUND(E289*P289,2)</f>
        <v>0</v>
      </c>
      <c r="R289" s="241" t="s">
        <v>957</v>
      </c>
      <c r="S289" s="241" t="s">
        <v>204</v>
      </c>
      <c r="T289" s="242" t="s">
        <v>204</v>
      </c>
      <c r="U289" s="224">
        <v>1.5169999999999999</v>
      </c>
      <c r="V289" s="224">
        <f>ROUND(E289*U289,2)</f>
        <v>0.19</v>
      </c>
      <c r="W289" s="224"/>
      <c r="X289" s="224" t="s">
        <v>711</v>
      </c>
      <c r="Y289" s="224" t="s">
        <v>207</v>
      </c>
      <c r="Z289" s="213"/>
      <c r="AA289" s="213"/>
      <c r="AB289" s="213"/>
      <c r="AC289" s="213"/>
      <c r="AD289" s="213"/>
      <c r="AE289" s="213"/>
      <c r="AF289" s="213"/>
      <c r="AG289" s="213" t="s">
        <v>712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2" x14ac:dyDescent="0.2">
      <c r="A290" s="220"/>
      <c r="B290" s="221"/>
      <c r="C290" s="267" t="s">
        <v>1358</v>
      </c>
      <c r="D290" s="256"/>
      <c r="E290" s="256"/>
      <c r="F290" s="256"/>
      <c r="G290" s="256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24"/>
      <c r="Z290" s="213"/>
      <c r="AA290" s="213"/>
      <c r="AB290" s="213"/>
      <c r="AC290" s="213"/>
      <c r="AD290" s="213"/>
      <c r="AE290" s="213"/>
      <c r="AF290" s="213"/>
      <c r="AG290" s="213" t="s">
        <v>253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x14ac:dyDescent="0.2">
      <c r="A291" s="229" t="s">
        <v>199</v>
      </c>
      <c r="B291" s="230" t="s">
        <v>139</v>
      </c>
      <c r="C291" s="245" t="s">
        <v>140</v>
      </c>
      <c r="D291" s="231"/>
      <c r="E291" s="232"/>
      <c r="F291" s="233"/>
      <c r="G291" s="233">
        <f>SUMIF(AG292:AG298,"&lt;&gt;NOR",G292:G298)</f>
        <v>0</v>
      </c>
      <c r="H291" s="233"/>
      <c r="I291" s="233">
        <f>SUM(I292:I298)</f>
        <v>0</v>
      </c>
      <c r="J291" s="233"/>
      <c r="K291" s="233">
        <f>SUM(K292:K298)</f>
        <v>0</v>
      </c>
      <c r="L291" s="233"/>
      <c r="M291" s="233">
        <f>SUM(M292:M298)</f>
        <v>0</v>
      </c>
      <c r="N291" s="232"/>
      <c r="O291" s="232">
        <f>SUM(O292:O298)</f>
        <v>0.02</v>
      </c>
      <c r="P291" s="232"/>
      <c r="Q291" s="232">
        <f>SUM(Q292:Q298)</f>
        <v>0</v>
      </c>
      <c r="R291" s="233"/>
      <c r="S291" s="233"/>
      <c r="T291" s="234"/>
      <c r="U291" s="228"/>
      <c r="V291" s="228">
        <f>SUM(V292:V298)</f>
        <v>3.6999999999999997</v>
      </c>
      <c r="W291" s="228"/>
      <c r="X291" s="228"/>
      <c r="Y291" s="228"/>
      <c r="AG291" t="s">
        <v>200</v>
      </c>
    </row>
    <row r="292" spans="1:60" outlineLevel="1" x14ac:dyDescent="0.2">
      <c r="A292" s="257">
        <v>150</v>
      </c>
      <c r="B292" s="258" t="s">
        <v>1438</v>
      </c>
      <c r="C292" s="268" t="s">
        <v>1439</v>
      </c>
      <c r="D292" s="259" t="s">
        <v>555</v>
      </c>
      <c r="E292" s="260">
        <v>1</v>
      </c>
      <c r="F292" s="261"/>
      <c r="G292" s="262">
        <f>ROUND(E292*F292,2)</f>
        <v>0</v>
      </c>
      <c r="H292" s="261"/>
      <c r="I292" s="262">
        <f>ROUND(E292*H292,2)</f>
        <v>0</v>
      </c>
      <c r="J292" s="261"/>
      <c r="K292" s="262">
        <f>ROUND(E292*J292,2)</f>
        <v>0</v>
      </c>
      <c r="L292" s="262">
        <v>21</v>
      </c>
      <c r="M292" s="262">
        <f>G292*(1+L292/100)</f>
        <v>0</v>
      </c>
      <c r="N292" s="260">
        <v>0</v>
      </c>
      <c r="O292" s="260">
        <f>ROUND(E292*N292,2)</f>
        <v>0</v>
      </c>
      <c r="P292" s="260">
        <v>0</v>
      </c>
      <c r="Q292" s="260">
        <f>ROUND(E292*P292,2)</f>
        <v>0</v>
      </c>
      <c r="R292" s="262" t="s">
        <v>957</v>
      </c>
      <c r="S292" s="262" t="s">
        <v>204</v>
      </c>
      <c r="T292" s="263" t="s">
        <v>204</v>
      </c>
      <c r="U292" s="224">
        <v>1.9</v>
      </c>
      <c r="V292" s="224">
        <f>ROUND(E292*U292,2)</f>
        <v>1.9</v>
      </c>
      <c r="W292" s="224"/>
      <c r="X292" s="224" t="s">
        <v>240</v>
      </c>
      <c r="Y292" s="224" t="s">
        <v>207</v>
      </c>
      <c r="Z292" s="213"/>
      <c r="AA292" s="213"/>
      <c r="AB292" s="213"/>
      <c r="AC292" s="213"/>
      <c r="AD292" s="213"/>
      <c r="AE292" s="213"/>
      <c r="AF292" s="213"/>
      <c r="AG292" s="213" t="s">
        <v>241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ht="45" outlineLevel="1" x14ac:dyDescent="0.2">
      <c r="A293" s="236">
        <v>151</v>
      </c>
      <c r="B293" s="237" t="s">
        <v>1440</v>
      </c>
      <c r="C293" s="246" t="s">
        <v>1441</v>
      </c>
      <c r="D293" s="238" t="s">
        <v>555</v>
      </c>
      <c r="E293" s="239">
        <v>1</v>
      </c>
      <c r="F293" s="240"/>
      <c r="G293" s="241">
        <f>ROUND(E293*F293,2)</f>
        <v>0</v>
      </c>
      <c r="H293" s="240"/>
      <c r="I293" s="241">
        <f>ROUND(E293*H293,2)</f>
        <v>0</v>
      </c>
      <c r="J293" s="240"/>
      <c r="K293" s="241">
        <f>ROUND(E293*J293,2)</f>
        <v>0</v>
      </c>
      <c r="L293" s="241">
        <v>21</v>
      </c>
      <c r="M293" s="241">
        <f>G293*(1+L293/100)</f>
        <v>0</v>
      </c>
      <c r="N293" s="239">
        <v>8.9999999999999993E-3</v>
      </c>
      <c r="O293" s="239">
        <f>ROUND(E293*N293,2)</f>
        <v>0.01</v>
      </c>
      <c r="P293" s="239">
        <v>0</v>
      </c>
      <c r="Q293" s="239">
        <f>ROUND(E293*P293,2)</f>
        <v>0</v>
      </c>
      <c r="R293" s="241" t="s">
        <v>957</v>
      </c>
      <c r="S293" s="241" t="s">
        <v>204</v>
      </c>
      <c r="T293" s="242" t="s">
        <v>204</v>
      </c>
      <c r="U293" s="224">
        <v>1.77</v>
      </c>
      <c r="V293" s="224">
        <f>ROUND(E293*U293,2)</f>
        <v>1.77</v>
      </c>
      <c r="W293" s="224"/>
      <c r="X293" s="224" t="s">
        <v>240</v>
      </c>
      <c r="Y293" s="224" t="s">
        <v>207</v>
      </c>
      <c r="Z293" s="213"/>
      <c r="AA293" s="213"/>
      <c r="AB293" s="213"/>
      <c r="AC293" s="213"/>
      <c r="AD293" s="213"/>
      <c r="AE293" s="213"/>
      <c r="AF293" s="213"/>
      <c r="AG293" s="213" t="s">
        <v>241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2" x14ac:dyDescent="0.2">
      <c r="A294" s="220"/>
      <c r="B294" s="221"/>
      <c r="C294" s="247" t="s">
        <v>1442</v>
      </c>
      <c r="D294" s="244"/>
      <c r="E294" s="244"/>
      <c r="F294" s="244"/>
      <c r="G294" s="24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3"/>
      <c r="AA294" s="213"/>
      <c r="AB294" s="213"/>
      <c r="AC294" s="213"/>
      <c r="AD294" s="213"/>
      <c r="AE294" s="213"/>
      <c r="AF294" s="213"/>
      <c r="AG294" s="213" t="s">
        <v>210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ht="22.5" outlineLevel="1" x14ac:dyDescent="0.2">
      <c r="A295" s="257">
        <v>152</v>
      </c>
      <c r="B295" s="258" t="s">
        <v>1443</v>
      </c>
      <c r="C295" s="268" t="s">
        <v>1444</v>
      </c>
      <c r="D295" s="259" t="s">
        <v>261</v>
      </c>
      <c r="E295" s="260">
        <v>1</v>
      </c>
      <c r="F295" s="261"/>
      <c r="G295" s="262">
        <f>ROUND(E295*F295,2)</f>
        <v>0</v>
      </c>
      <c r="H295" s="261"/>
      <c r="I295" s="262">
        <f>ROUND(E295*H295,2)</f>
        <v>0</v>
      </c>
      <c r="J295" s="261"/>
      <c r="K295" s="262">
        <f>ROUND(E295*J295,2)</f>
        <v>0</v>
      </c>
      <c r="L295" s="262">
        <v>21</v>
      </c>
      <c r="M295" s="262">
        <f>G295*(1+L295/100)</f>
        <v>0</v>
      </c>
      <c r="N295" s="260">
        <v>1.2E-2</v>
      </c>
      <c r="O295" s="260">
        <f>ROUND(E295*N295,2)</f>
        <v>0.01</v>
      </c>
      <c r="P295" s="260">
        <v>0</v>
      </c>
      <c r="Q295" s="260">
        <f>ROUND(E295*P295,2)</f>
        <v>0</v>
      </c>
      <c r="R295" s="262" t="s">
        <v>290</v>
      </c>
      <c r="S295" s="262" t="s">
        <v>204</v>
      </c>
      <c r="T295" s="263" t="s">
        <v>204</v>
      </c>
      <c r="U295" s="224">
        <v>0</v>
      </c>
      <c r="V295" s="224">
        <f>ROUND(E295*U295,2)</f>
        <v>0</v>
      </c>
      <c r="W295" s="224"/>
      <c r="X295" s="224" t="s">
        <v>291</v>
      </c>
      <c r="Y295" s="224" t="s">
        <v>207</v>
      </c>
      <c r="Z295" s="213"/>
      <c r="AA295" s="213"/>
      <c r="AB295" s="213"/>
      <c r="AC295" s="213"/>
      <c r="AD295" s="213"/>
      <c r="AE295" s="213"/>
      <c r="AF295" s="213"/>
      <c r="AG295" s="213" t="s">
        <v>292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1" x14ac:dyDescent="0.2">
      <c r="A296" s="257">
        <v>153</v>
      </c>
      <c r="B296" s="258" t="s">
        <v>1445</v>
      </c>
      <c r="C296" s="268" t="s">
        <v>1446</v>
      </c>
      <c r="D296" s="259" t="s">
        <v>261</v>
      </c>
      <c r="E296" s="260">
        <v>2</v>
      </c>
      <c r="F296" s="261"/>
      <c r="G296" s="262">
        <f>ROUND(E296*F296,2)</f>
        <v>0</v>
      </c>
      <c r="H296" s="261"/>
      <c r="I296" s="262">
        <f>ROUND(E296*H296,2)</f>
        <v>0</v>
      </c>
      <c r="J296" s="261"/>
      <c r="K296" s="262">
        <f>ROUND(E296*J296,2)</f>
        <v>0</v>
      </c>
      <c r="L296" s="262">
        <v>21</v>
      </c>
      <c r="M296" s="262">
        <f>G296*(1+L296/100)</f>
        <v>0</v>
      </c>
      <c r="N296" s="260">
        <v>3.8999999999999999E-4</v>
      </c>
      <c r="O296" s="260">
        <f>ROUND(E296*N296,2)</f>
        <v>0</v>
      </c>
      <c r="P296" s="260">
        <v>0</v>
      </c>
      <c r="Q296" s="260">
        <f>ROUND(E296*P296,2)</f>
        <v>0</v>
      </c>
      <c r="R296" s="262" t="s">
        <v>290</v>
      </c>
      <c r="S296" s="262" t="s">
        <v>204</v>
      </c>
      <c r="T296" s="263" t="s">
        <v>204</v>
      </c>
      <c r="U296" s="224">
        <v>0</v>
      </c>
      <c r="V296" s="224">
        <f>ROUND(E296*U296,2)</f>
        <v>0</v>
      </c>
      <c r="W296" s="224"/>
      <c r="X296" s="224" t="s">
        <v>291</v>
      </c>
      <c r="Y296" s="224" t="s">
        <v>207</v>
      </c>
      <c r="Z296" s="213"/>
      <c r="AA296" s="213"/>
      <c r="AB296" s="213"/>
      <c r="AC296" s="213"/>
      <c r="AD296" s="213"/>
      <c r="AE296" s="213"/>
      <c r="AF296" s="213"/>
      <c r="AG296" s="213" t="s">
        <v>292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36">
        <v>154</v>
      </c>
      <c r="B297" s="237" t="s">
        <v>1436</v>
      </c>
      <c r="C297" s="246" t="s">
        <v>1437</v>
      </c>
      <c r="D297" s="238" t="s">
        <v>266</v>
      </c>
      <c r="E297" s="239">
        <v>2.1780000000000001E-2</v>
      </c>
      <c r="F297" s="240"/>
      <c r="G297" s="241">
        <f>ROUND(E297*F297,2)</f>
        <v>0</v>
      </c>
      <c r="H297" s="240"/>
      <c r="I297" s="241">
        <f>ROUND(E297*H297,2)</f>
        <v>0</v>
      </c>
      <c r="J297" s="240"/>
      <c r="K297" s="241">
        <f>ROUND(E297*J297,2)</f>
        <v>0</v>
      </c>
      <c r="L297" s="241">
        <v>21</v>
      </c>
      <c r="M297" s="241">
        <f>G297*(1+L297/100)</f>
        <v>0</v>
      </c>
      <c r="N297" s="239">
        <v>0</v>
      </c>
      <c r="O297" s="239">
        <f>ROUND(E297*N297,2)</f>
        <v>0</v>
      </c>
      <c r="P297" s="239">
        <v>0</v>
      </c>
      <c r="Q297" s="239">
        <f>ROUND(E297*P297,2)</f>
        <v>0</v>
      </c>
      <c r="R297" s="241" t="s">
        <v>957</v>
      </c>
      <c r="S297" s="241" t="s">
        <v>204</v>
      </c>
      <c r="T297" s="242" t="s">
        <v>204</v>
      </c>
      <c r="U297" s="224">
        <v>1.5169999999999999</v>
      </c>
      <c r="V297" s="224">
        <f>ROUND(E297*U297,2)</f>
        <v>0.03</v>
      </c>
      <c r="W297" s="224"/>
      <c r="X297" s="224" t="s">
        <v>711</v>
      </c>
      <c r="Y297" s="224" t="s">
        <v>207</v>
      </c>
      <c r="Z297" s="213"/>
      <c r="AA297" s="213"/>
      <c r="AB297" s="213"/>
      <c r="AC297" s="213"/>
      <c r="AD297" s="213"/>
      <c r="AE297" s="213"/>
      <c r="AF297" s="213"/>
      <c r="AG297" s="213" t="s">
        <v>712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2" x14ac:dyDescent="0.2">
      <c r="A298" s="220"/>
      <c r="B298" s="221"/>
      <c r="C298" s="267" t="s">
        <v>1358</v>
      </c>
      <c r="D298" s="256"/>
      <c r="E298" s="256"/>
      <c r="F298" s="256"/>
      <c r="G298" s="256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24"/>
      <c r="Z298" s="213"/>
      <c r="AA298" s="213"/>
      <c r="AB298" s="213"/>
      <c r="AC298" s="213"/>
      <c r="AD298" s="213"/>
      <c r="AE298" s="213"/>
      <c r="AF298" s="213"/>
      <c r="AG298" s="213" t="s">
        <v>253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x14ac:dyDescent="0.2">
      <c r="A299" s="229" t="s">
        <v>199</v>
      </c>
      <c r="B299" s="230" t="s">
        <v>141</v>
      </c>
      <c r="C299" s="245" t="s">
        <v>142</v>
      </c>
      <c r="D299" s="231"/>
      <c r="E299" s="232"/>
      <c r="F299" s="233"/>
      <c r="G299" s="233">
        <f>SUMIF(AG300:AG316,"&lt;&gt;NOR",G300:G316)</f>
        <v>0</v>
      </c>
      <c r="H299" s="233"/>
      <c r="I299" s="233">
        <f>SUM(I300:I316)</f>
        <v>0</v>
      </c>
      <c r="J299" s="233"/>
      <c r="K299" s="233">
        <f>SUM(K300:K316)</f>
        <v>0</v>
      </c>
      <c r="L299" s="233"/>
      <c r="M299" s="233">
        <f>SUM(M300:M316)</f>
        <v>0</v>
      </c>
      <c r="N299" s="232"/>
      <c r="O299" s="232">
        <f>SUM(O300:O316)</f>
        <v>0.28000000000000003</v>
      </c>
      <c r="P299" s="232"/>
      <c r="Q299" s="232">
        <f>SUM(Q300:Q316)</f>
        <v>0</v>
      </c>
      <c r="R299" s="233"/>
      <c r="S299" s="233"/>
      <c r="T299" s="234"/>
      <c r="U299" s="228"/>
      <c r="V299" s="228">
        <f>SUM(V300:V316)</f>
        <v>28.799999999999997</v>
      </c>
      <c r="W299" s="228"/>
      <c r="X299" s="228"/>
      <c r="Y299" s="228"/>
      <c r="AG299" t="s">
        <v>200</v>
      </c>
    </row>
    <row r="300" spans="1:60" outlineLevel="1" x14ac:dyDescent="0.2">
      <c r="A300" s="236">
        <v>155</v>
      </c>
      <c r="B300" s="237" t="s">
        <v>1447</v>
      </c>
      <c r="C300" s="246" t="s">
        <v>1448</v>
      </c>
      <c r="D300" s="238" t="s">
        <v>245</v>
      </c>
      <c r="E300" s="239">
        <v>18</v>
      </c>
      <c r="F300" s="240"/>
      <c r="G300" s="241">
        <f>ROUND(E300*F300,2)</f>
        <v>0</v>
      </c>
      <c r="H300" s="240"/>
      <c r="I300" s="241">
        <f>ROUND(E300*H300,2)</f>
        <v>0</v>
      </c>
      <c r="J300" s="240"/>
      <c r="K300" s="241">
        <f>ROUND(E300*J300,2)</f>
        <v>0</v>
      </c>
      <c r="L300" s="241">
        <v>21</v>
      </c>
      <c r="M300" s="241">
        <f>G300*(1+L300/100)</f>
        <v>0</v>
      </c>
      <c r="N300" s="239">
        <v>6.8199999999999997E-3</v>
      </c>
      <c r="O300" s="239">
        <f>ROUND(E300*N300,2)</f>
        <v>0.12</v>
      </c>
      <c r="P300" s="239">
        <v>0</v>
      </c>
      <c r="Q300" s="239">
        <f>ROUND(E300*P300,2)</f>
        <v>0</v>
      </c>
      <c r="R300" s="241" t="s">
        <v>1155</v>
      </c>
      <c r="S300" s="241" t="s">
        <v>204</v>
      </c>
      <c r="T300" s="242" t="s">
        <v>204</v>
      </c>
      <c r="U300" s="224">
        <v>0.39200000000000002</v>
      </c>
      <c r="V300" s="224">
        <f>ROUND(E300*U300,2)</f>
        <v>7.06</v>
      </c>
      <c r="W300" s="224"/>
      <c r="X300" s="224" t="s">
        <v>240</v>
      </c>
      <c r="Y300" s="224" t="s">
        <v>207</v>
      </c>
      <c r="Z300" s="213"/>
      <c r="AA300" s="213"/>
      <c r="AB300" s="213"/>
      <c r="AC300" s="213"/>
      <c r="AD300" s="213"/>
      <c r="AE300" s="213"/>
      <c r="AF300" s="213"/>
      <c r="AG300" s="213" t="s">
        <v>241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2" x14ac:dyDescent="0.2">
      <c r="A301" s="220"/>
      <c r="B301" s="221"/>
      <c r="C301" s="247" t="s">
        <v>1312</v>
      </c>
      <c r="D301" s="244"/>
      <c r="E301" s="244"/>
      <c r="F301" s="244"/>
      <c r="G301" s="24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24"/>
      <c r="Z301" s="213"/>
      <c r="AA301" s="213"/>
      <c r="AB301" s="213"/>
      <c r="AC301" s="213"/>
      <c r="AD301" s="213"/>
      <c r="AE301" s="213"/>
      <c r="AF301" s="213"/>
      <c r="AG301" s="213" t="s">
        <v>210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36">
        <v>156</v>
      </c>
      <c r="B302" s="237" t="s">
        <v>1449</v>
      </c>
      <c r="C302" s="246" t="s">
        <v>1450</v>
      </c>
      <c r="D302" s="238" t="s">
        <v>245</v>
      </c>
      <c r="E302" s="239">
        <v>24</v>
      </c>
      <c r="F302" s="240"/>
      <c r="G302" s="241">
        <f>ROUND(E302*F302,2)</f>
        <v>0</v>
      </c>
      <c r="H302" s="240"/>
      <c r="I302" s="241">
        <f>ROUND(E302*H302,2)</f>
        <v>0</v>
      </c>
      <c r="J302" s="240"/>
      <c r="K302" s="241">
        <f>ROUND(E302*J302,2)</f>
        <v>0</v>
      </c>
      <c r="L302" s="241">
        <v>21</v>
      </c>
      <c r="M302" s="241">
        <f>G302*(1+L302/100)</f>
        <v>0</v>
      </c>
      <c r="N302" s="239">
        <v>6.4999999999999997E-3</v>
      </c>
      <c r="O302" s="239">
        <f>ROUND(E302*N302,2)</f>
        <v>0.16</v>
      </c>
      <c r="P302" s="239">
        <v>0</v>
      </c>
      <c r="Q302" s="239">
        <f>ROUND(E302*P302,2)</f>
        <v>0</v>
      </c>
      <c r="R302" s="241" t="s">
        <v>1155</v>
      </c>
      <c r="S302" s="241" t="s">
        <v>204</v>
      </c>
      <c r="T302" s="242" t="s">
        <v>204</v>
      </c>
      <c r="U302" s="224">
        <v>0.36799999999999999</v>
      </c>
      <c r="V302" s="224">
        <f>ROUND(E302*U302,2)</f>
        <v>8.83</v>
      </c>
      <c r="W302" s="224"/>
      <c r="X302" s="224" t="s">
        <v>240</v>
      </c>
      <c r="Y302" s="224" t="s">
        <v>207</v>
      </c>
      <c r="Z302" s="213"/>
      <c r="AA302" s="213"/>
      <c r="AB302" s="213"/>
      <c r="AC302" s="213"/>
      <c r="AD302" s="213"/>
      <c r="AE302" s="213"/>
      <c r="AF302" s="213"/>
      <c r="AG302" s="213" t="s">
        <v>241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2" x14ac:dyDescent="0.2">
      <c r="A303" s="220"/>
      <c r="B303" s="221"/>
      <c r="C303" s="247" t="s">
        <v>1312</v>
      </c>
      <c r="D303" s="244"/>
      <c r="E303" s="244"/>
      <c r="F303" s="244"/>
      <c r="G303" s="24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24"/>
      <c r="Z303" s="213"/>
      <c r="AA303" s="213"/>
      <c r="AB303" s="213"/>
      <c r="AC303" s="213"/>
      <c r="AD303" s="213"/>
      <c r="AE303" s="213"/>
      <c r="AF303" s="213"/>
      <c r="AG303" s="213" t="s">
        <v>210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ht="22.5" outlineLevel="1" x14ac:dyDescent="0.2">
      <c r="A304" s="236">
        <v>157</v>
      </c>
      <c r="B304" s="237" t="s">
        <v>1451</v>
      </c>
      <c r="C304" s="246" t="s">
        <v>1452</v>
      </c>
      <c r="D304" s="238" t="s">
        <v>261</v>
      </c>
      <c r="E304" s="239">
        <v>24</v>
      </c>
      <c r="F304" s="240"/>
      <c r="G304" s="241">
        <f>ROUND(E304*F304,2)</f>
        <v>0</v>
      </c>
      <c r="H304" s="240"/>
      <c r="I304" s="241">
        <f>ROUND(E304*H304,2)</f>
        <v>0</v>
      </c>
      <c r="J304" s="240"/>
      <c r="K304" s="241">
        <f>ROUND(E304*J304,2)</f>
        <v>0</v>
      </c>
      <c r="L304" s="241">
        <v>21</v>
      </c>
      <c r="M304" s="241">
        <f>G304*(1+L304/100)</f>
        <v>0</v>
      </c>
      <c r="N304" s="239">
        <v>0</v>
      </c>
      <c r="O304" s="239">
        <f>ROUND(E304*N304,2)</f>
        <v>0</v>
      </c>
      <c r="P304" s="239">
        <v>0</v>
      </c>
      <c r="Q304" s="239">
        <f>ROUND(E304*P304,2)</f>
        <v>0</v>
      </c>
      <c r="R304" s="241" t="s">
        <v>1155</v>
      </c>
      <c r="S304" s="241" t="s">
        <v>204</v>
      </c>
      <c r="T304" s="242" t="s">
        <v>204</v>
      </c>
      <c r="U304" s="224">
        <v>0.23699999999999999</v>
      </c>
      <c r="V304" s="224">
        <f>ROUND(E304*U304,2)</f>
        <v>5.69</v>
      </c>
      <c r="W304" s="224"/>
      <c r="X304" s="224" t="s">
        <v>240</v>
      </c>
      <c r="Y304" s="224" t="s">
        <v>207</v>
      </c>
      <c r="Z304" s="213"/>
      <c r="AA304" s="213"/>
      <c r="AB304" s="213"/>
      <c r="AC304" s="213"/>
      <c r="AD304" s="213"/>
      <c r="AE304" s="213"/>
      <c r="AF304" s="213"/>
      <c r="AG304" s="213" t="s">
        <v>241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2" x14ac:dyDescent="0.2">
      <c r="A305" s="220"/>
      <c r="B305" s="221"/>
      <c r="C305" s="248" t="s">
        <v>1453</v>
      </c>
      <c r="D305" s="226"/>
      <c r="E305" s="227">
        <v>12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24"/>
      <c r="Z305" s="213"/>
      <c r="AA305" s="213"/>
      <c r="AB305" s="213"/>
      <c r="AC305" s="213"/>
      <c r="AD305" s="213"/>
      <c r="AE305" s="213"/>
      <c r="AF305" s="213"/>
      <c r="AG305" s="213" t="s">
        <v>232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3" x14ac:dyDescent="0.2">
      <c r="A306" s="220"/>
      <c r="B306" s="221"/>
      <c r="C306" s="248" t="s">
        <v>1454</v>
      </c>
      <c r="D306" s="226"/>
      <c r="E306" s="227">
        <v>12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24"/>
      <c r="Z306" s="213"/>
      <c r="AA306" s="213"/>
      <c r="AB306" s="213"/>
      <c r="AC306" s="213"/>
      <c r="AD306" s="213"/>
      <c r="AE306" s="213"/>
      <c r="AF306" s="213"/>
      <c r="AG306" s="213" t="s">
        <v>232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ht="22.5" outlineLevel="1" x14ac:dyDescent="0.2">
      <c r="A307" s="236">
        <v>158</v>
      </c>
      <c r="B307" s="237" t="s">
        <v>1455</v>
      </c>
      <c r="C307" s="246" t="s">
        <v>1456</v>
      </c>
      <c r="D307" s="238" t="s">
        <v>261</v>
      </c>
      <c r="E307" s="239">
        <v>4</v>
      </c>
      <c r="F307" s="240"/>
      <c r="G307" s="241">
        <f>ROUND(E307*F307,2)</f>
        <v>0</v>
      </c>
      <c r="H307" s="240"/>
      <c r="I307" s="241">
        <f>ROUND(E307*H307,2)</f>
        <v>0</v>
      </c>
      <c r="J307" s="240"/>
      <c r="K307" s="241">
        <f>ROUND(E307*J307,2)</f>
        <v>0</v>
      </c>
      <c r="L307" s="241">
        <v>21</v>
      </c>
      <c r="M307" s="241">
        <f>G307*(1+L307/100)</f>
        <v>0</v>
      </c>
      <c r="N307" s="239">
        <v>0</v>
      </c>
      <c r="O307" s="239">
        <f>ROUND(E307*N307,2)</f>
        <v>0</v>
      </c>
      <c r="P307" s="239">
        <v>0</v>
      </c>
      <c r="Q307" s="239">
        <f>ROUND(E307*P307,2)</f>
        <v>0</v>
      </c>
      <c r="R307" s="241" t="s">
        <v>1155</v>
      </c>
      <c r="S307" s="241" t="s">
        <v>204</v>
      </c>
      <c r="T307" s="242" t="s">
        <v>204</v>
      </c>
      <c r="U307" s="224">
        <v>0.35</v>
      </c>
      <c r="V307" s="224">
        <f>ROUND(E307*U307,2)</f>
        <v>1.4</v>
      </c>
      <c r="W307" s="224"/>
      <c r="X307" s="224" t="s">
        <v>240</v>
      </c>
      <c r="Y307" s="224" t="s">
        <v>207</v>
      </c>
      <c r="Z307" s="213"/>
      <c r="AA307" s="213"/>
      <c r="AB307" s="213"/>
      <c r="AC307" s="213"/>
      <c r="AD307" s="213"/>
      <c r="AE307" s="213"/>
      <c r="AF307" s="213"/>
      <c r="AG307" s="213" t="s">
        <v>241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2" x14ac:dyDescent="0.2">
      <c r="A308" s="220"/>
      <c r="B308" s="221"/>
      <c r="C308" s="248" t="s">
        <v>1457</v>
      </c>
      <c r="D308" s="226"/>
      <c r="E308" s="227">
        <v>4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24"/>
      <c r="Z308" s="213"/>
      <c r="AA308" s="213"/>
      <c r="AB308" s="213"/>
      <c r="AC308" s="213"/>
      <c r="AD308" s="213"/>
      <c r="AE308" s="213"/>
      <c r="AF308" s="213"/>
      <c r="AG308" s="213" t="s">
        <v>232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36">
        <v>159</v>
      </c>
      <c r="B309" s="237" t="s">
        <v>1458</v>
      </c>
      <c r="C309" s="246" t="s">
        <v>1459</v>
      </c>
      <c r="D309" s="238" t="s">
        <v>245</v>
      </c>
      <c r="E309" s="239">
        <v>42</v>
      </c>
      <c r="F309" s="240"/>
      <c r="G309" s="241">
        <f>ROUND(E309*F309,2)</f>
        <v>0</v>
      </c>
      <c r="H309" s="240"/>
      <c r="I309" s="241">
        <f>ROUND(E309*H309,2)</f>
        <v>0</v>
      </c>
      <c r="J309" s="240"/>
      <c r="K309" s="241">
        <f>ROUND(E309*J309,2)</f>
        <v>0</v>
      </c>
      <c r="L309" s="241">
        <v>21</v>
      </c>
      <c r="M309" s="241">
        <f>G309*(1+L309/100)</f>
        <v>0</v>
      </c>
      <c r="N309" s="239">
        <v>0</v>
      </c>
      <c r="O309" s="239">
        <f>ROUND(E309*N309,2)</f>
        <v>0</v>
      </c>
      <c r="P309" s="239">
        <v>0</v>
      </c>
      <c r="Q309" s="239">
        <f>ROUND(E309*P309,2)</f>
        <v>0</v>
      </c>
      <c r="R309" s="241" t="s">
        <v>1155</v>
      </c>
      <c r="S309" s="241" t="s">
        <v>204</v>
      </c>
      <c r="T309" s="242" t="s">
        <v>204</v>
      </c>
      <c r="U309" s="224">
        <v>1.7999999999999999E-2</v>
      </c>
      <c r="V309" s="224">
        <f>ROUND(E309*U309,2)</f>
        <v>0.76</v>
      </c>
      <c r="W309" s="224"/>
      <c r="X309" s="224" t="s">
        <v>240</v>
      </c>
      <c r="Y309" s="224" t="s">
        <v>207</v>
      </c>
      <c r="Z309" s="213"/>
      <c r="AA309" s="213"/>
      <c r="AB309" s="213"/>
      <c r="AC309" s="213"/>
      <c r="AD309" s="213"/>
      <c r="AE309" s="213"/>
      <c r="AF309" s="213"/>
      <c r="AG309" s="213" t="s">
        <v>241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2" x14ac:dyDescent="0.2">
      <c r="A310" s="220"/>
      <c r="B310" s="221"/>
      <c r="C310" s="247" t="s">
        <v>1338</v>
      </c>
      <c r="D310" s="244"/>
      <c r="E310" s="244"/>
      <c r="F310" s="244"/>
      <c r="G310" s="24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3"/>
      <c r="AA310" s="213"/>
      <c r="AB310" s="213"/>
      <c r="AC310" s="213"/>
      <c r="AD310" s="213"/>
      <c r="AE310" s="213"/>
      <c r="AF310" s="213"/>
      <c r="AG310" s="213" t="s">
        <v>210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2" x14ac:dyDescent="0.2">
      <c r="A311" s="220"/>
      <c r="B311" s="221"/>
      <c r="C311" s="248" t="s">
        <v>1460</v>
      </c>
      <c r="D311" s="226"/>
      <c r="E311" s="227">
        <v>18</v>
      </c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24"/>
      <c r="Z311" s="213"/>
      <c r="AA311" s="213"/>
      <c r="AB311" s="213"/>
      <c r="AC311" s="213"/>
      <c r="AD311" s="213"/>
      <c r="AE311" s="213"/>
      <c r="AF311" s="213"/>
      <c r="AG311" s="213" t="s">
        <v>232</v>
      </c>
      <c r="AH311" s="213">
        <v>5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3" x14ac:dyDescent="0.2">
      <c r="A312" s="220"/>
      <c r="B312" s="221"/>
      <c r="C312" s="248" t="s">
        <v>1461</v>
      </c>
      <c r="D312" s="226"/>
      <c r="E312" s="227">
        <v>24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24"/>
      <c r="Z312" s="213"/>
      <c r="AA312" s="213"/>
      <c r="AB312" s="213"/>
      <c r="AC312" s="213"/>
      <c r="AD312" s="213"/>
      <c r="AE312" s="213"/>
      <c r="AF312" s="213"/>
      <c r="AG312" s="213" t="s">
        <v>232</v>
      </c>
      <c r="AH312" s="213">
        <v>5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ht="22.5" outlineLevel="1" x14ac:dyDescent="0.2">
      <c r="A313" s="257">
        <v>160</v>
      </c>
      <c r="B313" s="258" t="s">
        <v>1462</v>
      </c>
      <c r="C313" s="268" t="s">
        <v>1463</v>
      </c>
      <c r="D313" s="259" t="s">
        <v>261</v>
      </c>
      <c r="E313" s="260">
        <v>4</v>
      </c>
      <c r="F313" s="261"/>
      <c r="G313" s="262">
        <f>ROUND(E313*F313,2)</f>
        <v>0</v>
      </c>
      <c r="H313" s="261"/>
      <c r="I313" s="262">
        <f>ROUND(E313*H313,2)</f>
        <v>0</v>
      </c>
      <c r="J313" s="261"/>
      <c r="K313" s="262">
        <f>ROUND(E313*J313,2)</f>
        <v>0</v>
      </c>
      <c r="L313" s="262">
        <v>21</v>
      </c>
      <c r="M313" s="262">
        <f>G313*(1+L313/100)</f>
        <v>0</v>
      </c>
      <c r="N313" s="260">
        <v>3.2000000000000003E-4</v>
      </c>
      <c r="O313" s="260">
        <f>ROUND(E313*N313,2)</f>
        <v>0</v>
      </c>
      <c r="P313" s="260">
        <v>0</v>
      </c>
      <c r="Q313" s="260">
        <f>ROUND(E313*P313,2)</f>
        <v>0</v>
      </c>
      <c r="R313" s="262" t="s">
        <v>1155</v>
      </c>
      <c r="S313" s="262" t="s">
        <v>204</v>
      </c>
      <c r="T313" s="263" t="s">
        <v>204</v>
      </c>
      <c r="U313" s="224">
        <v>0.14399999999999999</v>
      </c>
      <c r="V313" s="224">
        <f>ROUND(E313*U313,2)</f>
        <v>0.57999999999999996</v>
      </c>
      <c r="W313" s="224"/>
      <c r="X313" s="224" t="s">
        <v>240</v>
      </c>
      <c r="Y313" s="224" t="s">
        <v>207</v>
      </c>
      <c r="Z313" s="213"/>
      <c r="AA313" s="213"/>
      <c r="AB313" s="213"/>
      <c r="AC313" s="213"/>
      <c r="AD313" s="213"/>
      <c r="AE313" s="213"/>
      <c r="AF313" s="213"/>
      <c r="AG313" s="213" t="s">
        <v>241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ht="22.5" outlineLevel="1" x14ac:dyDescent="0.2">
      <c r="A314" s="257">
        <v>161</v>
      </c>
      <c r="B314" s="258" t="s">
        <v>1464</v>
      </c>
      <c r="C314" s="268" t="s">
        <v>1465</v>
      </c>
      <c r="D314" s="259" t="s">
        <v>261</v>
      </c>
      <c r="E314" s="260">
        <v>8</v>
      </c>
      <c r="F314" s="261"/>
      <c r="G314" s="262">
        <f>ROUND(E314*F314,2)</f>
        <v>0</v>
      </c>
      <c r="H314" s="261"/>
      <c r="I314" s="262">
        <f>ROUND(E314*H314,2)</f>
        <v>0</v>
      </c>
      <c r="J314" s="261"/>
      <c r="K314" s="262">
        <f>ROUND(E314*J314,2)</f>
        <v>0</v>
      </c>
      <c r="L314" s="262">
        <v>21</v>
      </c>
      <c r="M314" s="262">
        <f>G314*(1+L314/100)</f>
        <v>0</v>
      </c>
      <c r="N314" s="260">
        <v>5.4000000000000001E-4</v>
      </c>
      <c r="O314" s="260">
        <f>ROUND(E314*N314,2)</f>
        <v>0</v>
      </c>
      <c r="P314" s="260">
        <v>0</v>
      </c>
      <c r="Q314" s="260">
        <f>ROUND(E314*P314,2)</f>
        <v>0</v>
      </c>
      <c r="R314" s="262" t="s">
        <v>1155</v>
      </c>
      <c r="S314" s="262" t="s">
        <v>204</v>
      </c>
      <c r="T314" s="263" t="s">
        <v>204</v>
      </c>
      <c r="U314" s="224">
        <v>0.27800000000000002</v>
      </c>
      <c r="V314" s="224">
        <f>ROUND(E314*U314,2)</f>
        <v>2.2200000000000002</v>
      </c>
      <c r="W314" s="224"/>
      <c r="X314" s="224" t="s">
        <v>240</v>
      </c>
      <c r="Y314" s="224" t="s">
        <v>207</v>
      </c>
      <c r="Z314" s="213"/>
      <c r="AA314" s="213"/>
      <c r="AB314" s="213"/>
      <c r="AC314" s="213"/>
      <c r="AD314" s="213"/>
      <c r="AE314" s="213"/>
      <c r="AF314" s="213"/>
      <c r="AG314" s="213" t="s">
        <v>241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ht="22.5" outlineLevel="1" x14ac:dyDescent="0.2">
      <c r="A315" s="257">
        <v>162</v>
      </c>
      <c r="B315" s="258" t="s">
        <v>1466</v>
      </c>
      <c r="C315" s="268" t="s">
        <v>1467</v>
      </c>
      <c r="D315" s="259" t="s">
        <v>261</v>
      </c>
      <c r="E315" s="260">
        <v>4</v>
      </c>
      <c r="F315" s="261"/>
      <c r="G315" s="262">
        <f>ROUND(E315*F315,2)</f>
        <v>0</v>
      </c>
      <c r="H315" s="261"/>
      <c r="I315" s="262">
        <f>ROUND(E315*H315,2)</f>
        <v>0</v>
      </c>
      <c r="J315" s="261"/>
      <c r="K315" s="262">
        <f>ROUND(E315*J315,2)</f>
        <v>0</v>
      </c>
      <c r="L315" s="262">
        <v>21</v>
      </c>
      <c r="M315" s="262">
        <f>G315*(1+L315/100)</f>
        <v>0</v>
      </c>
      <c r="N315" s="260">
        <v>5.9999999999999995E-4</v>
      </c>
      <c r="O315" s="260">
        <f>ROUND(E315*N315,2)</f>
        <v>0</v>
      </c>
      <c r="P315" s="260">
        <v>0</v>
      </c>
      <c r="Q315" s="260">
        <f>ROUND(E315*P315,2)</f>
        <v>0</v>
      </c>
      <c r="R315" s="262" t="s">
        <v>1155</v>
      </c>
      <c r="S315" s="262" t="s">
        <v>204</v>
      </c>
      <c r="T315" s="263" t="s">
        <v>204</v>
      </c>
      <c r="U315" s="224">
        <v>0.309</v>
      </c>
      <c r="V315" s="224">
        <f>ROUND(E315*U315,2)</f>
        <v>1.24</v>
      </c>
      <c r="W315" s="224"/>
      <c r="X315" s="224" t="s">
        <v>240</v>
      </c>
      <c r="Y315" s="224" t="s">
        <v>207</v>
      </c>
      <c r="Z315" s="213"/>
      <c r="AA315" s="213"/>
      <c r="AB315" s="213"/>
      <c r="AC315" s="213"/>
      <c r="AD315" s="213"/>
      <c r="AE315" s="213"/>
      <c r="AF315" s="213"/>
      <c r="AG315" s="213" t="s">
        <v>241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57">
        <v>163</v>
      </c>
      <c r="B316" s="258" t="s">
        <v>1468</v>
      </c>
      <c r="C316" s="268" t="s">
        <v>1469</v>
      </c>
      <c r="D316" s="259" t="s">
        <v>266</v>
      </c>
      <c r="E316" s="260">
        <v>0.28676000000000001</v>
      </c>
      <c r="F316" s="261"/>
      <c r="G316" s="262">
        <f>ROUND(E316*F316,2)</f>
        <v>0</v>
      </c>
      <c r="H316" s="261"/>
      <c r="I316" s="262">
        <f>ROUND(E316*H316,2)</f>
        <v>0</v>
      </c>
      <c r="J316" s="261"/>
      <c r="K316" s="262">
        <f>ROUND(E316*J316,2)</f>
        <v>0</v>
      </c>
      <c r="L316" s="262">
        <v>21</v>
      </c>
      <c r="M316" s="262">
        <f>G316*(1+L316/100)</f>
        <v>0</v>
      </c>
      <c r="N316" s="260">
        <v>0</v>
      </c>
      <c r="O316" s="260">
        <f>ROUND(E316*N316,2)</f>
        <v>0</v>
      </c>
      <c r="P316" s="260">
        <v>0</v>
      </c>
      <c r="Q316" s="260">
        <f>ROUND(E316*P316,2)</f>
        <v>0</v>
      </c>
      <c r="R316" s="262" t="s">
        <v>1155</v>
      </c>
      <c r="S316" s="262" t="s">
        <v>204</v>
      </c>
      <c r="T316" s="263" t="s">
        <v>204</v>
      </c>
      <c r="U316" s="224">
        <v>3.5630000000000002</v>
      </c>
      <c r="V316" s="224">
        <f>ROUND(E316*U316,2)</f>
        <v>1.02</v>
      </c>
      <c r="W316" s="224"/>
      <c r="X316" s="224" t="s">
        <v>711</v>
      </c>
      <c r="Y316" s="224" t="s">
        <v>207</v>
      </c>
      <c r="Z316" s="213"/>
      <c r="AA316" s="213"/>
      <c r="AB316" s="213"/>
      <c r="AC316" s="213"/>
      <c r="AD316" s="213"/>
      <c r="AE316" s="213"/>
      <c r="AF316" s="213"/>
      <c r="AG316" s="213" t="s">
        <v>712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x14ac:dyDescent="0.2">
      <c r="A317" s="229" t="s">
        <v>199</v>
      </c>
      <c r="B317" s="230" t="s">
        <v>143</v>
      </c>
      <c r="C317" s="245" t="s">
        <v>144</v>
      </c>
      <c r="D317" s="231"/>
      <c r="E317" s="232"/>
      <c r="F317" s="233"/>
      <c r="G317" s="233">
        <f>SUMIF(AG318:AG330,"&lt;&gt;NOR",G318:G330)</f>
        <v>0</v>
      </c>
      <c r="H317" s="233"/>
      <c r="I317" s="233">
        <f>SUM(I318:I330)</f>
        <v>0</v>
      </c>
      <c r="J317" s="233"/>
      <c r="K317" s="233">
        <f>SUM(K318:K330)</f>
        <v>0</v>
      </c>
      <c r="L317" s="233"/>
      <c r="M317" s="233">
        <f>SUM(M318:M330)</f>
        <v>0</v>
      </c>
      <c r="N317" s="232"/>
      <c r="O317" s="232">
        <f>SUM(O318:O330)</f>
        <v>0</v>
      </c>
      <c r="P317" s="232"/>
      <c r="Q317" s="232">
        <f>SUM(Q318:Q330)</f>
        <v>0</v>
      </c>
      <c r="R317" s="233"/>
      <c r="S317" s="233"/>
      <c r="T317" s="234"/>
      <c r="U317" s="228"/>
      <c r="V317" s="228">
        <f>SUM(V318:V330)</f>
        <v>4.1700000000000008</v>
      </c>
      <c r="W317" s="228"/>
      <c r="X317" s="228"/>
      <c r="Y317" s="228"/>
      <c r="AG317" t="s">
        <v>200</v>
      </c>
    </row>
    <row r="318" spans="1:60" outlineLevel="1" x14ac:dyDescent="0.2">
      <c r="A318" s="236">
        <v>164</v>
      </c>
      <c r="B318" s="237" t="s">
        <v>1470</v>
      </c>
      <c r="C318" s="246" t="s">
        <v>1471</v>
      </c>
      <c r="D318" s="238" t="s">
        <v>261</v>
      </c>
      <c r="E318" s="239">
        <v>2</v>
      </c>
      <c r="F318" s="240"/>
      <c r="G318" s="241">
        <f>ROUND(E318*F318,2)</f>
        <v>0</v>
      </c>
      <c r="H318" s="240"/>
      <c r="I318" s="241">
        <f>ROUND(E318*H318,2)</f>
        <v>0</v>
      </c>
      <c r="J318" s="240"/>
      <c r="K318" s="241">
        <f>ROUND(E318*J318,2)</f>
        <v>0</v>
      </c>
      <c r="L318" s="241">
        <v>21</v>
      </c>
      <c r="M318" s="241">
        <f>G318*(1+L318/100)</f>
        <v>0</v>
      </c>
      <c r="N318" s="239">
        <v>0</v>
      </c>
      <c r="O318" s="239">
        <f>ROUND(E318*N318,2)</f>
        <v>0</v>
      </c>
      <c r="P318" s="239">
        <v>0</v>
      </c>
      <c r="Q318" s="239">
        <f>ROUND(E318*P318,2)</f>
        <v>0</v>
      </c>
      <c r="R318" s="241" t="s">
        <v>1155</v>
      </c>
      <c r="S318" s="241" t="s">
        <v>204</v>
      </c>
      <c r="T318" s="242" t="s">
        <v>204</v>
      </c>
      <c r="U318" s="224">
        <v>0.216</v>
      </c>
      <c r="V318" s="224">
        <f>ROUND(E318*U318,2)</f>
        <v>0.43</v>
      </c>
      <c r="W318" s="224"/>
      <c r="X318" s="224" t="s">
        <v>240</v>
      </c>
      <c r="Y318" s="224" t="s">
        <v>207</v>
      </c>
      <c r="Z318" s="213"/>
      <c r="AA318" s="213"/>
      <c r="AB318" s="213"/>
      <c r="AC318" s="213"/>
      <c r="AD318" s="213"/>
      <c r="AE318" s="213"/>
      <c r="AF318" s="213"/>
      <c r="AG318" s="213" t="s">
        <v>241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2" x14ac:dyDescent="0.2">
      <c r="A319" s="220"/>
      <c r="B319" s="221"/>
      <c r="C319" s="248" t="s">
        <v>1472</v>
      </c>
      <c r="D319" s="226"/>
      <c r="E319" s="227">
        <v>2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3"/>
      <c r="AA319" s="213"/>
      <c r="AB319" s="213"/>
      <c r="AC319" s="213"/>
      <c r="AD319" s="213"/>
      <c r="AE319" s="213"/>
      <c r="AF319" s="213"/>
      <c r="AG319" s="213" t="s">
        <v>232</v>
      </c>
      <c r="AH319" s="213">
        <v>5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36">
        <v>165</v>
      </c>
      <c r="B320" s="237" t="s">
        <v>1473</v>
      </c>
      <c r="C320" s="246" t="s">
        <v>1474</v>
      </c>
      <c r="D320" s="238" t="s">
        <v>261</v>
      </c>
      <c r="E320" s="239">
        <v>8</v>
      </c>
      <c r="F320" s="240"/>
      <c r="G320" s="241">
        <f>ROUND(E320*F320,2)</f>
        <v>0</v>
      </c>
      <c r="H320" s="240"/>
      <c r="I320" s="241">
        <f>ROUND(E320*H320,2)</f>
        <v>0</v>
      </c>
      <c r="J320" s="240"/>
      <c r="K320" s="241">
        <f>ROUND(E320*J320,2)</f>
        <v>0</v>
      </c>
      <c r="L320" s="241">
        <v>21</v>
      </c>
      <c r="M320" s="241">
        <f>G320*(1+L320/100)</f>
        <v>0</v>
      </c>
      <c r="N320" s="239">
        <v>0</v>
      </c>
      <c r="O320" s="239">
        <f>ROUND(E320*N320,2)</f>
        <v>0</v>
      </c>
      <c r="P320" s="239">
        <v>0</v>
      </c>
      <c r="Q320" s="239">
        <f>ROUND(E320*P320,2)</f>
        <v>0</v>
      </c>
      <c r="R320" s="241" t="s">
        <v>1155</v>
      </c>
      <c r="S320" s="241" t="s">
        <v>204</v>
      </c>
      <c r="T320" s="242" t="s">
        <v>204</v>
      </c>
      <c r="U320" s="224">
        <v>0.16500000000000001</v>
      </c>
      <c r="V320" s="224">
        <f>ROUND(E320*U320,2)</f>
        <v>1.32</v>
      </c>
      <c r="W320" s="224"/>
      <c r="X320" s="224" t="s">
        <v>240</v>
      </c>
      <c r="Y320" s="224" t="s">
        <v>207</v>
      </c>
      <c r="Z320" s="213"/>
      <c r="AA320" s="213"/>
      <c r="AB320" s="213"/>
      <c r="AC320" s="213"/>
      <c r="AD320" s="213"/>
      <c r="AE320" s="213"/>
      <c r="AF320" s="213"/>
      <c r="AG320" s="213" t="s">
        <v>241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2" x14ac:dyDescent="0.2">
      <c r="A321" s="220"/>
      <c r="B321" s="221"/>
      <c r="C321" s="248" t="s">
        <v>1475</v>
      </c>
      <c r="D321" s="226"/>
      <c r="E321" s="227">
        <v>4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24"/>
      <c r="Z321" s="213"/>
      <c r="AA321" s="213"/>
      <c r="AB321" s="213"/>
      <c r="AC321" s="213"/>
      <c r="AD321" s="213"/>
      <c r="AE321" s="213"/>
      <c r="AF321" s="213"/>
      <c r="AG321" s="213" t="s">
        <v>232</v>
      </c>
      <c r="AH321" s="213">
        <v>5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3" x14ac:dyDescent="0.2">
      <c r="A322" s="220"/>
      <c r="B322" s="221"/>
      <c r="C322" s="248" t="s">
        <v>1476</v>
      </c>
      <c r="D322" s="226"/>
      <c r="E322" s="227">
        <v>4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24"/>
      <c r="Z322" s="213"/>
      <c r="AA322" s="213"/>
      <c r="AB322" s="213"/>
      <c r="AC322" s="213"/>
      <c r="AD322" s="213"/>
      <c r="AE322" s="213"/>
      <c r="AF322" s="213"/>
      <c r="AG322" s="213" t="s">
        <v>232</v>
      </c>
      <c r="AH322" s="213">
        <v>5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57">
        <v>166</v>
      </c>
      <c r="B323" s="258" t="s">
        <v>1477</v>
      </c>
      <c r="C323" s="268" t="s">
        <v>1478</v>
      </c>
      <c r="D323" s="259" t="s">
        <v>261</v>
      </c>
      <c r="E323" s="260">
        <v>4</v>
      </c>
      <c r="F323" s="261"/>
      <c r="G323" s="262">
        <f>ROUND(E323*F323,2)</f>
        <v>0</v>
      </c>
      <c r="H323" s="261"/>
      <c r="I323" s="262">
        <f>ROUND(E323*H323,2)</f>
        <v>0</v>
      </c>
      <c r="J323" s="261"/>
      <c r="K323" s="262">
        <f>ROUND(E323*J323,2)</f>
        <v>0</v>
      </c>
      <c r="L323" s="262">
        <v>21</v>
      </c>
      <c r="M323" s="262">
        <f>G323*(1+L323/100)</f>
        <v>0</v>
      </c>
      <c r="N323" s="260">
        <v>3.1E-4</v>
      </c>
      <c r="O323" s="260">
        <f>ROUND(E323*N323,2)</f>
        <v>0</v>
      </c>
      <c r="P323" s="260">
        <v>0</v>
      </c>
      <c r="Q323" s="260">
        <f>ROUND(E323*P323,2)</f>
        <v>0</v>
      </c>
      <c r="R323" s="262" t="s">
        <v>1155</v>
      </c>
      <c r="S323" s="262" t="s">
        <v>204</v>
      </c>
      <c r="T323" s="263" t="s">
        <v>204</v>
      </c>
      <c r="U323" s="224">
        <v>0.20699999999999999</v>
      </c>
      <c r="V323" s="224">
        <f>ROUND(E323*U323,2)</f>
        <v>0.83</v>
      </c>
      <c r="W323" s="224"/>
      <c r="X323" s="224" t="s">
        <v>240</v>
      </c>
      <c r="Y323" s="224" t="s">
        <v>207</v>
      </c>
      <c r="Z323" s="213"/>
      <c r="AA323" s="213"/>
      <c r="AB323" s="213"/>
      <c r="AC323" s="213"/>
      <c r="AD323" s="213"/>
      <c r="AE323" s="213"/>
      <c r="AF323" s="213"/>
      <c r="AG323" s="213" t="s">
        <v>241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57">
        <v>167</v>
      </c>
      <c r="B324" s="258" t="s">
        <v>1350</v>
      </c>
      <c r="C324" s="268" t="s">
        <v>1351</v>
      </c>
      <c r="D324" s="259" t="s">
        <v>261</v>
      </c>
      <c r="E324" s="260">
        <v>4</v>
      </c>
      <c r="F324" s="261"/>
      <c r="G324" s="262">
        <f>ROUND(E324*F324,2)</f>
        <v>0</v>
      </c>
      <c r="H324" s="261"/>
      <c r="I324" s="262">
        <f>ROUND(E324*H324,2)</f>
        <v>0</v>
      </c>
      <c r="J324" s="261"/>
      <c r="K324" s="262">
        <f>ROUND(E324*J324,2)</f>
        <v>0</v>
      </c>
      <c r="L324" s="262">
        <v>21</v>
      </c>
      <c r="M324" s="262">
        <f>G324*(1+L324/100)</f>
        <v>0</v>
      </c>
      <c r="N324" s="260">
        <v>1.9000000000000001E-4</v>
      </c>
      <c r="O324" s="260">
        <f>ROUND(E324*N324,2)</f>
        <v>0</v>
      </c>
      <c r="P324" s="260">
        <v>0</v>
      </c>
      <c r="Q324" s="260">
        <f>ROUND(E324*P324,2)</f>
        <v>0</v>
      </c>
      <c r="R324" s="262" t="s">
        <v>1155</v>
      </c>
      <c r="S324" s="262" t="s">
        <v>204</v>
      </c>
      <c r="T324" s="263" t="s">
        <v>204</v>
      </c>
      <c r="U324" s="224">
        <v>9.2999999999999999E-2</v>
      </c>
      <c r="V324" s="224">
        <f>ROUND(E324*U324,2)</f>
        <v>0.37</v>
      </c>
      <c r="W324" s="224"/>
      <c r="X324" s="224" t="s">
        <v>240</v>
      </c>
      <c r="Y324" s="224" t="s">
        <v>207</v>
      </c>
      <c r="Z324" s="213"/>
      <c r="AA324" s="213"/>
      <c r="AB324" s="213"/>
      <c r="AC324" s="213"/>
      <c r="AD324" s="213"/>
      <c r="AE324" s="213"/>
      <c r="AF324" s="213"/>
      <c r="AG324" s="213" t="s">
        <v>241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ht="22.5" outlineLevel="1" x14ac:dyDescent="0.2">
      <c r="A325" s="257">
        <v>168</v>
      </c>
      <c r="B325" s="258" t="s">
        <v>1479</v>
      </c>
      <c r="C325" s="268" t="s">
        <v>1480</v>
      </c>
      <c r="D325" s="259" t="s">
        <v>261</v>
      </c>
      <c r="E325" s="260">
        <v>4</v>
      </c>
      <c r="F325" s="261"/>
      <c r="G325" s="262">
        <f>ROUND(E325*F325,2)</f>
        <v>0</v>
      </c>
      <c r="H325" s="261"/>
      <c r="I325" s="262">
        <f>ROUND(E325*H325,2)</f>
        <v>0</v>
      </c>
      <c r="J325" s="261"/>
      <c r="K325" s="262">
        <f>ROUND(E325*J325,2)</f>
        <v>0</v>
      </c>
      <c r="L325" s="262">
        <v>21</v>
      </c>
      <c r="M325" s="262">
        <f>G325*(1+L325/100)</f>
        <v>0</v>
      </c>
      <c r="N325" s="260">
        <v>1.3999999999999999E-4</v>
      </c>
      <c r="O325" s="260">
        <f>ROUND(E325*N325,2)</f>
        <v>0</v>
      </c>
      <c r="P325" s="260">
        <v>0</v>
      </c>
      <c r="Q325" s="260">
        <f>ROUND(E325*P325,2)</f>
        <v>0</v>
      </c>
      <c r="R325" s="262" t="s">
        <v>1155</v>
      </c>
      <c r="S325" s="262" t="s">
        <v>204</v>
      </c>
      <c r="T325" s="263" t="s">
        <v>204</v>
      </c>
      <c r="U325" s="224">
        <v>8.2000000000000003E-2</v>
      </c>
      <c r="V325" s="224">
        <f>ROUND(E325*U325,2)</f>
        <v>0.33</v>
      </c>
      <c r="W325" s="224"/>
      <c r="X325" s="224" t="s">
        <v>240</v>
      </c>
      <c r="Y325" s="224" t="s">
        <v>207</v>
      </c>
      <c r="Z325" s="213"/>
      <c r="AA325" s="213"/>
      <c r="AB325" s="213"/>
      <c r="AC325" s="213"/>
      <c r="AD325" s="213"/>
      <c r="AE325" s="213"/>
      <c r="AF325" s="213"/>
      <c r="AG325" s="213" t="s">
        <v>241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57">
        <v>169</v>
      </c>
      <c r="B326" s="258" t="s">
        <v>1481</v>
      </c>
      <c r="C326" s="268" t="s">
        <v>1482</v>
      </c>
      <c r="D326" s="259" t="s">
        <v>261</v>
      </c>
      <c r="E326" s="260">
        <v>6</v>
      </c>
      <c r="F326" s="261"/>
      <c r="G326" s="262">
        <f>ROUND(E326*F326,2)</f>
        <v>0</v>
      </c>
      <c r="H326" s="261"/>
      <c r="I326" s="262">
        <f>ROUND(E326*H326,2)</f>
        <v>0</v>
      </c>
      <c r="J326" s="261"/>
      <c r="K326" s="262">
        <f>ROUND(E326*J326,2)</f>
        <v>0</v>
      </c>
      <c r="L326" s="262">
        <v>21</v>
      </c>
      <c r="M326" s="262">
        <f>G326*(1+L326/100)</f>
        <v>0</v>
      </c>
      <c r="N326" s="260">
        <v>0</v>
      </c>
      <c r="O326" s="260">
        <f>ROUND(E326*N326,2)</f>
        <v>0</v>
      </c>
      <c r="P326" s="260">
        <v>0</v>
      </c>
      <c r="Q326" s="260">
        <f>ROUND(E326*P326,2)</f>
        <v>0</v>
      </c>
      <c r="R326" s="262"/>
      <c r="S326" s="262" t="s">
        <v>355</v>
      </c>
      <c r="T326" s="263" t="s">
        <v>204</v>
      </c>
      <c r="U326" s="224">
        <v>0.14399999999999999</v>
      </c>
      <c r="V326" s="224">
        <f>ROUND(E326*U326,2)</f>
        <v>0.86</v>
      </c>
      <c r="W326" s="224"/>
      <c r="X326" s="224" t="s">
        <v>240</v>
      </c>
      <c r="Y326" s="224" t="s">
        <v>207</v>
      </c>
      <c r="Z326" s="213"/>
      <c r="AA326" s="213"/>
      <c r="AB326" s="213"/>
      <c r="AC326" s="213"/>
      <c r="AD326" s="213"/>
      <c r="AE326" s="213"/>
      <c r="AF326" s="213"/>
      <c r="AG326" s="213" t="s">
        <v>241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57">
        <v>170</v>
      </c>
      <c r="B327" s="258" t="s">
        <v>1483</v>
      </c>
      <c r="C327" s="268" t="s">
        <v>1484</v>
      </c>
      <c r="D327" s="259" t="s">
        <v>261</v>
      </c>
      <c r="E327" s="260">
        <v>4</v>
      </c>
      <c r="F327" s="261"/>
      <c r="G327" s="262">
        <f>ROUND(E327*F327,2)</f>
        <v>0</v>
      </c>
      <c r="H327" s="261"/>
      <c r="I327" s="262">
        <f>ROUND(E327*H327,2)</f>
        <v>0</v>
      </c>
      <c r="J327" s="261"/>
      <c r="K327" s="262">
        <f>ROUND(E327*J327,2)</f>
        <v>0</v>
      </c>
      <c r="L327" s="262">
        <v>21</v>
      </c>
      <c r="M327" s="262">
        <f>G327*(1+L327/100)</f>
        <v>0</v>
      </c>
      <c r="N327" s="260">
        <v>8.0000000000000004E-4</v>
      </c>
      <c r="O327" s="260">
        <f>ROUND(E327*N327,2)</f>
        <v>0</v>
      </c>
      <c r="P327" s="260">
        <v>0</v>
      </c>
      <c r="Q327" s="260">
        <f>ROUND(E327*P327,2)</f>
        <v>0</v>
      </c>
      <c r="R327" s="262"/>
      <c r="S327" s="262" t="s">
        <v>355</v>
      </c>
      <c r="T327" s="263" t="s">
        <v>205</v>
      </c>
      <c r="U327" s="224">
        <v>0</v>
      </c>
      <c r="V327" s="224">
        <f>ROUND(E327*U327,2)</f>
        <v>0</v>
      </c>
      <c r="W327" s="224"/>
      <c r="X327" s="224" t="s">
        <v>291</v>
      </c>
      <c r="Y327" s="224" t="s">
        <v>207</v>
      </c>
      <c r="Z327" s="213"/>
      <c r="AA327" s="213"/>
      <c r="AB327" s="213"/>
      <c r="AC327" s="213"/>
      <c r="AD327" s="213"/>
      <c r="AE327" s="213"/>
      <c r="AF327" s="213"/>
      <c r="AG327" s="213" t="s">
        <v>292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57">
        <v>171</v>
      </c>
      <c r="B328" s="258" t="s">
        <v>1485</v>
      </c>
      <c r="C328" s="268" t="s">
        <v>1486</v>
      </c>
      <c r="D328" s="259" t="s">
        <v>261</v>
      </c>
      <c r="E328" s="260">
        <v>4</v>
      </c>
      <c r="F328" s="261"/>
      <c r="G328" s="262">
        <f>ROUND(E328*F328,2)</f>
        <v>0</v>
      </c>
      <c r="H328" s="261"/>
      <c r="I328" s="262">
        <f>ROUND(E328*H328,2)</f>
        <v>0</v>
      </c>
      <c r="J328" s="261"/>
      <c r="K328" s="262">
        <f>ROUND(E328*J328,2)</f>
        <v>0</v>
      </c>
      <c r="L328" s="262">
        <v>21</v>
      </c>
      <c r="M328" s="262">
        <f>G328*(1+L328/100)</f>
        <v>0</v>
      </c>
      <c r="N328" s="260">
        <v>6.9999999999999999E-4</v>
      </c>
      <c r="O328" s="260">
        <f>ROUND(E328*N328,2)</f>
        <v>0</v>
      </c>
      <c r="P328" s="260">
        <v>0</v>
      </c>
      <c r="Q328" s="260">
        <f>ROUND(E328*P328,2)</f>
        <v>0</v>
      </c>
      <c r="R328" s="262"/>
      <c r="S328" s="262" t="s">
        <v>355</v>
      </c>
      <c r="T328" s="263" t="s">
        <v>205</v>
      </c>
      <c r="U328" s="224">
        <v>0</v>
      </c>
      <c r="V328" s="224">
        <f>ROUND(E328*U328,2)</f>
        <v>0</v>
      </c>
      <c r="W328" s="224"/>
      <c r="X328" s="224" t="s">
        <v>291</v>
      </c>
      <c r="Y328" s="224" t="s">
        <v>207</v>
      </c>
      <c r="Z328" s="213"/>
      <c r="AA328" s="213"/>
      <c r="AB328" s="213"/>
      <c r="AC328" s="213"/>
      <c r="AD328" s="213"/>
      <c r="AE328" s="213"/>
      <c r="AF328" s="213"/>
      <c r="AG328" s="213" t="s">
        <v>292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57">
        <v>172</v>
      </c>
      <c r="B329" s="258" t="s">
        <v>1487</v>
      </c>
      <c r="C329" s="268" t="s">
        <v>1488</v>
      </c>
      <c r="D329" s="259" t="s">
        <v>261</v>
      </c>
      <c r="E329" s="260">
        <v>6</v>
      </c>
      <c r="F329" s="261"/>
      <c r="G329" s="262">
        <f>ROUND(E329*F329,2)</f>
        <v>0</v>
      </c>
      <c r="H329" s="261"/>
      <c r="I329" s="262">
        <f>ROUND(E329*H329,2)</f>
        <v>0</v>
      </c>
      <c r="J329" s="261"/>
      <c r="K329" s="262">
        <f>ROUND(E329*J329,2)</f>
        <v>0</v>
      </c>
      <c r="L329" s="262">
        <v>21</v>
      </c>
      <c r="M329" s="262">
        <f>G329*(1+L329/100)</f>
        <v>0</v>
      </c>
      <c r="N329" s="260">
        <v>2.9999999999999997E-4</v>
      </c>
      <c r="O329" s="260">
        <f>ROUND(E329*N329,2)</f>
        <v>0</v>
      </c>
      <c r="P329" s="260">
        <v>0</v>
      </c>
      <c r="Q329" s="260">
        <f>ROUND(E329*P329,2)</f>
        <v>0</v>
      </c>
      <c r="R329" s="262"/>
      <c r="S329" s="262" t="s">
        <v>355</v>
      </c>
      <c r="T329" s="263" t="s">
        <v>205</v>
      </c>
      <c r="U329" s="224">
        <v>0</v>
      </c>
      <c r="V329" s="224">
        <f>ROUND(E329*U329,2)</f>
        <v>0</v>
      </c>
      <c r="W329" s="224"/>
      <c r="X329" s="224" t="s">
        <v>291</v>
      </c>
      <c r="Y329" s="224" t="s">
        <v>207</v>
      </c>
      <c r="Z329" s="213"/>
      <c r="AA329" s="213"/>
      <c r="AB329" s="213"/>
      <c r="AC329" s="213"/>
      <c r="AD329" s="213"/>
      <c r="AE329" s="213"/>
      <c r="AF329" s="213"/>
      <c r="AG329" s="213" t="s">
        <v>292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57">
        <v>173</v>
      </c>
      <c r="B330" s="258" t="s">
        <v>1489</v>
      </c>
      <c r="C330" s="268" t="s">
        <v>1490</v>
      </c>
      <c r="D330" s="259" t="s">
        <v>266</v>
      </c>
      <c r="E330" s="260">
        <v>1.0359999999999999E-2</v>
      </c>
      <c r="F330" s="261"/>
      <c r="G330" s="262">
        <f>ROUND(E330*F330,2)</f>
        <v>0</v>
      </c>
      <c r="H330" s="261"/>
      <c r="I330" s="262">
        <f>ROUND(E330*H330,2)</f>
        <v>0</v>
      </c>
      <c r="J330" s="261"/>
      <c r="K330" s="262">
        <f>ROUND(E330*J330,2)</f>
        <v>0</v>
      </c>
      <c r="L330" s="262">
        <v>21</v>
      </c>
      <c r="M330" s="262">
        <f>G330*(1+L330/100)</f>
        <v>0</v>
      </c>
      <c r="N330" s="260">
        <v>0</v>
      </c>
      <c r="O330" s="260">
        <f>ROUND(E330*N330,2)</f>
        <v>0</v>
      </c>
      <c r="P330" s="260">
        <v>0</v>
      </c>
      <c r="Q330" s="260">
        <f>ROUND(E330*P330,2)</f>
        <v>0</v>
      </c>
      <c r="R330" s="262" t="s">
        <v>1155</v>
      </c>
      <c r="S330" s="262" t="s">
        <v>204</v>
      </c>
      <c r="T330" s="263" t="s">
        <v>204</v>
      </c>
      <c r="U330" s="224">
        <v>2.5750000000000002</v>
      </c>
      <c r="V330" s="224">
        <f>ROUND(E330*U330,2)</f>
        <v>0.03</v>
      </c>
      <c r="W330" s="224"/>
      <c r="X330" s="224" t="s">
        <v>711</v>
      </c>
      <c r="Y330" s="224" t="s">
        <v>207</v>
      </c>
      <c r="Z330" s="213"/>
      <c r="AA330" s="213"/>
      <c r="AB330" s="213"/>
      <c r="AC330" s="213"/>
      <c r="AD330" s="213"/>
      <c r="AE330" s="213"/>
      <c r="AF330" s="213"/>
      <c r="AG330" s="213" t="s">
        <v>712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x14ac:dyDescent="0.2">
      <c r="A331" s="229" t="s">
        <v>199</v>
      </c>
      <c r="B331" s="230" t="s">
        <v>145</v>
      </c>
      <c r="C331" s="245" t="s">
        <v>146</v>
      </c>
      <c r="D331" s="231"/>
      <c r="E331" s="232"/>
      <c r="F331" s="233"/>
      <c r="G331" s="233">
        <f>SUMIF(AG332:AG347,"&lt;&gt;NOR",G332:G347)</f>
        <v>0</v>
      </c>
      <c r="H331" s="233"/>
      <c r="I331" s="233">
        <f>SUM(I332:I347)</f>
        <v>0</v>
      </c>
      <c r="J331" s="233"/>
      <c r="K331" s="233">
        <f>SUM(K332:K347)</f>
        <v>0</v>
      </c>
      <c r="L331" s="233"/>
      <c r="M331" s="233">
        <f>SUM(M332:M347)</f>
        <v>0</v>
      </c>
      <c r="N331" s="232"/>
      <c r="O331" s="232">
        <f>SUM(O332:O347)</f>
        <v>9.9999999999999978E-2</v>
      </c>
      <c r="P331" s="232"/>
      <c r="Q331" s="232">
        <f>SUM(Q332:Q347)</f>
        <v>0</v>
      </c>
      <c r="R331" s="233"/>
      <c r="S331" s="233"/>
      <c r="T331" s="234"/>
      <c r="U331" s="228"/>
      <c r="V331" s="228">
        <f>SUM(V332:V347)</f>
        <v>9.5300000000000011</v>
      </c>
      <c r="W331" s="228"/>
      <c r="X331" s="228"/>
      <c r="Y331" s="228"/>
      <c r="AG331" t="s">
        <v>200</v>
      </c>
    </row>
    <row r="332" spans="1:60" outlineLevel="1" x14ac:dyDescent="0.2">
      <c r="A332" s="257">
        <v>174</v>
      </c>
      <c r="B332" s="258" t="s">
        <v>1491</v>
      </c>
      <c r="C332" s="268" t="s">
        <v>1492</v>
      </c>
      <c r="D332" s="259" t="s">
        <v>261</v>
      </c>
      <c r="E332" s="260">
        <v>6</v>
      </c>
      <c r="F332" s="261"/>
      <c r="G332" s="262">
        <f>ROUND(E332*F332,2)</f>
        <v>0</v>
      </c>
      <c r="H332" s="261"/>
      <c r="I332" s="262">
        <f>ROUND(E332*H332,2)</f>
        <v>0</v>
      </c>
      <c r="J332" s="261"/>
      <c r="K332" s="262">
        <f>ROUND(E332*J332,2)</f>
        <v>0</v>
      </c>
      <c r="L332" s="262">
        <v>21</v>
      </c>
      <c r="M332" s="262">
        <f>G332*(1+L332/100)</f>
        <v>0</v>
      </c>
      <c r="N332" s="260">
        <v>0</v>
      </c>
      <c r="O332" s="260">
        <f>ROUND(E332*N332,2)</f>
        <v>0</v>
      </c>
      <c r="P332" s="260">
        <v>0</v>
      </c>
      <c r="Q332" s="260">
        <f>ROUND(E332*P332,2)</f>
        <v>0</v>
      </c>
      <c r="R332" s="262" t="s">
        <v>1155</v>
      </c>
      <c r="S332" s="262" t="s">
        <v>204</v>
      </c>
      <c r="T332" s="263" t="s">
        <v>204</v>
      </c>
      <c r="U332" s="224">
        <v>0.61699999999999999</v>
      </c>
      <c r="V332" s="224">
        <f>ROUND(E332*U332,2)</f>
        <v>3.7</v>
      </c>
      <c r="W332" s="224"/>
      <c r="X332" s="224" t="s">
        <v>240</v>
      </c>
      <c r="Y332" s="224" t="s">
        <v>207</v>
      </c>
      <c r="Z332" s="213"/>
      <c r="AA332" s="213"/>
      <c r="AB332" s="213"/>
      <c r="AC332" s="213"/>
      <c r="AD332" s="213"/>
      <c r="AE332" s="213"/>
      <c r="AF332" s="213"/>
      <c r="AG332" s="213" t="s">
        <v>241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1" x14ac:dyDescent="0.2">
      <c r="A333" s="257">
        <v>175</v>
      </c>
      <c r="B333" s="258" t="s">
        <v>1493</v>
      </c>
      <c r="C333" s="268" t="s">
        <v>1494</v>
      </c>
      <c r="D333" s="259" t="s">
        <v>261</v>
      </c>
      <c r="E333" s="260">
        <v>1</v>
      </c>
      <c r="F333" s="261"/>
      <c r="G333" s="262">
        <f>ROUND(E333*F333,2)</f>
        <v>0</v>
      </c>
      <c r="H333" s="261"/>
      <c r="I333" s="262">
        <f>ROUND(E333*H333,2)</f>
        <v>0</v>
      </c>
      <c r="J333" s="261"/>
      <c r="K333" s="262">
        <f>ROUND(E333*J333,2)</f>
        <v>0</v>
      </c>
      <c r="L333" s="262">
        <v>21</v>
      </c>
      <c r="M333" s="262">
        <f>G333*(1+L333/100)</f>
        <v>0</v>
      </c>
      <c r="N333" s="260">
        <v>2.0999999999999999E-3</v>
      </c>
      <c r="O333" s="260">
        <f>ROUND(E333*N333,2)</f>
        <v>0</v>
      </c>
      <c r="P333" s="260">
        <v>0</v>
      </c>
      <c r="Q333" s="260">
        <f>ROUND(E333*P333,2)</f>
        <v>0</v>
      </c>
      <c r="R333" s="262"/>
      <c r="S333" s="262" t="s">
        <v>355</v>
      </c>
      <c r="T333" s="263" t="s">
        <v>358</v>
      </c>
      <c r="U333" s="224">
        <v>0.90300000000000002</v>
      </c>
      <c r="V333" s="224">
        <f>ROUND(E333*U333,2)</f>
        <v>0.9</v>
      </c>
      <c r="W333" s="224"/>
      <c r="X333" s="224" t="s">
        <v>240</v>
      </c>
      <c r="Y333" s="224" t="s">
        <v>207</v>
      </c>
      <c r="Z333" s="213"/>
      <c r="AA333" s="213"/>
      <c r="AB333" s="213"/>
      <c r="AC333" s="213"/>
      <c r="AD333" s="213"/>
      <c r="AE333" s="213"/>
      <c r="AF333" s="213"/>
      <c r="AG333" s="213" t="s">
        <v>241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ht="22.5" outlineLevel="1" x14ac:dyDescent="0.2">
      <c r="A334" s="257">
        <v>176</v>
      </c>
      <c r="B334" s="258" t="s">
        <v>1495</v>
      </c>
      <c r="C334" s="268" t="s">
        <v>1496</v>
      </c>
      <c r="D334" s="259" t="s">
        <v>261</v>
      </c>
      <c r="E334" s="260">
        <v>1</v>
      </c>
      <c r="F334" s="261"/>
      <c r="G334" s="262">
        <f>ROUND(E334*F334,2)</f>
        <v>0</v>
      </c>
      <c r="H334" s="261"/>
      <c r="I334" s="262">
        <f>ROUND(E334*H334,2)</f>
        <v>0</v>
      </c>
      <c r="J334" s="261"/>
      <c r="K334" s="262">
        <f>ROUND(E334*J334,2)</f>
        <v>0</v>
      </c>
      <c r="L334" s="262">
        <v>21</v>
      </c>
      <c r="M334" s="262">
        <f>G334*(1+L334/100)</f>
        <v>0</v>
      </c>
      <c r="N334" s="260">
        <v>2.0999999999999999E-3</v>
      </c>
      <c r="O334" s="260">
        <f>ROUND(E334*N334,2)</f>
        <v>0</v>
      </c>
      <c r="P334" s="260">
        <v>0</v>
      </c>
      <c r="Q334" s="260">
        <f>ROUND(E334*P334,2)</f>
        <v>0</v>
      </c>
      <c r="R334" s="262"/>
      <c r="S334" s="262" t="s">
        <v>355</v>
      </c>
      <c r="T334" s="263" t="s">
        <v>358</v>
      </c>
      <c r="U334" s="224">
        <v>0.90300000000000002</v>
      </c>
      <c r="V334" s="224">
        <f>ROUND(E334*U334,2)</f>
        <v>0.9</v>
      </c>
      <c r="W334" s="224"/>
      <c r="X334" s="224" t="s">
        <v>240</v>
      </c>
      <c r="Y334" s="224" t="s">
        <v>207</v>
      </c>
      <c r="Z334" s="213"/>
      <c r="AA334" s="213"/>
      <c r="AB334" s="213"/>
      <c r="AC334" s="213"/>
      <c r="AD334" s="213"/>
      <c r="AE334" s="213"/>
      <c r="AF334" s="213"/>
      <c r="AG334" s="213" t="s">
        <v>241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ht="22.5" outlineLevel="1" x14ac:dyDescent="0.2">
      <c r="A335" s="257">
        <v>177</v>
      </c>
      <c r="B335" s="258" t="s">
        <v>1497</v>
      </c>
      <c r="C335" s="268" t="s">
        <v>1498</v>
      </c>
      <c r="D335" s="259" t="s">
        <v>261</v>
      </c>
      <c r="E335" s="260">
        <v>2</v>
      </c>
      <c r="F335" s="261"/>
      <c r="G335" s="262">
        <f>ROUND(E335*F335,2)</f>
        <v>0</v>
      </c>
      <c r="H335" s="261"/>
      <c r="I335" s="262">
        <f>ROUND(E335*H335,2)</f>
        <v>0</v>
      </c>
      <c r="J335" s="261"/>
      <c r="K335" s="262">
        <f>ROUND(E335*J335,2)</f>
        <v>0</v>
      </c>
      <c r="L335" s="262">
        <v>21</v>
      </c>
      <c r="M335" s="262">
        <f>G335*(1+L335/100)</f>
        <v>0</v>
      </c>
      <c r="N335" s="260">
        <v>2.0999999999999999E-3</v>
      </c>
      <c r="O335" s="260">
        <f>ROUND(E335*N335,2)</f>
        <v>0</v>
      </c>
      <c r="P335" s="260">
        <v>0</v>
      </c>
      <c r="Q335" s="260">
        <f>ROUND(E335*P335,2)</f>
        <v>0</v>
      </c>
      <c r="R335" s="262"/>
      <c r="S335" s="262" t="s">
        <v>355</v>
      </c>
      <c r="T335" s="263" t="s">
        <v>358</v>
      </c>
      <c r="U335" s="224">
        <v>0.90300000000000002</v>
      </c>
      <c r="V335" s="224">
        <f>ROUND(E335*U335,2)</f>
        <v>1.81</v>
      </c>
      <c r="W335" s="224"/>
      <c r="X335" s="224" t="s">
        <v>240</v>
      </c>
      <c r="Y335" s="224" t="s">
        <v>207</v>
      </c>
      <c r="Z335" s="213"/>
      <c r="AA335" s="213"/>
      <c r="AB335" s="213"/>
      <c r="AC335" s="213"/>
      <c r="AD335" s="213"/>
      <c r="AE335" s="213"/>
      <c r="AF335" s="213"/>
      <c r="AG335" s="213" t="s">
        <v>241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ht="22.5" outlineLevel="1" x14ac:dyDescent="0.2">
      <c r="A336" s="257">
        <v>178</v>
      </c>
      <c r="B336" s="258" t="s">
        <v>1499</v>
      </c>
      <c r="C336" s="268" t="s">
        <v>1500</v>
      </c>
      <c r="D336" s="259" t="s">
        <v>261</v>
      </c>
      <c r="E336" s="260">
        <v>2</v>
      </c>
      <c r="F336" s="261"/>
      <c r="G336" s="262">
        <f>ROUND(E336*F336,2)</f>
        <v>0</v>
      </c>
      <c r="H336" s="261"/>
      <c r="I336" s="262">
        <f>ROUND(E336*H336,2)</f>
        <v>0</v>
      </c>
      <c r="J336" s="261"/>
      <c r="K336" s="262">
        <f>ROUND(E336*J336,2)</f>
        <v>0</v>
      </c>
      <c r="L336" s="262">
        <v>21</v>
      </c>
      <c r="M336" s="262">
        <f>G336*(1+L336/100)</f>
        <v>0</v>
      </c>
      <c r="N336" s="260">
        <v>2.0999999999999999E-3</v>
      </c>
      <c r="O336" s="260">
        <f>ROUND(E336*N336,2)</f>
        <v>0</v>
      </c>
      <c r="P336" s="260">
        <v>0</v>
      </c>
      <c r="Q336" s="260">
        <f>ROUND(E336*P336,2)</f>
        <v>0</v>
      </c>
      <c r="R336" s="262"/>
      <c r="S336" s="262" t="s">
        <v>355</v>
      </c>
      <c r="T336" s="263" t="s">
        <v>358</v>
      </c>
      <c r="U336" s="224">
        <v>0.90300000000000002</v>
      </c>
      <c r="V336" s="224">
        <f>ROUND(E336*U336,2)</f>
        <v>1.81</v>
      </c>
      <c r="W336" s="224"/>
      <c r="X336" s="224" t="s">
        <v>240</v>
      </c>
      <c r="Y336" s="224" t="s">
        <v>207</v>
      </c>
      <c r="Z336" s="213"/>
      <c r="AA336" s="213"/>
      <c r="AB336" s="213"/>
      <c r="AC336" s="213"/>
      <c r="AD336" s="213"/>
      <c r="AE336" s="213"/>
      <c r="AF336" s="213"/>
      <c r="AG336" s="213" t="s">
        <v>241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ht="22.5" outlineLevel="1" x14ac:dyDescent="0.2">
      <c r="A337" s="257">
        <v>179</v>
      </c>
      <c r="B337" s="258" t="s">
        <v>1501</v>
      </c>
      <c r="C337" s="268" t="s">
        <v>1502</v>
      </c>
      <c r="D337" s="259" t="s">
        <v>261</v>
      </c>
      <c r="E337" s="260">
        <v>1</v>
      </c>
      <c r="F337" s="261"/>
      <c r="G337" s="262">
        <f>ROUND(E337*F337,2)</f>
        <v>0</v>
      </c>
      <c r="H337" s="261"/>
      <c r="I337" s="262">
        <f>ROUND(E337*H337,2)</f>
        <v>0</v>
      </c>
      <c r="J337" s="261"/>
      <c r="K337" s="262">
        <f>ROUND(E337*J337,2)</f>
        <v>0</v>
      </c>
      <c r="L337" s="262">
        <v>21</v>
      </c>
      <c r="M337" s="262">
        <f>G337*(1+L337/100)</f>
        <v>0</v>
      </c>
      <c r="N337" s="260">
        <v>3.1E-2</v>
      </c>
      <c r="O337" s="260">
        <f>ROUND(E337*N337,2)</f>
        <v>0.03</v>
      </c>
      <c r="P337" s="260">
        <v>0</v>
      </c>
      <c r="Q337" s="260">
        <f>ROUND(E337*P337,2)</f>
        <v>0</v>
      </c>
      <c r="R337" s="262"/>
      <c r="S337" s="262" t="s">
        <v>355</v>
      </c>
      <c r="T337" s="263" t="s">
        <v>205</v>
      </c>
      <c r="U337" s="224">
        <v>0</v>
      </c>
      <c r="V337" s="224">
        <f>ROUND(E337*U337,2)</f>
        <v>0</v>
      </c>
      <c r="W337" s="224"/>
      <c r="X337" s="224" t="s">
        <v>291</v>
      </c>
      <c r="Y337" s="224" t="s">
        <v>207</v>
      </c>
      <c r="Z337" s="213"/>
      <c r="AA337" s="213"/>
      <c r="AB337" s="213"/>
      <c r="AC337" s="213"/>
      <c r="AD337" s="213"/>
      <c r="AE337" s="213"/>
      <c r="AF337" s="213"/>
      <c r="AG337" s="213" t="s">
        <v>292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ht="22.5" outlineLevel="1" x14ac:dyDescent="0.2">
      <c r="A338" s="257">
        <v>180</v>
      </c>
      <c r="B338" s="258" t="s">
        <v>1503</v>
      </c>
      <c r="C338" s="268" t="s">
        <v>1504</v>
      </c>
      <c r="D338" s="259" t="s">
        <v>261</v>
      </c>
      <c r="E338" s="260">
        <v>1</v>
      </c>
      <c r="F338" s="261"/>
      <c r="G338" s="262">
        <f>ROUND(E338*F338,2)</f>
        <v>0</v>
      </c>
      <c r="H338" s="261"/>
      <c r="I338" s="262">
        <f>ROUND(E338*H338,2)</f>
        <v>0</v>
      </c>
      <c r="J338" s="261"/>
      <c r="K338" s="262">
        <f>ROUND(E338*J338,2)</f>
        <v>0</v>
      </c>
      <c r="L338" s="262">
        <v>21</v>
      </c>
      <c r="M338" s="262">
        <f>G338*(1+L338/100)</f>
        <v>0</v>
      </c>
      <c r="N338" s="260">
        <v>3.1E-2</v>
      </c>
      <c r="O338" s="260">
        <f>ROUND(E338*N338,2)</f>
        <v>0.03</v>
      </c>
      <c r="P338" s="260">
        <v>0</v>
      </c>
      <c r="Q338" s="260">
        <f>ROUND(E338*P338,2)</f>
        <v>0</v>
      </c>
      <c r="R338" s="262"/>
      <c r="S338" s="262" t="s">
        <v>355</v>
      </c>
      <c r="T338" s="263" t="s">
        <v>205</v>
      </c>
      <c r="U338" s="224">
        <v>0</v>
      </c>
      <c r="V338" s="224">
        <f>ROUND(E338*U338,2)</f>
        <v>0</v>
      </c>
      <c r="W338" s="224"/>
      <c r="X338" s="224" t="s">
        <v>291</v>
      </c>
      <c r="Y338" s="224" t="s">
        <v>207</v>
      </c>
      <c r="Z338" s="213"/>
      <c r="AA338" s="213"/>
      <c r="AB338" s="213"/>
      <c r="AC338" s="213"/>
      <c r="AD338" s="213"/>
      <c r="AE338" s="213"/>
      <c r="AF338" s="213"/>
      <c r="AG338" s="213" t="s">
        <v>292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57">
        <v>181</v>
      </c>
      <c r="B339" s="258" t="s">
        <v>1505</v>
      </c>
      <c r="C339" s="268" t="s">
        <v>1506</v>
      </c>
      <c r="D339" s="259" t="s">
        <v>261</v>
      </c>
      <c r="E339" s="260">
        <v>1</v>
      </c>
      <c r="F339" s="261"/>
      <c r="G339" s="262">
        <f>ROUND(E339*F339,2)</f>
        <v>0</v>
      </c>
      <c r="H339" s="261"/>
      <c r="I339" s="262">
        <f>ROUND(E339*H339,2)</f>
        <v>0</v>
      </c>
      <c r="J339" s="261"/>
      <c r="K339" s="262">
        <f>ROUND(E339*J339,2)</f>
        <v>0</v>
      </c>
      <c r="L339" s="262">
        <v>21</v>
      </c>
      <c r="M339" s="262">
        <f>G339*(1+L339/100)</f>
        <v>0</v>
      </c>
      <c r="N339" s="260">
        <v>1.456E-2</v>
      </c>
      <c r="O339" s="260">
        <f>ROUND(E339*N339,2)</f>
        <v>0.01</v>
      </c>
      <c r="P339" s="260">
        <v>0</v>
      </c>
      <c r="Q339" s="260">
        <f>ROUND(E339*P339,2)</f>
        <v>0</v>
      </c>
      <c r="R339" s="262"/>
      <c r="S339" s="262" t="s">
        <v>355</v>
      </c>
      <c r="T339" s="263" t="s">
        <v>205</v>
      </c>
      <c r="U339" s="224">
        <v>0</v>
      </c>
      <c r="V339" s="224">
        <f>ROUND(E339*U339,2)</f>
        <v>0</v>
      </c>
      <c r="W339" s="224"/>
      <c r="X339" s="224" t="s">
        <v>291</v>
      </c>
      <c r="Y339" s="224" t="s">
        <v>207</v>
      </c>
      <c r="Z339" s="213"/>
      <c r="AA339" s="213"/>
      <c r="AB339" s="213"/>
      <c r="AC339" s="213"/>
      <c r="AD339" s="213"/>
      <c r="AE339" s="213"/>
      <c r="AF339" s="213"/>
      <c r="AG339" s="213" t="s">
        <v>292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57">
        <v>182</v>
      </c>
      <c r="B340" s="258" t="s">
        <v>1507</v>
      </c>
      <c r="C340" s="268" t="s">
        <v>1508</v>
      </c>
      <c r="D340" s="259" t="s">
        <v>261</v>
      </c>
      <c r="E340" s="260">
        <v>1</v>
      </c>
      <c r="F340" s="261"/>
      <c r="G340" s="262">
        <f>ROUND(E340*F340,2)</f>
        <v>0</v>
      </c>
      <c r="H340" s="261"/>
      <c r="I340" s="262">
        <f>ROUND(E340*H340,2)</f>
        <v>0</v>
      </c>
      <c r="J340" s="261"/>
      <c r="K340" s="262">
        <f>ROUND(E340*J340,2)</f>
        <v>0</v>
      </c>
      <c r="L340" s="262">
        <v>21</v>
      </c>
      <c r="M340" s="262">
        <f>G340*(1+L340/100)</f>
        <v>0</v>
      </c>
      <c r="N340" s="260">
        <v>1.456E-2</v>
      </c>
      <c r="O340" s="260">
        <f>ROUND(E340*N340,2)</f>
        <v>0.01</v>
      </c>
      <c r="P340" s="260">
        <v>0</v>
      </c>
      <c r="Q340" s="260">
        <f>ROUND(E340*P340,2)</f>
        <v>0</v>
      </c>
      <c r="R340" s="262"/>
      <c r="S340" s="262" t="s">
        <v>355</v>
      </c>
      <c r="T340" s="263" t="s">
        <v>205</v>
      </c>
      <c r="U340" s="224">
        <v>0</v>
      </c>
      <c r="V340" s="224">
        <f>ROUND(E340*U340,2)</f>
        <v>0</v>
      </c>
      <c r="W340" s="224"/>
      <c r="X340" s="224" t="s">
        <v>291</v>
      </c>
      <c r="Y340" s="224" t="s">
        <v>207</v>
      </c>
      <c r="Z340" s="213"/>
      <c r="AA340" s="213"/>
      <c r="AB340" s="213"/>
      <c r="AC340" s="213"/>
      <c r="AD340" s="213"/>
      <c r="AE340" s="213"/>
      <c r="AF340" s="213"/>
      <c r="AG340" s="213" t="s">
        <v>292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57">
        <v>183</v>
      </c>
      <c r="B341" s="258" t="s">
        <v>1509</v>
      </c>
      <c r="C341" s="268" t="s">
        <v>1510</v>
      </c>
      <c r="D341" s="259" t="s">
        <v>261</v>
      </c>
      <c r="E341" s="260">
        <v>1</v>
      </c>
      <c r="F341" s="261"/>
      <c r="G341" s="262">
        <f>ROUND(E341*F341,2)</f>
        <v>0</v>
      </c>
      <c r="H341" s="261"/>
      <c r="I341" s="262">
        <f>ROUND(E341*H341,2)</f>
        <v>0</v>
      </c>
      <c r="J341" s="261"/>
      <c r="K341" s="262">
        <f>ROUND(E341*J341,2)</f>
        <v>0</v>
      </c>
      <c r="L341" s="262">
        <v>21</v>
      </c>
      <c r="M341" s="262">
        <f>G341*(1+L341/100)</f>
        <v>0</v>
      </c>
      <c r="N341" s="260">
        <v>1.456E-2</v>
      </c>
      <c r="O341" s="260">
        <f>ROUND(E341*N341,2)</f>
        <v>0.01</v>
      </c>
      <c r="P341" s="260">
        <v>0</v>
      </c>
      <c r="Q341" s="260">
        <f>ROUND(E341*P341,2)</f>
        <v>0</v>
      </c>
      <c r="R341" s="262"/>
      <c r="S341" s="262" t="s">
        <v>355</v>
      </c>
      <c r="T341" s="263" t="s">
        <v>205</v>
      </c>
      <c r="U341" s="224">
        <v>0</v>
      </c>
      <c r="V341" s="224">
        <f>ROUND(E341*U341,2)</f>
        <v>0</v>
      </c>
      <c r="W341" s="224"/>
      <c r="X341" s="224" t="s">
        <v>291</v>
      </c>
      <c r="Y341" s="224" t="s">
        <v>207</v>
      </c>
      <c r="Z341" s="213"/>
      <c r="AA341" s="213"/>
      <c r="AB341" s="213"/>
      <c r="AC341" s="213"/>
      <c r="AD341" s="213"/>
      <c r="AE341" s="213"/>
      <c r="AF341" s="213"/>
      <c r="AG341" s="213" t="s">
        <v>292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57">
        <v>184</v>
      </c>
      <c r="B342" s="258" t="s">
        <v>1511</v>
      </c>
      <c r="C342" s="268" t="s">
        <v>1512</v>
      </c>
      <c r="D342" s="259" t="s">
        <v>261</v>
      </c>
      <c r="E342" s="260">
        <v>1</v>
      </c>
      <c r="F342" s="261"/>
      <c r="G342" s="262">
        <f>ROUND(E342*F342,2)</f>
        <v>0</v>
      </c>
      <c r="H342" s="261"/>
      <c r="I342" s="262">
        <f>ROUND(E342*H342,2)</f>
        <v>0</v>
      </c>
      <c r="J342" s="261"/>
      <c r="K342" s="262">
        <f>ROUND(E342*J342,2)</f>
        <v>0</v>
      </c>
      <c r="L342" s="262">
        <v>21</v>
      </c>
      <c r="M342" s="262">
        <f>G342*(1+L342/100)</f>
        <v>0</v>
      </c>
      <c r="N342" s="260">
        <v>1.456E-2</v>
      </c>
      <c r="O342" s="260">
        <f>ROUND(E342*N342,2)</f>
        <v>0.01</v>
      </c>
      <c r="P342" s="260">
        <v>0</v>
      </c>
      <c r="Q342" s="260">
        <f>ROUND(E342*P342,2)</f>
        <v>0</v>
      </c>
      <c r="R342" s="262"/>
      <c r="S342" s="262" t="s">
        <v>355</v>
      </c>
      <c r="T342" s="263" t="s">
        <v>205</v>
      </c>
      <c r="U342" s="224">
        <v>0</v>
      </c>
      <c r="V342" s="224">
        <f>ROUND(E342*U342,2)</f>
        <v>0</v>
      </c>
      <c r="W342" s="224"/>
      <c r="X342" s="224" t="s">
        <v>291</v>
      </c>
      <c r="Y342" s="224" t="s">
        <v>207</v>
      </c>
      <c r="Z342" s="213"/>
      <c r="AA342" s="213"/>
      <c r="AB342" s="213"/>
      <c r="AC342" s="213"/>
      <c r="AD342" s="213"/>
      <c r="AE342" s="213"/>
      <c r="AF342" s="213"/>
      <c r="AG342" s="213" t="s">
        <v>292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57">
        <v>185</v>
      </c>
      <c r="B343" s="258" t="s">
        <v>1513</v>
      </c>
      <c r="C343" s="268" t="s">
        <v>1514</v>
      </c>
      <c r="D343" s="259" t="s">
        <v>261</v>
      </c>
      <c r="E343" s="260">
        <v>2</v>
      </c>
      <c r="F343" s="261"/>
      <c r="G343" s="262">
        <f>ROUND(E343*F343,2)</f>
        <v>0</v>
      </c>
      <c r="H343" s="261"/>
      <c r="I343" s="262">
        <f>ROUND(E343*H343,2)</f>
        <v>0</v>
      </c>
      <c r="J343" s="261"/>
      <c r="K343" s="262">
        <f>ROUND(E343*J343,2)</f>
        <v>0</v>
      </c>
      <c r="L343" s="262">
        <v>21</v>
      </c>
      <c r="M343" s="262">
        <f>G343*(1+L343/100)</f>
        <v>0</v>
      </c>
      <c r="N343" s="260">
        <v>0</v>
      </c>
      <c r="O343" s="260">
        <f>ROUND(E343*N343,2)</f>
        <v>0</v>
      </c>
      <c r="P343" s="260">
        <v>0</v>
      </c>
      <c r="Q343" s="260">
        <f>ROUND(E343*P343,2)</f>
        <v>0</v>
      </c>
      <c r="R343" s="262"/>
      <c r="S343" s="262" t="s">
        <v>355</v>
      </c>
      <c r="T343" s="263" t="s">
        <v>205</v>
      </c>
      <c r="U343" s="224">
        <v>0</v>
      </c>
      <c r="V343" s="224">
        <f>ROUND(E343*U343,2)</f>
        <v>0</v>
      </c>
      <c r="W343" s="224"/>
      <c r="X343" s="224" t="s">
        <v>291</v>
      </c>
      <c r="Y343" s="224" t="s">
        <v>207</v>
      </c>
      <c r="Z343" s="213"/>
      <c r="AA343" s="213"/>
      <c r="AB343" s="213"/>
      <c r="AC343" s="213"/>
      <c r="AD343" s="213"/>
      <c r="AE343" s="213"/>
      <c r="AF343" s="213"/>
      <c r="AG343" s="213" t="s">
        <v>292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57">
        <v>186</v>
      </c>
      <c r="B344" s="258" t="s">
        <v>1515</v>
      </c>
      <c r="C344" s="268" t="s">
        <v>1516</v>
      </c>
      <c r="D344" s="259" t="s">
        <v>261</v>
      </c>
      <c r="E344" s="260">
        <v>4</v>
      </c>
      <c r="F344" s="261"/>
      <c r="G344" s="262">
        <f>ROUND(E344*F344,2)</f>
        <v>0</v>
      </c>
      <c r="H344" s="261"/>
      <c r="I344" s="262">
        <f>ROUND(E344*H344,2)</f>
        <v>0</v>
      </c>
      <c r="J344" s="261"/>
      <c r="K344" s="262">
        <f>ROUND(E344*J344,2)</f>
        <v>0</v>
      </c>
      <c r="L344" s="262">
        <v>21</v>
      </c>
      <c r="M344" s="262">
        <f>G344*(1+L344/100)</f>
        <v>0</v>
      </c>
      <c r="N344" s="260">
        <v>0</v>
      </c>
      <c r="O344" s="260">
        <f>ROUND(E344*N344,2)</f>
        <v>0</v>
      </c>
      <c r="P344" s="260">
        <v>0</v>
      </c>
      <c r="Q344" s="260">
        <f>ROUND(E344*P344,2)</f>
        <v>0</v>
      </c>
      <c r="R344" s="262"/>
      <c r="S344" s="262" t="s">
        <v>355</v>
      </c>
      <c r="T344" s="263" t="s">
        <v>205</v>
      </c>
      <c r="U344" s="224">
        <v>0</v>
      </c>
      <c r="V344" s="224">
        <f>ROUND(E344*U344,2)</f>
        <v>0</v>
      </c>
      <c r="W344" s="224"/>
      <c r="X344" s="224" t="s">
        <v>291</v>
      </c>
      <c r="Y344" s="224" t="s">
        <v>207</v>
      </c>
      <c r="Z344" s="213"/>
      <c r="AA344" s="213"/>
      <c r="AB344" s="213"/>
      <c r="AC344" s="213"/>
      <c r="AD344" s="213"/>
      <c r="AE344" s="213"/>
      <c r="AF344" s="213"/>
      <c r="AG344" s="213" t="s">
        <v>292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57">
        <v>187</v>
      </c>
      <c r="B345" s="258" t="s">
        <v>1517</v>
      </c>
      <c r="C345" s="268" t="s">
        <v>1518</v>
      </c>
      <c r="D345" s="259" t="s">
        <v>261</v>
      </c>
      <c r="E345" s="260">
        <v>8</v>
      </c>
      <c r="F345" s="261"/>
      <c r="G345" s="262">
        <f>ROUND(E345*F345,2)</f>
        <v>0</v>
      </c>
      <c r="H345" s="261"/>
      <c r="I345" s="262">
        <f>ROUND(E345*H345,2)</f>
        <v>0</v>
      </c>
      <c r="J345" s="261"/>
      <c r="K345" s="262">
        <f>ROUND(E345*J345,2)</f>
        <v>0</v>
      </c>
      <c r="L345" s="262">
        <v>21</v>
      </c>
      <c r="M345" s="262">
        <f>G345*(1+L345/100)</f>
        <v>0</v>
      </c>
      <c r="N345" s="260">
        <v>0</v>
      </c>
      <c r="O345" s="260">
        <f>ROUND(E345*N345,2)</f>
        <v>0</v>
      </c>
      <c r="P345" s="260">
        <v>0</v>
      </c>
      <c r="Q345" s="260">
        <f>ROUND(E345*P345,2)</f>
        <v>0</v>
      </c>
      <c r="R345" s="262"/>
      <c r="S345" s="262" t="s">
        <v>355</v>
      </c>
      <c r="T345" s="263" t="s">
        <v>205</v>
      </c>
      <c r="U345" s="224">
        <v>0</v>
      </c>
      <c r="V345" s="224">
        <f>ROUND(E345*U345,2)</f>
        <v>0</v>
      </c>
      <c r="W345" s="224"/>
      <c r="X345" s="224" t="s">
        <v>291</v>
      </c>
      <c r="Y345" s="224" t="s">
        <v>207</v>
      </c>
      <c r="Z345" s="213"/>
      <c r="AA345" s="213"/>
      <c r="AB345" s="213"/>
      <c r="AC345" s="213"/>
      <c r="AD345" s="213"/>
      <c r="AE345" s="213"/>
      <c r="AF345" s="213"/>
      <c r="AG345" s="213" t="s">
        <v>292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57">
        <v>188</v>
      </c>
      <c r="B346" s="258" t="s">
        <v>1519</v>
      </c>
      <c r="C346" s="268" t="s">
        <v>1520</v>
      </c>
      <c r="D346" s="259" t="s">
        <v>261</v>
      </c>
      <c r="E346" s="260">
        <v>4</v>
      </c>
      <c r="F346" s="261"/>
      <c r="G346" s="262">
        <f>ROUND(E346*F346,2)</f>
        <v>0</v>
      </c>
      <c r="H346" s="261"/>
      <c r="I346" s="262">
        <f>ROUND(E346*H346,2)</f>
        <v>0</v>
      </c>
      <c r="J346" s="261"/>
      <c r="K346" s="262">
        <f>ROUND(E346*J346,2)</f>
        <v>0</v>
      </c>
      <c r="L346" s="262">
        <v>21</v>
      </c>
      <c r="M346" s="262">
        <f>G346*(1+L346/100)</f>
        <v>0</v>
      </c>
      <c r="N346" s="260">
        <v>0</v>
      </c>
      <c r="O346" s="260">
        <f>ROUND(E346*N346,2)</f>
        <v>0</v>
      </c>
      <c r="P346" s="260">
        <v>0</v>
      </c>
      <c r="Q346" s="260">
        <f>ROUND(E346*P346,2)</f>
        <v>0</v>
      </c>
      <c r="R346" s="262"/>
      <c r="S346" s="262" t="s">
        <v>355</v>
      </c>
      <c r="T346" s="263" t="s">
        <v>205</v>
      </c>
      <c r="U346" s="224">
        <v>0</v>
      </c>
      <c r="V346" s="224">
        <f>ROUND(E346*U346,2)</f>
        <v>0</v>
      </c>
      <c r="W346" s="224"/>
      <c r="X346" s="224" t="s">
        <v>291</v>
      </c>
      <c r="Y346" s="224" t="s">
        <v>207</v>
      </c>
      <c r="Z346" s="213"/>
      <c r="AA346" s="213"/>
      <c r="AB346" s="213"/>
      <c r="AC346" s="213"/>
      <c r="AD346" s="213"/>
      <c r="AE346" s="213"/>
      <c r="AF346" s="213"/>
      <c r="AG346" s="213" t="s">
        <v>292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57">
        <v>189</v>
      </c>
      <c r="B347" s="258" t="s">
        <v>1521</v>
      </c>
      <c r="C347" s="268" t="s">
        <v>1522</v>
      </c>
      <c r="D347" s="259" t="s">
        <v>266</v>
      </c>
      <c r="E347" s="260">
        <v>0.13284000000000001</v>
      </c>
      <c r="F347" s="261"/>
      <c r="G347" s="262">
        <f>ROUND(E347*F347,2)</f>
        <v>0</v>
      </c>
      <c r="H347" s="261"/>
      <c r="I347" s="262">
        <f>ROUND(E347*H347,2)</f>
        <v>0</v>
      </c>
      <c r="J347" s="261"/>
      <c r="K347" s="262">
        <f>ROUND(E347*J347,2)</f>
        <v>0</v>
      </c>
      <c r="L347" s="262">
        <v>21</v>
      </c>
      <c r="M347" s="262">
        <f>G347*(1+L347/100)</f>
        <v>0</v>
      </c>
      <c r="N347" s="260">
        <v>0</v>
      </c>
      <c r="O347" s="260">
        <f>ROUND(E347*N347,2)</f>
        <v>0</v>
      </c>
      <c r="P347" s="260">
        <v>0</v>
      </c>
      <c r="Q347" s="260">
        <f>ROUND(E347*P347,2)</f>
        <v>0</v>
      </c>
      <c r="R347" s="262" t="s">
        <v>1155</v>
      </c>
      <c r="S347" s="262" t="s">
        <v>204</v>
      </c>
      <c r="T347" s="263" t="s">
        <v>204</v>
      </c>
      <c r="U347" s="224">
        <v>3.0750000000000002</v>
      </c>
      <c r="V347" s="224">
        <f>ROUND(E347*U347,2)</f>
        <v>0.41</v>
      </c>
      <c r="W347" s="224"/>
      <c r="X347" s="224" t="s">
        <v>711</v>
      </c>
      <c r="Y347" s="224" t="s">
        <v>207</v>
      </c>
      <c r="Z347" s="213"/>
      <c r="AA347" s="213"/>
      <c r="AB347" s="213"/>
      <c r="AC347" s="213"/>
      <c r="AD347" s="213"/>
      <c r="AE347" s="213"/>
      <c r="AF347" s="213"/>
      <c r="AG347" s="213" t="s">
        <v>712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x14ac:dyDescent="0.2">
      <c r="A348" s="229" t="s">
        <v>199</v>
      </c>
      <c r="B348" s="230" t="s">
        <v>149</v>
      </c>
      <c r="C348" s="245" t="s">
        <v>150</v>
      </c>
      <c r="D348" s="231"/>
      <c r="E348" s="232"/>
      <c r="F348" s="233"/>
      <c r="G348" s="233">
        <f>SUMIF(AG349:AG365,"&lt;&gt;NOR",G349:G365)</f>
        <v>0</v>
      </c>
      <c r="H348" s="233"/>
      <c r="I348" s="233">
        <f>SUM(I349:I365)</f>
        <v>0</v>
      </c>
      <c r="J348" s="233"/>
      <c r="K348" s="233">
        <f>SUM(K349:K365)</f>
        <v>0</v>
      </c>
      <c r="L348" s="233"/>
      <c r="M348" s="233">
        <f>SUM(M349:M365)</f>
        <v>0</v>
      </c>
      <c r="N348" s="232"/>
      <c r="O348" s="232">
        <f>SUM(O349:O365)</f>
        <v>7.0000000000000007E-2</v>
      </c>
      <c r="P348" s="232"/>
      <c r="Q348" s="232">
        <f>SUM(Q349:Q365)</f>
        <v>0</v>
      </c>
      <c r="R348" s="233"/>
      <c r="S348" s="233"/>
      <c r="T348" s="234"/>
      <c r="U348" s="228"/>
      <c r="V348" s="228">
        <f>SUM(V349:V365)</f>
        <v>25.709999999999997</v>
      </c>
      <c r="W348" s="228"/>
      <c r="X348" s="228"/>
      <c r="Y348" s="228"/>
      <c r="AG348" t="s">
        <v>200</v>
      </c>
    </row>
    <row r="349" spans="1:60" ht="22.5" outlineLevel="1" x14ac:dyDescent="0.2">
      <c r="A349" s="257">
        <v>190</v>
      </c>
      <c r="B349" s="258" t="s">
        <v>1523</v>
      </c>
      <c r="C349" s="268" t="s">
        <v>1524</v>
      </c>
      <c r="D349" s="259" t="s">
        <v>1279</v>
      </c>
      <c r="E349" s="260">
        <v>30</v>
      </c>
      <c r="F349" s="261"/>
      <c r="G349" s="262">
        <f>ROUND(E349*F349,2)</f>
        <v>0</v>
      </c>
      <c r="H349" s="261"/>
      <c r="I349" s="262">
        <f>ROUND(E349*H349,2)</f>
        <v>0</v>
      </c>
      <c r="J349" s="261"/>
      <c r="K349" s="262">
        <f>ROUND(E349*J349,2)</f>
        <v>0</v>
      </c>
      <c r="L349" s="262">
        <v>21</v>
      </c>
      <c r="M349" s="262">
        <f>G349*(1+L349/100)</f>
        <v>0</v>
      </c>
      <c r="N349" s="260">
        <v>3.6000000000000002E-4</v>
      </c>
      <c r="O349" s="260">
        <f>ROUND(E349*N349,2)</f>
        <v>0.01</v>
      </c>
      <c r="P349" s="260">
        <v>0</v>
      </c>
      <c r="Q349" s="260">
        <f>ROUND(E349*P349,2)</f>
        <v>0</v>
      </c>
      <c r="R349" s="262" t="s">
        <v>811</v>
      </c>
      <c r="S349" s="262" t="s">
        <v>204</v>
      </c>
      <c r="T349" s="263" t="s">
        <v>204</v>
      </c>
      <c r="U349" s="224">
        <v>0.219</v>
      </c>
      <c r="V349" s="224">
        <f>ROUND(E349*U349,2)</f>
        <v>6.57</v>
      </c>
      <c r="W349" s="224"/>
      <c r="X349" s="224" t="s">
        <v>240</v>
      </c>
      <c r="Y349" s="224" t="s">
        <v>207</v>
      </c>
      <c r="Z349" s="213"/>
      <c r="AA349" s="213"/>
      <c r="AB349" s="213"/>
      <c r="AC349" s="213"/>
      <c r="AD349" s="213"/>
      <c r="AE349" s="213"/>
      <c r="AF349" s="213"/>
      <c r="AG349" s="213" t="s">
        <v>241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ht="22.5" outlineLevel="1" x14ac:dyDescent="0.2">
      <c r="A350" s="257">
        <v>191</v>
      </c>
      <c r="B350" s="258" t="s">
        <v>1525</v>
      </c>
      <c r="C350" s="268" t="s">
        <v>1526</v>
      </c>
      <c r="D350" s="259" t="s">
        <v>1279</v>
      </c>
      <c r="E350" s="260">
        <v>10</v>
      </c>
      <c r="F350" s="261"/>
      <c r="G350" s="262">
        <f>ROUND(E350*F350,2)</f>
        <v>0</v>
      </c>
      <c r="H350" s="261"/>
      <c r="I350" s="262">
        <f>ROUND(E350*H350,2)</f>
        <v>0</v>
      </c>
      <c r="J350" s="261"/>
      <c r="K350" s="262">
        <f>ROUND(E350*J350,2)</f>
        <v>0</v>
      </c>
      <c r="L350" s="262">
        <v>21</v>
      </c>
      <c r="M350" s="262">
        <f>G350*(1+L350/100)</f>
        <v>0</v>
      </c>
      <c r="N350" s="260">
        <v>3.6000000000000002E-4</v>
      </c>
      <c r="O350" s="260">
        <f>ROUND(E350*N350,2)</f>
        <v>0</v>
      </c>
      <c r="P350" s="260">
        <v>0</v>
      </c>
      <c r="Q350" s="260">
        <f>ROUND(E350*P350,2)</f>
        <v>0</v>
      </c>
      <c r="R350" s="262" t="s">
        <v>811</v>
      </c>
      <c r="S350" s="262" t="s">
        <v>204</v>
      </c>
      <c r="T350" s="263" t="s">
        <v>204</v>
      </c>
      <c r="U350" s="224">
        <v>0.219</v>
      </c>
      <c r="V350" s="224">
        <f>ROUND(E350*U350,2)</f>
        <v>2.19</v>
      </c>
      <c r="W350" s="224"/>
      <c r="X350" s="224" t="s">
        <v>240</v>
      </c>
      <c r="Y350" s="224" t="s">
        <v>207</v>
      </c>
      <c r="Z350" s="213"/>
      <c r="AA350" s="213"/>
      <c r="AB350" s="213"/>
      <c r="AC350" s="213"/>
      <c r="AD350" s="213"/>
      <c r="AE350" s="213"/>
      <c r="AF350" s="213"/>
      <c r="AG350" s="213" t="s">
        <v>241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ht="22.5" outlineLevel="1" x14ac:dyDescent="0.2">
      <c r="A351" s="257">
        <v>192</v>
      </c>
      <c r="B351" s="258" t="s">
        <v>1527</v>
      </c>
      <c r="C351" s="268" t="s">
        <v>1528</v>
      </c>
      <c r="D351" s="259" t="s">
        <v>1279</v>
      </c>
      <c r="E351" s="260">
        <v>15</v>
      </c>
      <c r="F351" s="261"/>
      <c r="G351" s="262">
        <f>ROUND(E351*F351,2)</f>
        <v>0</v>
      </c>
      <c r="H351" s="261"/>
      <c r="I351" s="262">
        <f>ROUND(E351*H351,2)</f>
        <v>0</v>
      </c>
      <c r="J351" s="261"/>
      <c r="K351" s="262">
        <f>ROUND(E351*J351,2)</f>
        <v>0</v>
      </c>
      <c r="L351" s="262">
        <v>21</v>
      </c>
      <c r="M351" s="262">
        <f>G351*(1+L351/100)</f>
        <v>0</v>
      </c>
      <c r="N351" s="260">
        <v>3.6000000000000002E-4</v>
      </c>
      <c r="O351" s="260">
        <f>ROUND(E351*N351,2)</f>
        <v>0.01</v>
      </c>
      <c r="P351" s="260">
        <v>0</v>
      </c>
      <c r="Q351" s="260">
        <f>ROUND(E351*P351,2)</f>
        <v>0</v>
      </c>
      <c r="R351" s="262" t="s">
        <v>811</v>
      </c>
      <c r="S351" s="262" t="s">
        <v>204</v>
      </c>
      <c r="T351" s="263" t="s">
        <v>204</v>
      </c>
      <c r="U351" s="224">
        <v>0.219</v>
      </c>
      <c r="V351" s="224">
        <f>ROUND(E351*U351,2)</f>
        <v>3.29</v>
      </c>
      <c r="W351" s="224"/>
      <c r="X351" s="224" t="s">
        <v>240</v>
      </c>
      <c r="Y351" s="224" t="s">
        <v>207</v>
      </c>
      <c r="Z351" s="213"/>
      <c r="AA351" s="213"/>
      <c r="AB351" s="213"/>
      <c r="AC351" s="213"/>
      <c r="AD351" s="213"/>
      <c r="AE351" s="213"/>
      <c r="AF351" s="213"/>
      <c r="AG351" s="213" t="s">
        <v>241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36">
        <v>193</v>
      </c>
      <c r="B352" s="237" t="s">
        <v>1529</v>
      </c>
      <c r="C352" s="246" t="s">
        <v>1530</v>
      </c>
      <c r="D352" s="238" t="s">
        <v>245</v>
      </c>
      <c r="E352" s="239">
        <v>32</v>
      </c>
      <c r="F352" s="240"/>
      <c r="G352" s="241">
        <f>ROUND(E352*F352,2)</f>
        <v>0</v>
      </c>
      <c r="H352" s="240"/>
      <c r="I352" s="241">
        <f>ROUND(E352*H352,2)</f>
        <v>0</v>
      </c>
      <c r="J352" s="240"/>
      <c r="K352" s="241">
        <f>ROUND(E352*J352,2)</f>
        <v>0</v>
      </c>
      <c r="L352" s="241">
        <v>21</v>
      </c>
      <c r="M352" s="241">
        <f>G352*(1+L352/100)</f>
        <v>0</v>
      </c>
      <c r="N352" s="239">
        <v>2.0000000000000001E-4</v>
      </c>
      <c r="O352" s="239">
        <f>ROUND(E352*N352,2)</f>
        <v>0.01</v>
      </c>
      <c r="P352" s="239">
        <v>0</v>
      </c>
      <c r="Q352" s="239">
        <f>ROUND(E352*P352,2)</f>
        <v>0</v>
      </c>
      <c r="R352" s="241" t="s">
        <v>811</v>
      </c>
      <c r="S352" s="241" t="s">
        <v>204</v>
      </c>
      <c r="T352" s="242" t="s">
        <v>204</v>
      </c>
      <c r="U352" s="224">
        <v>1.15E-2</v>
      </c>
      <c r="V352" s="224">
        <f>ROUND(E352*U352,2)</f>
        <v>0.37</v>
      </c>
      <c r="W352" s="224"/>
      <c r="X352" s="224" t="s">
        <v>240</v>
      </c>
      <c r="Y352" s="224" t="s">
        <v>207</v>
      </c>
      <c r="Z352" s="213"/>
      <c r="AA352" s="213"/>
      <c r="AB352" s="213"/>
      <c r="AC352" s="213"/>
      <c r="AD352" s="213"/>
      <c r="AE352" s="213"/>
      <c r="AF352" s="213"/>
      <c r="AG352" s="213" t="s">
        <v>241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2" x14ac:dyDescent="0.2">
      <c r="A353" s="220"/>
      <c r="B353" s="221"/>
      <c r="C353" s="267" t="s">
        <v>1531</v>
      </c>
      <c r="D353" s="256"/>
      <c r="E353" s="256"/>
      <c r="F353" s="256"/>
      <c r="G353" s="256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24"/>
      <c r="Z353" s="213"/>
      <c r="AA353" s="213"/>
      <c r="AB353" s="213"/>
      <c r="AC353" s="213"/>
      <c r="AD353" s="213"/>
      <c r="AE353" s="213"/>
      <c r="AF353" s="213"/>
      <c r="AG353" s="213" t="s">
        <v>253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2" x14ac:dyDescent="0.2">
      <c r="A354" s="220"/>
      <c r="B354" s="221"/>
      <c r="C354" s="248" t="s">
        <v>1532</v>
      </c>
      <c r="D354" s="226"/>
      <c r="E354" s="227">
        <v>24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3"/>
      <c r="AA354" s="213"/>
      <c r="AB354" s="213"/>
      <c r="AC354" s="213"/>
      <c r="AD354" s="213"/>
      <c r="AE354" s="213"/>
      <c r="AF354" s="213"/>
      <c r="AG354" s="213" t="s">
        <v>232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3" x14ac:dyDescent="0.2">
      <c r="A355" s="220"/>
      <c r="B355" s="221"/>
      <c r="C355" s="248" t="s">
        <v>1533</v>
      </c>
      <c r="D355" s="226"/>
      <c r="E355" s="227">
        <v>8</v>
      </c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24"/>
      <c r="Z355" s="213"/>
      <c r="AA355" s="213"/>
      <c r="AB355" s="213"/>
      <c r="AC355" s="213"/>
      <c r="AD355" s="213"/>
      <c r="AE355" s="213"/>
      <c r="AF355" s="213"/>
      <c r="AG355" s="213" t="s">
        <v>232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36">
        <v>194</v>
      </c>
      <c r="B356" s="237" t="s">
        <v>1534</v>
      </c>
      <c r="C356" s="246" t="s">
        <v>1535</v>
      </c>
      <c r="D356" s="238" t="s">
        <v>245</v>
      </c>
      <c r="E356" s="239">
        <v>12</v>
      </c>
      <c r="F356" s="240"/>
      <c r="G356" s="241">
        <f>ROUND(E356*F356,2)</f>
        <v>0</v>
      </c>
      <c r="H356" s="240"/>
      <c r="I356" s="241">
        <f>ROUND(E356*H356,2)</f>
        <v>0</v>
      </c>
      <c r="J356" s="240"/>
      <c r="K356" s="241">
        <f>ROUND(E356*J356,2)</f>
        <v>0</v>
      </c>
      <c r="L356" s="241">
        <v>21</v>
      </c>
      <c r="M356" s="241">
        <f>G356*(1+L356/100)</f>
        <v>0</v>
      </c>
      <c r="N356" s="239">
        <v>2.4000000000000001E-4</v>
      </c>
      <c r="O356" s="239">
        <f>ROUND(E356*N356,2)</f>
        <v>0</v>
      </c>
      <c r="P356" s="239">
        <v>0</v>
      </c>
      <c r="Q356" s="239">
        <f>ROUND(E356*P356,2)</f>
        <v>0</v>
      </c>
      <c r="R356" s="241" t="s">
        <v>811</v>
      </c>
      <c r="S356" s="241" t="s">
        <v>204</v>
      </c>
      <c r="T356" s="242" t="s">
        <v>204</v>
      </c>
      <c r="U356" s="224">
        <v>1.15E-2</v>
      </c>
      <c r="V356" s="224">
        <f>ROUND(E356*U356,2)</f>
        <v>0.14000000000000001</v>
      </c>
      <c r="W356" s="224"/>
      <c r="X356" s="224" t="s">
        <v>240</v>
      </c>
      <c r="Y356" s="224" t="s">
        <v>207</v>
      </c>
      <c r="Z356" s="213"/>
      <c r="AA356" s="213"/>
      <c r="AB356" s="213"/>
      <c r="AC356" s="213"/>
      <c r="AD356" s="213"/>
      <c r="AE356" s="213"/>
      <c r="AF356" s="213"/>
      <c r="AG356" s="213" t="s">
        <v>241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2" x14ac:dyDescent="0.2">
      <c r="A357" s="220"/>
      <c r="B357" s="221"/>
      <c r="C357" s="267" t="s">
        <v>1531</v>
      </c>
      <c r="D357" s="256"/>
      <c r="E357" s="256"/>
      <c r="F357" s="256"/>
      <c r="G357" s="256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24"/>
      <c r="Z357" s="213"/>
      <c r="AA357" s="213"/>
      <c r="AB357" s="213"/>
      <c r="AC357" s="213"/>
      <c r="AD357" s="213"/>
      <c r="AE357" s="213"/>
      <c r="AF357" s="213"/>
      <c r="AG357" s="213" t="s">
        <v>253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36">
        <v>195</v>
      </c>
      <c r="B358" s="237" t="s">
        <v>1536</v>
      </c>
      <c r="C358" s="246" t="s">
        <v>1537</v>
      </c>
      <c r="D358" s="238" t="s">
        <v>289</v>
      </c>
      <c r="E358" s="239">
        <v>30.3</v>
      </c>
      <c r="F358" s="240"/>
      <c r="G358" s="241">
        <f>ROUND(E358*F358,2)</f>
        <v>0</v>
      </c>
      <c r="H358" s="240"/>
      <c r="I358" s="241">
        <f>ROUND(E358*H358,2)</f>
        <v>0</v>
      </c>
      <c r="J358" s="240"/>
      <c r="K358" s="241">
        <f>ROUND(E358*J358,2)</f>
        <v>0</v>
      </c>
      <c r="L358" s="241">
        <v>21</v>
      </c>
      <c r="M358" s="241">
        <f>G358*(1+L358/100)</f>
        <v>0</v>
      </c>
      <c r="N358" s="239">
        <v>6.0000000000000002E-5</v>
      </c>
      <c r="O358" s="239">
        <f>ROUND(E358*N358,2)</f>
        <v>0</v>
      </c>
      <c r="P358" s="239">
        <v>0</v>
      </c>
      <c r="Q358" s="239">
        <f>ROUND(E358*P358,2)</f>
        <v>0</v>
      </c>
      <c r="R358" s="241" t="s">
        <v>811</v>
      </c>
      <c r="S358" s="241" t="s">
        <v>204</v>
      </c>
      <c r="T358" s="242" t="s">
        <v>204</v>
      </c>
      <c r="U358" s="224">
        <v>0.42599999999999999</v>
      </c>
      <c r="V358" s="224">
        <f>ROUND(E358*U358,2)</f>
        <v>12.91</v>
      </c>
      <c r="W358" s="224"/>
      <c r="X358" s="224" t="s">
        <v>240</v>
      </c>
      <c r="Y358" s="224" t="s">
        <v>207</v>
      </c>
      <c r="Z358" s="213"/>
      <c r="AA358" s="213"/>
      <c r="AB358" s="213"/>
      <c r="AC358" s="213"/>
      <c r="AD358" s="213"/>
      <c r="AE358" s="213"/>
      <c r="AF358" s="213"/>
      <c r="AG358" s="213" t="s">
        <v>241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2" x14ac:dyDescent="0.2">
      <c r="A359" s="220"/>
      <c r="B359" s="221"/>
      <c r="C359" s="248" t="s">
        <v>1538</v>
      </c>
      <c r="D359" s="226"/>
      <c r="E359" s="227">
        <v>21.5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3"/>
      <c r="AA359" s="213"/>
      <c r="AB359" s="213"/>
      <c r="AC359" s="213"/>
      <c r="AD359" s="213"/>
      <c r="AE359" s="213"/>
      <c r="AF359" s="213"/>
      <c r="AG359" s="213" t="s">
        <v>232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3" x14ac:dyDescent="0.2">
      <c r="A360" s="220"/>
      <c r="B360" s="221"/>
      <c r="C360" s="248" t="s">
        <v>1539</v>
      </c>
      <c r="D360" s="226"/>
      <c r="E360" s="227">
        <v>8.8000000000000007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3"/>
      <c r="AA360" s="213"/>
      <c r="AB360" s="213"/>
      <c r="AC360" s="213"/>
      <c r="AD360" s="213"/>
      <c r="AE360" s="213"/>
      <c r="AF360" s="213"/>
      <c r="AG360" s="213" t="s">
        <v>232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57">
        <v>196</v>
      </c>
      <c r="B361" s="258" t="s">
        <v>1540</v>
      </c>
      <c r="C361" s="268" t="s">
        <v>1541</v>
      </c>
      <c r="D361" s="259" t="s">
        <v>245</v>
      </c>
      <c r="E361" s="260">
        <v>35</v>
      </c>
      <c r="F361" s="261"/>
      <c r="G361" s="262">
        <f>ROUND(E361*F361,2)</f>
        <v>0</v>
      </c>
      <c r="H361" s="261"/>
      <c r="I361" s="262">
        <f>ROUND(E361*H361,2)</f>
        <v>0</v>
      </c>
      <c r="J361" s="261"/>
      <c r="K361" s="262">
        <f>ROUND(E361*J361,2)</f>
        <v>0</v>
      </c>
      <c r="L361" s="262">
        <v>21</v>
      </c>
      <c r="M361" s="262">
        <f>G361*(1+L361/100)</f>
        <v>0</v>
      </c>
      <c r="N361" s="260">
        <v>3.2000000000000003E-4</v>
      </c>
      <c r="O361" s="260">
        <f>ROUND(E361*N361,2)</f>
        <v>0.01</v>
      </c>
      <c r="P361" s="260">
        <v>0</v>
      </c>
      <c r="Q361" s="260">
        <f>ROUND(E361*P361,2)</f>
        <v>0</v>
      </c>
      <c r="R361" s="262" t="s">
        <v>290</v>
      </c>
      <c r="S361" s="262" t="s">
        <v>204</v>
      </c>
      <c r="T361" s="263" t="s">
        <v>204</v>
      </c>
      <c r="U361" s="224">
        <v>0</v>
      </c>
      <c r="V361" s="224">
        <f>ROUND(E361*U361,2)</f>
        <v>0</v>
      </c>
      <c r="W361" s="224"/>
      <c r="X361" s="224" t="s">
        <v>291</v>
      </c>
      <c r="Y361" s="224" t="s">
        <v>207</v>
      </c>
      <c r="Z361" s="213"/>
      <c r="AA361" s="213"/>
      <c r="AB361" s="213"/>
      <c r="AC361" s="213"/>
      <c r="AD361" s="213"/>
      <c r="AE361" s="213"/>
      <c r="AF361" s="213"/>
      <c r="AG361" s="213" t="s">
        <v>292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36">
        <v>197</v>
      </c>
      <c r="B362" s="237" t="s">
        <v>1542</v>
      </c>
      <c r="C362" s="246" t="s">
        <v>1543</v>
      </c>
      <c r="D362" s="238" t="s">
        <v>289</v>
      </c>
      <c r="E362" s="239">
        <v>30.3</v>
      </c>
      <c r="F362" s="240"/>
      <c r="G362" s="241">
        <f>ROUND(E362*F362,2)</f>
        <v>0</v>
      </c>
      <c r="H362" s="240"/>
      <c r="I362" s="241">
        <f>ROUND(E362*H362,2)</f>
        <v>0</v>
      </c>
      <c r="J362" s="240"/>
      <c r="K362" s="241">
        <f>ROUND(E362*J362,2)</f>
        <v>0</v>
      </c>
      <c r="L362" s="241">
        <v>21</v>
      </c>
      <c r="M362" s="241">
        <f>G362*(1+L362/100)</f>
        <v>0</v>
      </c>
      <c r="N362" s="239">
        <v>1E-3</v>
      </c>
      <c r="O362" s="239">
        <f>ROUND(E362*N362,2)</f>
        <v>0.03</v>
      </c>
      <c r="P362" s="239">
        <v>0</v>
      </c>
      <c r="Q362" s="239">
        <f>ROUND(E362*P362,2)</f>
        <v>0</v>
      </c>
      <c r="R362" s="241" t="s">
        <v>290</v>
      </c>
      <c r="S362" s="241" t="s">
        <v>204</v>
      </c>
      <c r="T362" s="242" t="s">
        <v>204</v>
      </c>
      <c r="U362" s="224">
        <v>0</v>
      </c>
      <c r="V362" s="224">
        <f>ROUND(E362*U362,2)</f>
        <v>0</v>
      </c>
      <c r="W362" s="224"/>
      <c r="X362" s="224" t="s">
        <v>291</v>
      </c>
      <c r="Y362" s="224" t="s">
        <v>207</v>
      </c>
      <c r="Z362" s="213"/>
      <c r="AA362" s="213"/>
      <c r="AB362" s="213"/>
      <c r="AC362" s="213"/>
      <c r="AD362" s="213"/>
      <c r="AE362" s="213"/>
      <c r="AF362" s="213"/>
      <c r="AG362" s="213" t="s">
        <v>292</v>
      </c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2" x14ac:dyDescent="0.2">
      <c r="A363" s="220"/>
      <c r="B363" s="221"/>
      <c r="C363" s="248" t="s">
        <v>1544</v>
      </c>
      <c r="D363" s="226"/>
      <c r="E363" s="227">
        <v>30.3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3"/>
      <c r="AA363" s="213"/>
      <c r="AB363" s="213"/>
      <c r="AC363" s="213"/>
      <c r="AD363" s="213"/>
      <c r="AE363" s="213"/>
      <c r="AF363" s="213"/>
      <c r="AG363" s="213" t="s">
        <v>232</v>
      </c>
      <c r="AH363" s="213">
        <v>5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36">
        <v>198</v>
      </c>
      <c r="B364" s="237" t="s">
        <v>1545</v>
      </c>
      <c r="C364" s="246" t="s">
        <v>822</v>
      </c>
      <c r="D364" s="238" t="s">
        <v>266</v>
      </c>
      <c r="E364" s="239">
        <v>7.2400000000000006E-2</v>
      </c>
      <c r="F364" s="240"/>
      <c r="G364" s="241">
        <f>ROUND(E364*F364,2)</f>
        <v>0</v>
      </c>
      <c r="H364" s="240"/>
      <c r="I364" s="241">
        <f>ROUND(E364*H364,2)</f>
        <v>0</v>
      </c>
      <c r="J364" s="240"/>
      <c r="K364" s="241">
        <f>ROUND(E364*J364,2)</f>
        <v>0</v>
      </c>
      <c r="L364" s="241">
        <v>21</v>
      </c>
      <c r="M364" s="241">
        <f>G364*(1+L364/100)</f>
        <v>0</v>
      </c>
      <c r="N364" s="239">
        <v>0</v>
      </c>
      <c r="O364" s="239">
        <f>ROUND(E364*N364,2)</f>
        <v>0</v>
      </c>
      <c r="P364" s="239">
        <v>0</v>
      </c>
      <c r="Q364" s="239">
        <f>ROUND(E364*P364,2)</f>
        <v>0</v>
      </c>
      <c r="R364" s="241" t="s">
        <v>811</v>
      </c>
      <c r="S364" s="241" t="s">
        <v>204</v>
      </c>
      <c r="T364" s="242" t="s">
        <v>204</v>
      </c>
      <c r="U364" s="224">
        <v>3.327</v>
      </c>
      <c r="V364" s="224">
        <f>ROUND(E364*U364,2)</f>
        <v>0.24</v>
      </c>
      <c r="W364" s="224"/>
      <c r="X364" s="224" t="s">
        <v>711</v>
      </c>
      <c r="Y364" s="224" t="s">
        <v>207</v>
      </c>
      <c r="Z364" s="213"/>
      <c r="AA364" s="213"/>
      <c r="AB364" s="213"/>
      <c r="AC364" s="213"/>
      <c r="AD364" s="213"/>
      <c r="AE364" s="213"/>
      <c r="AF364" s="213"/>
      <c r="AG364" s="213" t="s">
        <v>712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2" x14ac:dyDescent="0.2">
      <c r="A365" s="220"/>
      <c r="B365" s="221"/>
      <c r="C365" s="267" t="s">
        <v>757</v>
      </c>
      <c r="D365" s="256"/>
      <c r="E365" s="256"/>
      <c r="F365" s="256"/>
      <c r="G365" s="256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24"/>
      <c r="Z365" s="213"/>
      <c r="AA365" s="213"/>
      <c r="AB365" s="213"/>
      <c r="AC365" s="213"/>
      <c r="AD365" s="213"/>
      <c r="AE365" s="213"/>
      <c r="AF365" s="213"/>
      <c r="AG365" s="213" t="s">
        <v>253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x14ac:dyDescent="0.2">
      <c r="A366" s="229" t="s">
        <v>199</v>
      </c>
      <c r="B366" s="230" t="s">
        <v>157</v>
      </c>
      <c r="C366" s="245" t="s">
        <v>158</v>
      </c>
      <c r="D366" s="231"/>
      <c r="E366" s="232"/>
      <c r="F366" s="233"/>
      <c r="G366" s="233">
        <f>SUMIF(AG367:AG370,"&lt;&gt;NOR",G367:G370)</f>
        <v>0</v>
      </c>
      <c r="H366" s="233"/>
      <c r="I366" s="233">
        <f>SUM(I367:I370)</f>
        <v>0</v>
      </c>
      <c r="J366" s="233"/>
      <c r="K366" s="233">
        <f>SUM(K367:K370)</f>
        <v>0</v>
      </c>
      <c r="L366" s="233"/>
      <c r="M366" s="233">
        <f>SUM(M367:M370)</f>
        <v>0</v>
      </c>
      <c r="N366" s="232"/>
      <c r="O366" s="232">
        <f>SUM(O367:O370)</f>
        <v>0.01</v>
      </c>
      <c r="P366" s="232"/>
      <c r="Q366" s="232">
        <f>SUM(Q367:Q370)</f>
        <v>0</v>
      </c>
      <c r="R366" s="233"/>
      <c r="S366" s="233"/>
      <c r="T366" s="234"/>
      <c r="U366" s="228"/>
      <c r="V366" s="228">
        <f>SUM(V367:V370)</f>
        <v>14.399999999999999</v>
      </c>
      <c r="W366" s="228"/>
      <c r="X366" s="228"/>
      <c r="Y366" s="228"/>
      <c r="AG366" t="s">
        <v>200</v>
      </c>
    </row>
    <row r="367" spans="1:60" ht="22.5" outlineLevel="1" x14ac:dyDescent="0.2">
      <c r="A367" s="236">
        <v>199</v>
      </c>
      <c r="B367" s="237" t="s">
        <v>1546</v>
      </c>
      <c r="C367" s="246" t="s">
        <v>1547</v>
      </c>
      <c r="D367" s="238" t="s">
        <v>245</v>
      </c>
      <c r="E367" s="239">
        <v>100</v>
      </c>
      <c r="F367" s="240"/>
      <c r="G367" s="241">
        <f>ROUND(E367*F367,2)</f>
        <v>0</v>
      </c>
      <c r="H367" s="240"/>
      <c r="I367" s="241">
        <f>ROUND(E367*H367,2)</f>
        <v>0</v>
      </c>
      <c r="J367" s="240"/>
      <c r="K367" s="241">
        <f>ROUND(E367*J367,2)</f>
        <v>0</v>
      </c>
      <c r="L367" s="241">
        <v>21</v>
      </c>
      <c r="M367" s="241">
        <f>G367*(1+L367/100)</f>
        <v>0</v>
      </c>
      <c r="N367" s="239">
        <v>9.0000000000000006E-5</v>
      </c>
      <c r="O367" s="239">
        <f>ROUND(E367*N367,2)</f>
        <v>0.01</v>
      </c>
      <c r="P367" s="239">
        <v>0</v>
      </c>
      <c r="Q367" s="239">
        <f>ROUND(E367*P367,2)</f>
        <v>0</v>
      </c>
      <c r="R367" s="241" t="s">
        <v>1548</v>
      </c>
      <c r="S367" s="241" t="s">
        <v>204</v>
      </c>
      <c r="T367" s="242" t="s">
        <v>204</v>
      </c>
      <c r="U367" s="224">
        <v>0.11600000000000001</v>
      </c>
      <c r="V367" s="224">
        <f>ROUND(E367*U367,2)</f>
        <v>11.6</v>
      </c>
      <c r="W367" s="224"/>
      <c r="X367" s="224" t="s">
        <v>240</v>
      </c>
      <c r="Y367" s="224" t="s">
        <v>207</v>
      </c>
      <c r="Z367" s="213"/>
      <c r="AA367" s="213"/>
      <c r="AB367" s="213"/>
      <c r="AC367" s="213"/>
      <c r="AD367" s="213"/>
      <c r="AE367" s="213"/>
      <c r="AF367" s="213"/>
      <c r="AG367" s="213" t="s">
        <v>241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2" x14ac:dyDescent="0.2">
      <c r="A368" s="220"/>
      <c r="B368" s="221"/>
      <c r="C368" s="267" t="s">
        <v>1549</v>
      </c>
      <c r="D368" s="256"/>
      <c r="E368" s="256"/>
      <c r="F368" s="256"/>
      <c r="G368" s="256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24"/>
      <c r="Z368" s="213"/>
      <c r="AA368" s="213"/>
      <c r="AB368" s="213"/>
      <c r="AC368" s="213"/>
      <c r="AD368" s="213"/>
      <c r="AE368" s="213"/>
      <c r="AF368" s="213"/>
      <c r="AG368" s="213" t="s">
        <v>253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ht="22.5" outlineLevel="1" x14ac:dyDescent="0.2">
      <c r="A369" s="236">
        <v>200</v>
      </c>
      <c r="B369" s="237" t="s">
        <v>1550</v>
      </c>
      <c r="C369" s="246" t="s">
        <v>1551</v>
      </c>
      <c r="D369" s="238" t="s">
        <v>245</v>
      </c>
      <c r="E369" s="239">
        <v>20</v>
      </c>
      <c r="F369" s="240"/>
      <c r="G369" s="241">
        <f>ROUND(E369*F369,2)</f>
        <v>0</v>
      </c>
      <c r="H369" s="240"/>
      <c r="I369" s="241">
        <f>ROUND(E369*H369,2)</f>
        <v>0</v>
      </c>
      <c r="J369" s="240"/>
      <c r="K369" s="241">
        <f>ROUND(E369*J369,2)</f>
        <v>0</v>
      </c>
      <c r="L369" s="241">
        <v>21</v>
      </c>
      <c r="M369" s="241">
        <f>G369*(1+L369/100)</f>
        <v>0</v>
      </c>
      <c r="N369" s="239">
        <v>1.2E-4</v>
      </c>
      <c r="O369" s="239">
        <f>ROUND(E369*N369,2)</f>
        <v>0</v>
      </c>
      <c r="P369" s="239">
        <v>0</v>
      </c>
      <c r="Q369" s="239">
        <f>ROUND(E369*P369,2)</f>
        <v>0</v>
      </c>
      <c r="R369" s="241" t="s">
        <v>1548</v>
      </c>
      <c r="S369" s="241" t="s">
        <v>204</v>
      </c>
      <c r="T369" s="242" t="s">
        <v>204</v>
      </c>
      <c r="U369" s="224">
        <v>0.14000000000000001</v>
      </c>
      <c r="V369" s="224">
        <f>ROUND(E369*U369,2)</f>
        <v>2.8</v>
      </c>
      <c r="W369" s="224"/>
      <c r="X369" s="224" t="s">
        <v>240</v>
      </c>
      <c r="Y369" s="224" t="s">
        <v>207</v>
      </c>
      <c r="Z369" s="213"/>
      <c r="AA369" s="213"/>
      <c r="AB369" s="213"/>
      <c r="AC369" s="213"/>
      <c r="AD369" s="213"/>
      <c r="AE369" s="213"/>
      <c r="AF369" s="213"/>
      <c r="AG369" s="213" t="s">
        <v>241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2" x14ac:dyDescent="0.2">
      <c r="A370" s="220"/>
      <c r="B370" s="221"/>
      <c r="C370" s="267" t="s">
        <v>1549</v>
      </c>
      <c r="D370" s="256"/>
      <c r="E370" s="256"/>
      <c r="F370" s="256"/>
      <c r="G370" s="256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24"/>
      <c r="Z370" s="213"/>
      <c r="AA370" s="213"/>
      <c r="AB370" s="213"/>
      <c r="AC370" s="213"/>
      <c r="AD370" s="213"/>
      <c r="AE370" s="213"/>
      <c r="AF370" s="213"/>
      <c r="AG370" s="213" t="s">
        <v>253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x14ac:dyDescent="0.2">
      <c r="A371" s="229" t="s">
        <v>199</v>
      </c>
      <c r="B371" s="230" t="s">
        <v>169</v>
      </c>
      <c r="C371" s="245" t="s">
        <v>28</v>
      </c>
      <c r="D371" s="231"/>
      <c r="E371" s="232"/>
      <c r="F371" s="233"/>
      <c r="G371" s="233">
        <f>SUMIF(AG372:AG373,"&lt;&gt;NOR",G372:G373)</f>
        <v>0</v>
      </c>
      <c r="H371" s="233"/>
      <c r="I371" s="233">
        <f>SUM(I372:I373)</f>
        <v>0</v>
      </c>
      <c r="J371" s="233"/>
      <c r="K371" s="233">
        <f>SUM(K372:K373)</f>
        <v>0</v>
      </c>
      <c r="L371" s="233"/>
      <c r="M371" s="233">
        <f>SUM(M372:M373)</f>
        <v>0</v>
      </c>
      <c r="N371" s="232"/>
      <c r="O371" s="232">
        <f>SUM(O372:O373)</f>
        <v>0</v>
      </c>
      <c r="P371" s="232"/>
      <c r="Q371" s="232">
        <f>SUM(Q372:Q373)</f>
        <v>0</v>
      </c>
      <c r="R371" s="233"/>
      <c r="S371" s="233"/>
      <c r="T371" s="234"/>
      <c r="U371" s="228"/>
      <c r="V371" s="228">
        <f>SUM(V372:V373)</f>
        <v>0</v>
      </c>
      <c r="W371" s="228"/>
      <c r="X371" s="228"/>
      <c r="Y371" s="228"/>
      <c r="AG371" t="s">
        <v>200</v>
      </c>
    </row>
    <row r="372" spans="1:60" outlineLevel="1" x14ac:dyDescent="0.2">
      <c r="A372" s="236">
        <v>201</v>
      </c>
      <c r="B372" s="237" t="s">
        <v>1066</v>
      </c>
      <c r="C372" s="246" t="s">
        <v>1067</v>
      </c>
      <c r="D372" s="238" t="s">
        <v>203</v>
      </c>
      <c r="E372" s="239">
        <v>1</v>
      </c>
      <c r="F372" s="240"/>
      <c r="G372" s="241">
        <f>ROUND(E372*F372,2)</f>
        <v>0</v>
      </c>
      <c r="H372" s="240"/>
      <c r="I372" s="241">
        <f>ROUND(E372*H372,2)</f>
        <v>0</v>
      </c>
      <c r="J372" s="240"/>
      <c r="K372" s="241">
        <f>ROUND(E372*J372,2)</f>
        <v>0</v>
      </c>
      <c r="L372" s="241">
        <v>21</v>
      </c>
      <c r="M372" s="241">
        <f>G372*(1+L372/100)</f>
        <v>0</v>
      </c>
      <c r="N372" s="239">
        <v>0</v>
      </c>
      <c r="O372" s="239">
        <f>ROUND(E372*N372,2)</f>
        <v>0</v>
      </c>
      <c r="P372" s="239">
        <v>0</v>
      </c>
      <c r="Q372" s="239">
        <f>ROUND(E372*P372,2)</f>
        <v>0</v>
      </c>
      <c r="R372" s="241"/>
      <c r="S372" s="241" t="s">
        <v>204</v>
      </c>
      <c r="T372" s="242" t="s">
        <v>205</v>
      </c>
      <c r="U372" s="224">
        <v>0</v>
      </c>
      <c r="V372" s="224">
        <f>ROUND(E372*U372,2)</f>
        <v>0</v>
      </c>
      <c r="W372" s="224"/>
      <c r="X372" s="224" t="s">
        <v>206</v>
      </c>
      <c r="Y372" s="224" t="s">
        <v>207</v>
      </c>
      <c r="Z372" s="213"/>
      <c r="AA372" s="213"/>
      <c r="AB372" s="213"/>
      <c r="AC372" s="213"/>
      <c r="AD372" s="213"/>
      <c r="AE372" s="213"/>
      <c r="AF372" s="213"/>
      <c r="AG372" s="213" t="s">
        <v>208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2" x14ac:dyDescent="0.2">
      <c r="A373" s="220"/>
      <c r="B373" s="221"/>
      <c r="C373" s="247" t="s">
        <v>1068</v>
      </c>
      <c r="D373" s="244"/>
      <c r="E373" s="244"/>
      <c r="F373" s="244"/>
      <c r="G373" s="24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24"/>
      <c r="Z373" s="213"/>
      <c r="AA373" s="213"/>
      <c r="AB373" s="213"/>
      <c r="AC373" s="213"/>
      <c r="AD373" s="213"/>
      <c r="AE373" s="213"/>
      <c r="AF373" s="213"/>
      <c r="AG373" s="213" t="s">
        <v>210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43" t="str">
        <f>C373</f>
        <v>Náklady na vyhotovení dokumentace skutečného provedení stavby a její předání objednateli v požadované formě a požadovaném počtu.</v>
      </c>
      <c r="BB373" s="213"/>
      <c r="BC373" s="213"/>
      <c r="BD373" s="213"/>
      <c r="BE373" s="213"/>
      <c r="BF373" s="213"/>
      <c r="BG373" s="213"/>
      <c r="BH373" s="213"/>
    </row>
    <row r="374" spans="1:60" x14ac:dyDescent="0.2">
      <c r="A374" s="3"/>
      <c r="B374" s="4"/>
      <c r="C374" s="249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AE374">
        <v>12</v>
      </c>
      <c r="AF374">
        <v>21</v>
      </c>
      <c r="AG374" t="s">
        <v>185</v>
      </c>
    </row>
    <row r="375" spans="1:60" x14ac:dyDescent="0.2">
      <c r="A375" s="216"/>
      <c r="B375" s="217" t="s">
        <v>29</v>
      </c>
      <c r="C375" s="250"/>
      <c r="D375" s="218"/>
      <c r="E375" s="219"/>
      <c r="F375" s="219"/>
      <c r="G375" s="235">
        <f>G8+G20+G49+G51+G54+G84+G127+G183+G242+G256+G291+G299+G317+G331+G348+G366+G371</f>
        <v>0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AE375">
        <f>SUMIF(L7:L373,AE374,G7:G373)</f>
        <v>0</v>
      </c>
      <c r="AF375">
        <f>SUMIF(L7:L373,AF374,G7:G373)</f>
        <v>0</v>
      </c>
      <c r="AG375" t="s">
        <v>233</v>
      </c>
    </row>
    <row r="376" spans="1:60" x14ac:dyDescent="0.2">
      <c r="C376" s="251"/>
      <c r="D376" s="10"/>
      <c r="AG376" t="s">
        <v>234</v>
      </c>
    </row>
    <row r="377" spans="1:60" x14ac:dyDescent="0.2">
      <c r="D377" s="10"/>
    </row>
    <row r="378" spans="1:60" x14ac:dyDescent="0.2">
      <c r="D378" s="10"/>
    </row>
    <row r="379" spans="1:60" x14ac:dyDescent="0.2">
      <c r="D379" s="10"/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ED5lz1lNUpmUGni83LjjCoOssjqGBLLUrrp3XD7hrSnsGPX7jaQGkWsB0Asf78WRyF1JWEx+fELllK97U1X/g==" saltValue="ZsRY4f8LFQtjnesT988WJw==" spinCount="100000" sheet="1" formatRows="0"/>
  <mergeCells count="79">
    <mergeCell ref="C373:G373"/>
    <mergeCell ref="C310:G310"/>
    <mergeCell ref="C353:G353"/>
    <mergeCell ref="C357:G357"/>
    <mergeCell ref="C365:G365"/>
    <mergeCell ref="C368:G368"/>
    <mergeCell ref="C370:G370"/>
    <mergeCell ref="C259:G259"/>
    <mergeCell ref="C290:G290"/>
    <mergeCell ref="C294:G294"/>
    <mergeCell ref="C298:G298"/>
    <mergeCell ref="C301:G301"/>
    <mergeCell ref="C303:G303"/>
    <mergeCell ref="C224:G224"/>
    <mergeCell ref="C229:G229"/>
    <mergeCell ref="C232:G232"/>
    <mergeCell ref="C241:G241"/>
    <mergeCell ref="C251:G251"/>
    <mergeCell ref="C255:G255"/>
    <mergeCell ref="C206:G206"/>
    <mergeCell ref="C207:G207"/>
    <mergeCell ref="C211:G211"/>
    <mergeCell ref="C212:G212"/>
    <mergeCell ref="C213:G213"/>
    <mergeCell ref="C217:G217"/>
    <mergeCell ref="C194:G194"/>
    <mergeCell ref="C195:G195"/>
    <mergeCell ref="C199:G199"/>
    <mergeCell ref="C200:G200"/>
    <mergeCell ref="C201:G201"/>
    <mergeCell ref="C205:G205"/>
    <mergeCell ref="C159:G159"/>
    <mergeCell ref="C161:G161"/>
    <mergeCell ref="C163:G163"/>
    <mergeCell ref="C165:G165"/>
    <mergeCell ref="C182:G182"/>
    <mergeCell ref="C185:G185"/>
    <mergeCell ref="C151:G151"/>
    <mergeCell ref="C152:G152"/>
    <mergeCell ref="C153:G153"/>
    <mergeCell ref="C155:G155"/>
    <mergeCell ref="C156:G156"/>
    <mergeCell ref="C157:G157"/>
    <mergeCell ref="C143:G143"/>
    <mergeCell ref="C144:G144"/>
    <mergeCell ref="C145:G145"/>
    <mergeCell ref="C147:G147"/>
    <mergeCell ref="C148:G148"/>
    <mergeCell ref="C149:G149"/>
    <mergeCell ref="C134:G134"/>
    <mergeCell ref="C136:G136"/>
    <mergeCell ref="C137:G137"/>
    <mergeCell ref="C139:G139"/>
    <mergeCell ref="C140:G140"/>
    <mergeCell ref="C141:G141"/>
    <mergeCell ref="C86:G86"/>
    <mergeCell ref="C88:G88"/>
    <mergeCell ref="C90:G90"/>
    <mergeCell ref="C126:G126"/>
    <mergeCell ref="C129:G129"/>
    <mergeCell ref="C133:G133"/>
    <mergeCell ref="C60:G60"/>
    <mergeCell ref="C64:G64"/>
    <mergeCell ref="C68:G68"/>
    <mergeCell ref="C70:G70"/>
    <mergeCell ref="C75:G75"/>
    <mergeCell ref="C77:G77"/>
    <mergeCell ref="C19:G19"/>
    <mergeCell ref="C37:G37"/>
    <mergeCell ref="C41:G41"/>
    <mergeCell ref="C47:G47"/>
    <mergeCell ref="C56:G56"/>
    <mergeCell ref="C58:G5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4F16-34EC-42B5-91C4-641AAA1F0699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235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56</v>
      </c>
      <c r="C3" s="202" t="s">
        <v>57</v>
      </c>
      <c r="D3" s="200"/>
      <c r="E3" s="200"/>
      <c r="F3" s="200"/>
      <c r="G3" s="201"/>
      <c r="AC3" s="177" t="s">
        <v>1070</v>
      </c>
      <c r="AG3" t="s">
        <v>175</v>
      </c>
    </row>
    <row r="4" spans="1:60" ht="24.95" customHeight="1" x14ac:dyDescent="0.2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176</v>
      </c>
    </row>
    <row r="5" spans="1:60" x14ac:dyDescent="0.2">
      <c r="D5" s="10"/>
    </row>
    <row r="6" spans="1:60" ht="38.25" x14ac:dyDescent="0.2">
      <c r="A6" s="209" t="s">
        <v>177</v>
      </c>
      <c r="B6" s="211" t="s">
        <v>178</v>
      </c>
      <c r="C6" s="211" t="s">
        <v>179</v>
      </c>
      <c r="D6" s="210" t="s">
        <v>180</v>
      </c>
      <c r="E6" s="209" t="s">
        <v>181</v>
      </c>
      <c r="F6" s="208" t="s">
        <v>182</v>
      </c>
      <c r="G6" s="209" t="s">
        <v>29</v>
      </c>
      <c r="H6" s="212" t="s">
        <v>30</v>
      </c>
      <c r="I6" s="212" t="s">
        <v>183</v>
      </c>
      <c r="J6" s="212" t="s">
        <v>31</v>
      </c>
      <c r="K6" s="212" t="s">
        <v>184</v>
      </c>
      <c r="L6" s="212" t="s">
        <v>185</v>
      </c>
      <c r="M6" s="212" t="s">
        <v>186</v>
      </c>
      <c r="N6" s="212" t="s">
        <v>187</v>
      </c>
      <c r="O6" s="212" t="s">
        <v>188</v>
      </c>
      <c r="P6" s="212" t="s">
        <v>189</v>
      </c>
      <c r="Q6" s="212" t="s">
        <v>190</v>
      </c>
      <c r="R6" s="212" t="s">
        <v>191</v>
      </c>
      <c r="S6" s="212" t="s">
        <v>192</v>
      </c>
      <c r="T6" s="212" t="s">
        <v>193</v>
      </c>
      <c r="U6" s="212" t="s">
        <v>194</v>
      </c>
      <c r="V6" s="212" t="s">
        <v>195</v>
      </c>
      <c r="W6" s="212" t="s">
        <v>196</v>
      </c>
      <c r="X6" s="212" t="s">
        <v>197</v>
      </c>
      <c r="Y6" s="212" t="s">
        <v>198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199</v>
      </c>
      <c r="B8" s="230" t="s">
        <v>58</v>
      </c>
      <c r="C8" s="245" t="s">
        <v>89</v>
      </c>
      <c r="D8" s="231"/>
      <c r="E8" s="232"/>
      <c r="F8" s="233"/>
      <c r="G8" s="233">
        <f>SUMIF(AG9:AG92,"&lt;&gt;NOR",G9:G92)</f>
        <v>0</v>
      </c>
      <c r="H8" s="233"/>
      <c r="I8" s="233">
        <f>SUM(I9:I92)</f>
        <v>0</v>
      </c>
      <c r="J8" s="233"/>
      <c r="K8" s="233">
        <f>SUM(K9:K92)</f>
        <v>0</v>
      </c>
      <c r="L8" s="233"/>
      <c r="M8" s="233">
        <f>SUM(M9:M92)</f>
        <v>0</v>
      </c>
      <c r="N8" s="232"/>
      <c r="O8" s="232">
        <f>SUM(O9:O92)</f>
        <v>0</v>
      </c>
      <c r="P8" s="232"/>
      <c r="Q8" s="232">
        <f>SUM(Q9:Q92)</f>
        <v>0</v>
      </c>
      <c r="R8" s="233"/>
      <c r="S8" s="233"/>
      <c r="T8" s="234"/>
      <c r="U8" s="228"/>
      <c r="V8" s="228">
        <f>SUM(V9:V92)</f>
        <v>0</v>
      </c>
      <c r="W8" s="228"/>
      <c r="X8" s="228"/>
      <c r="Y8" s="228"/>
      <c r="AG8" t="s">
        <v>200</v>
      </c>
    </row>
    <row r="9" spans="1:60" outlineLevel="1" x14ac:dyDescent="0.2">
      <c r="A9" s="236">
        <v>1</v>
      </c>
      <c r="B9" s="237" t="s">
        <v>1552</v>
      </c>
      <c r="C9" s="246" t="s">
        <v>1553</v>
      </c>
      <c r="D9" s="238" t="s">
        <v>1554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355</v>
      </c>
      <c r="T9" s="242" t="s">
        <v>205</v>
      </c>
      <c r="U9" s="224">
        <v>0</v>
      </c>
      <c r="V9" s="224">
        <f>ROUND(E9*U9,2)</f>
        <v>0</v>
      </c>
      <c r="W9" s="224"/>
      <c r="X9" s="224" t="s">
        <v>240</v>
      </c>
      <c r="Y9" s="224" t="s">
        <v>207</v>
      </c>
      <c r="Z9" s="213"/>
      <c r="AA9" s="213"/>
      <c r="AB9" s="213"/>
      <c r="AC9" s="213"/>
      <c r="AD9" s="213"/>
      <c r="AE9" s="213"/>
      <c r="AF9" s="213"/>
      <c r="AG9" s="213" t="s">
        <v>1555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101.25" outlineLevel="2" x14ac:dyDescent="0.2">
      <c r="A10" s="220"/>
      <c r="B10" s="221"/>
      <c r="C10" s="247" t="s">
        <v>1556</v>
      </c>
      <c r="D10" s="244"/>
      <c r="E10" s="244"/>
      <c r="F10" s="244"/>
      <c r="G10" s="24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210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podstropní vzt jednotka s maximálními rozměry 2500x1600x1070 mm, hmotnost do 630 kg; skříň vzt jednotky bude sedvinčové konstrukce a 30 mm PIR výplně s koeficientem tepelné vodivosti alespoň 0,025 W/mK; Vpř=Vod=6.800m3/h při 300 Pa; jednotka ve složení na přívodu: pružná manžeta, uzavírací klapka (vč. servopohonu), kazetový filtr G4, vířivý protiproudý rekuperační výměník se zimní účinností alespoň 68% a automaticky řízenou klapkou by-passu (vč. servopohonu), přívodní ventilátor s s EC technologií, přímý chladič s funkcí tepelného čerpadla (20 kW), vodní ohřívač (70/50°C, 22 kW), pružná manžeta; na odtahu: pružná manžeta, kazetový filtr G4, vířivý protiproudý rekuperační výměník se zimní účinností alespoň 68% a automaticky řízenou klapkou by-passu, odtahový ventilátor s EC technologií, uzavírací klapka (vč. servopohonu), pružná manžeta; součástí jednotky je vestavěná regulace s možností řízení externí kondenzační jednotky; včetně funkční MaR a nástěnného ovladače jednotky, vč. příslušenství sifon, směšovací uzle (jednotka dodána v rozloženém stavu i oddělenou MaR)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6">
        <v>2</v>
      </c>
      <c r="B11" s="237" t="s">
        <v>1557</v>
      </c>
      <c r="C11" s="246" t="s">
        <v>1553</v>
      </c>
      <c r="D11" s="238" t="s">
        <v>1554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/>
      <c r="S11" s="241" t="s">
        <v>355</v>
      </c>
      <c r="T11" s="242" t="s">
        <v>205</v>
      </c>
      <c r="U11" s="224">
        <v>0</v>
      </c>
      <c r="V11" s="224">
        <f>ROUND(E11*U11,2)</f>
        <v>0</v>
      </c>
      <c r="W11" s="224"/>
      <c r="X11" s="224" t="s">
        <v>240</v>
      </c>
      <c r="Y11" s="224" t="s">
        <v>207</v>
      </c>
      <c r="Z11" s="213"/>
      <c r="AA11" s="213"/>
      <c r="AB11" s="213"/>
      <c r="AC11" s="213"/>
      <c r="AD11" s="213"/>
      <c r="AE11" s="213"/>
      <c r="AF11" s="213"/>
      <c r="AG11" s="213" t="s">
        <v>1555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33.75" outlineLevel="2" x14ac:dyDescent="0.2">
      <c r="A12" s="220"/>
      <c r="B12" s="221"/>
      <c r="C12" s="247" t="s">
        <v>1558</v>
      </c>
      <c r="D12" s="244"/>
      <c r="E12" s="244"/>
      <c r="F12" s="244"/>
      <c r="G12" s="24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210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43" t="str">
        <f>C12</f>
        <v>venkovní kondenzační inverterová jednotka Qchl=23 kW, s vekovními rozměry do 1090x1630x380 mm, hmotností do 145 kg, s max. akustickým tlakem 59 dBA, elektrickými parametry-jmenovitý příkon 8,2 kW/400 V/50 Hz, vč. expanzního ventilu, trysky, magnetického ventilu, cívky, průhledítka a dehydrátuvč a dále konzole pro upevnění na stěnu domu</v>
      </c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6">
        <v>3</v>
      </c>
      <c r="B13" s="237" t="s">
        <v>1559</v>
      </c>
      <c r="C13" s="246" t="s">
        <v>1553</v>
      </c>
      <c r="D13" s="238" t="s">
        <v>1554</v>
      </c>
      <c r="E13" s="239">
        <v>1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/>
      <c r="S13" s="241" t="s">
        <v>355</v>
      </c>
      <c r="T13" s="242" t="s">
        <v>205</v>
      </c>
      <c r="U13" s="224">
        <v>0</v>
      </c>
      <c r="V13" s="224">
        <f>ROUND(E13*U13,2)</f>
        <v>0</v>
      </c>
      <c r="W13" s="224"/>
      <c r="X13" s="224" t="s">
        <v>240</v>
      </c>
      <c r="Y13" s="224" t="s">
        <v>207</v>
      </c>
      <c r="Z13" s="213"/>
      <c r="AA13" s="213"/>
      <c r="AB13" s="213"/>
      <c r="AC13" s="213"/>
      <c r="AD13" s="213"/>
      <c r="AE13" s="213"/>
      <c r="AF13" s="213"/>
      <c r="AG13" s="213" t="s">
        <v>1555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47" t="s">
        <v>1560</v>
      </c>
      <c r="D14" s="244"/>
      <c r="E14" s="244"/>
      <c r="F14" s="244"/>
      <c r="G14" s="24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210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6">
        <v>4</v>
      </c>
      <c r="B15" s="237" t="s">
        <v>1561</v>
      </c>
      <c r="C15" s="246" t="s">
        <v>1553</v>
      </c>
      <c r="D15" s="238" t="s">
        <v>1562</v>
      </c>
      <c r="E15" s="239">
        <v>18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/>
      <c r="S15" s="241" t="s">
        <v>355</v>
      </c>
      <c r="T15" s="242" t="s">
        <v>205</v>
      </c>
      <c r="U15" s="224">
        <v>0</v>
      </c>
      <c r="V15" s="224">
        <f>ROUND(E15*U15,2)</f>
        <v>0</v>
      </c>
      <c r="W15" s="224"/>
      <c r="X15" s="224" t="s">
        <v>240</v>
      </c>
      <c r="Y15" s="224" t="s">
        <v>207</v>
      </c>
      <c r="Z15" s="213"/>
      <c r="AA15" s="213"/>
      <c r="AB15" s="213"/>
      <c r="AC15" s="213"/>
      <c r="AD15" s="213"/>
      <c r="AE15" s="213"/>
      <c r="AF15" s="213"/>
      <c r="AG15" s="213" t="s">
        <v>1555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47" t="s">
        <v>1563</v>
      </c>
      <c r="D16" s="244"/>
      <c r="E16" s="244"/>
      <c r="F16" s="244"/>
      <c r="G16" s="24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210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6">
        <v>5</v>
      </c>
      <c r="B17" s="237" t="s">
        <v>1564</v>
      </c>
      <c r="C17" s="246" t="s">
        <v>1553</v>
      </c>
      <c r="D17" s="238" t="s">
        <v>1279</v>
      </c>
      <c r="E17" s="239">
        <v>40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355</v>
      </c>
      <c r="T17" s="242" t="s">
        <v>205</v>
      </c>
      <c r="U17" s="224">
        <v>0</v>
      </c>
      <c r="V17" s="224">
        <f>ROUND(E17*U17,2)</f>
        <v>0</v>
      </c>
      <c r="W17" s="224"/>
      <c r="X17" s="224" t="s">
        <v>240</v>
      </c>
      <c r="Y17" s="224" t="s">
        <v>207</v>
      </c>
      <c r="Z17" s="213"/>
      <c r="AA17" s="213"/>
      <c r="AB17" s="213"/>
      <c r="AC17" s="213"/>
      <c r="AD17" s="213"/>
      <c r="AE17" s="213"/>
      <c r="AF17" s="213"/>
      <c r="AG17" s="213" t="s">
        <v>1555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33.75" outlineLevel="2" x14ac:dyDescent="0.2">
      <c r="A18" s="220"/>
      <c r="B18" s="221"/>
      <c r="C18" s="247" t="s">
        <v>1565</v>
      </c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210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43" t="str">
        <f>C18</f>
        <v>deskový tlumič hluku 100x500 mm, délka 1000 mm, izolace minerální vata, plášť s galvanizovaného plechu vč. náběhových plechů, min. útlumy: 32 Hz (1 dB), 63 Hz (3 dB), 125 Hz (7 dB), 250 Hz (9 dB), 500 Hz (14 dB), 1000 Hz (22 dB), 2000 Hz (20 dB), 4000 Hz (14 dB), 8000 Hz (11 dB) hmotnost do 9 kg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6">
        <v>6</v>
      </c>
      <c r="B19" s="237" t="s">
        <v>1566</v>
      </c>
      <c r="C19" s="246" t="s">
        <v>1553</v>
      </c>
      <c r="D19" s="238" t="s">
        <v>1279</v>
      </c>
      <c r="E19" s="239">
        <v>16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/>
      <c r="S19" s="241" t="s">
        <v>355</v>
      </c>
      <c r="T19" s="242" t="s">
        <v>205</v>
      </c>
      <c r="U19" s="224">
        <v>0</v>
      </c>
      <c r="V19" s="224">
        <f>ROUND(E19*U19,2)</f>
        <v>0</v>
      </c>
      <c r="W19" s="224"/>
      <c r="X19" s="224" t="s">
        <v>240</v>
      </c>
      <c r="Y19" s="224" t="s">
        <v>207</v>
      </c>
      <c r="Z19" s="213"/>
      <c r="AA19" s="213"/>
      <c r="AB19" s="213"/>
      <c r="AC19" s="213"/>
      <c r="AD19" s="213"/>
      <c r="AE19" s="213"/>
      <c r="AF19" s="213"/>
      <c r="AG19" s="213" t="s">
        <v>1555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33.75" outlineLevel="2" x14ac:dyDescent="0.2">
      <c r="A20" s="220"/>
      <c r="B20" s="221"/>
      <c r="C20" s="247" t="s">
        <v>1567</v>
      </c>
      <c r="D20" s="244"/>
      <c r="E20" s="244"/>
      <c r="F20" s="244"/>
      <c r="G20" s="24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210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43" t="str">
        <f>C20</f>
        <v>deskový tlumič hluku 100x500 mm, délka 500 mm, izolace minerální vata, plášť s galvanizovaného plechu vč. náběhových plechů, min. útlumy: 32 Hz (0 dB), 63 Hz (3 dB), 125 Hz (3 dB), 250 Hz (5 dB), 500 Hz (9 dB), 1000 Hz (14 dB), 2000 Hz (14 dB), 4000 Hz (10 dB), 8000 Hz (8 dB) hmotnost do 6 kg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6">
        <v>7</v>
      </c>
      <c r="B21" s="237" t="s">
        <v>1568</v>
      </c>
      <c r="C21" s="246" t="s">
        <v>1553</v>
      </c>
      <c r="D21" s="238" t="s">
        <v>1279</v>
      </c>
      <c r="E21" s="239">
        <v>1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/>
      <c r="S21" s="241" t="s">
        <v>355</v>
      </c>
      <c r="T21" s="242" t="s">
        <v>205</v>
      </c>
      <c r="U21" s="224">
        <v>0</v>
      </c>
      <c r="V21" s="224">
        <f>ROUND(E21*U21,2)</f>
        <v>0</v>
      </c>
      <c r="W21" s="224"/>
      <c r="X21" s="224" t="s">
        <v>240</v>
      </c>
      <c r="Y21" s="224" t="s">
        <v>207</v>
      </c>
      <c r="Z21" s="213"/>
      <c r="AA21" s="213"/>
      <c r="AB21" s="213"/>
      <c r="AC21" s="213"/>
      <c r="AD21" s="213"/>
      <c r="AE21" s="213"/>
      <c r="AF21" s="213"/>
      <c r="AG21" s="213" t="s">
        <v>1555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47" t="s">
        <v>1569</v>
      </c>
      <c r="D22" s="244"/>
      <c r="E22" s="244"/>
      <c r="F22" s="244"/>
      <c r="G22" s="24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210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6">
        <v>8</v>
      </c>
      <c r="B23" s="237" t="s">
        <v>1570</v>
      </c>
      <c r="C23" s="246" t="s">
        <v>1553</v>
      </c>
      <c r="D23" s="238" t="s">
        <v>1279</v>
      </c>
      <c r="E23" s="239">
        <v>2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355</v>
      </c>
      <c r="T23" s="242" t="s">
        <v>205</v>
      </c>
      <c r="U23" s="224">
        <v>0</v>
      </c>
      <c r="V23" s="224">
        <f>ROUND(E23*U23,2)</f>
        <v>0</v>
      </c>
      <c r="W23" s="224"/>
      <c r="X23" s="224" t="s">
        <v>240</v>
      </c>
      <c r="Y23" s="224" t="s">
        <v>207</v>
      </c>
      <c r="Z23" s="213"/>
      <c r="AA23" s="213"/>
      <c r="AB23" s="213"/>
      <c r="AC23" s="213"/>
      <c r="AD23" s="213"/>
      <c r="AE23" s="213"/>
      <c r="AF23" s="213"/>
      <c r="AG23" s="213" t="s">
        <v>1555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47" t="s">
        <v>1571</v>
      </c>
      <c r="D24" s="244"/>
      <c r="E24" s="244"/>
      <c r="F24" s="244"/>
      <c r="G24" s="24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210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6">
        <v>9</v>
      </c>
      <c r="B25" s="237" t="s">
        <v>1572</v>
      </c>
      <c r="C25" s="246" t="s">
        <v>1553</v>
      </c>
      <c r="D25" s="238" t="s">
        <v>1279</v>
      </c>
      <c r="E25" s="239">
        <v>2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355</v>
      </c>
      <c r="T25" s="242" t="s">
        <v>205</v>
      </c>
      <c r="U25" s="224">
        <v>0</v>
      </c>
      <c r="V25" s="224">
        <f>ROUND(E25*U25,2)</f>
        <v>0</v>
      </c>
      <c r="W25" s="224"/>
      <c r="X25" s="224" t="s">
        <v>240</v>
      </c>
      <c r="Y25" s="224" t="s">
        <v>207</v>
      </c>
      <c r="Z25" s="213"/>
      <c r="AA25" s="213"/>
      <c r="AB25" s="213"/>
      <c r="AC25" s="213"/>
      <c r="AD25" s="213"/>
      <c r="AE25" s="213"/>
      <c r="AF25" s="213"/>
      <c r="AG25" s="213" t="s">
        <v>1555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47" t="s">
        <v>1573</v>
      </c>
      <c r="D26" s="244"/>
      <c r="E26" s="244"/>
      <c r="F26" s="244"/>
      <c r="G26" s="24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210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6">
        <v>10</v>
      </c>
      <c r="B27" s="237" t="s">
        <v>1574</v>
      </c>
      <c r="C27" s="246" t="s">
        <v>1553</v>
      </c>
      <c r="D27" s="238" t="s">
        <v>1279</v>
      </c>
      <c r="E27" s="239">
        <v>2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355</v>
      </c>
      <c r="T27" s="242" t="s">
        <v>205</v>
      </c>
      <c r="U27" s="224">
        <v>0</v>
      </c>
      <c r="V27" s="224">
        <f>ROUND(E27*U27,2)</f>
        <v>0</v>
      </c>
      <c r="W27" s="224"/>
      <c r="X27" s="224" t="s">
        <v>240</v>
      </c>
      <c r="Y27" s="224" t="s">
        <v>207</v>
      </c>
      <c r="Z27" s="213"/>
      <c r="AA27" s="213"/>
      <c r="AB27" s="213"/>
      <c r="AC27" s="213"/>
      <c r="AD27" s="213"/>
      <c r="AE27" s="213"/>
      <c r="AF27" s="213"/>
      <c r="AG27" s="213" t="s">
        <v>1555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47" t="s">
        <v>1575</v>
      </c>
      <c r="D28" s="244"/>
      <c r="E28" s="244"/>
      <c r="F28" s="244"/>
      <c r="G28" s="24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210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6">
        <v>11</v>
      </c>
      <c r="B29" s="237" t="s">
        <v>1576</v>
      </c>
      <c r="C29" s="246" t="s">
        <v>1553</v>
      </c>
      <c r="D29" s="238" t="s">
        <v>1279</v>
      </c>
      <c r="E29" s="239">
        <v>1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/>
      <c r="S29" s="241" t="s">
        <v>355</v>
      </c>
      <c r="T29" s="242" t="s">
        <v>205</v>
      </c>
      <c r="U29" s="224">
        <v>0</v>
      </c>
      <c r="V29" s="224">
        <f>ROUND(E29*U29,2)</f>
        <v>0</v>
      </c>
      <c r="W29" s="224"/>
      <c r="X29" s="224" t="s">
        <v>240</v>
      </c>
      <c r="Y29" s="224" t="s">
        <v>207</v>
      </c>
      <c r="Z29" s="213"/>
      <c r="AA29" s="213"/>
      <c r="AB29" s="213"/>
      <c r="AC29" s="213"/>
      <c r="AD29" s="213"/>
      <c r="AE29" s="213"/>
      <c r="AF29" s="213"/>
      <c r="AG29" s="213" t="s">
        <v>1555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47" t="s">
        <v>1577</v>
      </c>
      <c r="D30" s="244"/>
      <c r="E30" s="244"/>
      <c r="F30" s="244"/>
      <c r="G30" s="24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210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6">
        <v>12</v>
      </c>
      <c r="B31" s="237" t="s">
        <v>1578</v>
      </c>
      <c r="C31" s="246" t="s">
        <v>1553</v>
      </c>
      <c r="D31" s="238" t="s">
        <v>1279</v>
      </c>
      <c r="E31" s="239">
        <v>1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/>
      <c r="S31" s="241" t="s">
        <v>355</v>
      </c>
      <c r="T31" s="242" t="s">
        <v>205</v>
      </c>
      <c r="U31" s="224">
        <v>0</v>
      </c>
      <c r="V31" s="224">
        <f>ROUND(E31*U31,2)</f>
        <v>0</v>
      </c>
      <c r="W31" s="224"/>
      <c r="X31" s="224" t="s">
        <v>240</v>
      </c>
      <c r="Y31" s="224" t="s">
        <v>207</v>
      </c>
      <c r="Z31" s="213"/>
      <c r="AA31" s="213"/>
      <c r="AB31" s="213"/>
      <c r="AC31" s="213"/>
      <c r="AD31" s="213"/>
      <c r="AE31" s="213"/>
      <c r="AF31" s="213"/>
      <c r="AG31" s="213" t="s">
        <v>1555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47" t="s">
        <v>1579</v>
      </c>
      <c r="D32" s="244"/>
      <c r="E32" s="244"/>
      <c r="F32" s="244"/>
      <c r="G32" s="24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3"/>
      <c r="AA32" s="213"/>
      <c r="AB32" s="213"/>
      <c r="AC32" s="213"/>
      <c r="AD32" s="213"/>
      <c r="AE32" s="213"/>
      <c r="AF32" s="213"/>
      <c r="AG32" s="213" t="s">
        <v>210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6">
        <v>13</v>
      </c>
      <c r="B33" s="237" t="s">
        <v>1580</v>
      </c>
      <c r="C33" s="246" t="s">
        <v>1553</v>
      </c>
      <c r="D33" s="238" t="s">
        <v>1279</v>
      </c>
      <c r="E33" s="239">
        <v>2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355</v>
      </c>
      <c r="T33" s="242" t="s">
        <v>205</v>
      </c>
      <c r="U33" s="224">
        <v>0</v>
      </c>
      <c r="V33" s="224">
        <f>ROUND(E33*U33,2)</f>
        <v>0</v>
      </c>
      <c r="W33" s="224"/>
      <c r="X33" s="224" t="s">
        <v>240</v>
      </c>
      <c r="Y33" s="224" t="s">
        <v>207</v>
      </c>
      <c r="Z33" s="213"/>
      <c r="AA33" s="213"/>
      <c r="AB33" s="213"/>
      <c r="AC33" s="213"/>
      <c r="AD33" s="213"/>
      <c r="AE33" s="213"/>
      <c r="AF33" s="213"/>
      <c r="AG33" s="213" t="s">
        <v>1555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47" t="s">
        <v>1581</v>
      </c>
      <c r="D34" s="244"/>
      <c r="E34" s="244"/>
      <c r="F34" s="244"/>
      <c r="G34" s="24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210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6">
        <v>14</v>
      </c>
      <c r="B35" s="237" t="s">
        <v>1582</v>
      </c>
      <c r="C35" s="246" t="s">
        <v>1553</v>
      </c>
      <c r="D35" s="238" t="s">
        <v>1554</v>
      </c>
      <c r="E35" s="239">
        <v>2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/>
      <c r="S35" s="241" t="s">
        <v>355</v>
      </c>
      <c r="T35" s="242" t="s">
        <v>205</v>
      </c>
      <c r="U35" s="224">
        <v>0</v>
      </c>
      <c r="V35" s="224">
        <f>ROUND(E35*U35,2)</f>
        <v>0</v>
      </c>
      <c r="W35" s="224"/>
      <c r="X35" s="224" t="s">
        <v>240</v>
      </c>
      <c r="Y35" s="224" t="s">
        <v>207</v>
      </c>
      <c r="Z35" s="213"/>
      <c r="AA35" s="213"/>
      <c r="AB35" s="213"/>
      <c r="AC35" s="213"/>
      <c r="AD35" s="213"/>
      <c r="AE35" s="213"/>
      <c r="AF35" s="213"/>
      <c r="AG35" s="213" t="s">
        <v>1555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2" x14ac:dyDescent="0.2">
      <c r="A36" s="220"/>
      <c r="B36" s="221"/>
      <c r="C36" s="247" t="s">
        <v>1583</v>
      </c>
      <c r="D36" s="244"/>
      <c r="E36" s="244"/>
      <c r="F36" s="244"/>
      <c r="G36" s="24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210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3" t="str">
        <f>C36</f>
        <v>nerezová digestoř 1450x1600x435 mm pro Vodt=1.500 m3/h, vybavená lamelovými odlučovači (400x400, 2 ks) a led osvětlením, vč. montážního příslušenství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6">
        <v>15</v>
      </c>
      <c r="B37" s="237" t="s">
        <v>1584</v>
      </c>
      <c r="C37" s="246" t="s">
        <v>1553</v>
      </c>
      <c r="D37" s="238" t="s">
        <v>1554</v>
      </c>
      <c r="E37" s="239">
        <v>2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/>
      <c r="S37" s="241" t="s">
        <v>355</v>
      </c>
      <c r="T37" s="242" t="s">
        <v>205</v>
      </c>
      <c r="U37" s="224">
        <v>0</v>
      </c>
      <c r="V37" s="224">
        <f>ROUND(E37*U37,2)</f>
        <v>0</v>
      </c>
      <c r="W37" s="224"/>
      <c r="X37" s="224" t="s">
        <v>240</v>
      </c>
      <c r="Y37" s="224" t="s">
        <v>207</v>
      </c>
      <c r="Z37" s="213"/>
      <c r="AA37" s="213"/>
      <c r="AB37" s="213"/>
      <c r="AC37" s="213"/>
      <c r="AD37" s="213"/>
      <c r="AE37" s="213"/>
      <c r="AF37" s="213"/>
      <c r="AG37" s="213" t="s">
        <v>1555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2" x14ac:dyDescent="0.2">
      <c r="A38" s="220"/>
      <c r="B38" s="221"/>
      <c r="C38" s="247" t="s">
        <v>1585</v>
      </c>
      <c r="D38" s="244"/>
      <c r="E38" s="244"/>
      <c r="F38" s="244"/>
      <c r="G38" s="24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210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43" t="str">
        <f>C38</f>
        <v>nerezová digestoř 1600x1200x435 mm pro Vodt=1.500 m3/h, vybavená lamelovými odlučovači (400x400, 3 ks) a led osvětlením,  vč. montážního příslušenství</v>
      </c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6">
        <v>16</v>
      </c>
      <c r="B39" s="237" t="s">
        <v>1586</v>
      </c>
      <c r="C39" s="246" t="s">
        <v>1553</v>
      </c>
      <c r="D39" s="238" t="s">
        <v>1554</v>
      </c>
      <c r="E39" s="239">
        <v>2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/>
      <c r="S39" s="241" t="s">
        <v>355</v>
      </c>
      <c r="T39" s="242" t="s">
        <v>205</v>
      </c>
      <c r="U39" s="224">
        <v>0</v>
      </c>
      <c r="V39" s="224">
        <f>ROUND(E39*U39,2)</f>
        <v>0</v>
      </c>
      <c r="W39" s="224"/>
      <c r="X39" s="224" t="s">
        <v>240</v>
      </c>
      <c r="Y39" s="224" t="s">
        <v>207</v>
      </c>
      <c r="Z39" s="213"/>
      <c r="AA39" s="213"/>
      <c r="AB39" s="213"/>
      <c r="AC39" s="213"/>
      <c r="AD39" s="213"/>
      <c r="AE39" s="213"/>
      <c r="AF39" s="213"/>
      <c r="AG39" s="213" t="s">
        <v>1555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2" x14ac:dyDescent="0.2">
      <c r="A40" s="220"/>
      <c r="B40" s="221"/>
      <c r="C40" s="247" t="s">
        <v>1587</v>
      </c>
      <c r="D40" s="244"/>
      <c r="E40" s="244"/>
      <c r="F40" s="244"/>
      <c r="G40" s="24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210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43" t="str">
        <f>C40</f>
        <v>nerezová digestoř 1300x1500x435 mm pro Vodt=450 m3/h, nápojné hrdlo O160 mm, vybavená lamelovými odlučovači (400x400, 3 ks) a led osvětlením,  vč. montážního příslušenství</v>
      </c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6">
        <v>17</v>
      </c>
      <c r="B41" s="237" t="s">
        <v>1588</v>
      </c>
      <c r="C41" s="246" t="s">
        <v>1553</v>
      </c>
      <c r="D41" s="238" t="s">
        <v>1279</v>
      </c>
      <c r="E41" s="239">
        <v>1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/>
      <c r="S41" s="241" t="s">
        <v>355</v>
      </c>
      <c r="T41" s="242" t="s">
        <v>205</v>
      </c>
      <c r="U41" s="224">
        <v>0</v>
      </c>
      <c r="V41" s="224">
        <f>ROUND(E41*U41,2)</f>
        <v>0</v>
      </c>
      <c r="W41" s="224"/>
      <c r="X41" s="224" t="s">
        <v>240</v>
      </c>
      <c r="Y41" s="224" t="s">
        <v>207</v>
      </c>
      <c r="Z41" s="213"/>
      <c r="AA41" s="213"/>
      <c r="AB41" s="213"/>
      <c r="AC41" s="213"/>
      <c r="AD41" s="213"/>
      <c r="AE41" s="213"/>
      <c r="AF41" s="213"/>
      <c r="AG41" s="213" t="s">
        <v>1555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47" t="s">
        <v>1589</v>
      </c>
      <c r="D42" s="244"/>
      <c r="E42" s="244"/>
      <c r="F42" s="244"/>
      <c r="G42" s="24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210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43" t="str">
        <f>C42</f>
        <v>nerezová digestoř 1950 x1350x435 mm pro Vodt=800 m3/h, nápojné hrdlo O225 mm,  vč. montážního příslušenství</v>
      </c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6">
        <v>18</v>
      </c>
      <c r="B43" s="237" t="s">
        <v>1590</v>
      </c>
      <c r="C43" s="246" t="s">
        <v>1553</v>
      </c>
      <c r="D43" s="238" t="s">
        <v>1279</v>
      </c>
      <c r="E43" s="239">
        <v>1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/>
      <c r="S43" s="241" t="s">
        <v>355</v>
      </c>
      <c r="T43" s="242" t="s">
        <v>205</v>
      </c>
      <c r="U43" s="224">
        <v>0</v>
      </c>
      <c r="V43" s="224">
        <f>ROUND(E43*U43,2)</f>
        <v>0</v>
      </c>
      <c r="W43" s="224"/>
      <c r="X43" s="224" t="s">
        <v>240</v>
      </c>
      <c r="Y43" s="224" t="s">
        <v>207</v>
      </c>
      <c r="Z43" s="213"/>
      <c r="AA43" s="213"/>
      <c r="AB43" s="213"/>
      <c r="AC43" s="213"/>
      <c r="AD43" s="213"/>
      <c r="AE43" s="213"/>
      <c r="AF43" s="213"/>
      <c r="AG43" s="213" t="s">
        <v>1555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47" t="s">
        <v>1591</v>
      </c>
      <c r="D44" s="244"/>
      <c r="E44" s="244"/>
      <c r="F44" s="244"/>
      <c r="G44" s="24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210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43" t="str">
        <f>C44</f>
        <v>nerezová digestoř 1650 x1200x435 mm pro Vodt=800 m3/h, nápojné hrdlo O225 mm,  vč. montážního příslušenství</v>
      </c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6">
        <v>19</v>
      </c>
      <c r="B45" s="237" t="s">
        <v>1592</v>
      </c>
      <c r="C45" s="246" t="s">
        <v>1553</v>
      </c>
      <c r="D45" s="238" t="s">
        <v>1554</v>
      </c>
      <c r="E45" s="239">
        <v>1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/>
      <c r="S45" s="241" t="s">
        <v>355</v>
      </c>
      <c r="T45" s="242" t="s">
        <v>205</v>
      </c>
      <c r="U45" s="224">
        <v>0</v>
      </c>
      <c r="V45" s="224">
        <f>ROUND(E45*U45,2)</f>
        <v>0</v>
      </c>
      <c r="W45" s="224"/>
      <c r="X45" s="224" t="s">
        <v>240</v>
      </c>
      <c r="Y45" s="224" t="s">
        <v>207</v>
      </c>
      <c r="Z45" s="213"/>
      <c r="AA45" s="213"/>
      <c r="AB45" s="213"/>
      <c r="AC45" s="213"/>
      <c r="AD45" s="213"/>
      <c r="AE45" s="213"/>
      <c r="AF45" s="213"/>
      <c r="AG45" s="213" t="s">
        <v>1555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2" x14ac:dyDescent="0.2">
      <c r="A46" s="220"/>
      <c r="B46" s="221"/>
      <c r="C46" s="247" t="s">
        <v>1593</v>
      </c>
      <c r="D46" s="244"/>
      <c r="E46" s="244"/>
      <c r="F46" s="244"/>
      <c r="G46" s="24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210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43" t="str">
        <f>C46</f>
        <v>textilní vyústka - kruhový profil pr.355 mm, délka 4000 mm, napojení v 1/2 délky vyústky se vstupním nástvacem 500x355 mm, konce zaslepené, dvojité zavěšení na pozinkované lanko, hmotnost komplet cca 4 kg, pro přívod 3.350 m3/h vzduchu</v>
      </c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6">
        <v>20</v>
      </c>
      <c r="B47" s="237" t="s">
        <v>1594</v>
      </c>
      <c r="C47" s="246" t="s">
        <v>1553</v>
      </c>
      <c r="D47" s="238" t="s">
        <v>1554</v>
      </c>
      <c r="E47" s="239">
        <v>2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/>
      <c r="S47" s="241" t="s">
        <v>355</v>
      </c>
      <c r="T47" s="242" t="s">
        <v>205</v>
      </c>
      <c r="U47" s="224">
        <v>0</v>
      </c>
      <c r="V47" s="224">
        <f>ROUND(E47*U47,2)</f>
        <v>0</v>
      </c>
      <c r="W47" s="224"/>
      <c r="X47" s="224" t="s">
        <v>240</v>
      </c>
      <c r="Y47" s="224" t="s">
        <v>207</v>
      </c>
      <c r="Z47" s="213"/>
      <c r="AA47" s="213"/>
      <c r="AB47" s="213"/>
      <c r="AC47" s="213"/>
      <c r="AD47" s="213"/>
      <c r="AE47" s="213"/>
      <c r="AF47" s="213"/>
      <c r="AG47" s="213" t="s">
        <v>1555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2" x14ac:dyDescent="0.2">
      <c r="A48" s="220"/>
      <c r="B48" s="221"/>
      <c r="C48" s="247" t="s">
        <v>1595</v>
      </c>
      <c r="D48" s="244"/>
      <c r="E48" s="244"/>
      <c r="F48" s="244"/>
      <c r="G48" s="24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210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43" t="str">
        <f>C48</f>
        <v>textilní vyústka - kruhový profil pr.250 mm, délka 4000 mm, napojení v 1/2 délky vyústky se vstupním nástvacem 355x250 mm, konce zaslepené, dvojité zavěšení na pozinkované lanko, hmotnost komplet cca 3 kg, pro přívod 1.700 m3/h vzduchu</v>
      </c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6">
        <v>21</v>
      </c>
      <c r="B49" s="237" t="s">
        <v>1596</v>
      </c>
      <c r="C49" s="246" t="s">
        <v>1553</v>
      </c>
      <c r="D49" s="238" t="s">
        <v>1554</v>
      </c>
      <c r="E49" s="239">
        <v>1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/>
      <c r="S49" s="241" t="s">
        <v>355</v>
      </c>
      <c r="T49" s="242" t="s">
        <v>205</v>
      </c>
      <c r="U49" s="224">
        <v>0</v>
      </c>
      <c r="V49" s="224">
        <f>ROUND(E49*U49,2)</f>
        <v>0</v>
      </c>
      <c r="W49" s="224"/>
      <c r="X49" s="224" t="s">
        <v>240</v>
      </c>
      <c r="Y49" s="224" t="s">
        <v>207</v>
      </c>
      <c r="Z49" s="213"/>
      <c r="AA49" s="213"/>
      <c r="AB49" s="213"/>
      <c r="AC49" s="213"/>
      <c r="AD49" s="213"/>
      <c r="AE49" s="213"/>
      <c r="AF49" s="213"/>
      <c r="AG49" s="213" t="s">
        <v>1555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">
      <c r="A50" s="220"/>
      <c r="B50" s="221"/>
      <c r="C50" s="247" t="s">
        <v>1597</v>
      </c>
      <c r="D50" s="244"/>
      <c r="E50" s="244"/>
      <c r="F50" s="244"/>
      <c r="G50" s="24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3"/>
      <c r="AA50" s="213"/>
      <c r="AB50" s="213"/>
      <c r="AC50" s="213"/>
      <c r="AD50" s="213"/>
      <c r="AE50" s="213"/>
      <c r="AF50" s="213"/>
      <c r="AG50" s="213" t="s">
        <v>210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6">
        <v>22</v>
      </c>
      <c r="B51" s="237" t="s">
        <v>1598</v>
      </c>
      <c r="C51" s="246" t="s">
        <v>1553</v>
      </c>
      <c r="D51" s="238" t="s">
        <v>1279</v>
      </c>
      <c r="E51" s="239">
        <v>1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/>
      <c r="S51" s="241" t="s">
        <v>355</v>
      </c>
      <c r="T51" s="242" t="s">
        <v>205</v>
      </c>
      <c r="U51" s="224">
        <v>0</v>
      </c>
      <c r="V51" s="224">
        <f>ROUND(E51*U51,2)</f>
        <v>0</v>
      </c>
      <c r="W51" s="224"/>
      <c r="X51" s="224" t="s">
        <v>240</v>
      </c>
      <c r="Y51" s="224" t="s">
        <v>207</v>
      </c>
      <c r="Z51" s="213"/>
      <c r="AA51" s="213"/>
      <c r="AB51" s="213"/>
      <c r="AC51" s="213"/>
      <c r="AD51" s="213"/>
      <c r="AE51" s="213"/>
      <c r="AF51" s="213"/>
      <c r="AG51" s="213" t="s">
        <v>1555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47" t="s">
        <v>1599</v>
      </c>
      <c r="D52" s="244"/>
      <c r="E52" s="244"/>
      <c r="F52" s="244"/>
      <c r="G52" s="24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210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6">
        <v>23</v>
      </c>
      <c r="B53" s="237" t="s">
        <v>1600</v>
      </c>
      <c r="C53" s="246" t="s">
        <v>1553</v>
      </c>
      <c r="D53" s="238" t="s">
        <v>1279</v>
      </c>
      <c r="E53" s="239">
        <v>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/>
      <c r="S53" s="241" t="s">
        <v>355</v>
      </c>
      <c r="T53" s="242" t="s">
        <v>205</v>
      </c>
      <c r="U53" s="224">
        <v>0</v>
      </c>
      <c r="V53" s="224">
        <f>ROUND(E53*U53,2)</f>
        <v>0</v>
      </c>
      <c r="W53" s="224"/>
      <c r="X53" s="224" t="s">
        <v>240</v>
      </c>
      <c r="Y53" s="224" t="s">
        <v>207</v>
      </c>
      <c r="Z53" s="213"/>
      <c r="AA53" s="213"/>
      <c r="AB53" s="213"/>
      <c r="AC53" s="213"/>
      <c r="AD53" s="213"/>
      <c r="AE53" s="213"/>
      <c r="AF53" s="213"/>
      <c r="AG53" s="213" t="s">
        <v>1555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47" t="s">
        <v>1601</v>
      </c>
      <c r="D54" s="244"/>
      <c r="E54" s="244"/>
      <c r="F54" s="244"/>
      <c r="G54" s="24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210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33.75" outlineLevel="1" x14ac:dyDescent="0.2">
      <c r="A55" s="236">
        <v>24</v>
      </c>
      <c r="B55" s="237" t="s">
        <v>1602</v>
      </c>
      <c r="C55" s="246" t="s">
        <v>1603</v>
      </c>
      <c r="D55" s="238" t="s">
        <v>1562</v>
      </c>
      <c r="E55" s="239">
        <v>3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/>
      <c r="S55" s="241" t="s">
        <v>355</v>
      </c>
      <c r="T55" s="242" t="s">
        <v>205</v>
      </c>
      <c r="U55" s="224">
        <v>0</v>
      </c>
      <c r="V55" s="224">
        <f>ROUND(E55*U55,2)</f>
        <v>0</v>
      </c>
      <c r="W55" s="224"/>
      <c r="X55" s="224" t="s">
        <v>240</v>
      </c>
      <c r="Y55" s="224" t="s">
        <v>207</v>
      </c>
      <c r="Z55" s="213"/>
      <c r="AA55" s="213"/>
      <c r="AB55" s="213"/>
      <c r="AC55" s="213"/>
      <c r="AD55" s="213"/>
      <c r="AE55" s="213"/>
      <c r="AF55" s="213"/>
      <c r="AG55" s="213" t="s">
        <v>1555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47" t="s">
        <v>1604</v>
      </c>
      <c r="D56" s="244"/>
      <c r="E56" s="244"/>
      <c r="F56" s="244"/>
      <c r="G56" s="24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210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33.75" outlineLevel="1" x14ac:dyDescent="0.2">
      <c r="A57" s="236">
        <v>25</v>
      </c>
      <c r="B57" s="237" t="s">
        <v>1605</v>
      </c>
      <c r="C57" s="246" t="s">
        <v>1603</v>
      </c>
      <c r="D57" s="238" t="s">
        <v>1562</v>
      </c>
      <c r="E57" s="239">
        <v>3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/>
      <c r="S57" s="241" t="s">
        <v>355</v>
      </c>
      <c r="T57" s="242" t="s">
        <v>205</v>
      </c>
      <c r="U57" s="224">
        <v>0</v>
      </c>
      <c r="V57" s="224">
        <f>ROUND(E57*U57,2)</f>
        <v>0</v>
      </c>
      <c r="W57" s="224"/>
      <c r="X57" s="224" t="s">
        <v>240</v>
      </c>
      <c r="Y57" s="224" t="s">
        <v>207</v>
      </c>
      <c r="Z57" s="213"/>
      <c r="AA57" s="213"/>
      <c r="AB57" s="213"/>
      <c r="AC57" s="213"/>
      <c r="AD57" s="213"/>
      <c r="AE57" s="213"/>
      <c r="AF57" s="213"/>
      <c r="AG57" s="213" t="s">
        <v>1555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47" t="s">
        <v>1606</v>
      </c>
      <c r="D58" s="244"/>
      <c r="E58" s="244"/>
      <c r="F58" s="244"/>
      <c r="G58" s="24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210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33.75" outlineLevel="1" x14ac:dyDescent="0.2">
      <c r="A59" s="236">
        <v>26</v>
      </c>
      <c r="B59" s="237" t="s">
        <v>1607</v>
      </c>
      <c r="C59" s="246" t="s">
        <v>1603</v>
      </c>
      <c r="D59" s="238" t="s">
        <v>1562</v>
      </c>
      <c r="E59" s="239">
        <v>3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/>
      <c r="S59" s="241" t="s">
        <v>355</v>
      </c>
      <c r="T59" s="242" t="s">
        <v>205</v>
      </c>
      <c r="U59" s="224">
        <v>0</v>
      </c>
      <c r="V59" s="224">
        <f>ROUND(E59*U59,2)</f>
        <v>0</v>
      </c>
      <c r="W59" s="224"/>
      <c r="X59" s="224" t="s">
        <v>240</v>
      </c>
      <c r="Y59" s="224" t="s">
        <v>207</v>
      </c>
      <c r="Z59" s="213"/>
      <c r="AA59" s="213"/>
      <c r="AB59" s="213"/>
      <c r="AC59" s="213"/>
      <c r="AD59" s="213"/>
      <c r="AE59" s="213"/>
      <c r="AF59" s="213"/>
      <c r="AG59" s="213" t="s">
        <v>1555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47" t="s">
        <v>1608</v>
      </c>
      <c r="D60" s="244"/>
      <c r="E60" s="244"/>
      <c r="F60" s="244"/>
      <c r="G60" s="24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210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33.75" outlineLevel="1" x14ac:dyDescent="0.2">
      <c r="A61" s="236">
        <v>27</v>
      </c>
      <c r="B61" s="237" t="s">
        <v>1609</v>
      </c>
      <c r="C61" s="246" t="s">
        <v>1603</v>
      </c>
      <c r="D61" s="238" t="s">
        <v>1562</v>
      </c>
      <c r="E61" s="239">
        <v>4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41"/>
      <c r="S61" s="241" t="s">
        <v>355</v>
      </c>
      <c r="T61" s="242" t="s">
        <v>205</v>
      </c>
      <c r="U61" s="224">
        <v>0</v>
      </c>
      <c r="V61" s="224">
        <f>ROUND(E61*U61,2)</f>
        <v>0</v>
      </c>
      <c r="W61" s="224"/>
      <c r="X61" s="224" t="s">
        <v>240</v>
      </c>
      <c r="Y61" s="224" t="s">
        <v>207</v>
      </c>
      <c r="Z61" s="213"/>
      <c r="AA61" s="213"/>
      <c r="AB61" s="213"/>
      <c r="AC61" s="213"/>
      <c r="AD61" s="213"/>
      <c r="AE61" s="213"/>
      <c r="AF61" s="213"/>
      <c r="AG61" s="213" t="s">
        <v>1555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">
      <c r="A62" s="220"/>
      <c r="B62" s="221"/>
      <c r="C62" s="247" t="s">
        <v>1610</v>
      </c>
      <c r="D62" s="244"/>
      <c r="E62" s="244"/>
      <c r="F62" s="244"/>
      <c r="G62" s="24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210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33.75" outlineLevel="1" x14ac:dyDescent="0.2">
      <c r="A63" s="236">
        <v>28</v>
      </c>
      <c r="B63" s="237" t="s">
        <v>1611</v>
      </c>
      <c r="C63" s="246" t="s">
        <v>1612</v>
      </c>
      <c r="D63" s="238" t="s">
        <v>238</v>
      </c>
      <c r="E63" s="239">
        <v>14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/>
      <c r="S63" s="241" t="s">
        <v>355</v>
      </c>
      <c r="T63" s="242" t="s">
        <v>205</v>
      </c>
      <c r="U63" s="224">
        <v>0</v>
      </c>
      <c r="V63" s="224">
        <f>ROUND(E63*U63,2)</f>
        <v>0</v>
      </c>
      <c r="W63" s="224"/>
      <c r="X63" s="224" t="s">
        <v>240</v>
      </c>
      <c r="Y63" s="224" t="s">
        <v>207</v>
      </c>
      <c r="Z63" s="213"/>
      <c r="AA63" s="213"/>
      <c r="AB63" s="213"/>
      <c r="AC63" s="213"/>
      <c r="AD63" s="213"/>
      <c r="AE63" s="213"/>
      <c r="AF63" s="213"/>
      <c r="AG63" s="213" t="s">
        <v>1555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47" t="s">
        <v>1613</v>
      </c>
      <c r="D64" s="244"/>
      <c r="E64" s="244"/>
      <c r="F64" s="244"/>
      <c r="G64" s="24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210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33.75" outlineLevel="1" x14ac:dyDescent="0.2">
      <c r="A65" s="236">
        <v>29</v>
      </c>
      <c r="B65" s="237" t="s">
        <v>1614</v>
      </c>
      <c r="C65" s="246" t="s">
        <v>1612</v>
      </c>
      <c r="D65" s="238" t="s">
        <v>238</v>
      </c>
      <c r="E65" s="239">
        <v>24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41"/>
      <c r="S65" s="241" t="s">
        <v>355</v>
      </c>
      <c r="T65" s="242" t="s">
        <v>205</v>
      </c>
      <c r="U65" s="224">
        <v>0</v>
      </c>
      <c r="V65" s="224">
        <f>ROUND(E65*U65,2)</f>
        <v>0</v>
      </c>
      <c r="W65" s="224"/>
      <c r="X65" s="224" t="s">
        <v>240</v>
      </c>
      <c r="Y65" s="224" t="s">
        <v>207</v>
      </c>
      <c r="Z65" s="213"/>
      <c r="AA65" s="213"/>
      <c r="AB65" s="213"/>
      <c r="AC65" s="213"/>
      <c r="AD65" s="213"/>
      <c r="AE65" s="213"/>
      <c r="AF65" s="213"/>
      <c r="AG65" s="213" t="s">
        <v>1555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47" t="s">
        <v>1615</v>
      </c>
      <c r="D66" s="244"/>
      <c r="E66" s="244"/>
      <c r="F66" s="244"/>
      <c r="G66" s="24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210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33.75" outlineLevel="1" x14ac:dyDescent="0.2">
      <c r="A67" s="236">
        <v>30</v>
      </c>
      <c r="B67" s="237" t="s">
        <v>1616</v>
      </c>
      <c r="C67" s="246" t="s">
        <v>1612</v>
      </c>
      <c r="D67" s="238" t="s">
        <v>238</v>
      </c>
      <c r="E67" s="239">
        <v>26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/>
      <c r="S67" s="241" t="s">
        <v>355</v>
      </c>
      <c r="T67" s="242" t="s">
        <v>205</v>
      </c>
      <c r="U67" s="224">
        <v>0</v>
      </c>
      <c r="V67" s="224">
        <f>ROUND(E67*U67,2)</f>
        <v>0</v>
      </c>
      <c r="W67" s="224"/>
      <c r="X67" s="224" t="s">
        <v>240</v>
      </c>
      <c r="Y67" s="224" t="s">
        <v>207</v>
      </c>
      <c r="Z67" s="213"/>
      <c r="AA67" s="213"/>
      <c r="AB67" s="213"/>
      <c r="AC67" s="213"/>
      <c r="AD67" s="213"/>
      <c r="AE67" s="213"/>
      <c r="AF67" s="213"/>
      <c r="AG67" s="213" t="s">
        <v>1555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47" t="s">
        <v>1617</v>
      </c>
      <c r="D68" s="244"/>
      <c r="E68" s="244"/>
      <c r="F68" s="244"/>
      <c r="G68" s="24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210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33.75" outlineLevel="1" x14ac:dyDescent="0.2">
      <c r="A69" s="236">
        <v>31</v>
      </c>
      <c r="B69" s="237" t="s">
        <v>1618</v>
      </c>
      <c r="C69" s="246" t="s">
        <v>1612</v>
      </c>
      <c r="D69" s="238" t="s">
        <v>238</v>
      </c>
      <c r="E69" s="239">
        <v>82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41"/>
      <c r="S69" s="241" t="s">
        <v>355</v>
      </c>
      <c r="T69" s="242" t="s">
        <v>205</v>
      </c>
      <c r="U69" s="224">
        <v>0</v>
      </c>
      <c r="V69" s="224">
        <f>ROUND(E69*U69,2)</f>
        <v>0</v>
      </c>
      <c r="W69" s="224"/>
      <c r="X69" s="224" t="s">
        <v>240</v>
      </c>
      <c r="Y69" s="224" t="s">
        <v>207</v>
      </c>
      <c r="Z69" s="213"/>
      <c r="AA69" s="213"/>
      <c r="AB69" s="213"/>
      <c r="AC69" s="213"/>
      <c r="AD69" s="213"/>
      <c r="AE69" s="213"/>
      <c r="AF69" s="213"/>
      <c r="AG69" s="213" t="s">
        <v>1555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47" t="s">
        <v>1619</v>
      </c>
      <c r="D70" s="244"/>
      <c r="E70" s="244"/>
      <c r="F70" s="244"/>
      <c r="G70" s="24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210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33.75" outlineLevel="1" x14ac:dyDescent="0.2">
      <c r="A71" s="236">
        <v>32</v>
      </c>
      <c r="B71" s="237" t="s">
        <v>1620</v>
      </c>
      <c r="C71" s="246" t="s">
        <v>1612</v>
      </c>
      <c r="D71" s="238" t="s">
        <v>238</v>
      </c>
      <c r="E71" s="239">
        <v>15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355</v>
      </c>
      <c r="T71" s="242" t="s">
        <v>205</v>
      </c>
      <c r="U71" s="224">
        <v>0</v>
      </c>
      <c r="V71" s="224">
        <f>ROUND(E71*U71,2)</f>
        <v>0</v>
      </c>
      <c r="W71" s="224"/>
      <c r="X71" s="224" t="s">
        <v>240</v>
      </c>
      <c r="Y71" s="224" t="s">
        <v>207</v>
      </c>
      <c r="Z71" s="213"/>
      <c r="AA71" s="213"/>
      <c r="AB71" s="213"/>
      <c r="AC71" s="213"/>
      <c r="AD71" s="213"/>
      <c r="AE71" s="213"/>
      <c r="AF71" s="213"/>
      <c r="AG71" s="213" t="s">
        <v>1555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47" t="s">
        <v>1621</v>
      </c>
      <c r="D72" s="244"/>
      <c r="E72" s="244"/>
      <c r="F72" s="244"/>
      <c r="G72" s="24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210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33.75" outlineLevel="1" x14ac:dyDescent="0.2">
      <c r="A73" s="236">
        <v>33</v>
      </c>
      <c r="B73" s="237" t="s">
        <v>1622</v>
      </c>
      <c r="C73" s="246" t="s">
        <v>1612</v>
      </c>
      <c r="D73" s="238" t="s">
        <v>238</v>
      </c>
      <c r="E73" s="239">
        <v>8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/>
      <c r="S73" s="241" t="s">
        <v>355</v>
      </c>
      <c r="T73" s="242" t="s">
        <v>205</v>
      </c>
      <c r="U73" s="224">
        <v>0</v>
      </c>
      <c r="V73" s="224">
        <f>ROUND(E73*U73,2)</f>
        <v>0</v>
      </c>
      <c r="W73" s="224"/>
      <c r="X73" s="224" t="s">
        <v>240</v>
      </c>
      <c r="Y73" s="224" t="s">
        <v>207</v>
      </c>
      <c r="Z73" s="213"/>
      <c r="AA73" s="213"/>
      <c r="AB73" s="213"/>
      <c r="AC73" s="213"/>
      <c r="AD73" s="213"/>
      <c r="AE73" s="213"/>
      <c r="AF73" s="213"/>
      <c r="AG73" s="213" t="s">
        <v>1555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47" t="s">
        <v>1623</v>
      </c>
      <c r="D74" s="244"/>
      <c r="E74" s="244"/>
      <c r="F74" s="244"/>
      <c r="G74" s="24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210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33.75" outlineLevel="1" x14ac:dyDescent="0.2">
      <c r="A75" s="236">
        <v>34</v>
      </c>
      <c r="B75" s="237" t="s">
        <v>1624</v>
      </c>
      <c r="C75" s="246" t="s">
        <v>1612</v>
      </c>
      <c r="D75" s="238" t="s">
        <v>238</v>
      </c>
      <c r="E75" s="239">
        <v>90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41"/>
      <c r="S75" s="241" t="s">
        <v>355</v>
      </c>
      <c r="T75" s="242" t="s">
        <v>205</v>
      </c>
      <c r="U75" s="224">
        <v>0</v>
      </c>
      <c r="V75" s="224">
        <f>ROUND(E75*U75,2)</f>
        <v>0</v>
      </c>
      <c r="W75" s="224"/>
      <c r="X75" s="224" t="s">
        <v>240</v>
      </c>
      <c r="Y75" s="224" t="s">
        <v>272</v>
      </c>
      <c r="Z75" s="213"/>
      <c r="AA75" s="213"/>
      <c r="AB75" s="213"/>
      <c r="AC75" s="213"/>
      <c r="AD75" s="213"/>
      <c r="AE75" s="213"/>
      <c r="AF75" s="213"/>
      <c r="AG75" s="213" t="s">
        <v>1555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47" t="s">
        <v>1625</v>
      </c>
      <c r="D76" s="244"/>
      <c r="E76" s="244"/>
      <c r="F76" s="244"/>
      <c r="G76" s="24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210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33.75" outlineLevel="1" x14ac:dyDescent="0.2">
      <c r="A77" s="236">
        <v>35</v>
      </c>
      <c r="B77" s="237" t="s">
        <v>1626</v>
      </c>
      <c r="C77" s="246" t="s">
        <v>1612</v>
      </c>
      <c r="D77" s="238" t="s">
        <v>238</v>
      </c>
      <c r="E77" s="239">
        <v>9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41"/>
      <c r="S77" s="241" t="s">
        <v>355</v>
      </c>
      <c r="T77" s="242" t="s">
        <v>205</v>
      </c>
      <c r="U77" s="224">
        <v>0</v>
      </c>
      <c r="V77" s="224">
        <f>ROUND(E77*U77,2)</f>
        <v>0</v>
      </c>
      <c r="W77" s="224"/>
      <c r="X77" s="224" t="s">
        <v>240</v>
      </c>
      <c r="Y77" s="224" t="s">
        <v>207</v>
      </c>
      <c r="Z77" s="213"/>
      <c r="AA77" s="213"/>
      <c r="AB77" s="213"/>
      <c r="AC77" s="213"/>
      <c r="AD77" s="213"/>
      <c r="AE77" s="213"/>
      <c r="AF77" s="213"/>
      <c r="AG77" s="213" t="s">
        <v>1555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47" t="s">
        <v>1627</v>
      </c>
      <c r="D78" s="244"/>
      <c r="E78" s="244"/>
      <c r="F78" s="244"/>
      <c r="G78" s="24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3"/>
      <c r="AA78" s="213"/>
      <c r="AB78" s="213"/>
      <c r="AC78" s="213"/>
      <c r="AD78" s="213"/>
      <c r="AE78" s="213"/>
      <c r="AF78" s="213"/>
      <c r="AG78" s="213" t="s">
        <v>210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33.75" outlineLevel="1" x14ac:dyDescent="0.2">
      <c r="A79" s="236">
        <v>36</v>
      </c>
      <c r="B79" s="237" t="s">
        <v>1628</v>
      </c>
      <c r="C79" s="246" t="s">
        <v>1612</v>
      </c>
      <c r="D79" s="238" t="s">
        <v>238</v>
      </c>
      <c r="E79" s="239">
        <v>4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41"/>
      <c r="S79" s="241" t="s">
        <v>355</v>
      </c>
      <c r="T79" s="242" t="s">
        <v>205</v>
      </c>
      <c r="U79" s="224">
        <v>0</v>
      </c>
      <c r="V79" s="224">
        <f>ROUND(E79*U79,2)</f>
        <v>0</v>
      </c>
      <c r="W79" s="224"/>
      <c r="X79" s="224" t="s">
        <v>240</v>
      </c>
      <c r="Y79" s="224" t="s">
        <v>207</v>
      </c>
      <c r="Z79" s="213"/>
      <c r="AA79" s="213"/>
      <c r="AB79" s="213"/>
      <c r="AC79" s="213"/>
      <c r="AD79" s="213"/>
      <c r="AE79" s="213"/>
      <c r="AF79" s="213"/>
      <c r="AG79" s="213" t="s">
        <v>1555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">
      <c r="A80" s="220"/>
      <c r="B80" s="221"/>
      <c r="C80" s="247" t="s">
        <v>1629</v>
      </c>
      <c r="D80" s="244"/>
      <c r="E80" s="244"/>
      <c r="F80" s="244"/>
      <c r="G80" s="24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3"/>
      <c r="AA80" s="213"/>
      <c r="AB80" s="213"/>
      <c r="AC80" s="213"/>
      <c r="AD80" s="213"/>
      <c r="AE80" s="213"/>
      <c r="AF80" s="213"/>
      <c r="AG80" s="213" t="s">
        <v>210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33.75" outlineLevel="1" x14ac:dyDescent="0.2">
      <c r="A81" s="236">
        <v>37</v>
      </c>
      <c r="B81" s="237" t="s">
        <v>1630</v>
      </c>
      <c r="C81" s="246" t="s">
        <v>1612</v>
      </c>
      <c r="D81" s="238" t="s">
        <v>238</v>
      </c>
      <c r="E81" s="239">
        <v>4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/>
      <c r="S81" s="241" t="s">
        <v>355</v>
      </c>
      <c r="T81" s="242" t="s">
        <v>205</v>
      </c>
      <c r="U81" s="224">
        <v>0</v>
      </c>
      <c r="V81" s="224">
        <f>ROUND(E81*U81,2)</f>
        <v>0</v>
      </c>
      <c r="W81" s="224"/>
      <c r="X81" s="224" t="s">
        <v>240</v>
      </c>
      <c r="Y81" s="224" t="s">
        <v>207</v>
      </c>
      <c r="Z81" s="213"/>
      <c r="AA81" s="213"/>
      <c r="AB81" s="213"/>
      <c r="AC81" s="213"/>
      <c r="AD81" s="213"/>
      <c r="AE81" s="213"/>
      <c r="AF81" s="213"/>
      <c r="AG81" s="213" t="s">
        <v>1555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47" t="s">
        <v>1631</v>
      </c>
      <c r="D82" s="244"/>
      <c r="E82" s="244"/>
      <c r="F82" s="244"/>
      <c r="G82" s="24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210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33.75" outlineLevel="1" x14ac:dyDescent="0.2">
      <c r="A83" s="236">
        <v>38</v>
      </c>
      <c r="B83" s="237" t="s">
        <v>1632</v>
      </c>
      <c r="C83" s="246" t="s">
        <v>1612</v>
      </c>
      <c r="D83" s="238" t="s">
        <v>238</v>
      </c>
      <c r="E83" s="239">
        <v>2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41"/>
      <c r="S83" s="241" t="s">
        <v>355</v>
      </c>
      <c r="T83" s="242" t="s">
        <v>205</v>
      </c>
      <c r="U83" s="224">
        <v>0</v>
      </c>
      <c r="V83" s="224">
        <f>ROUND(E83*U83,2)</f>
        <v>0</v>
      </c>
      <c r="W83" s="224"/>
      <c r="X83" s="224" t="s">
        <v>240</v>
      </c>
      <c r="Y83" s="224" t="s">
        <v>207</v>
      </c>
      <c r="Z83" s="213"/>
      <c r="AA83" s="213"/>
      <c r="AB83" s="213"/>
      <c r="AC83" s="213"/>
      <c r="AD83" s="213"/>
      <c r="AE83" s="213"/>
      <c r="AF83" s="213"/>
      <c r="AG83" s="213" t="s">
        <v>1555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47" t="s">
        <v>1633</v>
      </c>
      <c r="D84" s="244"/>
      <c r="E84" s="244"/>
      <c r="F84" s="244"/>
      <c r="G84" s="24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210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6">
        <v>39</v>
      </c>
      <c r="B85" s="237" t="s">
        <v>1634</v>
      </c>
      <c r="C85" s="246" t="s">
        <v>1553</v>
      </c>
      <c r="D85" s="238" t="s">
        <v>238</v>
      </c>
      <c r="E85" s="239">
        <v>62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355</v>
      </c>
      <c r="T85" s="242" t="s">
        <v>205</v>
      </c>
      <c r="U85" s="224">
        <v>0</v>
      </c>
      <c r="V85" s="224">
        <f>ROUND(E85*U85,2)</f>
        <v>0</v>
      </c>
      <c r="W85" s="224"/>
      <c r="X85" s="224" t="s">
        <v>240</v>
      </c>
      <c r="Y85" s="224" t="s">
        <v>207</v>
      </c>
      <c r="Z85" s="213"/>
      <c r="AA85" s="213"/>
      <c r="AB85" s="213"/>
      <c r="AC85" s="213"/>
      <c r="AD85" s="213"/>
      <c r="AE85" s="213"/>
      <c r="AF85" s="213"/>
      <c r="AG85" s="213" t="s">
        <v>1555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47" t="s">
        <v>1635</v>
      </c>
      <c r="D86" s="244"/>
      <c r="E86" s="244"/>
      <c r="F86" s="244"/>
      <c r="G86" s="24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210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6">
        <v>40</v>
      </c>
      <c r="B87" s="237" t="s">
        <v>1636</v>
      </c>
      <c r="C87" s="246" t="s">
        <v>1637</v>
      </c>
      <c r="D87" s="238" t="s">
        <v>289</v>
      </c>
      <c r="E87" s="239">
        <v>2200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41"/>
      <c r="S87" s="241" t="s">
        <v>355</v>
      </c>
      <c r="T87" s="242" t="s">
        <v>205</v>
      </c>
      <c r="U87" s="224">
        <v>0</v>
      </c>
      <c r="V87" s="224">
        <f>ROUND(E87*U87,2)</f>
        <v>0</v>
      </c>
      <c r="W87" s="224"/>
      <c r="X87" s="224" t="s">
        <v>240</v>
      </c>
      <c r="Y87" s="224" t="s">
        <v>207</v>
      </c>
      <c r="Z87" s="213"/>
      <c r="AA87" s="213"/>
      <c r="AB87" s="213"/>
      <c r="AC87" s="213"/>
      <c r="AD87" s="213"/>
      <c r="AE87" s="213"/>
      <c r="AF87" s="213"/>
      <c r="AG87" s="213" t="s">
        <v>1555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47" t="s">
        <v>1638</v>
      </c>
      <c r="D88" s="244"/>
      <c r="E88" s="244"/>
      <c r="F88" s="244"/>
      <c r="G88" s="24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3"/>
      <c r="AA88" s="213"/>
      <c r="AB88" s="213"/>
      <c r="AC88" s="213"/>
      <c r="AD88" s="213"/>
      <c r="AE88" s="213"/>
      <c r="AF88" s="213"/>
      <c r="AG88" s="213" t="s">
        <v>210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43" t="str">
        <f>C88</f>
        <v>stávajícího potrubí vč. zařízení vzt (ventilátory, koncové elementy…atd) jeho následný odvoz a ekologická likvidace</v>
      </c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6">
        <v>41</v>
      </c>
      <c r="B89" s="237" t="s">
        <v>1639</v>
      </c>
      <c r="C89" s="246" t="s">
        <v>1553</v>
      </c>
      <c r="D89" s="238" t="s">
        <v>1554</v>
      </c>
      <c r="E89" s="239">
        <v>1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41"/>
      <c r="S89" s="241" t="s">
        <v>355</v>
      </c>
      <c r="T89" s="242" t="s">
        <v>205</v>
      </c>
      <c r="U89" s="224">
        <v>0</v>
      </c>
      <c r="V89" s="224">
        <f>ROUND(E89*U89,2)</f>
        <v>0</v>
      </c>
      <c r="W89" s="224"/>
      <c r="X89" s="224" t="s">
        <v>240</v>
      </c>
      <c r="Y89" s="224" t="s">
        <v>207</v>
      </c>
      <c r="Z89" s="213"/>
      <c r="AA89" s="213"/>
      <c r="AB89" s="213"/>
      <c r="AC89" s="213"/>
      <c r="AD89" s="213"/>
      <c r="AE89" s="213"/>
      <c r="AF89" s="213"/>
      <c r="AG89" s="213" t="s">
        <v>1555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47" t="s">
        <v>1640</v>
      </c>
      <c r="D90" s="244"/>
      <c r="E90" s="244"/>
      <c r="F90" s="244"/>
      <c r="G90" s="24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210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57">
        <v>42</v>
      </c>
      <c r="B91" s="258" t="s">
        <v>1641</v>
      </c>
      <c r="C91" s="268" t="s">
        <v>1642</v>
      </c>
      <c r="D91" s="259" t="s">
        <v>1115</v>
      </c>
      <c r="E91" s="260">
        <v>12</v>
      </c>
      <c r="F91" s="261"/>
      <c r="G91" s="262">
        <f>ROUND(E91*F91,2)</f>
        <v>0</v>
      </c>
      <c r="H91" s="261"/>
      <c r="I91" s="262">
        <f>ROUND(E91*H91,2)</f>
        <v>0</v>
      </c>
      <c r="J91" s="261"/>
      <c r="K91" s="262">
        <f>ROUND(E91*J91,2)</f>
        <v>0</v>
      </c>
      <c r="L91" s="262">
        <v>21</v>
      </c>
      <c r="M91" s="262">
        <f>G91*(1+L91/100)</f>
        <v>0</v>
      </c>
      <c r="N91" s="260">
        <v>0</v>
      </c>
      <c r="O91" s="260">
        <f>ROUND(E91*N91,2)</f>
        <v>0</v>
      </c>
      <c r="P91" s="260">
        <v>0</v>
      </c>
      <c r="Q91" s="260">
        <f>ROUND(E91*P91,2)</f>
        <v>0</v>
      </c>
      <c r="R91" s="262"/>
      <c r="S91" s="262" t="s">
        <v>355</v>
      </c>
      <c r="T91" s="263" t="s">
        <v>205</v>
      </c>
      <c r="U91" s="224">
        <v>0</v>
      </c>
      <c r="V91" s="224">
        <f>ROUND(E91*U91,2)</f>
        <v>0</v>
      </c>
      <c r="W91" s="224"/>
      <c r="X91" s="224" t="s">
        <v>240</v>
      </c>
      <c r="Y91" s="224" t="s">
        <v>207</v>
      </c>
      <c r="Z91" s="213"/>
      <c r="AA91" s="213"/>
      <c r="AB91" s="213"/>
      <c r="AC91" s="213"/>
      <c r="AD91" s="213"/>
      <c r="AE91" s="213"/>
      <c r="AF91" s="213"/>
      <c r="AG91" s="213" t="s">
        <v>1555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57">
        <v>43</v>
      </c>
      <c r="B92" s="258" t="s">
        <v>1643</v>
      </c>
      <c r="C92" s="268" t="s">
        <v>1644</v>
      </c>
      <c r="D92" s="259" t="s">
        <v>1554</v>
      </c>
      <c r="E92" s="260">
        <v>1</v>
      </c>
      <c r="F92" s="261"/>
      <c r="G92" s="262">
        <f>ROUND(E92*F92,2)</f>
        <v>0</v>
      </c>
      <c r="H92" s="261"/>
      <c r="I92" s="262">
        <f>ROUND(E92*H92,2)</f>
        <v>0</v>
      </c>
      <c r="J92" s="261"/>
      <c r="K92" s="262">
        <f>ROUND(E92*J92,2)</f>
        <v>0</v>
      </c>
      <c r="L92" s="262">
        <v>21</v>
      </c>
      <c r="M92" s="262">
        <f>G92*(1+L92/100)</f>
        <v>0</v>
      </c>
      <c r="N92" s="260">
        <v>0</v>
      </c>
      <c r="O92" s="260">
        <f>ROUND(E92*N92,2)</f>
        <v>0</v>
      </c>
      <c r="P92" s="260">
        <v>0</v>
      </c>
      <c r="Q92" s="260">
        <f>ROUND(E92*P92,2)</f>
        <v>0</v>
      </c>
      <c r="R92" s="262"/>
      <c r="S92" s="262" t="s">
        <v>355</v>
      </c>
      <c r="T92" s="263" t="s">
        <v>205</v>
      </c>
      <c r="U92" s="224">
        <v>0</v>
      </c>
      <c r="V92" s="224">
        <f>ROUND(E92*U92,2)</f>
        <v>0</v>
      </c>
      <c r="W92" s="224"/>
      <c r="X92" s="224" t="s">
        <v>240</v>
      </c>
      <c r="Y92" s="224" t="s">
        <v>207</v>
      </c>
      <c r="Z92" s="213"/>
      <c r="AA92" s="213"/>
      <c r="AB92" s="213"/>
      <c r="AC92" s="213"/>
      <c r="AD92" s="213"/>
      <c r="AE92" s="213"/>
      <c r="AF92" s="213"/>
      <c r="AG92" s="213" t="s">
        <v>1555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29" t="s">
        <v>199</v>
      </c>
      <c r="B93" s="230" t="s">
        <v>90</v>
      </c>
      <c r="C93" s="245" t="s">
        <v>91</v>
      </c>
      <c r="D93" s="231"/>
      <c r="E93" s="232"/>
      <c r="F93" s="233"/>
      <c r="G93" s="233">
        <f>SUMIF(AG94:AG97,"&lt;&gt;NOR",G94:G97)</f>
        <v>0</v>
      </c>
      <c r="H93" s="233"/>
      <c r="I93" s="233">
        <f>SUM(I94:I97)</f>
        <v>0</v>
      </c>
      <c r="J93" s="233"/>
      <c r="K93" s="233">
        <f>SUM(K94:K97)</f>
        <v>0</v>
      </c>
      <c r="L93" s="233"/>
      <c r="M93" s="233">
        <f>SUM(M94:M97)</f>
        <v>0</v>
      </c>
      <c r="N93" s="232"/>
      <c r="O93" s="232">
        <f>SUM(O94:O97)</f>
        <v>0</v>
      </c>
      <c r="P93" s="232"/>
      <c r="Q93" s="232">
        <f>SUM(Q94:Q97)</f>
        <v>0</v>
      </c>
      <c r="R93" s="233"/>
      <c r="S93" s="233"/>
      <c r="T93" s="234"/>
      <c r="U93" s="228"/>
      <c r="V93" s="228">
        <f>SUM(V94:V97)</f>
        <v>0</v>
      </c>
      <c r="W93" s="228"/>
      <c r="X93" s="228"/>
      <c r="Y93" s="228"/>
      <c r="AG93" t="s">
        <v>200</v>
      </c>
    </row>
    <row r="94" spans="1:60" outlineLevel="1" x14ac:dyDescent="0.2">
      <c r="A94" s="236">
        <v>44</v>
      </c>
      <c r="B94" s="237" t="s">
        <v>1645</v>
      </c>
      <c r="C94" s="246" t="s">
        <v>1553</v>
      </c>
      <c r="D94" s="238" t="s">
        <v>1554</v>
      </c>
      <c r="E94" s="239">
        <v>1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41"/>
      <c r="S94" s="241" t="s">
        <v>355</v>
      </c>
      <c r="T94" s="242" t="s">
        <v>205</v>
      </c>
      <c r="U94" s="224">
        <v>0</v>
      </c>
      <c r="V94" s="224">
        <f>ROUND(E94*U94,2)</f>
        <v>0</v>
      </c>
      <c r="W94" s="224"/>
      <c r="X94" s="224" t="s">
        <v>240</v>
      </c>
      <c r="Y94" s="224" t="s">
        <v>207</v>
      </c>
      <c r="Z94" s="213"/>
      <c r="AA94" s="213"/>
      <c r="AB94" s="213"/>
      <c r="AC94" s="213"/>
      <c r="AD94" s="213"/>
      <c r="AE94" s="213"/>
      <c r="AF94" s="213"/>
      <c r="AG94" s="213" t="s">
        <v>1555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22.5" outlineLevel="2" x14ac:dyDescent="0.2">
      <c r="A95" s="220"/>
      <c r="B95" s="221"/>
      <c r="C95" s="247" t="s">
        <v>1646</v>
      </c>
      <c r="D95" s="244"/>
      <c r="E95" s="244"/>
      <c r="F95" s="244"/>
      <c r="G95" s="24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210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43" t="str">
        <f>C95</f>
        <v>potrubní radiální ventilátor do kruhového potrubí O100 mm Vodt=200 m3/h při 150 Pa, příkon 60 W/230 V vč. pružných manžet (ocelové manžety s gumovým vyložením)</v>
      </c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6">
        <v>45</v>
      </c>
      <c r="B96" s="237" t="s">
        <v>1647</v>
      </c>
      <c r="C96" s="246" t="s">
        <v>1553</v>
      </c>
      <c r="D96" s="238" t="s">
        <v>1554</v>
      </c>
      <c r="E96" s="239">
        <v>1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41"/>
      <c r="S96" s="241" t="s">
        <v>355</v>
      </c>
      <c r="T96" s="242" t="s">
        <v>205</v>
      </c>
      <c r="U96" s="224">
        <v>0</v>
      </c>
      <c r="V96" s="224">
        <f>ROUND(E96*U96,2)</f>
        <v>0</v>
      </c>
      <c r="W96" s="224"/>
      <c r="X96" s="224" t="s">
        <v>240</v>
      </c>
      <c r="Y96" s="224" t="s">
        <v>207</v>
      </c>
      <c r="Z96" s="213"/>
      <c r="AA96" s="213"/>
      <c r="AB96" s="213"/>
      <c r="AC96" s="213"/>
      <c r="AD96" s="213"/>
      <c r="AE96" s="213"/>
      <c r="AF96" s="213"/>
      <c r="AG96" s="213" t="s">
        <v>1555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2.5" outlineLevel="2" x14ac:dyDescent="0.2">
      <c r="A97" s="220"/>
      <c r="B97" s="221"/>
      <c r="C97" s="247" t="s">
        <v>1648</v>
      </c>
      <c r="D97" s="244"/>
      <c r="E97" s="244"/>
      <c r="F97" s="244"/>
      <c r="G97" s="24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210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43" t="str">
        <f>C97</f>
        <v>potrubní radiální ventilátor do kruhového potrubí O100 mm Vodt=80 m3/h při 100 Pa, příkon 60 W vč. pružných manžet (ocelové manžety s gumovým vyložením)</v>
      </c>
      <c r="BB97" s="213"/>
      <c r="BC97" s="213"/>
      <c r="BD97" s="213"/>
      <c r="BE97" s="213"/>
      <c r="BF97" s="213"/>
      <c r="BG97" s="213"/>
      <c r="BH97" s="213"/>
    </row>
    <row r="98" spans="1:60" x14ac:dyDescent="0.2">
      <c r="A98" s="229" t="s">
        <v>199</v>
      </c>
      <c r="B98" s="230" t="s">
        <v>149</v>
      </c>
      <c r="C98" s="245" t="s">
        <v>150</v>
      </c>
      <c r="D98" s="231"/>
      <c r="E98" s="232"/>
      <c r="F98" s="233"/>
      <c r="G98" s="233">
        <f>SUMIF(AG99:AG101,"&lt;&gt;NOR",G99:G101)</f>
        <v>0</v>
      </c>
      <c r="H98" s="233"/>
      <c r="I98" s="233">
        <f>SUM(I99:I101)</f>
        <v>0</v>
      </c>
      <c r="J98" s="233"/>
      <c r="K98" s="233">
        <f>SUM(K99:K101)</f>
        <v>0</v>
      </c>
      <c r="L98" s="233"/>
      <c r="M98" s="233">
        <f>SUM(M99:M101)</f>
        <v>0</v>
      </c>
      <c r="N98" s="232"/>
      <c r="O98" s="232">
        <f>SUM(O99:O101)</f>
        <v>0</v>
      </c>
      <c r="P98" s="232"/>
      <c r="Q98" s="232">
        <f>SUM(Q99:Q101)</f>
        <v>0</v>
      </c>
      <c r="R98" s="233"/>
      <c r="S98" s="233"/>
      <c r="T98" s="234"/>
      <c r="U98" s="228"/>
      <c r="V98" s="228">
        <f>SUM(V99:V101)</f>
        <v>15</v>
      </c>
      <c r="W98" s="228"/>
      <c r="X98" s="228"/>
      <c r="Y98" s="228"/>
      <c r="AG98" t="s">
        <v>200</v>
      </c>
    </row>
    <row r="99" spans="1:60" outlineLevel="1" x14ac:dyDescent="0.2">
      <c r="A99" s="236">
        <v>46</v>
      </c>
      <c r="B99" s="237" t="s">
        <v>1649</v>
      </c>
      <c r="C99" s="246" t="s">
        <v>1650</v>
      </c>
      <c r="D99" s="238" t="s">
        <v>1554</v>
      </c>
      <c r="E99" s="239">
        <v>1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41"/>
      <c r="S99" s="241" t="s">
        <v>355</v>
      </c>
      <c r="T99" s="242" t="s">
        <v>936</v>
      </c>
      <c r="U99" s="224">
        <v>15</v>
      </c>
      <c r="V99" s="224">
        <f>ROUND(E99*U99,2)</f>
        <v>15</v>
      </c>
      <c r="W99" s="224"/>
      <c r="X99" s="224" t="s">
        <v>819</v>
      </c>
      <c r="Y99" s="224" t="s">
        <v>207</v>
      </c>
      <c r="Z99" s="213"/>
      <c r="AA99" s="213"/>
      <c r="AB99" s="213"/>
      <c r="AC99" s="213"/>
      <c r="AD99" s="213"/>
      <c r="AE99" s="213"/>
      <c r="AF99" s="213"/>
      <c r="AG99" s="213" t="s">
        <v>820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47" t="s">
        <v>1651</v>
      </c>
      <c r="D100" s="244"/>
      <c r="E100" s="244"/>
      <c r="F100" s="244"/>
      <c r="G100" s="24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210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43" t="str">
        <f>C100</f>
        <v>2x ocelový montážní U-profil kotvený chem. kotvami do stropu a protilehlých nosných stěn pomocí konzolových nosníků.</v>
      </c>
      <c r="BB100" s="213"/>
      <c r="BC100" s="213"/>
      <c r="BD100" s="213"/>
      <c r="BE100" s="213"/>
      <c r="BF100" s="213"/>
      <c r="BG100" s="213"/>
      <c r="BH100" s="213"/>
    </row>
    <row r="101" spans="1:60" outlineLevel="3" x14ac:dyDescent="0.2">
      <c r="A101" s="220"/>
      <c r="B101" s="221"/>
      <c r="C101" s="269" t="s">
        <v>1652</v>
      </c>
      <c r="D101" s="264"/>
      <c r="E101" s="264"/>
      <c r="F101" s="264"/>
      <c r="G101" s="26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210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43" t="str">
        <f>C101</f>
        <v>Systémový prvek, podléhající návrhu v dílenské dokumentaci zhotovitele a to vč. přesných kotevních prvků.</v>
      </c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9" t="s">
        <v>199</v>
      </c>
      <c r="B102" s="230" t="s">
        <v>113</v>
      </c>
      <c r="C102" s="245" t="s">
        <v>114</v>
      </c>
      <c r="D102" s="231"/>
      <c r="E102" s="232"/>
      <c r="F102" s="233"/>
      <c r="G102" s="233">
        <f>SUMIF(AG103:AG103,"&lt;&gt;NOR",G103:G103)</f>
        <v>0</v>
      </c>
      <c r="H102" s="233"/>
      <c r="I102" s="233">
        <f>SUM(I103:I103)</f>
        <v>0</v>
      </c>
      <c r="J102" s="233"/>
      <c r="K102" s="233">
        <f>SUM(K103:K103)</f>
        <v>0</v>
      </c>
      <c r="L102" s="233"/>
      <c r="M102" s="233">
        <f>SUM(M103:M103)</f>
        <v>0</v>
      </c>
      <c r="N102" s="232"/>
      <c r="O102" s="232">
        <f>SUM(O103:O103)</f>
        <v>0.3</v>
      </c>
      <c r="P102" s="232"/>
      <c r="Q102" s="232">
        <f>SUM(Q103:Q103)</f>
        <v>0</v>
      </c>
      <c r="R102" s="233"/>
      <c r="S102" s="233"/>
      <c r="T102" s="234"/>
      <c r="U102" s="228"/>
      <c r="V102" s="228">
        <f>SUM(V103:V103)</f>
        <v>13</v>
      </c>
      <c r="W102" s="228"/>
      <c r="X102" s="228"/>
      <c r="Y102" s="228"/>
      <c r="AG102" t="s">
        <v>200</v>
      </c>
    </row>
    <row r="103" spans="1:60" outlineLevel="1" x14ac:dyDescent="0.2">
      <c r="A103" s="257">
        <v>47</v>
      </c>
      <c r="B103" s="258" t="s">
        <v>1653</v>
      </c>
      <c r="C103" s="268" t="s">
        <v>1654</v>
      </c>
      <c r="D103" s="259" t="s">
        <v>238</v>
      </c>
      <c r="E103" s="260">
        <v>50</v>
      </c>
      <c r="F103" s="261"/>
      <c r="G103" s="262">
        <f>ROUND(E103*F103,2)</f>
        <v>0</v>
      </c>
      <c r="H103" s="261"/>
      <c r="I103" s="262">
        <f>ROUND(E103*H103,2)</f>
        <v>0</v>
      </c>
      <c r="J103" s="261"/>
      <c r="K103" s="262">
        <f>ROUND(E103*J103,2)</f>
        <v>0</v>
      </c>
      <c r="L103" s="262">
        <v>21</v>
      </c>
      <c r="M103" s="262">
        <f>G103*(1+L103/100)</f>
        <v>0</v>
      </c>
      <c r="N103" s="260">
        <v>5.9100000000000003E-3</v>
      </c>
      <c r="O103" s="260">
        <f>ROUND(E103*N103,2)</f>
        <v>0.3</v>
      </c>
      <c r="P103" s="260">
        <v>0</v>
      </c>
      <c r="Q103" s="260">
        <f>ROUND(E103*P103,2)</f>
        <v>0</v>
      </c>
      <c r="R103" s="262" t="s">
        <v>562</v>
      </c>
      <c r="S103" s="262" t="s">
        <v>204</v>
      </c>
      <c r="T103" s="263" t="s">
        <v>204</v>
      </c>
      <c r="U103" s="224">
        <v>0.26</v>
      </c>
      <c r="V103" s="224">
        <f>ROUND(E103*U103,2)</f>
        <v>13</v>
      </c>
      <c r="W103" s="224"/>
      <c r="X103" s="224" t="s">
        <v>240</v>
      </c>
      <c r="Y103" s="224" t="s">
        <v>207</v>
      </c>
      <c r="Z103" s="213"/>
      <c r="AA103" s="213"/>
      <c r="AB103" s="213"/>
      <c r="AC103" s="213"/>
      <c r="AD103" s="213"/>
      <c r="AE103" s="213"/>
      <c r="AF103" s="213"/>
      <c r="AG103" s="213" t="s">
        <v>241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">
      <c r="A104" s="229" t="s">
        <v>199</v>
      </c>
      <c r="B104" s="230" t="s">
        <v>169</v>
      </c>
      <c r="C104" s="245" t="s">
        <v>28</v>
      </c>
      <c r="D104" s="231"/>
      <c r="E104" s="232"/>
      <c r="F104" s="233"/>
      <c r="G104" s="233">
        <f>SUMIF(AG105:AG108,"&lt;&gt;NOR",G105:G108)</f>
        <v>0</v>
      </c>
      <c r="H104" s="233"/>
      <c r="I104" s="233">
        <f>SUM(I105:I108)</f>
        <v>0</v>
      </c>
      <c r="J104" s="233"/>
      <c r="K104" s="233">
        <f>SUM(K105:K108)</f>
        <v>0</v>
      </c>
      <c r="L104" s="233"/>
      <c r="M104" s="233">
        <f>SUM(M105:M108)</f>
        <v>0</v>
      </c>
      <c r="N104" s="232"/>
      <c r="O104" s="232">
        <f>SUM(O105:O108)</f>
        <v>0</v>
      </c>
      <c r="P104" s="232"/>
      <c r="Q104" s="232">
        <f>SUM(Q105:Q108)</f>
        <v>0</v>
      </c>
      <c r="R104" s="233"/>
      <c r="S104" s="233"/>
      <c r="T104" s="234"/>
      <c r="U104" s="228"/>
      <c r="V104" s="228">
        <f>SUM(V105:V108)</f>
        <v>0</v>
      </c>
      <c r="W104" s="228"/>
      <c r="X104" s="228"/>
      <c r="Y104" s="228"/>
      <c r="AG104" t="s">
        <v>200</v>
      </c>
    </row>
    <row r="105" spans="1:60" outlineLevel="1" x14ac:dyDescent="0.2">
      <c r="A105" s="257">
        <v>48</v>
      </c>
      <c r="B105" s="258" t="s">
        <v>1655</v>
      </c>
      <c r="C105" s="268" t="s">
        <v>1656</v>
      </c>
      <c r="D105" s="259" t="s">
        <v>1079</v>
      </c>
      <c r="E105" s="260">
        <v>24</v>
      </c>
      <c r="F105" s="261"/>
      <c r="G105" s="262">
        <f>ROUND(E105*F105,2)</f>
        <v>0</v>
      </c>
      <c r="H105" s="261"/>
      <c r="I105" s="262">
        <f>ROUND(E105*H105,2)</f>
        <v>0</v>
      </c>
      <c r="J105" s="261"/>
      <c r="K105" s="262">
        <f>ROUND(E105*J105,2)</f>
        <v>0</v>
      </c>
      <c r="L105" s="262">
        <v>21</v>
      </c>
      <c r="M105" s="262">
        <f>G105*(1+L105/100)</f>
        <v>0</v>
      </c>
      <c r="N105" s="260">
        <v>0</v>
      </c>
      <c r="O105" s="260">
        <f>ROUND(E105*N105,2)</f>
        <v>0</v>
      </c>
      <c r="P105" s="260">
        <v>0</v>
      </c>
      <c r="Q105" s="260">
        <f>ROUND(E105*P105,2)</f>
        <v>0</v>
      </c>
      <c r="R105" s="262"/>
      <c r="S105" s="262" t="s">
        <v>355</v>
      </c>
      <c r="T105" s="263" t="s">
        <v>205</v>
      </c>
      <c r="U105" s="224">
        <v>0</v>
      </c>
      <c r="V105" s="224">
        <f>ROUND(E105*U105,2)</f>
        <v>0</v>
      </c>
      <c r="W105" s="224"/>
      <c r="X105" s="224" t="s">
        <v>240</v>
      </c>
      <c r="Y105" s="224" t="s">
        <v>207</v>
      </c>
      <c r="Z105" s="213"/>
      <c r="AA105" s="213"/>
      <c r="AB105" s="213"/>
      <c r="AC105" s="213"/>
      <c r="AD105" s="213"/>
      <c r="AE105" s="213"/>
      <c r="AF105" s="213"/>
      <c r="AG105" s="213" t="s">
        <v>241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36">
        <v>49</v>
      </c>
      <c r="B106" s="237" t="s">
        <v>1066</v>
      </c>
      <c r="C106" s="246" t="s">
        <v>1067</v>
      </c>
      <c r="D106" s="238" t="s">
        <v>203</v>
      </c>
      <c r="E106" s="239">
        <v>1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/>
      <c r="S106" s="241" t="s">
        <v>204</v>
      </c>
      <c r="T106" s="242" t="s">
        <v>205</v>
      </c>
      <c r="U106" s="224">
        <v>0</v>
      </c>
      <c r="V106" s="224">
        <f>ROUND(E106*U106,2)</f>
        <v>0</v>
      </c>
      <c r="W106" s="224"/>
      <c r="X106" s="224" t="s">
        <v>206</v>
      </c>
      <c r="Y106" s="224" t="s">
        <v>207</v>
      </c>
      <c r="Z106" s="213"/>
      <c r="AA106" s="213"/>
      <c r="AB106" s="213"/>
      <c r="AC106" s="213"/>
      <c r="AD106" s="213"/>
      <c r="AE106" s="213"/>
      <c r="AF106" s="213"/>
      <c r="AG106" s="213" t="s">
        <v>208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">
      <c r="A107" s="220"/>
      <c r="B107" s="221"/>
      <c r="C107" s="247" t="s">
        <v>1068</v>
      </c>
      <c r="D107" s="244"/>
      <c r="E107" s="244"/>
      <c r="F107" s="244"/>
      <c r="G107" s="24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210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43" t="str">
        <f>C107</f>
        <v>Náklady na vyhotovení dokumentace skutečného provedení stavby a její předání objednateli v požadované formě a požadovaném počtu.</v>
      </c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57">
        <v>50</v>
      </c>
      <c r="B108" s="258" t="s">
        <v>1657</v>
      </c>
      <c r="C108" s="268" t="s">
        <v>1658</v>
      </c>
      <c r="D108" s="259" t="s">
        <v>1554</v>
      </c>
      <c r="E108" s="260">
        <v>1</v>
      </c>
      <c r="F108" s="261"/>
      <c r="G108" s="262">
        <f>ROUND(E108*F108,2)</f>
        <v>0</v>
      </c>
      <c r="H108" s="261"/>
      <c r="I108" s="262">
        <f>ROUND(E108*H108,2)</f>
        <v>0</v>
      </c>
      <c r="J108" s="261"/>
      <c r="K108" s="262">
        <f>ROUND(E108*J108,2)</f>
        <v>0</v>
      </c>
      <c r="L108" s="262">
        <v>21</v>
      </c>
      <c r="M108" s="262">
        <f>G108*(1+L108/100)</f>
        <v>0</v>
      </c>
      <c r="N108" s="260">
        <v>0</v>
      </c>
      <c r="O108" s="260">
        <f>ROUND(E108*N108,2)</f>
        <v>0</v>
      </c>
      <c r="P108" s="260">
        <v>0</v>
      </c>
      <c r="Q108" s="260">
        <f>ROUND(E108*P108,2)</f>
        <v>0</v>
      </c>
      <c r="R108" s="262"/>
      <c r="S108" s="262" t="s">
        <v>355</v>
      </c>
      <c r="T108" s="263" t="s">
        <v>205</v>
      </c>
      <c r="U108" s="224">
        <v>0</v>
      </c>
      <c r="V108" s="224">
        <f>ROUND(E108*U108,2)</f>
        <v>0</v>
      </c>
      <c r="W108" s="224"/>
      <c r="X108" s="224" t="s">
        <v>240</v>
      </c>
      <c r="Y108" s="224" t="s">
        <v>207</v>
      </c>
      <c r="Z108" s="213"/>
      <c r="AA108" s="213"/>
      <c r="AB108" s="213"/>
      <c r="AC108" s="213"/>
      <c r="AD108" s="213"/>
      <c r="AE108" s="213"/>
      <c r="AF108" s="213"/>
      <c r="AG108" s="213" t="s">
        <v>241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x14ac:dyDescent="0.2">
      <c r="A109" s="229" t="s">
        <v>199</v>
      </c>
      <c r="B109" s="230" t="s">
        <v>90</v>
      </c>
      <c r="C109" s="245" t="s">
        <v>91</v>
      </c>
      <c r="D109" s="231"/>
      <c r="E109" s="232"/>
      <c r="F109" s="233"/>
      <c r="G109" s="233">
        <f>SUMIF(AG110:AG126,"&lt;&gt;NOR",G110:G126)</f>
        <v>0</v>
      </c>
      <c r="H109" s="233"/>
      <c r="I109" s="233">
        <f>SUM(I110:I126)</f>
        <v>0</v>
      </c>
      <c r="J109" s="233"/>
      <c r="K109" s="233">
        <f>SUM(K110:K126)</f>
        <v>0</v>
      </c>
      <c r="L109" s="233"/>
      <c r="M109" s="233">
        <f>SUM(M110:M126)</f>
        <v>0</v>
      </c>
      <c r="N109" s="232"/>
      <c r="O109" s="232">
        <f>SUM(O110:O126)</f>
        <v>0</v>
      </c>
      <c r="P109" s="232"/>
      <c r="Q109" s="232">
        <f>SUM(Q110:Q126)</f>
        <v>0</v>
      </c>
      <c r="R109" s="233"/>
      <c r="S109" s="233"/>
      <c r="T109" s="234"/>
      <c r="U109" s="228"/>
      <c r="V109" s="228">
        <f>SUM(V110:V126)</f>
        <v>0</v>
      </c>
      <c r="W109" s="228"/>
      <c r="X109" s="228"/>
      <c r="Y109" s="228"/>
      <c r="AG109" t="s">
        <v>200</v>
      </c>
    </row>
    <row r="110" spans="1:60" outlineLevel="1" x14ac:dyDescent="0.2">
      <c r="A110" s="236">
        <v>51</v>
      </c>
      <c r="B110" s="237" t="s">
        <v>1659</v>
      </c>
      <c r="C110" s="246" t="s">
        <v>1553</v>
      </c>
      <c r="D110" s="238" t="s">
        <v>1279</v>
      </c>
      <c r="E110" s="239">
        <v>1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41"/>
      <c r="S110" s="241" t="s">
        <v>355</v>
      </c>
      <c r="T110" s="242" t="s">
        <v>205</v>
      </c>
      <c r="U110" s="224">
        <v>0</v>
      </c>
      <c r="V110" s="224">
        <f>ROUND(E110*U110,2)</f>
        <v>0</v>
      </c>
      <c r="W110" s="224"/>
      <c r="X110" s="224" t="s">
        <v>240</v>
      </c>
      <c r="Y110" s="224" t="s">
        <v>207</v>
      </c>
      <c r="Z110" s="213"/>
      <c r="AA110" s="213"/>
      <c r="AB110" s="213"/>
      <c r="AC110" s="213"/>
      <c r="AD110" s="213"/>
      <c r="AE110" s="213"/>
      <c r="AF110" s="213"/>
      <c r="AG110" s="213" t="s">
        <v>1555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47" t="s">
        <v>1660</v>
      </c>
      <c r="D111" s="244"/>
      <c r="E111" s="244"/>
      <c r="F111" s="244"/>
      <c r="G111" s="24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3"/>
      <c r="AA111" s="213"/>
      <c r="AB111" s="213"/>
      <c r="AC111" s="213"/>
      <c r="AD111" s="213"/>
      <c r="AE111" s="213"/>
      <c r="AF111" s="213"/>
      <c r="AG111" s="213" t="s">
        <v>210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6">
        <v>52</v>
      </c>
      <c r="B112" s="237" t="s">
        <v>1661</v>
      </c>
      <c r="C112" s="246" t="s">
        <v>1553</v>
      </c>
      <c r="D112" s="238" t="s">
        <v>1279</v>
      </c>
      <c r="E112" s="239">
        <v>2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41"/>
      <c r="S112" s="241" t="s">
        <v>355</v>
      </c>
      <c r="T112" s="242" t="s">
        <v>205</v>
      </c>
      <c r="U112" s="224">
        <v>0</v>
      </c>
      <c r="V112" s="224">
        <f>ROUND(E112*U112,2)</f>
        <v>0</v>
      </c>
      <c r="W112" s="224"/>
      <c r="X112" s="224" t="s">
        <v>240</v>
      </c>
      <c r="Y112" s="224" t="s">
        <v>207</v>
      </c>
      <c r="Z112" s="213"/>
      <c r="AA112" s="213"/>
      <c r="AB112" s="213"/>
      <c r="AC112" s="213"/>
      <c r="AD112" s="213"/>
      <c r="AE112" s="213"/>
      <c r="AF112" s="213"/>
      <c r="AG112" s="213" t="s">
        <v>1555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47" t="s">
        <v>1662</v>
      </c>
      <c r="D113" s="244"/>
      <c r="E113" s="244"/>
      <c r="F113" s="244"/>
      <c r="G113" s="24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3"/>
      <c r="AA113" s="213"/>
      <c r="AB113" s="213"/>
      <c r="AC113" s="213"/>
      <c r="AD113" s="213"/>
      <c r="AE113" s="213"/>
      <c r="AF113" s="213"/>
      <c r="AG113" s="213" t="s">
        <v>210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6">
        <v>53</v>
      </c>
      <c r="B114" s="237" t="s">
        <v>1663</v>
      </c>
      <c r="C114" s="246" t="s">
        <v>1553</v>
      </c>
      <c r="D114" s="238" t="s">
        <v>1279</v>
      </c>
      <c r="E114" s="239">
        <v>1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41"/>
      <c r="S114" s="241" t="s">
        <v>355</v>
      </c>
      <c r="T114" s="242" t="s">
        <v>205</v>
      </c>
      <c r="U114" s="224">
        <v>0</v>
      </c>
      <c r="V114" s="224">
        <f>ROUND(E114*U114,2)</f>
        <v>0</v>
      </c>
      <c r="W114" s="224"/>
      <c r="X114" s="224" t="s">
        <v>240</v>
      </c>
      <c r="Y114" s="224" t="s">
        <v>207</v>
      </c>
      <c r="Z114" s="213"/>
      <c r="AA114" s="213"/>
      <c r="AB114" s="213"/>
      <c r="AC114" s="213"/>
      <c r="AD114" s="213"/>
      <c r="AE114" s="213"/>
      <c r="AF114" s="213"/>
      <c r="AG114" s="213" t="s">
        <v>1555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47" t="s">
        <v>1664</v>
      </c>
      <c r="D115" s="244"/>
      <c r="E115" s="244"/>
      <c r="F115" s="244"/>
      <c r="G115" s="24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3"/>
      <c r="AA115" s="213"/>
      <c r="AB115" s="213"/>
      <c r="AC115" s="213"/>
      <c r="AD115" s="213"/>
      <c r="AE115" s="213"/>
      <c r="AF115" s="213"/>
      <c r="AG115" s="213" t="s">
        <v>210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33.75" outlineLevel="1" x14ac:dyDescent="0.2">
      <c r="A116" s="236">
        <v>54</v>
      </c>
      <c r="B116" s="237" t="s">
        <v>1665</v>
      </c>
      <c r="C116" s="246" t="s">
        <v>1603</v>
      </c>
      <c r="D116" s="238" t="s">
        <v>1562</v>
      </c>
      <c r="E116" s="239">
        <v>3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41"/>
      <c r="S116" s="241" t="s">
        <v>355</v>
      </c>
      <c r="T116" s="242" t="s">
        <v>205</v>
      </c>
      <c r="U116" s="224">
        <v>0</v>
      </c>
      <c r="V116" s="224">
        <f>ROUND(E116*U116,2)</f>
        <v>0</v>
      </c>
      <c r="W116" s="224"/>
      <c r="X116" s="224" t="s">
        <v>240</v>
      </c>
      <c r="Y116" s="224" t="s">
        <v>207</v>
      </c>
      <c r="Z116" s="213"/>
      <c r="AA116" s="213"/>
      <c r="AB116" s="213"/>
      <c r="AC116" s="213"/>
      <c r="AD116" s="213"/>
      <c r="AE116" s="213"/>
      <c r="AF116" s="213"/>
      <c r="AG116" s="213" t="s">
        <v>1555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">
      <c r="A117" s="220"/>
      <c r="B117" s="221"/>
      <c r="C117" s="247" t="s">
        <v>1666</v>
      </c>
      <c r="D117" s="244"/>
      <c r="E117" s="244"/>
      <c r="F117" s="244"/>
      <c r="G117" s="24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3"/>
      <c r="AA117" s="213"/>
      <c r="AB117" s="213"/>
      <c r="AC117" s="213"/>
      <c r="AD117" s="213"/>
      <c r="AE117" s="213"/>
      <c r="AF117" s="213"/>
      <c r="AG117" s="213" t="s">
        <v>210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33.75" outlineLevel="1" x14ac:dyDescent="0.2">
      <c r="A118" s="236">
        <v>55</v>
      </c>
      <c r="B118" s="237" t="s">
        <v>1667</v>
      </c>
      <c r="C118" s="246" t="s">
        <v>1603</v>
      </c>
      <c r="D118" s="238" t="s">
        <v>1562</v>
      </c>
      <c r="E118" s="239">
        <v>1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41"/>
      <c r="S118" s="241" t="s">
        <v>355</v>
      </c>
      <c r="T118" s="242" t="s">
        <v>205</v>
      </c>
      <c r="U118" s="224">
        <v>0</v>
      </c>
      <c r="V118" s="224">
        <f>ROUND(E118*U118,2)</f>
        <v>0</v>
      </c>
      <c r="W118" s="224"/>
      <c r="X118" s="224" t="s">
        <v>240</v>
      </c>
      <c r="Y118" s="224" t="s">
        <v>207</v>
      </c>
      <c r="Z118" s="213"/>
      <c r="AA118" s="213"/>
      <c r="AB118" s="213"/>
      <c r="AC118" s="213"/>
      <c r="AD118" s="213"/>
      <c r="AE118" s="213"/>
      <c r="AF118" s="213"/>
      <c r="AG118" s="213" t="s">
        <v>1555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47" t="s">
        <v>1668</v>
      </c>
      <c r="D119" s="244"/>
      <c r="E119" s="244"/>
      <c r="F119" s="244"/>
      <c r="G119" s="24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3"/>
      <c r="AA119" s="213"/>
      <c r="AB119" s="213"/>
      <c r="AC119" s="213"/>
      <c r="AD119" s="213"/>
      <c r="AE119" s="213"/>
      <c r="AF119" s="213"/>
      <c r="AG119" s="213" t="s">
        <v>210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33.75" outlineLevel="1" x14ac:dyDescent="0.2">
      <c r="A120" s="236">
        <v>56</v>
      </c>
      <c r="B120" s="237" t="s">
        <v>1669</v>
      </c>
      <c r="C120" s="246" t="s">
        <v>1603</v>
      </c>
      <c r="D120" s="238" t="s">
        <v>1562</v>
      </c>
      <c r="E120" s="239">
        <v>5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41"/>
      <c r="S120" s="241" t="s">
        <v>355</v>
      </c>
      <c r="T120" s="242" t="s">
        <v>205</v>
      </c>
      <c r="U120" s="224">
        <v>0</v>
      </c>
      <c r="V120" s="224">
        <f>ROUND(E120*U120,2)</f>
        <v>0</v>
      </c>
      <c r="W120" s="224"/>
      <c r="X120" s="224" t="s">
        <v>240</v>
      </c>
      <c r="Y120" s="224" t="s">
        <v>207</v>
      </c>
      <c r="Z120" s="213"/>
      <c r="AA120" s="213"/>
      <c r="AB120" s="213"/>
      <c r="AC120" s="213"/>
      <c r="AD120" s="213"/>
      <c r="AE120" s="213"/>
      <c r="AF120" s="213"/>
      <c r="AG120" s="213" t="s">
        <v>1555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">
      <c r="A121" s="220"/>
      <c r="B121" s="221"/>
      <c r="C121" s="247" t="s">
        <v>1670</v>
      </c>
      <c r="D121" s="244"/>
      <c r="E121" s="244"/>
      <c r="F121" s="244"/>
      <c r="G121" s="24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3"/>
      <c r="AA121" s="213"/>
      <c r="AB121" s="213"/>
      <c r="AC121" s="213"/>
      <c r="AD121" s="213"/>
      <c r="AE121" s="213"/>
      <c r="AF121" s="213"/>
      <c r="AG121" s="213" t="s">
        <v>210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36">
        <v>57</v>
      </c>
      <c r="B122" s="237" t="s">
        <v>1671</v>
      </c>
      <c r="C122" s="246" t="s">
        <v>1553</v>
      </c>
      <c r="D122" s="238" t="s">
        <v>238</v>
      </c>
      <c r="E122" s="239">
        <v>2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39">
        <v>0</v>
      </c>
      <c r="O122" s="239">
        <f>ROUND(E122*N122,2)</f>
        <v>0</v>
      </c>
      <c r="P122" s="239">
        <v>0</v>
      </c>
      <c r="Q122" s="239">
        <f>ROUND(E122*P122,2)</f>
        <v>0</v>
      </c>
      <c r="R122" s="241"/>
      <c r="S122" s="241" t="s">
        <v>355</v>
      </c>
      <c r="T122" s="242" t="s">
        <v>205</v>
      </c>
      <c r="U122" s="224">
        <v>0</v>
      </c>
      <c r="V122" s="224">
        <f>ROUND(E122*U122,2)</f>
        <v>0</v>
      </c>
      <c r="W122" s="224"/>
      <c r="X122" s="224" t="s">
        <v>240</v>
      </c>
      <c r="Y122" s="224" t="s">
        <v>207</v>
      </c>
      <c r="Z122" s="213"/>
      <c r="AA122" s="213"/>
      <c r="AB122" s="213"/>
      <c r="AC122" s="213"/>
      <c r="AD122" s="213"/>
      <c r="AE122" s="213"/>
      <c r="AF122" s="213"/>
      <c r="AG122" s="213" t="s">
        <v>1555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 x14ac:dyDescent="0.2">
      <c r="A123" s="220"/>
      <c r="B123" s="221"/>
      <c r="C123" s="247" t="s">
        <v>1672</v>
      </c>
      <c r="D123" s="244"/>
      <c r="E123" s="244"/>
      <c r="F123" s="244"/>
      <c r="G123" s="24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3"/>
      <c r="AA123" s="213"/>
      <c r="AB123" s="213"/>
      <c r="AC123" s="213"/>
      <c r="AD123" s="213"/>
      <c r="AE123" s="213"/>
      <c r="AF123" s="213"/>
      <c r="AG123" s="213" t="s">
        <v>210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6">
        <v>58</v>
      </c>
      <c r="B124" s="237" t="s">
        <v>1673</v>
      </c>
      <c r="C124" s="246" t="s">
        <v>1553</v>
      </c>
      <c r="D124" s="238" t="s">
        <v>1554</v>
      </c>
      <c r="E124" s="239">
        <v>1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41"/>
      <c r="S124" s="241" t="s">
        <v>355</v>
      </c>
      <c r="T124" s="242" t="s">
        <v>205</v>
      </c>
      <c r="U124" s="224">
        <v>0</v>
      </c>
      <c r="V124" s="224">
        <f>ROUND(E124*U124,2)</f>
        <v>0</v>
      </c>
      <c r="W124" s="224"/>
      <c r="X124" s="224" t="s">
        <v>240</v>
      </c>
      <c r="Y124" s="224" t="s">
        <v>207</v>
      </c>
      <c r="Z124" s="213"/>
      <c r="AA124" s="213"/>
      <c r="AB124" s="213"/>
      <c r="AC124" s="213"/>
      <c r="AD124" s="213"/>
      <c r="AE124" s="213"/>
      <c r="AF124" s="213"/>
      <c r="AG124" s="213" t="s">
        <v>1555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47" t="s">
        <v>1640</v>
      </c>
      <c r="D125" s="244"/>
      <c r="E125" s="244"/>
      <c r="F125" s="244"/>
      <c r="G125" s="24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3"/>
      <c r="AA125" s="213"/>
      <c r="AB125" s="213"/>
      <c r="AC125" s="213"/>
      <c r="AD125" s="213"/>
      <c r="AE125" s="213"/>
      <c r="AF125" s="213"/>
      <c r="AG125" s="213" t="s">
        <v>210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57">
        <v>59</v>
      </c>
      <c r="B126" s="258" t="s">
        <v>1674</v>
      </c>
      <c r="C126" s="268" t="s">
        <v>1642</v>
      </c>
      <c r="D126" s="259" t="s">
        <v>1115</v>
      </c>
      <c r="E126" s="260">
        <v>3</v>
      </c>
      <c r="F126" s="261"/>
      <c r="G126" s="262">
        <f>ROUND(E126*F126,2)</f>
        <v>0</v>
      </c>
      <c r="H126" s="261"/>
      <c r="I126" s="262">
        <f>ROUND(E126*H126,2)</f>
        <v>0</v>
      </c>
      <c r="J126" s="261"/>
      <c r="K126" s="262">
        <f>ROUND(E126*J126,2)</f>
        <v>0</v>
      </c>
      <c r="L126" s="262">
        <v>21</v>
      </c>
      <c r="M126" s="262">
        <f>G126*(1+L126/100)</f>
        <v>0</v>
      </c>
      <c r="N126" s="260">
        <v>0</v>
      </c>
      <c r="O126" s="260">
        <f>ROUND(E126*N126,2)</f>
        <v>0</v>
      </c>
      <c r="P126" s="260">
        <v>0</v>
      </c>
      <c r="Q126" s="260">
        <f>ROUND(E126*P126,2)</f>
        <v>0</v>
      </c>
      <c r="R126" s="262"/>
      <c r="S126" s="262" t="s">
        <v>355</v>
      </c>
      <c r="T126" s="263" t="s">
        <v>205</v>
      </c>
      <c r="U126" s="224">
        <v>0</v>
      </c>
      <c r="V126" s="224">
        <f>ROUND(E126*U126,2)</f>
        <v>0</v>
      </c>
      <c r="W126" s="224"/>
      <c r="X126" s="224" t="s">
        <v>240</v>
      </c>
      <c r="Y126" s="224" t="s">
        <v>207</v>
      </c>
      <c r="Z126" s="213"/>
      <c r="AA126" s="213"/>
      <c r="AB126" s="213"/>
      <c r="AC126" s="213"/>
      <c r="AD126" s="213"/>
      <c r="AE126" s="213"/>
      <c r="AF126" s="213"/>
      <c r="AG126" s="213" t="s">
        <v>1555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x14ac:dyDescent="0.2">
      <c r="A127" s="229" t="s">
        <v>199</v>
      </c>
      <c r="B127" s="230" t="s">
        <v>94</v>
      </c>
      <c r="C127" s="245" t="s">
        <v>96</v>
      </c>
      <c r="D127" s="231"/>
      <c r="E127" s="232"/>
      <c r="F127" s="233"/>
      <c r="G127" s="233">
        <f>SUMIF(AG128:AG136,"&lt;&gt;NOR",G128:G136)</f>
        <v>0</v>
      </c>
      <c r="H127" s="233"/>
      <c r="I127" s="233">
        <f>SUM(I128:I136)</f>
        <v>0</v>
      </c>
      <c r="J127" s="233"/>
      <c r="K127" s="233">
        <f>SUM(K128:K136)</f>
        <v>0</v>
      </c>
      <c r="L127" s="233"/>
      <c r="M127" s="233">
        <f>SUM(M128:M136)</f>
        <v>0</v>
      </c>
      <c r="N127" s="232"/>
      <c r="O127" s="232">
        <f>SUM(O128:O136)</f>
        <v>0</v>
      </c>
      <c r="P127" s="232"/>
      <c r="Q127" s="232">
        <f>SUM(Q128:Q136)</f>
        <v>0</v>
      </c>
      <c r="R127" s="233"/>
      <c r="S127" s="233"/>
      <c r="T127" s="234"/>
      <c r="U127" s="228"/>
      <c r="V127" s="228">
        <f>SUM(V128:V136)</f>
        <v>0</v>
      </c>
      <c r="W127" s="228"/>
      <c r="X127" s="228"/>
      <c r="Y127" s="228"/>
      <c r="AG127" t="s">
        <v>200</v>
      </c>
    </row>
    <row r="128" spans="1:60" outlineLevel="1" x14ac:dyDescent="0.2">
      <c r="A128" s="236">
        <v>60</v>
      </c>
      <c r="B128" s="237" t="s">
        <v>1675</v>
      </c>
      <c r="C128" s="246" t="s">
        <v>1553</v>
      </c>
      <c r="D128" s="238" t="s">
        <v>1554</v>
      </c>
      <c r="E128" s="239">
        <v>1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41"/>
      <c r="S128" s="241" t="s">
        <v>355</v>
      </c>
      <c r="T128" s="242" t="s">
        <v>205</v>
      </c>
      <c r="U128" s="224">
        <v>0</v>
      </c>
      <c r="V128" s="224">
        <f>ROUND(E128*U128,2)</f>
        <v>0</v>
      </c>
      <c r="W128" s="224"/>
      <c r="X128" s="224" t="s">
        <v>240</v>
      </c>
      <c r="Y128" s="224" t="s">
        <v>207</v>
      </c>
      <c r="Z128" s="213"/>
      <c r="AA128" s="213"/>
      <c r="AB128" s="213"/>
      <c r="AC128" s="213"/>
      <c r="AD128" s="213"/>
      <c r="AE128" s="213"/>
      <c r="AF128" s="213"/>
      <c r="AG128" s="213" t="s">
        <v>1555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47" t="s">
        <v>1676</v>
      </c>
      <c r="D129" s="244"/>
      <c r="E129" s="244"/>
      <c r="F129" s="244"/>
      <c r="G129" s="24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3"/>
      <c r="AA129" s="213"/>
      <c r="AB129" s="213"/>
      <c r="AC129" s="213"/>
      <c r="AD129" s="213"/>
      <c r="AE129" s="213"/>
      <c r="AF129" s="213"/>
      <c r="AG129" s="213" t="s">
        <v>210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36">
        <v>61</v>
      </c>
      <c r="B130" s="237" t="s">
        <v>1677</v>
      </c>
      <c r="C130" s="246" t="s">
        <v>1553</v>
      </c>
      <c r="D130" s="238" t="s">
        <v>1279</v>
      </c>
      <c r="E130" s="239">
        <v>1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41"/>
      <c r="S130" s="241" t="s">
        <v>355</v>
      </c>
      <c r="T130" s="242" t="s">
        <v>205</v>
      </c>
      <c r="U130" s="224">
        <v>0</v>
      </c>
      <c r="V130" s="224">
        <f>ROUND(E130*U130,2)</f>
        <v>0</v>
      </c>
      <c r="W130" s="224"/>
      <c r="X130" s="224" t="s">
        <v>240</v>
      </c>
      <c r="Y130" s="224" t="s">
        <v>207</v>
      </c>
      <c r="Z130" s="213"/>
      <c r="AA130" s="213"/>
      <c r="AB130" s="213"/>
      <c r="AC130" s="213"/>
      <c r="AD130" s="213"/>
      <c r="AE130" s="213"/>
      <c r="AF130" s="213"/>
      <c r="AG130" s="213" t="s">
        <v>1555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">
      <c r="A131" s="220"/>
      <c r="B131" s="221"/>
      <c r="C131" s="247" t="s">
        <v>1678</v>
      </c>
      <c r="D131" s="244"/>
      <c r="E131" s="244"/>
      <c r="F131" s="244"/>
      <c r="G131" s="24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3"/>
      <c r="AA131" s="213"/>
      <c r="AB131" s="213"/>
      <c r="AC131" s="213"/>
      <c r="AD131" s="213"/>
      <c r="AE131" s="213"/>
      <c r="AF131" s="213"/>
      <c r="AG131" s="213" t="s">
        <v>210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ht="33.75" outlineLevel="1" x14ac:dyDescent="0.2">
      <c r="A132" s="236">
        <v>62</v>
      </c>
      <c r="B132" s="237" t="s">
        <v>1679</v>
      </c>
      <c r="C132" s="246" t="s">
        <v>1603</v>
      </c>
      <c r="D132" s="238" t="s">
        <v>1562</v>
      </c>
      <c r="E132" s="239">
        <v>1</v>
      </c>
      <c r="F132" s="240"/>
      <c r="G132" s="241">
        <f>ROUND(E132*F132,2)</f>
        <v>0</v>
      </c>
      <c r="H132" s="240"/>
      <c r="I132" s="241">
        <f>ROUND(E132*H132,2)</f>
        <v>0</v>
      </c>
      <c r="J132" s="240"/>
      <c r="K132" s="241">
        <f>ROUND(E132*J132,2)</f>
        <v>0</v>
      </c>
      <c r="L132" s="241">
        <v>21</v>
      </c>
      <c r="M132" s="241">
        <f>G132*(1+L132/100)</f>
        <v>0</v>
      </c>
      <c r="N132" s="239">
        <v>0</v>
      </c>
      <c r="O132" s="239">
        <f>ROUND(E132*N132,2)</f>
        <v>0</v>
      </c>
      <c r="P132" s="239">
        <v>0</v>
      </c>
      <c r="Q132" s="239">
        <f>ROUND(E132*P132,2)</f>
        <v>0</v>
      </c>
      <c r="R132" s="241"/>
      <c r="S132" s="241" t="s">
        <v>355</v>
      </c>
      <c r="T132" s="242" t="s">
        <v>205</v>
      </c>
      <c r="U132" s="224">
        <v>0</v>
      </c>
      <c r="V132" s="224">
        <f>ROUND(E132*U132,2)</f>
        <v>0</v>
      </c>
      <c r="W132" s="224"/>
      <c r="X132" s="224" t="s">
        <v>240</v>
      </c>
      <c r="Y132" s="224" t="s">
        <v>207</v>
      </c>
      <c r="Z132" s="213"/>
      <c r="AA132" s="213"/>
      <c r="AB132" s="213"/>
      <c r="AC132" s="213"/>
      <c r="AD132" s="213"/>
      <c r="AE132" s="213"/>
      <c r="AF132" s="213"/>
      <c r="AG132" s="213" t="s">
        <v>1555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2" x14ac:dyDescent="0.2">
      <c r="A133" s="220"/>
      <c r="B133" s="221"/>
      <c r="C133" s="247" t="s">
        <v>1680</v>
      </c>
      <c r="D133" s="244"/>
      <c r="E133" s="244"/>
      <c r="F133" s="244"/>
      <c r="G133" s="24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3"/>
      <c r="AA133" s="213"/>
      <c r="AB133" s="213"/>
      <c r="AC133" s="213"/>
      <c r="AD133" s="213"/>
      <c r="AE133" s="213"/>
      <c r="AF133" s="213"/>
      <c r="AG133" s="213" t="s">
        <v>210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36">
        <v>63</v>
      </c>
      <c r="B134" s="237" t="s">
        <v>1681</v>
      </c>
      <c r="C134" s="246" t="s">
        <v>1553</v>
      </c>
      <c r="D134" s="238" t="s">
        <v>1554</v>
      </c>
      <c r="E134" s="239">
        <v>1</v>
      </c>
      <c r="F134" s="240"/>
      <c r="G134" s="241">
        <f>ROUND(E134*F134,2)</f>
        <v>0</v>
      </c>
      <c r="H134" s="240"/>
      <c r="I134" s="241">
        <f>ROUND(E134*H134,2)</f>
        <v>0</v>
      </c>
      <c r="J134" s="240"/>
      <c r="K134" s="241">
        <f>ROUND(E134*J134,2)</f>
        <v>0</v>
      </c>
      <c r="L134" s="241">
        <v>21</v>
      </c>
      <c r="M134" s="241">
        <f>G134*(1+L134/100)</f>
        <v>0</v>
      </c>
      <c r="N134" s="239">
        <v>0</v>
      </c>
      <c r="O134" s="239">
        <f>ROUND(E134*N134,2)</f>
        <v>0</v>
      </c>
      <c r="P134" s="239">
        <v>0</v>
      </c>
      <c r="Q134" s="239">
        <f>ROUND(E134*P134,2)</f>
        <v>0</v>
      </c>
      <c r="R134" s="241"/>
      <c r="S134" s="241" t="s">
        <v>355</v>
      </c>
      <c r="T134" s="242" t="s">
        <v>205</v>
      </c>
      <c r="U134" s="224">
        <v>0</v>
      </c>
      <c r="V134" s="224">
        <f>ROUND(E134*U134,2)</f>
        <v>0</v>
      </c>
      <c r="W134" s="224"/>
      <c r="X134" s="224" t="s">
        <v>240</v>
      </c>
      <c r="Y134" s="224" t="s">
        <v>207</v>
      </c>
      <c r="Z134" s="213"/>
      <c r="AA134" s="213"/>
      <c r="AB134" s="213"/>
      <c r="AC134" s="213"/>
      <c r="AD134" s="213"/>
      <c r="AE134" s="213"/>
      <c r="AF134" s="213"/>
      <c r="AG134" s="213" t="s">
        <v>1555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">
      <c r="A135" s="220"/>
      <c r="B135" s="221"/>
      <c r="C135" s="247" t="s">
        <v>1640</v>
      </c>
      <c r="D135" s="244"/>
      <c r="E135" s="244"/>
      <c r="F135" s="244"/>
      <c r="G135" s="24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3"/>
      <c r="AA135" s="213"/>
      <c r="AB135" s="213"/>
      <c r="AC135" s="213"/>
      <c r="AD135" s="213"/>
      <c r="AE135" s="213"/>
      <c r="AF135" s="213"/>
      <c r="AG135" s="213" t="s">
        <v>210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36">
        <v>64</v>
      </c>
      <c r="B136" s="237" t="s">
        <v>1682</v>
      </c>
      <c r="C136" s="246" t="s">
        <v>1642</v>
      </c>
      <c r="D136" s="238" t="s">
        <v>1115</v>
      </c>
      <c r="E136" s="239">
        <v>1</v>
      </c>
      <c r="F136" s="240"/>
      <c r="G136" s="241">
        <f>ROUND(E136*F136,2)</f>
        <v>0</v>
      </c>
      <c r="H136" s="240"/>
      <c r="I136" s="241">
        <f>ROUND(E136*H136,2)</f>
        <v>0</v>
      </c>
      <c r="J136" s="240"/>
      <c r="K136" s="241">
        <f>ROUND(E136*J136,2)</f>
        <v>0</v>
      </c>
      <c r="L136" s="241">
        <v>21</v>
      </c>
      <c r="M136" s="241">
        <f>G136*(1+L136/100)</f>
        <v>0</v>
      </c>
      <c r="N136" s="239">
        <v>0</v>
      </c>
      <c r="O136" s="239">
        <f>ROUND(E136*N136,2)</f>
        <v>0</v>
      </c>
      <c r="P136" s="239">
        <v>0</v>
      </c>
      <c r="Q136" s="239">
        <f>ROUND(E136*P136,2)</f>
        <v>0</v>
      </c>
      <c r="R136" s="241"/>
      <c r="S136" s="241" t="s">
        <v>355</v>
      </c>
      <c r="T136" s="242" t="s">
        <v>205</v>
      </c>
      <c r="U136" s="224">
        <v>0</v>
      </c>
      <c r="V136" s="224">
        <f>ROUND(E136*U136,2)</f>
        <v>0</v>
      </c>
      <c r="W136" s="224"/>
      <c r="X136" s="224" t="s">
        <v>240</v>
      </c>
      <c r="Y136" s="224" t="s">
        <v>207</v>
      </c>
      <c r="Z136" s="213"/>
      <c r="AA136" s="213"/>
      <c r="AB136" s="213"/>
      <c r="AC136" s="213"/>
      <c r="AD136" s="213"/>
      <c r="AE136" s="213"/>
      <c r="AF136" s="213"/>
      <c r="AG136" s="213" t="s">
        <v>1555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x14ac:dyDescent="0.2">
      <c r="A137" s="3"/>
      <c r="B137" s="4"/>
      <c r="C137" s="249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v>12</v>
      </c>
      <c r="AF137">
        <v>21</v>
      </c>
      <c r="AG137" t="s">
        <v>185</v>
      </c>
    </row>
    <row r="138" spans="1:60" x14ac:dyDescent="0.2">
      <c r="A138" s="216"/>
      <c r="B138" s="217" t="s">
        <v>29</v>
      </c>
      <c r="C138" s="250"/>
      <c r="D138" s="218"/>
      <c r="E138" s="219"/>
      <c r="F138" s="219"/>
      <c r="G138" s="235">
        <f>G8+G93+G98+G102+G104+G109+G127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f>SUMIF(L7:L136,AE137,G7:G136)</f>
        <v>0</v>
      </c>
      <c r="AF138">
        <f>SUMIF(L7:L136,AF137,G7:G136)</f>
        <v>0</v>
      </c>
      <c r="AG138" t="s">
        <v>233</v>
      </c>
    </row>
    <row r="139" spans="1:60" x14ac:dyDescent="0.2">
      <c r="C139" s="251"/>
      <c r="D139" s="10"/>
      <c r="AG139" t="s">
        <v>234</v>
      </c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h0nPz29BnYDZayu6yGtLfvjE6Krxq7APIjdrnbyUdp5gM/J4uA1QwSL/xOoSSN5JPScv8O0fiqin/HyYX1Q+g==" saltValue="29bF+fR0IY57Khrhmcgk8g==" spinCount="100000" sheet="1" formatRows="0"/>
  <mergeCells count="62">
    <mergeCell ref="C133:G133"/>
    <mergeCell ref="C135:G135"/>
    <mergeCell ref="C119:G119"/>
    <mergeCell ref="C121:G121"/>
    <mergeCell ref="C123:G123"/>
    <mergeCell ref="C125:G125"/>
    <mergeCell ref="C129:G129"/>
    <mergeCell ref="C131:G131"/>
    <mergeCell ref="C101:G101"/>
    <mergeCell ref="C107:G107"/>
    <mergeCell ref="C111:G111"/>
    <mergeCell ref="C113:G113"/>
    <mergeCell ref="C115:G115"/>
    <mergeCell ref="C117:G117"/>
    <mergeCell ref="C86:G86"/>
    <mergeCell ref="C88:G88"/>
    <mergeCell ref="C90:G90"/>
    <mergeCell ref="C95:G95"/>
    <mergeCell ref="C97:G97"/>
    <mergeCell ref="C100:G100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8687-1E1C-43FB-AED3-D15E16CB6B1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235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60</v>
      </c>
      <c r="C3" s="202" t="s">
        <v>61</v>
      </c>
      <c r="D3" s="200"/>
      <c r="E3" s="200"/>
      <c r="F3" s="200"/>
      <c r="G3" s="201"/>
      <c r="AC3" s="177" t="s">
        <v>1070</v>
      </c>
      <c r="AG3" t="s">
        <v>175</v>
      </c>
    </row>
    <row r="4" spans="1:60" ht="24.95" customHeight="1" x14ac:dyDescent="0.2">
      <c r="A4" s="203" t="s">
        <v>9</v>
      </c>
      <c r="B4" s="204" t="s">
        <v>62</v>
      </c>
      <c r="C4" s="205" t="s">
        <v>61</v>
      </c>
      <c r="D4" s="206"/>
      <c r="E4" s="206"/>
      <c r="F4" s="206"/>
      <c r="G4" s="207"/>
      <c r="AG4" t="s">
        <v>176</v>
      </c>
    </row>
    <row r="5" spans="1:60" x14ac:dyDescent="0.2">
      <c r="D5" s="10"/>
    </row>
    <row r="6" spans="1:60" ht="38.25" x14ac:dyDescent="0.2">
      <c r="A6" s="209" t="s">
        <v>177</v>
      </c>
      <c r="B6" s="211" t="s">
        <v>178</v>
      </c>
      <c r="C6" s="211" t="s">
        <v>179</v>
      </c>
      <c r="D6" s="210" t="s">
        <v>180</v>
      </c>
      <c r="E6" s="209" t="s">
        <v>181</v>
      </c>
      <c r="F6" s="208" t="s">
        <v>182</v>
      </c>
      <c r="G6" s="209" t="s">
        <v>29</v>
      </c>
      <c r="H6" s="212" t="s">
        <v>30</v>
      </c>
      <c r="I6" s="212" t="s">
        <v>183</v>
      </c>
      <c r="J6" s="212" t="s">
        <v>31</v>
      </c>
      <c r="K6" s="212" t="s">
        <v>184</v>
      </c>
      <c r="L6" s="212" t="s">
        <v>185</v>
      </c>
      <c r="M6" s="212" t="s">
        <v>186</v>
      </c>
      <c r="N6" s="212" t="s">
        <v>187</v>
      </c>
      <c r="O6" s="212" t="s">
        <v>188</v>
      </c>
      <c r="P6" s="212" t="s">
        <v>189</v>
      </c>
      <c r="Q6" s="212" t="s">
        <v>190</v>
      </c>
      <c r="R6" s="212" t="s">
        <v>191</v>
      </c>
      <c r="S6" s="212" t="s">
        <v>192</v>
      </c>
      <c r="T6" s="212" t="s">
        <v>193</v>
      </c>
      <c r="U6" s="212" t="s">
        <v>194</v>
      </c>
      <c r="V6" s="212" t="s">
        <v>195</v>
      </c>
      <c r="W6" s="212" t="s">
        <v>196</v>
      </c>
      <c r="X6" s="212" t="s">
        <v>197</v>
      </c>
      <c r="Y6" s="212" t="s">
        <v>198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199</v>
      </c>
      <c r="B8" s="230" t="s">
        <v>163</v>
      </c>
      <c r="C8" s="245" t="s">
        <v>164</v>
      </c>
      <c r="D8" s="231"/>
      <c r="E8" s="232"/>
      <c r="F8" s="233"/>
      <c r="G8" s="233">
        <f>SUMIF(AG9:AG41,"&lt;&gt;NOR",G9:G41)</f>
        <v>0</v>
      </c>
      <c r="H8" s="233"/>
      <c r="I8" s="233">
        <f>SUM(I9:I41)</f>
        <v>0</v>
      </c>
      <c r="J8" s="233"/>
      <c r="K8" s="233">
        <f>SUM(K9:K41)</f>
        <v>0</v>
      </c>
      <c r="L8" s="233"/>
      <c r="M8" s="233">
        <f>SUM(M9:M41)</f>
        <v>0</v>
      </c>
      <c r="N8" s="232"/>
      <c r="O8" s="232">
        <f>SUM(O9:O41)</f>
        <v>0</v>
      </c>
      <c r="P8" s="232"/>
      <c r="Q8" s="232">
        <f>SUM(Q9:Q41)</f>
        <v>0</v>
      </c>
      <c r="R8" s="233"/>
      <c r="S8" s="233"/>
      <c r="T8" s="234"/>
      <c r="U8" s="228"/>
      <c r="V8" s="228">
        <f>SUM(V9:V41)</f>
        <v>0</v>
      </c>
      <c r="W8" s="228"/>
      <c r="X8" s="228"/>
      <c r="Y8" s="228"/>
      <c r="AG8" t="s">
        <v>200</v>
      </c>
    </row>
    <row r="9" spans="1:60" outlineLevel="1" x14ac:dyDescent="0.2">
      <c r="A9" s="257">
        <v>1</v>
      </c>
      <c r="B9" s="258" t="s">
        <v>1683</v>
      </c>
      <c r="C9" s="268" t="s">
        <v>1684</v>
      </c>
      <c r="D9" s="259" t="s">
        <v>245</v>
      </c>
      <c r="E9" s="260">
        <v>250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21</v>
      </c>
      <c r="M9" s="262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2"/>
      <c r="S9" s="262" t="s">
        <v>355</v>
      </c>
      <c r="T9" s="263" t="s">
        <v>205</v>
      </c>
      <c r="U9" s="224">
        <v>0</v>
      </c>
      <c r="V9" s="224">
        <f>ROUND(E9*U9,2)</f>
        <v>0</v>
      </c>
      <c r="W9" s="224"/>
      <c r="X9" s="224" t="s">
        <v>240</v>
      </c>
      <c r="Y9" s="224" t="s">
        <v>207</v>
      </c>
      <c r="Z9" s="213"/>
      <c r="AA9" s="213"/>
      <c r="AB9" s="213"/>
      <c r="AC9" s="213"/>
      <c r="AD9" s="213"/>
      <c r="AE9" s="213"/>
      <c r="AF9" s="213"/>
      <c r="AG9" s="213" t="s">
        <v>1685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57">
        <v>2</v>
      </c>
      <c r="B10" s="258" t="s">
        <v>1686</v>
      </c>
      <c r="C10" s="268" t="s">
        <v>1687</v>
      </c>
      <c r="D10" s="259" t="s">
        <v>1279</v>
      </c>
      <c r="E10" s="260">
        <v>51</v>
      </c>
      <c r="F10" s="261"/>
      <c r="G10" s="262">
        <f>ROUND(E10*F10,2)</f>
        <v>0</v>
      </c>
      <c r="H10" s="261"/>
      <c r="I10" s="262">
        <f>ROUND(E10*H10,2)</f>
        <v>0</v>
      </c>
      <c r="J10" s="261"/>
      <c r="K10" s="262">
        <f>ROUND(E10*J10,2)</f>
        <v>0</v>
      </c>
      <c r="L10" s="262">
        <v>21</v>
      </c>
      <c r="M10" s="262">
        <f>G10*(1+L10/100)</f>
        <v>0</v>
      </c>
      <c r="N10" s="260">
        <v>0</v>
      </c>
      <c r="O10" s="260">
        <f>ROUND(E10*N10,2)</f>
        <v>0</v>
      </c>
      <c r="P10" s="260">
        <v>0</v>
      </c>
      <c r="Q10" s="260">
        <f>ROUND(E10*P10,2)</f>
        <v>0</v>
      </c>
      <c r="R10" s="262"/>
      <c r="S10" s="262" t="s">
        <v>355</v>
      </c>
      <c r="T10" s="263" t="s">
        <v>205</v>
      </c>
      <c r="U10" s="224">
        <v>0</v>
      </c>
      <c r="V10" s="224">
        <f>ROUND(E10*U10,2)</f>
        <v>0</v>
      </c>
      <c r="W10" s="224"/>
      <c r="X10" s="224" t="s">
        <v>240</v>
      </c>
      <c r="Y10" s="224" t="s">
        <v>207</v>
      </c>
      <c r="Z10" s="213"/>
      <c r="AA10" s="213"/>
      <c r="AB10" s="213"/>
      <c r="AC10" s="213"/>
      <c r="AD10" s="213"/>
      <c r="AE10" s="213"/>
      <c r="AF10" s="213"/>
      <c r="AG10" s="213" t="s">
        <v>1685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7">
        <v>3</v>
      </c>
      <c r="B11" s="258" t="s">
        <v>1688</v>
      </c>
      <c r="C11" s="268" t="s">
        <v>1689</v>
      </c>
      <c r="D11" s="259" t="s">
        <v>1279</v>
      </c>
      <c r="E11" s="260">
        <v>1</v>
      </c>
      <c r="F11" s="261"/>
      <c r="G11" s="262">
        <f>ROUND(E11*F11,2)</f>
        <v>0</v>
      </c>
      <c r="H11" s="261"/>
      <c r="I11" s="262">
        <f>ROUND(E11*H11,2)</f>
        <v>0</v>
      </c>
      <c r="J11" s="261"/>
      <c r="K11" s="262">
        <f>ROUND(E11*J11,2)</f>
        <v>0</v>
      </c>
      <c r="L11" s="262">
        <v>21</v>
      </c>
      <c r="M11" s="262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2"/>
      <c r="S11" s="262" t="s">
        <v>355</v>
      </c>
      <c r="T11" s="263" t="s">
        <v>205</v>
      </c>
      <c r="U11" s="224">
        <v>0</v>
      </c>
      <c r="V11" s="224">
        <f>ROUND(E11*U11,2)</f>
        <v>0</v>
      </c>
      <c r="W11" s="224"/>
      <c r="X11" s="224" t="s">
        <v>240</v>
      </c>
      <c r="Y11" s="224" t="s">
        <v>207</v>
      </c>
      <c r="Z11" s="213"/>
      <c r="AA11" s="213"/>
      <c r="AB11" s="213"/>
      <c r="AC11" s="213"/>
      <c r="AD11" s="213"/>
      <c r="AE11" s="213"/>
      <c r="AF11" s="213"/>
      <c r="AG11" s="213" t="s">
        <v>1685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57">
        <v>4</v>
      </c>
      <c r="B12" s="258" t="s">
        <v>1690</v>
      </c>
      <c r="C12" s="268" t="s">
        <v>1691</v>
      </c>
      <c r="D12" s="259" t="s">
        <v>245</v>
      </c>
      <c r="E12" s="260">
        <v>1120</v>
      </c>
      <c r="F12" s="261"/>
      <c r="G12" s="262">
        <f>ROUND(E12*F12,2)</f>
        <v>0</v>
      </c>
      <c r="H12" s="261"/>
      <c r="I12" s="262">
        <f>ROUND(E12*H12,2)</f>
        <v>0</v>
      </c>
      <c r="J12" s="261"/>
      <c r="K12" s="262">
        <f>ROUND(E12*J12,2)</f>
        <v>0</v>
      </c>
      <c r="L12" s="262">
        <v>21</v>
      </c>
      <c r="M12" s="262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2"/>
      <c r="S12" s="262" t="s">
        <v>355</v>
      </c>
      <c r="T12" s="263" t="s">
        <v>205</v>
      </c>
      <c r="U12" s="224">
        <v>0</v>
      </c>
      <c r="V12" s="224">
        <f>ROUND(E12*U12,2)</f>
        <v>0</v>
      </c>
      <c r="W12" s="224"/>
      <c r="X12" s="224" t="s">
        <v>240</v>
      </c>
      <c r="Y12" s="224" t="s">
        <v>207</v>
      </c>
      <c r="Z12" s="213"/>
      <c r="AA12" s="213"/>
      <c r="AB12" s="213"/>
      <c r="AC12" s="213"/>
      <c r="AD12" s="213"/>
      <c r="AE12" s="213"/>
      <c r="AF12" s="213"/>
      <c r="AG12" s="213" t="s">
        <v>1685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7">
        <v>5</v>
      </c>
      <c r="B13" s="258" t="s">
        <v>1692</v>
      </c>
      <c r="C13" s="268" t="s">
        <v>1693</v>
      </c>
      <c r="D13" s="259" t="s">
        <v>245</v>
      </c>
      <c r="E13" s="260">
        <v>1250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21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355</v>
      </c>
      <c r="T13" s="263" t="s">
        <v>205</v>
      </c>
      <c r="U13" s="224">
        <v>0</v>
      </c>
      <c r="V13" s="224">
        <f>ROUND(E13*U13,2)</f>
        <v>0</v>
      </c>
      <c r="W13" s="224"/>
      <c r="X13" s="224" t="s">
        <v>240</v>
      </c>
      <c r="Y13" s="224" t="s">
        <v>207</v>
      </c>
      <c r="Z13" s="213"/>
      <c r="AA13" s="213"/>
      <c r="AB13" s="213"/>
      <c r="AC13" s="213"/>
      <c r="AD13" s="213"/>
      <c r="AE13" s="213"/>
      <c r="AF13" s="213"/>
      <c r="AG13" s="213" t="s">
        <v>1685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57">
        <v>6</v>
      </c>
      <c r="B14" s="258" t="s">
        <v>1694</v>
      </c>
      <c r="C14" s="268" t="s">
        <v>1695</v>
      </c>
      <c r="D14" s="259" t="s">
        <v>245</v>
      </c>
      <c r="E14" s="260">
        <v>600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21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/>
      <c r="S14" s="262" t="s">
        <v>355</v>
      </c>
      <c r="T14" s="263" t="s">
        <v>205</v>
      </c>
      <c r="U14" s="224">
        <v>0</v>
      </c>
      <c r="V14" s="224">
        <f>ROUND(E14*U14,2)</f>
        <v>0</v>
      </c>
      <c r="W14" s="224"/>
      <c r="X14" s="224" t="s">
        <v>240</v>
      </c>
      <c r="Y14" s="224" t="s">
        <v>207</v>
      </c>
      <c r="Z14" s="213"/>
      <c r="AA14" s="213"/>
      <c r="AB14" s="213"/>
      <c r="AC14" s="213"/>
      <c r="AD14" s="213"/>
      <c r="AE14" s="213"/>
      <c r="AF14" s="213"/>
      <c r="AG14" s="213" t="s">
        <v>1685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57">
        <v>7</v>
      </c>
      <c r="B15" s="258" t="s">
        <v>1696</v>
      </c>
      <c r="C15" s="268" t="s">
        <v>1697</v>
      </c>
      <c r="D15" s="259" t="s">
        <v>245</v>
      </c>
      <c r="E15" s="260">
        <v>150</v>
      </c>
      <c r="F15" s="261"/>
      <c r="G15" s="262">
        <f>ROUND(E15*F15,2)</f>
        <v>0</v>
      </c>
      <c r="H15" s="261"/>
      <c r="I15" s="262">
        <f>ROUND(E15*H15,2)</f>
        <v>0</v>
      </c>
      <c r="J15" s="261"/>
      <c r="K15" s="262">
        <f>ROUND(E15*J15,2)</f>
        <v>0</v>
      </c>
      <c r="L15" s="262">
        <v>21</v>
      </c>
      <c r="M15" s="262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2"/>
      <c r="S15" s="262" t="s">
        <v>355</v>
      </c>
      <c r="T15" s="263" t="s">
        <v>205</v>
      </c>
      <c r="U15" s="224">
        <v>0</v>
      </c>
      <c r="V15" s="224">
        <f>ROUND(E15*U15,2)</f>
        <v>0</v>
      </c>
      <c r="W15" s="224"/>
      <c r="X15" s="224" t="s">
        <v>240</v>
      </c>
      <c r="Y15" s="224" t="s">
        <v>207</v>
      </c>
      <c r="Z15" s="213"/>
      <c r="AA15" s="213"/>
      <c r="AB15" s="213"/>
      <c r="AC15" s="213"/>
      <c r="AD15" s="213"/>
      <c r="AE15" s="213"/>
      <c r="AF15" s="213"/>
      <c r="AG15" s="213" t="s">
        <v>1685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57">
        <v>8</v>
      </c>
      <c r="B16" s="258" t="s">
        <v>1698</v>
      </c>
      <c r="C16" s="268" t="s">
        <v>1699</v>
      </c>
      <c r="D16" s="259" t="s">
        <v>245</v>
      </c>
      <c r="E16" s="260">
        <v>180</v>
      </c>
      <c r="F16" s="261"/>
      <c r="G16" s="262">
        <f>ROUND(E16*F16,2)</f>
        <v>0</v>
      </c>
      <c r="H16" s="261"/>
      <c r="I16" s="262">
        <f>ROUND(E16*H16,2)</f>
        <v>0</v>
      </c>
      <c r="J16" s="261"/>
      <c r="K16" s="262">
        <f>ROUND(E16*J16,2)</f>
        <v>0</v>
      </c>
      <c r="L16" s="262">
        <v>21</v>
      </c>
      <c r="M16" s="262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2"/>
      <c r="S16" s="262" t="s">
        <v>355</v>
      </c>
      <c r="T16" s="263" t="s">
        <v>205</v>
      </c>
      <c r="U16" s="224">
        <v>0</v>
      </c>
      <c r="V16" s="224">
        <f>ROUND(E16*U16,2)</f>
        <v>0</v>
      </c>
      <c r="W16" s="224"/>
      <c r="X16" s="224" t="s">
        <v>240</v>
      </c>
      <c r="Y16" s="224" t="s">
        <v>207</v>
      </c>
      <c r="Z16" s="213"/>
      <c r="AA16" s="213"/>
      <c r="AB16" s="213"/>
      <c r="AC16" s="213"/>
      <c r="AD16" s="213"/>
      <c r="AE16" s="213"/>
      <c r="AF16" s="213"/>
      <c r="AG16" s="213" t="s">
        <v>1685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57">
        <v>9</v>
      </c>
      <c r="B17" s="258" t="s">
        <v>1700</v>
      </c>
      <c r="C17" s="268" t="s">
        <v>1701</v>
      </c>
      <c r="D17" s="259" t="s">
        <v>245</v>
      </c>
      <c r="E17" s="260">
        <v>140</v>
      </c>
      <c r="F17" s="261"/>
      <c r="G17" s="262">
        <f>ROUND(E17*F17,2)</f>
        <v>0</v>
      </c>
      <c r="H17" s="261"/>
      <c r="I17" s="262">
        <f>ROUND(E17*H17,2)</f>
        <v>0</v>
      </c>
      <c r="J17" s="261"/>
      <c r="K17" s="262">
        <f>ROUND(E17*J17,2)</f>
        <v>0</v>
      </c>
      <c r="L17" s="262">
        <v>21</v>
      </c>
      <c r="M17" s="262">
        <f>G17*(1+L17/100)</f>
        <v>0</v>
      </c>
      <c r="N17" s="260">
        <v>0</v>
      </c>
      <c r="O17" s="260">
        <f>ROUND(E17*N17,2)</f>
        <v>0</v>
      </c>
      <c r="P17" s="260">
        <v>0</v>
      </c>
      <c r="Q17" s="260">
        <f>ROUND(E17*P17,2)</f>
        <v>0</v>
      </c>
      <c r="R17" s="262"/>
      <c r="S17" s="262" t="s">
        <v>355</v>
      </c>
      <c r="T17" s="263" t="s">
        <v>205</v>
      </c>
      <c r="U17" s="224">
        <v>0</v>
      </c>
      <c r="V17" s="224">
        <f>ROUND(E17*U17,2)</f>
        <v>0</v>
      </c>
      <c r="W17" s="224"/>
      <c r="X17" s="224" t="s">
        <v>240</v>
      </c>
      <c r="Y17" s="224" t="s">
        <v>207</v>
      </c>
      <c r="Z17" s="213"/>
      <c r="AA17" s="213"/>
      <c r="AB17" s="213"/>
      <c r="AC17" s="213"/>
      <c r="AD17" s="213"/>
      <c r="AE17" s="213"/>
      <c r="AF17" s="213"/>
      <c r="AG17" s="213" t="s">
        <v>1685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57">
        <v>10</v>
      </c>
      <c r="B18" s="258" t="s">
        <v>1702</v>
      </c>
      <c r="C18" s="268" t="s">
        <v>1703</v>
      </c>
      <c r="D18" s="259" t="s">
        <v>245</v>
      </c>
      <c r="E18" s="260">
        <v>140</v>
      </c>
      <c r="F18" s="261"/>
      <c r="G18" s="262">
        <f>ROUND(E18*F18,2)</f>
        <v>0</v>
      </c>
      <c r="H18" s="261"/>
      <c r="I18" s="262">
        <f>ROUND(E18*H18,2)</f>
        <v>0</v>
      </c>
      <c r="J18" s="261"/>
      <c r="K18" s="262">
        <f>ROUND(E18*J18,2)</f>
        <v>0</v>
      </c>
      <c r="L18" s="262">
        <v>21</v>
      </c>
      <c r="M18" s="262">
        <f>G18*(1+L18/100)</f>
        <v>0</v>
      </c>
      <c r="N18" s="260">
        <v>0</v>
      </c>
      <c r="O18" s="260">
        <f>ROUND(E18*N18,2)</f>
        <v>0</v>
      </c>
      <c r="P18" s="260">
        <v>0</v>
      </c>
      <c r="Q18" s="260">
        <f>ROUND(E18*P18,2)</f>
        <v>0</v>
      </c>
      <c r="R18" s="262"/>
      <c r="S18" s="262" t="s">
        <v>355</v>
      </c>
      <c r="T18" s="263" t="s">
        <v>205</v>
      </c>
      <c r="U18" s="224">
        <v>0</v>
      </c>
      <c r="V18" s="224">
        <f>ROUND(E18*U18,2)</f>
        <v>0</v>
      </c>
      <c r="W18" s="224"/>
      <c r="X18" s="224" t="s">
        <v>240</v>
      </c>
      <c r="Y18" s="224" t="s">
        <v>207</v>
      </c>
      <c r="Z18" s="213"/>
      <c r="AA18" s="213"/>
      <c r="AB18" s="213"/>
      <c r="AC18" s="213"/>
      <c r="AD18" s="213"/>
      <c r="AE18" s="213"/>
      <c r="AF18" s="213"/>
      <c r="AG18" s="213" t="s">
        <v>1685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57">
        <v>11</v>
      </c>
      <c r="B19" s="258" t="s">
        <v>1704</v>
      </c>
      <c r="C19" s="268" t="s">
        <v>1705</v>
      </c>
      <c r="D19" s="259" t="s">
        <v>245</v>
      </c>
      <c r="E19" s="260">
        <v>250</v>
      </c>
      <c r="F19" s="261"/>
      <c r="G19" s="262">
        <f>ROUND(E19*F19,2)</f>
        <v>0</v>
      </c>
      <c r="H19" s="261"/>
      <c r="I19" s="262">
        <f>ROUND(E19*H19,2)</f>
        <v>0</v>
      </c>
      <c r="J19" s="261"/>
      <c r="K19" s="262">
        <f>ROUND(E19*J19,2)</f>
        <v>0</v>
      </c>
      <c r="L19" s="262">
        <v>21</v>
      </c>
      <c r="M19" s="262">
        <f>G19*(1+L19/100)</f>
        <v>0</v>
      </c>
      <c r="N19" s="260">
        <v>0</v>
      </c>
      <c r="O19" s="260">
        <f>ROUND(E19*N19,2)</f>
        <v>0</v>
      </c>
      <c r="P19" s="260">
        <v>0</v>
      </c>
      <c r="Q19" s="260">
        <f>ROUND(E19*P19,2)</f>
        <v>0</v>
      </c>
      <c r="R19" s="262"/>
      <c r="S19" s="262" t="s">
        <v>355</v>
      </c>
      <c r="T19" s="263" t="s">
        <v>205</v>
      </c>
      <c r="U19" s="224">
        <v>0</v>
      </c>
      <c r="V19" s="224">
        <f>ROUND(E19*U19,2)</f>
        <v>0</v>
      </c>
      <c r="W19" s="224"/>
      <c r="X19" s="224" t="s">
        <v>240</v>
      </c>
      <c r="Y19" s="224" t="s">
        <v>207</v>
      </c>
      <c r="Z19" s="213"/>
      <c r="AA19" s="213"/>
      <c r="AB19" s="213"/>
      <c r="AC19" s="213"/>
      <c r="AD19" s="213"/>
      <c r="AE19" s="213"/>
      <c r="AF19" s="213"/>
      <c r="AG19" s="213" t="s">
        <v>1685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7">
        <v>12</v>
      </c>
      <c r="B20" s="258" t="s">
        <v>1706</v>
      </c>
      <c r="C20" s="268" t="s">
        <v>1707</v>
      </c>
      <c r="D20" s="259" t="s">
        <v>245</v>
      </c>
      <c r="E20" s="260">
        <v>150</v>
      </c>
      <c r="F20" s="261"/>
      <c r="G20" s="262">
        <f>ROUND(E20*F20,2)</f>
        <v>0</v>
      </c>
      <c r="H20" s="261"/>
      <c r="I20" s="262">
        <f>ROUND(E20*H20,2)</f>
        <v>0</v>
      </c>
      <c r="J20" s="261"/>
      <c r="K20" s="262">
        <f>ROUND(E20*J20,2)</f>
        <v>0</v>
      </c>
      <c r="L20" s="262">
        <v>21</v>
      </c>
      <c r="M20" s="262">
        <f>G20*(1+L20/100)</f>
        <v>0</v>
      </c>
      <c r="N20" s="260">
        <v>0</v>
      </c>
      <c r="O20" s="260">
        <f>ROUND(E20*N20,2)</f>
        <v>0</v>
      </c>
      <c r="P20" s="260">
        <v>0</v>
      </c>
      <c r="Q20" s="260">
        <f>ROUND(E20*P20,2)</f>
        <v>0</v>
      </c>
      <c r="R20" s="262"/>
      <c r="S20" s="262" t="s">
        <v>355</v>
      </c>
      <c r="T20" s="263" t="s">
        <v>205</v>
      </c>
      <c r="U20" s="224">
        <v>0</v>
      </c>
      <c r="V20" s="224">
        <f>ROUND(E20*U20,2)</f>
        <v>0</v>
      </c>
      <c r="W20" s="224"/>
      <c r="X20" s="224" t="s">
        <v>240</v>
      </c>
      <c r="Y20" s="224" t="s">
        <v>207</v>
      </c>
      <c r="Z20" s="213"/>
      <c r="AA20" s="213"/>
      <c r="AB20" s="213"/>
      <c r="AC20" s="213"/>
      <c r="AD20" s="213"/>
      <c r="AE20" s="213"/>
      <c r="AF20" s="213"/>
      <c r="AG20" s="213" t="s">
        <v>1685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57">
        <v>13</v>
      </c>
      <c r="B21" s="258" t="s">
        <v>1708</v>
      </c>
      <c r="C21" s="268" t="s">
        <v>1709</v>
      </c>
      <c r="D21" s="259" t="s">
        <v>245</v>
      </c>
      <c r="E21" s="260">
        <v>150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21</v>
      </c>
      <c r="M21" s="262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2"/>
      <c r="S21" s="262" t="s">
        <v>355</v>
      </c>
      <c r="T21" s="263" t="s">
        <v>205</v>
      </c>
      <c r="U21" s="224">
        <v>0</v>
      </c>
      <c r="V21" s="224">
        <f>ROUND(E21*U21,2)</f>
        <v>0</v>
      </c>
      <c r="W21" s="224"/>
      <c r="X21" s="224" t="s">
        <v>240</v>
      </c>
      <c r="Y21" s="224" t="s">
        <v>207</v>
      </c>
      <c r="Z21" s="213"/>
      <c r="AA21" s="213"/>
      <c r="AB21" s="213"/>
      <c r="AC21" s="213"/>
      <c r="AD21" s="213"/>
      <c r="AE21" s="213"/>
      <c r="AF21" s="213"/>
      <c r="AG21" s="213" t="s">
        <v>1685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7">
        <v>14</v>
      </c>
      <c r="B22" s="258" t="s">
        <v>1710</v>
      </c>
      <c r="C22" s="268" t="s">
        <v>1711</v>
      </c>
      <c r="D22" s="259" t="s">
        <v>245</v>
      </c>
      <c r="E22" s="260">
        <v>20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21</v>
      </c>
      <c r="M22" s="262">
        <f>G22*(1+L22/100)</f>
        <v>0</v>
      </c>
      <c r="N22" s="260">
        <v>0</v>
      </c>
      <c r="O22" s="260">
        <f>ROUND(E22*N22,2)</f>
        <v>0</v>
      </c>
      <c r="P22" s="260">
        <v>0</v>
      </c>
      <c r="Q22" s="260">
        <f>ROUND(E22*P22,2)</f>
        <v>0</v>
      </c>
      <c r="R22" s="262"/>
      <c r="S22" s="262" t="s">
        <v>355</v>
      </c>
      <c r="T22" s="263" t="s">
        <v>205</v>
      </c>
      <c r="U22" s="224">
        <v>0</v>
      </c>
      <c r="V22" s="224">
        <f>ROUND(E22*U22,2)</f>
        <v>0</v>
      </c>
      <c r="W22" s="224"/>
      <c r="X22" s="224" t="s">
        <v>240</v>
      </c>
      <c r="Y22" s="224" t="s">
        <v>207</v>
      </c>
      <c r="Z22" s="213"/>
      <c r="AA22" s="213"/>
      <c r="AB22" s="213"/>
      <c r="AC22" s="213"/>
      <c r="AD22" s="213"/>
      <c r="AE22" s="213"/>
      <c r="AF22" s="213"/>
      <c r="AG22" s="213" t="s">
        <v>1685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7">
        <v>15</v>
      </c>
      <c r="B23" s="258" t="s">
        <v>1712</v>
      </c>
      <c r="C23" s="268" t="s">
        <v>1713</v>
      </c>
      <c r="D23" s="259" t="s">
        <v>245</v>
      </c>
      <c r="E23" s="260">
        <v>20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21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355</v>
      </c>
      <c r="T23" s="263" t="s">
        <v>205</v>
      </c>
      <c r="U23" s="224">
        <v>0</v>
      </c>
      <c r="V23" s="224">
        <f>ROUND(E23*U23,2)</f>
        <v>0</v>
      </c>
      <c r="W23" s="224"/>
      <c r="X23" s="224" t="s">
        <v>240</v>
      </c>
      <c r="Y23" s="224" t="s">
        <v>207</v>
      </c>
      <c r="Z23" s="213"/>
      <c r="AA23" s="213"/>
      <c r="AB23" s="213"/>
      <c r="AC23" s="213"/>
      <c r="AD23" s="213"/>
      <c r="AE23" s="213"/>
      <c r="AF23" s="213"/>
      <c r="AG23" s="213" t="s">
        <v>1685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57">
        <v>16</v>
      </c>
      <c r="B24" s="258" t="s">
        <v>1714</v>
      </c>
      <c r="C24" s="268" t="s">
        <v>1715</v>
      </c>
      <c r="D24" s="259" t="s">
        <v>245</v>
      </c>
      <c r="E24" s="260">
        <v>60</v>
      </c>
      <c r="F24" s="261"/>
      <c r="G24" s="262">
        <f>ROUND(E24*F24,2)</f>
        <v>0</v>
      </c>
      <c r="H24" s="261"/>
      <c r="I24" s="262">
        <f>ROUND(E24*H24,2)</f>
        <v>0</v>
      </c>
      <c r="J24" s="261"/>
      <c r="K24" s="262">
        <f>ROUND(E24*J24,2)</f>
        <v>0</v>
      </c>
      <c r="L24" s="262">
        <v>21</v>
      </c>
      <c r="M24" s="262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2"/>
      <c r="S24" s="262" t="s">
        <v>355</v>
      </c>
      <c r="T24" s="263" t="s">
        <v>205</v>
      </c>
      <c r="U24" s="224">
        <v>0</v>
      </c>
      <c r="V24" s="224">
        <f>ROUND(E24*U24,2)</f>
        <v>0</v>
      </c>
      <c r="W24" s="224"/>
      <c r="X24" s="224" t="s">
        <v>240</v>
      </c>
      <c r="Y24" s="224" t="s">
        <v>207</v>
      </c>
      <c r="Z24" s="213"/>
      <c r="AA24" s="213"/>
      <c r="AB24" s="213"/>
      <c r="AC24" s="213"/>
      <c r="AD24" s="213"/>
      <c r="AE24" s="213"/>
      <c r="AF24" s="213"/>
      <c r="AG24" s="213" t="s">
        <v>1685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57">
        <v>17</v>
      </c>
      <c r="B25" s="258" t="s">
        <v>1716</v>
      </c>
      <c r="C25" s="268" t="s">
        <v>1717</v>
      </c>
      <c r="D25" s="259" t="s">
        <v>245</v>
      </c>
      <c r="E25" s="260">
        <v>50</v>
      </c>
      <c r="F25" s="261"/>
      <c r="G25" s="262">
        <f>ROUND(E25*F25,2)</f>
        <v>0</v>
      </c>
      <c r="H25" s="261"/>
      <c r="I25" s="262">
        <f>ROUND(E25*H25,2)</f>
        <v>0</v>
      </c>
      <c r="J25" s="261"/>
      <c r="K25" s="262">
        <f>ROUND(E25*J25,2)</f>
        <v>0</v>
      </c>
      <c r="L25" s="262">
        <v>21</v>
      </c>
      <c r="M25" s="262">
        <f>G25*(1+L25/100)</f>
        <v>0</v>
      </c>
      <c r="N25" s="260">
        <v>0</v>
      </c>
      <c r="O25" s="260">
        <f>ROUND(E25*N25,2)</f>
        <v>0</v>
      </c>
      <c r="P25" s="260">
        <v>0</v>
      </c>
      <c r="Q25" s="260">
        <f>ROUND(E25*P25,2)</f>
        <v>0</v>
      </c>
      <c r="R25" s="262"/>
      <c r="S25" s="262" t="s">
        <v>355</v>
      </c>
      <c r="T25" s="263" t="s">
        <v>205</v>
      </c>
      <c r="U25" s="224">
        <v>0</v>
      </c>
      <c r="V25" s="224">
        <f>ROUND(E25*U25,2)</f>
        <v>0</v>
      </c>
      <c r="W25" s="224"/>
      <c r="X25" s="224" t="s">
        <v>240</v>
      </c>
      <c r="Y25" s="224" t="s">
        <v>207</v>
      </c>
      <c r="Z25" s="213"/>
      <c r="AA25" s="213"/>
      <c r="AB25" s="213"/>
      <c r="AC25" s="213"/>
      <c r="AD25" s="213"/>
      <c r="AE25" s="213"/>
      <c r="AF25" s="213"/>
      <c r="AG25" s="213" t="s">
        <v>1685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57">
        <v>18</v>
      </c>
      <c r="B26" s="258" t="s">
        <v>1718</v>
      </c>
      <c r="C26" s="268" t="s">
        <v>1719</v>
      </c>
      <c r="D26" s="259" t="s">
        <v>245</v>
      </c>
      <c r="E26" s="260">
        <v>50</v>
      </c>
      <c r="F26" s="261"/>
      <c r="G26" s="262">
        <f>ROUND(E26*F26,2)</f>
        <v>0</v>
      </c>
      <c r="H26" s="261"/>
      <c r="I26" s="262">
        <f>ROUND(E26*H26,2)</f>
        <v>0</v>
      </c>
      <c r="J26" s="261"/>
      <c r="K26" s="262">
        <f>ROUND(E26*J26,2)</f>
        <v>0</v>
      </c>
      <c r="L26" s="262">
        <v>21</v>
      </c>
      <c r="M26" s="262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2"/>
      <c r="S26" s="262" t="s">
        <v>355</v>
      </c>
      <c r="T26" s="263" t="s">
        <v>205</v>
      </c>
      <c r="U26" s="224">
        <v>0</v>
      </c>
      <c r="V26" s="224">
        <f>ROUND(E26*U26,2)</f>
        <v>0</v>
      </c>
      <c r="W26" s="224"/>
      <c r="X26" s="224" t="s">
        <v>240</v>
      </c>
      <c r="Y26" s="224" t="s">
        <v>207</v>
      </c>
      <c r="Z26" s="213"/>
      <c r="AA26" s="213"/>
      <c r="AB26" s="213"/>
      <c r="AC26" s="213"/>
      <c r="AD26" s="213"/>
      <c r="AE26" s="213"/>
      <c r="AF26" s="213"/>
      <c r="AG26" s="213" t="s">
        <v>1685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57">
        <v>19</v>
      </c>
      <c r="B27" s="258" t="s">
        <v>1720</v>
      </c>
      <c r="C27" s="268" t="s">
        <v>1721</v>
      </c>
      <c r="D27" s="259" t="s">
        <v>1279</v>
      </c>
      <c r="E27" s="260">
        <v>31</v>
      </c>
      <c r="F27" s="261"/>
      <c r="G27" s="262">
        <f>ROUND(E27*F27,2)</f>
        <v>0</v>
      </c>
      <c r="H27" s="261"/>
      <c r="I27" s="262">
        <f>ROUND(E27*H27,2)</f>
        <v>0</v>
      </c>
      <c r="J27" s="261"/>
      <c r="K27" s="262">
        <f>ROUND(E27*J27,2)</f>
        <v>0</v>
      </c>
      <c r="L27" s="262">
        <v>21</v>
      </c>
      <c r="M27" s="262">
        <f>G27*(1+L27/100)</f>
        <v>0</v>
      </c>
      <c r="N27" s="260">
        <v>0</v>
      </c>
      <c r="O27" s="260">
        <f>ROUND(E27*N27,2)</f>
        <v>0</v>
      </c>
      <c r="P27" s="260">
        <v>0</v>
      </c>
      <c r="Q27" s="260">
        <f>ROUND(E27*P27,2)</f>
        <v>0</v>
      </c>
      <c r="R27" s="262"/>
      <c r="S27" s="262" t="s">
        <v>355</v>
      </c>
      <c r="T27" s="263" t="s">
        <v>205</v>
      </c>
      <c r="U27" s="224">
        <v>0</v>
      </c>
      <c r="V27" s="224">
        <f>ROUND(E27*U27,2)</f>
        <v>0</v>
      </c>
      <c r="W27" s="224"/>
      <c r="X27" s="224" t="s">
        <v>240</v>
      </c>
      <c r="Y27" s="224" t="s">
        <v>207</v>
      </c>
      <c r="Z27" s="213"/>
      <c r="AA27" s="213"/>
      <c r="AB27" s="213"/>
      <c r="AC27" s="213"/>
      <c r="AD27" s="213"/>
      <c r="AE27" s="213"/>
      <c r="AF27" s="213"/>
      <c r="AG27" s="213" t="s">
        <v>1685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57">
        <v>20</v>
      </c>
      <c r="B28" s="258" t="s">
        <v>1722</v>
      </c>
      <c r="C28" s="268" t="s">
        <v>1723</v>
      </c>
      <c r="D28" s="259" t="s">
        <v>1279</v>
      </c>
      <c r="E28" s="260">
        <v>4</v>
      </c>
      <c r="F28" s="261"/>
      <c r="G28" s="262">
        <f>ROUND(E28*F28,2)</f>
        <v>0</v>
      </c>
      <c r="H28" s="261"/>
      <c r="I28" s="262">
        <f>ROUND(E28*H28,2)</f>
        <v>0</v>
      </c>
      <c r="J28" s="261"/>
      <c r="K28" s="262">
        <f>ROUND(E28*J28,2)</f>
        <v>0</v>
      </c>
      <c r="L28" s="262">
        <v>21</v>
      </c>
      <c r="M28" s="262">
        <f>G28*(1+L28/100)</f>
        <v>0</v>
      </c>
      <c r="N28" s="260">
        <v>0</v>
      </c>
      <c r="O28" s="260">
        <f>ROUND(E28*N28,2)</f>
        <v>0</v>
      </c>
      <c r="P28" s="260">
        <v>0</v>
      </c>
      <c r="Q28" s="260">
        <f>ROUND(E28*P28,2)</f>
        <v>0</v>
      </c>
      <c r="R28" s="262"/>
      <c r="S28" s="262" t="s">
        <v>355</v>
      </c>
      <c r="T28" s="263" t="s">
        <v>205</v>
      </c>
      <c r="U28" s="224">
        <v>0</v>
      </c>
      <c r="V28" s="224">
        <f>ROUND(E28*U28,2)</f>
        <v>0</v>
      </c>
      <c r="W28" s="224"/>
      <c r="X28" s="224" t="s">
        <v>240</v>
      </c>
      <c r="Y28" s="224" t="s">
        <v>207</v>
      </c>
      <c r="Z28" s="213"/>
      <c r="AA28" s="213"/>
      <c r="AB28" s="213"/>
      <c r="AC28" s="213"/>
      <c r="AD28" s="213"/>
      <c r="AE28" s="213"/>
      <c r="AF28" s="213"/>
      <c r="AG28" s="213" t="s">
        <v>1685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57">
        <v>21</v>
      </c>
      <c r="B29" s="258" t="s">
        <v>1724</v>
      </c>
      <c r="C29" s="268" t="s">
        <v>1725</v>
      </c>
      <c r="D29" s="259" t="s">
        <v>1279</v>
      </c>
      <c r="E29" s="260">
        <v>3</v>
      </c>
      <c r="F29" s="261"/>
      <c r="G29" s="262">
        <f>ROUND(E29*F29,2)</f>
        <v>0</v>
      </c>
      <c r="H29" s="261"/>
      <c r="I29" s="262">
        <f>ROUND(E29*H29,2)</f>
        <v>0</v>
      </c>
      <c r="J29" s="261"/>
      <c r="K29" s="262">
        <f>ROUND(E29*J29,2)</f>
        <v>0</v>
      </c>
      <c r="L29" s="262">
        <v>21</v>
      </c>
      <c r="M29" s="262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2"/>
      <c r="S29" s="262" t="s">
        <v>355</v>
      </c>
      <c r="T29" s="263" t="s">
        <v>205</v>
      </c>
      <c r="U29" s="224">
        <v>0</v>
      </c>
      <c r="V29" s="224">
        <f>ROUND(E29*U29,2)</f>
        <v>0</v>
      </c>
      <c r="W29" s="224"/>
      <c r="X29" s="224" t="s">
        <v>240</v>
      </c>
      <c r="Y29" s="224" t="s">
        <v>207</v>
      </c>
      <c r="Z29" s="213"/>
      <c r="AA29" s="213"/>
      <c r="AB29" s="213"/>
      <c r="AC29" s="213"/>
      <c r="AD29" s="213"/>
      <c r="AE29" s="213"/>
      <c r="AF29" s="213"/>
      <c r="AG29" s="213" t="s">
        <v>1685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57">
        <v>22</v>
      </c>
      <c r="B30" s="258" t="s">
        <v>1726</v>
      </c>
      <c r="C30" s="268" t="s">
        <v>1727</v>
      </c>
      <c r="D30" s="259" t="s">
        <v>1279</v>
      </c>
      <c r="E30" s="260">
        <v>6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21</v>
      </c>
      <c r="M30" s="262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2"/>
      <c r="S30" s="262" t="s">
        <v>355</v>
      </c>
      <c r="T30" s="263" t="s">
        <v>205</v>
      </c>
      <c r="U30" s="224">
        <v>0</v>
      </c>
      <c r="V30" s="224">
        <f>ROUND(E30*U30,2)</f>
        <v>0</v>
      </c>
      <c r="W30" s="224"/>
      <c r="X30" s="224" t="s">
        <v>240</v>
      </c>
      <c r="Y30" s="224" t="s">
        <v>207</v>
      </c>
      <c r="Z30" s="213"/>
      <c r="AA30" s="213"/>
      <c r="AB30" s="213"/>
      <c r="AC30" s="213"/>
      <c r="AD30" s="213"/>
      <c r="AE30" s="213"/>
      <c r="AF30" s="213"/>
      <c r="AG30" s="213" t="s">
        <v>1685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57">
        <v>23</v>
      </c>
      <c r="B31" s="258" t="s">
        <v>1728</v>
      </c>
      <c r="C31" s="268" t="s">
        <v>1729</v>
      </c>
      <c r="D31" s="259" t="s">
        <v>1279</v>
      </c>
      <c r="E31" s="260">
        <v>67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21</v>
      </c>
      <c r="M31" s="262">
        <f>G31*(1+L31/100)</f>
        <v>0</v>
      </c>
      <c r="N31" s="260">
        <v>0</v>
      </c>
      <c r="O31" s="260">
        <f>ROUND(E31*N31,2)</f>
        <v>0</v>
      </c>
      <c r="P31" s="260">
        <v>0</v>
      </c>
      <c r="Q31" s="260">
        <f>ROUND(E31*P31,2)</f>
        <v>0</v>
      </c>
      <c r="R31" s="262"/>
      <c r="S31" s="262" t="s">
        <v>355</v>
      </c>
      <c r="T31" s="263" t="s">
        <v>205</v>
      </c>
      <c r="U31" s="224">
        <v>0</v>
      </c>
      <c r="V31" s="224">
        <f>ROUND(E31*U31,2)</f>
        <v>0</v>
      </c>
      <c r="W31" s="224"/>
      <c r="X31" s="224" t="s">
        <v>240</v>
      </c>
      <c r="Y31" s="224" t="s">
        <v>207</v>
      </c>
      <c r="Z31" s="213"/>
      <c r="AA31" s="213"/>
      <c r="AB31" s="213"/>
      <c r="AC31" s="213"/>
      <c r="AD31" s="213"/>
      <c r="AE31" s="213"/>
      <c r="AF31" s="213"/>
      <c r="AG31" s="213" t="s">
        <v>1685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57">
        <v>24</v>
      </c>
      <c r="B32" s="258" t="s">
        <v>1730</v>
      </c>
      <c r="C32" s="268" t="s">
        <v>1731</v>
      </c>
      <c r="D32" s="259" t="s">
        <v>1279</v>
      </c>
      <c r="E32" s="260">
        <v>8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21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/>
      <c r="S32" s="262" t="s">
        <v>355</v>
      </c>
      <c r="T32" s="263" t="s">
        <v>205</v>
      </c>
      <c r="U32" s="224">
        <v>0</v>
      </c>
      <c r="V32" s="224">
        <f>ROUND(E32*U32,2)</f>
        <v>0</v>
      </c>
      <c r="W32" s="224"/>
      <c r="X32" s="224" t="s">
        <v>240</v>
      </c>
      <c r="Y32" s="224" t="s">
        <v>207</v>
      </c>
      <c r="Z32" s="213"/>
      <c r="AA32" s="213"/>
      <c r="AB32" s="213"/>
      <c r="AC32" s="213"/>
      <c r="AD32" s="213"/>
      <c r="AE32" s="213"/>
      <c r="AF32" s="213"/>
      <c r="AG32" s="213" t="s">
        <v>1685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57">
        <v>25</v>
      </c>
      <c r="B33" s="258" t="s">
        <v>1732</v>
      </c>
      <c r="C33" s="268" t="s">
        <v>1733</v>
      </c>
      <c r="D33" s="259" t="s">
        <v>1279</v>
      </c>
      <c r="E33" s="260">
        <v>60</v>
      </c>
      <c r="F33" s="261"/>
      <c r="G33" s="262">
        <f>ROUND(E33*F33,2)</f>
        <v>0</v>
      </c>
      <c r="H33" s="261"/>
      <c r="I33" s="262">
        <f>ROUND(E33*H33,2)</f>
        <v>0</v>
      </c>
      <c r="J33" s="261"/>
      <c r="K33" s="262">
        <f>ROUND(E33*J33,2)</f>
        <v>0</v>
      </c>
      <c r="L33" s="262">
        <v>21</v>
      </c>
      <c r="M33" s="262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2"/>
      <c r="S33" s="262" t="s">
        <v>355</v>
      </c>
      <c r="T33" s="263" t="s">
        <v>205</v>
      </c>
      <c r="U33" s="224">
        <v>0</v>
      </c>
      <c r="V33" s="224">
        <f>ROUND(E33*U33,2)</f>
        <v>0</v>
      </c>
      <c r="W33" s="224"/>
      <c r="X33" s="224" t="s">
        <v>240</v>
      </c>
      <c r="Y33" s="224" t="s">
        <v>207</v>
      </c>
      <c r="Z33" s="213"/>
      <c r="AA33" s="213"/>
      <c r="AB33" s="213"/>
      <c r="AC33" s="213"/>
      <c r="AD33" s="213"/>
      <c r="AE33" s="213"/>
      <c r="AF33" s="213"/>
      <c r="AG33" s="213" t="s">
        <v>1685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57">
        <v>26</v>
      </c>
      <c r="B34" s="258" t="s">
        <v>1734</v>
      </c>
      <c r="C34" s="268" t="s">
        <v>1735</v>
      </c>
      <c r="D34" s="259" t="s">
        <v>1279</v>
      </c>
      <c r="E34" s="260">
        <v>98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21</v>
      </c>
      <c r="M34" s="262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2"/>
      <c r="S34" s="262" t="s">
        <v>355</v>
      </c>
      <c r="T34" s="263" t="s">
        <v>205</v>
      </c>
      <c r="U34" s="224">
        <v>0</v>
      </c>
      <c r="V34" s="224">
        <f>ROUND(E34*U34,2)</f>
        <v>0</v>
      </c>
      <c r="W34" s="224"/>
      <c r="X34" s="224" t="s">
        <v>240</v>
      </c>
      <c r="Y34" s="224" t="s">
        <v>207</v>
      </c>
      <c r="Z34" s="213"/>
      <c r="AA34" s="213"/>
      <c r="AB34" s="213"/>
      <c r="AC34" s="213"/>
      <c r="AD34" s="213"/>
      <c r="AE34" s="213"/>
      <c r="AF34" s="213"/>
      <c r="AG34" s="213" t="s">
        <v>1685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57">
        <v>27</v>
      </c>
      <c r="B35" s="258" t="s">
        <v>1736</v>
      </c>
      <c r="C35" s="268" t="s">
        <v>1737</v>
      </c>
      <c r="D35" s="259" t="s">
        <v>1279</v>
      </c>
      <c r="E35" s="260">
        <v>29</v>
      </c>
      <c r="F35" s="261"/>
      <c r="G35" s="262">
        <f>ROUND(E35*F35,2)</f>
        <v>0</v>
      </c>
      <c r="H35" s="261"/>
      <c r="I35" s="262">
        <f>ROUND(E35*H35,2)</f>
        <v>0</v>
      </c>
      <c r="J35" s="261"/>
      <c r="K35" s="262">
        <f>ROUND(E35*J35,2)</f>
        <v>0</v>
      </c>
      <c r="L35" s="262">
        <v>21</v>
      </c>
      <c r="M35" s="262">
        <f>G35*(1+L35/100)</f>
        <v>0</v>
      </c>
      <c r="N35" s="260">
        <v>0</v>
      </c>
      <c r="O35" s="260">
        <f>ROUND(E35*N35,2)</f>
        <v>0</v>
      </c>
      <c r="P35" s="260">
        <v>0</v>
      </c>
      <c r="Q35" s="260">
        <f>ROUND(E35*P35,2)</f>
        <v>0</v>
      </c>
      <c r="R35" s="262"/>
      <c r="S35" s="262" t="s">
        <v>355</v>
      </c>
      <c r="T35" s="263" t="s">
        <v>205</v>
      </c>
      <c r="U35" s="224">
        <v>0</v>
      </c>
      <c r="V35" s="224">
        <f>ROUND(E35*U35,2)</f>
        <v>0</v>
      </c>
      <c r="W35" s="224"/>
      <c r="X35" s="224" t="s">
        <v>240</v>
      </c>
      <c r="Y35" s="224" t="s">
        <v>207</v>
      </c>
      <c r="Z35" s="213"/>
      <c r="AA35" s="213"/>
      <c r="AB35" s="213"/>
      <c r="AC35" s="213"/>
      <c r="AD35" s="213"/>
      <c r="AE35" s="213"/>
      <c r="AF35" s="213"/>
      <c r="AG35" s="213" t="s">
        <v>1685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57">
        <v>28</v>
      </c>
      <c r="B36" s="258" t="s">
        <v>1738</v>
      </c>
      <c r="C36" s="268" t="s">
        <v>1739</v>
      </c>
      <c r="D36" s="259" t="s">
        <v>1279</v>
      </c>
      <c r="E36" s="260">
        <v>98</v>
      </c>
      <c r="F36" s="261"/>
      <c r="G36" s="262">
        <f>ROUND(E36*F36,2)</f>
        <v>0</v>
      </c>
      <c r="H36" s="261"/>
      <c r="I36" s="262">
        <f>ROUND(E36*H36,2)</f>
        <v>0</v>
      </c>
      <c r="J36" s="261"/>
      <c r="K36" s="262">
        <f>ROUND(E36*J36,2)</f>
        <v>0</v>
      </c>
      <c r="L36" s="262">
        <v>21</v>
      </c>
      <c r="M36" s="262">
        <f>G36*(1+L36/100)</f>
        <v>0</v>
      </c>
      <c r="N36" s="260">
        <v>0</v>
      </c>
      <c r="O36" s="260">
        <f>ROUND(E36*N36,2)</f>
        <v>0</v>
      </c>
      <c r="P36" s="260">
        <v>0</v>
      </c>
      <c r="Q36" s="260">
        <f>ROUND(E36*P36,2)</f>
        <v>0</v>
      </c>
      <c r="R36" s="262"/>
      <c r="S36" s="262" t="s">
        <v>355</v>
      </c>
      <c r="T36" s="263" t="s">
        <v>205</v>
      </c>
      <c r="U36" s="224">
        <v>0</v>
      </c>
      <c r="V36" s="224">
        <f>ROUND(E36*U36,2)</f>
        <v>0</v>
      </c>
      <c r="W36" s="224"/>
      <c r="X36" s="224" t="s">
        <v>240</v>
      </c>
      <c r="Y36" s="224" t="s">
        <v>207</v>
      </c>
      <c r="Z36" s="213"/>
      <c r="AA36" s="213"/>
      <c r="AB36" s="213"/>
      <c r="AC36" s="213"/>
      <c r="AD36" s="213"/>
      <c r="AE36" s="213"/>
      <c r="AF36" s="213"/>
      <c r="AG36" s="213" t="s">
        <v>1685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57">
        <v>29</v>
      </c>
      <c r="B37" s="258" t="s">
        <v>1740</v>
      </c>
      <c r="C37" s="268" t="s">
        <v>1741</v>
      </c>
      <c r="D37" s="259" t="s">
        <v>1279</v>
      </c>
      <c r="E37" s="260">
        <v>51</v>
      </c>
      <c r="F37" s="261"/>
      <c r="G37" s="262">
        <f>ROUND(E37*F37,2)</f>
        <v>0</v>
      </c>
      <c r="H37" s="261"/>
      <c r="I37" s="262">
        <f>ROUND(E37*H37,2)</f>
        <v>0</v>
      </c>
      <c r="J37" s="261"/>
      <c r="K37" s="262">
        <f>ROUND(E37*J37,2)</f>
        <v>0</v>
      </c>
      <c r="L37" s="262">
        <v>21</v>
      </c>
      <c r="M37" s="262">
        <f>G37*(1+L37/100)</f>
        <v>0</v>
      </c>
      <c r="N37" s="260">
        <v>0</v>
      </c>
      <c r="O37" s="260">
        <f>ROUND(E37*N37,2)</f>
        <v>0</v>
      </c>
      <c r="P37" s="260">
        <v>0</v>
      </c>
      <c r="Q37" s="260">
        <f>ROUND(E37*P37,2)</f>
        <v>0</v>
      </c>
      <c r="R37" s="262"/>
      <c r="S37" s="262" t="s">
        <v>355</v>
      </c>
      <c r="T37" s="263" t="s">
        <v>205</v>
      </c>
      <c r="U37" s="224">
        <v>0</v>
      </c>
      <c r="V37" s="224">
        <f>ROUND(E37*U37,2)</f>
        <v>0</v>
      </c>
      <c r="W37" s="224"/>
      <c r="X37" s="224" t="s">
        <v>240</v>
      </c>
      <c r="Y37" s="224" t="s">
        <v>207</v>
      </c>
      <c r="Z37" s="213"/>
      <c r="AA37" s="213"/>
      <c r="AB37" s="213"/>
      <c r="AC37" s="213"/>
      <c r="AD37" s="213"/>
      <c r="AE37" s="213"/>
      <c r="AF37" s="213"/>
      <c r="AG37" s="213" t="s">
        <v>1685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57">
        <v>30</v>
      </c>
      <c r="B38" s="258" t="s">
        <v>1742</v>
      </c>
      <c r="C38" s="268" t="s">
        <v>1743</v>
      </c>
      <c r="D38" s="259" t="s">
        <v>245</v>
      </c>
      <c r="E38" s="260">
        <v>310</v>
      </c>
      <c r="F38" s="261"/>
      <c r="G38" s="262">
        <f>ROUND(E38*F38,2)</f>
        <v>0</v>
      </c>
      <c r="H38" s="261"/>
      <c r="I38" s="262">
        <f>ROUND(E38*H38,2)</f>
        <v>0</v>
      </c>
      <c r="J38" s="261"/>
      <c r="K38" s="262">
        <f>ROUND(E38*J38,2)</f>
        <v>0</v>
      </c>
      <c r="L38" s="262">
        <v>21</v>
      </c>
      <c r="M38" s="262">
        <f>G38*(1+L38/100)</f>
        <v>0</v>
      </c>
      <c r="N38" s="260">
        <v>0</v>
      </c>
      <c r="O38" s="260">
        <f>ROUND(E38*N38,2)</f>
        <v>0</v>
      </c>
      <c r="P38" s="260">
        <v>0</v>
      </c>
      <c r="Q38" s="260">
        <f>ROUND(E38*P38,2)</f>
        <v>0</v>
      </c>
      <c r="R38" s="262"/>
      <c r="S38" s="262" t="s">
        <v>355</v>
      </c>
      <c r="T38" s="263" t="s">
        <v>205</v>
      </c>
      <c r="U38" s="224">
        <v>0</v>
      </c>
      <c r="V38" s="224">
        <f>ROUND(E38*U38,2)</f>
        <v>0</v>
      </c>
      <c r="W38" s="224"/>
      <c r="X38" s="224" t="s">
        <v>240</v>
      </c>
      <c r="Y38" s="224" t="s">
        <v>207</v>
      </c>
      <c r="Z38" s="213"/>
      <c r="AA38" s="213"/>
      <c r="AB38" s="213"/>
      <c r="AC38" s="213"/>
      <c r="AD38" s="213"/>
      <c r="AE38" s="213"/>
      <c r="AF38" s="213"/>
      <c r="AG38" s="213" t="s">
        <v>1685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57">
        <v>31</v>
      </c>
      <c r="B39" s="258" t="s">
        <v>1744</v>
      </c>
      <c r="C39" s="268" t="s">
        <v>1745</v>
      </c>
      <c r="D39" s="259" t="s">
        <v>1279</v>
      </c>
      <c r="E39" s="260">
        <v>150</v>
      </c>
      <c r="F39" s="261"/>
      <c r="G39" s="262">
        <f>ROUND(E39*F39,2)</f>
        <v>0</v>
      </c>
      <c r="H39" s="261"/>
      <c r="I39" s="262">
        <f>ROUND(E39*H39,2)</f>
        <v>0</v>
      </c>
      <c r="J39" s="261"/>
      <c r="K39" s="262">
        <f>ROUND(E39*J39,2)</f>
        <v>0</v>
      </c>
      <c r="L39" s="262">
        <v>21</v>
      </c>
      <c r="M39" s="262">
        <f>G39*(1+L39/100)</f>
        <v>0</v>
      </c>
      <c r="N39" s="260">
        <v>0</v>
      </c>
      <c r="O39" s="260">
        <f>ROUND(E39*N39,2)</f>
        <v>0</v>
      </c>
      <c r="P39" s="260">
        <v>0</v>
      </c>
      <c r="Q39" s="260">
        <f>ROUND(E39*P39,2)</f>
        <v>0</v>
      </c>
      <c r="R39" s="262"/>
      <c r="S39" s="262" t="s">
        <v>355</v>
      </c>
      <c r="T39" s="263" t="s">
        <v>205</v>
      </c>
      <c r="U39" s="224">
        <v>0</v>
      </c>
      <c r="V39" s="224">
        <f>ROUND(E39*U39,2)</f>
        <v>0</v>
      </c>
      <c r="W39" s="224"/>
      <c r="X39" s="224" t="s">
        <v>240</v>
      </c>
      <c r="Y39" s="224" t="s">
        <v>207</v>
      </c>
      <c r="Z39" s="213"/>
      <c r="AA39" s="213"/>
      <c r="AB39" s="213"/>
      <c r="AC39" s="213"/>
      <c r="AD39" s="213"/>
      <c r="AE39" s="213"/>
      <c r="AF39" s="213"/>
      <c r="AG39" s="213" t="s">
        <v>1685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57">
        <v>32</v>
      </c>
      <c r="B40" s="258" t="s">
        <v>1746</v>
      </c>
      <c r="C40" s="268" t="s">
        <v>1747</v>
      </c>
      <c r="D40" s="259" t="s">
        <v>1279</v>
      </c>
      <c r="E40" s="260">
        <v>9</v>
      </c>
      <c r="F40" s="261"/>
      <c r="G40" s="262">
        <f>ROUND(E40*F40,2)</f>
        <v>0</v>
      </c>
      <c r="H40" s="261"/>
      <c r="I40" s="262">
        <f>ROUND(E40*H40,2)</f>
        <v>0</v>
      </c>
      <c r="J40" s="261"/>
      <c r="K40" s="262">
        <f>ROUND(E40*J40,2)</f>
        <v>0</v>
      </c>
      <c r="L40" s="262">
        <v>21</v>
      </c>
      <c r="M40" s="262">
        <f>G40*(1+L40/100)</f>
        <v>0</v>
      </c>
      <c r="N40" s="260">
        <v>0</v>
      </c>
      <c r="O40" s="260">
        <f>ROUND(E40*N40,2)</f>
        <v>0</v>
      </c>
      <c r="P40" s="260">
        <v>0</v>
      </c>
      <c r="Q40" s="260">
        <f>ROUND(E40*P40,2)</f>
        <v>0</v>
      </c>
      <c r="R40" s="262"/>
      <c r="S40" s="262" t="s">
        <v>355</v>
      </c>
      <c r="T40" s="263" t="s">
        <v>205</v>
      </c>
      <c r="U40" s="224">
        <v>0</v>
      </c>
      <c r="V40" s="224">
        <f>ROUND(E40*U40,2)</f>
        <v>0</v>
      </c>
      <c r="W40" s="224"/>
      <c r="X40" s="224" t="s">
        <v>240</v>
      </c>
      <c r="Y40" s="224" t="s">
        <v>207</v>
      </c>
      <c r="Z40" s="213"/>
      <c r="AA40" s="213"/>
      <c r="AB40" s="213"/>
      <c r="AC40" s="213"/>
      <c r="AD40" s="213"/>
      <c r="AE40" s="213"/>
      <c r="AF40" s="213"/>
      <c r="AG40" s="213" t="s">
        <v>1685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57">
        <v>33</v>
      </c>
      <c r="B41" s="258" t="s">
        <v>1748</v>
      </c>
      <c r="C41" s="268" t="s">
        <v>1749</v>
      </c>
      <c r="D41" s="259" t="s">
        <v>1750</v>
      </c>
      <c r="E41" s="260">
        <v>1</v>
      </c>
      <c r="F41" s="261"/>
      <c r="G41" s="262">
        <f>ROUND(E41*F41,2)</f>
        <v>0</v>
      </c>
      <c r="H41" s="261"/>
      <c r="I41" s="262">
        <f>ROUND(E41*H41,2)</f>
        <v>0</v>
      </c>
      <c r="J41" s="261"/>
      <c r="K41" s="262">
        <f>ROUND(E41*J41,2)</f>
        <v>0</v>
      </c>
      <c r="L41" s="262">
        <v>21</v>
      </c>
      <c r="M41" s="262">
        <f>G41*(1+L41/100)</f>
        <v>0</v>
      </c>
      <c r="N41" s="260">
        <v>0</v>
      </c>
      <c r="O41" s="260">
        <f>ROUND(E41*N41,2)</f>
        <v>0</v>
      </c>
      <c r="P41" s="260">
        <v>0</v>
      </c>
      <c r="Q41" s="260">
        <f>ROUND(E41*P41,2)</f>
        <v>0</v>
      </c>
      <c r="R41" s="262"/>
      <c r="S41" s="262" t="s">
        <v>355</v>
      </c>
      <c r="T41" s="263" t="s">
        <v>205</v>
      </c>
      <c r="U41" s="224">
        <v>0</v>
      </c>
      <c r="V41" s="224">
        <f>ROUND(E41*U41,2)</f>
        <v>0</v>
      </c>
      <c r="W41" s="224"/>
      <c r="X41" s="224" t="s">
        <v>240</v>
      </c>
      <c r="Y41" s="224" t="s">
        <v>207</v>
      </c>
      <c r="Z41" s="213"/>
      <c r="AA41" s="213"/>
      <c r="AB41" s="213"/>
      <c r="AC41" s="213"/>
      <c r="AD41" s="213"/>
      <c r="AE41" s="213"/>
      <c r="AF41" s="213"/>
      <c r="AG41" s="213" t="s">
        <v>1685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229" t="s">
        <v>199</v>
      </c>
      <c r="B42" s="230" t="s">
        <v>81</v>
      </c>
      <c r="C42" s="245" t="s">
        <v>82</v>
      </c>
      <c r="D42" s="231"/>
      <c r="E42" s="232"/>
      <c r="F42" s="233"/>
      <c r="G42" s="233">
        <f>SUMIF(AG43:AG44,"&lt;&gt;NOR",G43:G44)</f>
        <v>0</v>
      </c>
      <c r="H42" s="233"/>
      <c r="I42" s="233">
        <f>SUM(I43:I44)</f>
        <v>0</v>
      </c>
      <c r="J42" s="233"/>
      <c r="K42" s="233">
        <f>SUM(K43:K44)</f>
        <v>0</v>
      </c>
      <c r="L42" s="233"/>
      <c r="M42" s="233">
        <f>SUM(M43:M44)</f>
        <v>0</v>
      </c>
      <c r="N42" s="232"/>
      <c r="O42" s="232">
        <f>SUM(O43:O44)</f>
        <v>0</v>
      </c>
      <c r="P42" s="232"/>
      <c r="Q42" s="232">
        <f>SUM(Q43:Q44)</f>
        <v>0</v>
      </c>
      <c r="R42" s="233"/>
      <c r="S42" s="233"/>
      <c r="T42" s="234"/>
      <c r="U42" s="228"/>
      <c r="V42" s="228">
        <f>SUM(V43:V44)</f>
        <v>0</v>
      </c>
      <c r="W42" s="228"/>
      <c r="X42" s="228"/>
      <c r="Y42" s="228"/>
      <c r="AG42" t="s">
        <v>200</v>
      </c>
    </row>
    <row r="43" spans="1:60" outlineLevel="1" x14ac:dyDescent="0.2">
      <c r="A43" s="257">
        <v>34</v>
      </c>
      <c r="B43" s="258" t="s">
        <v>1751</v>
      </c>
      <c r="C43" s="268" t="s">
        <v>1752</v>
      </c>
      <c r="D43" s="259" t="s">
        <v>245</v>
      </c>
      <c r="E43" s="260">
        <v>550</v>
      </c>
      <c r="F43" s="261"/>
      <c r="G43" s="262">
        <f>ROUND(E43*F43,2)</f>
        <v>0</v>
      </c>
      <c r="H43" s="261"/>
      <c r="I43" s="262">
        <f>ROUND(E43*H43,2)</f>
        <v>0</v>
      </c>
      <c r="J43" s="261"/>
      <c r="K43" s="262">
        <f>ROUND(E43*J43,2)</f>
        <v>0</v>
      </c>
      <c r="L43" s="262">
        <v>21</v>
      </c>
      <c r="M43" s="262">
        <f>G43*(1+L43/100)</f>
        <v>0</v>
      </c>
      <c r="N43" s="260">
        <v>0</v>
      </c>
      <c r="O43" s="260">
        <f>ROUND(E43*N43,2)</f>
        <v>0</v>
      </c>
      <c r="P43" s="260">
        <v>0</v>
      </c>
      <c r="Q43" s="260">
        <f>ROUND(E43*P43,2)</f>
        <v>0</v>
      </c>
      <c r="R43" s="262"/>
      <c r="S43" s="262" t="s">
        <v>355</v>
      </c>
      <c r="T43" s="263" t="s">
        <v>205</v>
      </c>
      <c r="U43" s="224">
        <v>0</v>
      </c>
      <c r="V43" s="224">
        <f>ROUND(E43*U43,2)</f>
        <v>0</v>
      </c>
      <c r="W43" s="224"/>
      <c r="X43" s="224" t="s">
        <v>240</v>
      </c>
      <c r="Y43" s="224" t="s">
        <v>207</v>
      </c>
      <c r="Z43" s="213"/>
      <c r="AA43" s="213"/>
      <c r="AB43" s="213"/>
      <c r="AC43" s="213"/>
      <c r="AD43" s="213"/>
      <c r="AE43" s="213"/>
      <c r="AF43" s="213"/>
      <c r="AG43" s="213" t="s">
        <v>1555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57">
        <v>35</v>
      </c>
      <c r="B44" s="258" t="s">
        <v>1753</v>
      </c>
      <c r="C44" s="268" t="s">
        <v>1754</v>
      </c>
      <c r="D44" s="259" t="s">
        <v>1279</v>
      </c>
      <c r="E44" s="260">
        <v>6</v>
      </c>
      <c r="F44" s="261"/>
      <c r="G44" s="262">
        <f>ROUND(E44*F44,2)</f>
        <v>0</v>
      </c>
      <c r="H44" s="261"/>
      <c r="I44" s="262">
        <f>ROUND(E44*H44,2)</f>
        <v>0</v>
      </c>
      <c r="J44" s="261"/>
      <c r="K44" s="262">
        <f>ROUND(E44*J44,2)</f>
        <v>0</v>
      </c>
      <c r="L44" s="262">
        <v>21</v>
      </c>
      <c r="M44" s="262">
        <f>G44*(1+L44/100)</f>
        <v>0</v>
      </c>
      <c r="N44" s="260">
        <v>0</v>
      </c>
      <c r="O44" s="260">
        <f>ROUND(E44*N44,2)</f>
        <v>0</v>
      </c>
      <c r="P44" s="260">
        <v>0</v>
      </c>
      <c r="Q44" s="260">
        <f>ROUND(E44*P44,2)</f>
        <v>0</v>
      </c>
      <c r="R44" s="262"/>
      <c r="S44" s="262" t="s">
        <v>355</v>
      </c>
      <c r="T44" s="263" t="s">
        <v>205</v>
      </c>
      <c r="U44" s="224">
        <v>0</v>
      </c>
      <c r="V44" s="224">
        <f>ROUND(E44*U44,2)</f>
        <v>0</v>
      </c>
      <c r="W44" s="224"/>
      <c r="X44" s="224" t="s">
        <v>240</v>
      </c>
      <c r="Y44" s="224" t="s">
        <v>207</v>
      </c>
      <c r="Z44" s="213"/>
      <c r="AA44" s="213"/>
      <c r="AB44" s="213"/>
      <c r="AC44" s="213"/>
      <c r="AD44" s="213"/>
      <c r="AE44" s="213"/>
      <c r="AF44" s="213"/>
      <c r="AG44" s="213" t="s">
        <v>1555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9" t="s">
        <v>199</v>
      </c>
      <c r="B45" s="230" t="s">
        <v>83</v>
      </c>
      <c r="C45" s="245" t="s">
        <v>84</v>
      </c>
      <c r="D45" s="231"/>
      <c r="E45" s="232"/>
      <c r="F45" s="233"/>
      <c r="G45" s="233">
        <f>SUMIF(AG46:AG67,"&lt;&gt;NOR",G46:G67)</f>
        <v>0</v>
      </c>
      <c r="H45" s="233"/>
      <c r="I45" s="233">
        <f>SUM(I46:I67)</f>
        <v>0</v>
      </c>
      <c r="J45" s="233"/>
      <c r="K45" s="233">
        <f>SUM(K46:K67)</f>
        <v>0</v>
      </c>
      <c r="L45" s="233"/>
      <c r="M45" s="233">
        <f>SUM(M46:M67)</f>
        <v>0</v>
      </c>
      <c r="N45" s="232"/>
      <c r="O45" s="232">
        <f>SUM(O46:O67)</f>
        <v>0</v>
      </c>
      <c r="P45" s="232"/>
      <c r="Q45" s="232">
        <f>SUM(Q46:Q67)</f>
        <v>0</v>
      </c>
      <c r="R45" s="233"/>
      <c r="S45" s="233"/>
      <c r="T45" s="234"/>
      <c r="U45" s="228"/>
      <c r="V45" s="228">
        <f>SUM(V46:V67)</f>
        <v>0</v>
      </c>
      <c r="W45" s="228"/>
      <c r="X45" s="228"/>
      <c r="Y45" s="228"/>
      <c r="AG45" t="s">
        <v>200</v>
      </c>
    </row>
    <row r="46" spans="1:60" outlineLevel="1" x14ac:dyDescent="0.2">
      <c r="A46" s="257">
        <v>36</v>
      </c>
      <c r="B46" s="258" t="s">
        <v>1755</v>
      </c>
      <c r="C46" s="268" t="s">
        <v>1756</v>
      </c>
      <c r="D46" s="259" t="s">
        <v>245</v>
      </c>
      <c r="E46" s="260">
        <v>1120</v>
      </c>
      <c r="F46" s="261"/>
      <c r="G46" s="262">
        <f>ROUND(E46*F46,2)</f>
        <v>0</v>
      </c>
      <c r="H46" s="261"/>
      <c r="I46" s="262">
        <f>ROUND(E46*H46,2)</f>
        <v>0</v>
      </c>
      <c r="J46" s="261"/>
      <c r="K46" s="262">
        <f>ROUND(E46*J46,2)</f>
        <v>0</v>
      </c>
      <c r="L46" s="262">
        <v>21</v>
      </c>
      <c r="M46" s="262">
        <f>G46*(1+L46/100)</f>
        <v>0</v>
      </c>
      <c r="N46" s="260">
        <v>0</v>
      </c>
      <c r="O46" s="260">
        <f>ROUND(E46*N46,2)</f>
        <v>0</v>
      </c>
      <c r="P46" s="260">
        <v>0</v>
      </c>
      <c r="Q46" s="260">
        <f>ROUND(E46*P46,2)</f>
        <v>0</v>
      </c>
      <c r="R46" s="262"/>
      <c r="S46" s="262" t="s">
        <v>355</v>
      </c>
      <c r="T46" s="263" t="s">
        <v>205</v>
      </c>
      <c r="U46" s="224">
        <v>0</v>
      </c>
      <c r="V46" s="224">
        <f>ROUND(E46*U46,2)</f>
        <v>0</v>
      </c>
      <c r="W46" s="224"/>
      <c r="X46" s="224" t="s">
        <v>240</v>
      </c>
      <c r="Y46" s="224" t="s">
        <v>207</v>
      </c>
      <c r="Z46" s="213"/>
      <c r="AA46" s="213"/>
      <c r="AB46" s="213"/>
      <c r="AC46" s="213"/>
      <c r="AD46" s="213"/>
      <c r="AE46" s="213"/>
      <c r="AF46" s="213"/>
      <c r="AG46" s="213" t="s">
        <v>1555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57">
        <v>37</v>
      </c>
      <c r="B47" s="258" t="s">
        <v>1757</v>
      </c>
      <c r="C47" s="268" t="s">
        <v>1758</v>
      </c>
      <c r="D47" s="259" t="s">
        <v>245</v>
      </c>
      <c r="E47" s="260">
        <v>1250</v>
      </c>
      <c r="F47" s="261"/>
      <c r="G47" s="262">
        <f>ROUND(E47*F47,2)</f>
        <v>0</v>
      </c>
      <c r="H47" s="261"/>
      <c r="I47" s="262">
        <f>ROUND(E47*H47,2)</f>
        <v>0</v>
      </c>
      <c r="J47" s="261"/>
      <c r="K47" s="262">
        <f>ROUND(E47*J47,2)</f>
        <v>0</v>
      </c>
      <c r="L47" s="262">
        <v>21</v>
      </c>
      <c r="M47" s="262">
        <f>G47*(1+L47/100)</f>
        <v>0</v>
      </c>
      <c r="N47" s="260">
        <v>0</v>
      </c>
      <c r="O47" s="260">
        <f>ROUND(E47*N47,2)</f>
        <v>0</v>
      </c>
      <c r="P47" s="260">
        <v>0</v>
      </c>
      <c r="Q47" s="260">
        <f>ROUND(E47*P47,2)</f>
        <v>0</v>
      </c>
      <c r="R47" s="262"/>
      <c r="S47" s="262" t="s">
        <v>355</v>
      </c>
      <c r="T47" s="263" t="s">
        <v>205</v>
      </c>
      <c r="U47" s="224">
        <v>0</v>
      </c>
      <c r="V47" s="224">
        <f>ROUND(E47*U47,2)</f>
        <v>0</v>
      </c>
      <c r="W47" s="224"/>
      <c r="X47" s="224" t="s">
        <v>240</v>
      </c>
      <c r="Y47" s="224" t="s">
        <v>207</v>
      </c>
      <c r="Z47" s="213"/>
      <c r="AA47" s="213"/>
      <c r="AB47" s="213"/>
      <c r="AC47" s="213"/>
      <c r="AD47" s="213"/>
      <c r="AE47" s="213"/>
      <c r="AF47" s="213"/>
      <c r="AG47" s="213" t="s">
        <v>1555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57">
        <v>38</v>
      </c>
      <c r="B48" s="258" t="s">
        <v>1759</v>
      </c>
      <c r="C48" s="268" t="s">
        <v>1760</v>
      </c>
      <c r="D48" s="259" t="s">
        <v>245</v>
      </c>
      <c r="E48" s="260">
        <v>600</v>
      </c>
      <c r="F48" s="261"/>
      <c r="G48" s="262">
        <f>ROUND(E48*F48,2)</f>
        <v>0</v>
      </c>
      <c r="H48" s="261"/>
      <c r="I48" s="262">
        <f>ROUND(E48*H48,2)</f>
        <v>0</v>
      </c>
      <c r="J48" s="261"/>
      <c r="K48" s="262">
        <f>ROUND(E48*J48,2)</f>
        <v>0</v>
      </c>
      <c r="L48" s="262">
        <v>21</v>
      </c>
      <c r="M48" s="262">
        <f>G48*(1+L48/100)</f>
        <v>0</v>
      </c>
      <c r="N48" s="260">
        <v>0</v>
      </c>
      <c r="O48" s="260">
        <f>ROUND(E48*N48,2)</f>
        <v>0</v>
      </c>
      <c r="P48" s="260">
        <v>0</v>
      </c>
      <c r="Q48" s="260">
        <f>ROUND(E48*P48,2)</f>
        <v>0</v>
      </c>
      <c r="R48" s="262"/>
      <c r="S48" s="262" t="s">
        <v>355</v>
      </c>
      <c r="T48" s="263" t="s">
        <v>205</v>
      </c>
      <c r="U48" s="224">
        <v>0</v>
      </c>
      <c r="V48" s="224">
        <f>ROUND(E48*U48,2)</f>
        <v>0</v>
      </c>
      <c r="W48" s="224"/>
      <c r="X48" s="224" t="s">
        <v>240</v>
      </c>
      <c r="Y48" s="224" t="s">
        <v>207</v>
      </c>
      <c r="Z48" s="213"/>
      <c r="AA48" s="213"/>
      <c r="AB48" s="213"/>
      <c r="AC48" s="213"/>
      <c r="AD48" s="213"/>
      <c r="AE48" s="213"/>
      <c r="AF48" s="213"/>
      <c r="AG48" s="213" t="s">
        <v>1555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57">
        <v>39</v>
      </c>
      <c r="B49" s="258" t="s">
        <v>1761</v>
      </c>
      <c r="C49" s="268" t="s">
        <v>1762</v>
      </c>
      <c r="D49" s="259" t="s">
        <v>245</v>
      </c>
      <c r="E49" s="260">
        <v>150</v>
      </c>
      <c r="F49" s="261"/>
      <c r="G49" s="262">
        <f>ROUND(E49*F49,2)</f>
        <v>0</v>
      </c>
      <c r="H49" s="261"/>
      <c r="I49" s="262">
        <f>ROUND(E49*H49,2)</f>
        <v>0</v>
      </c>
      <c r="J49" s="261"/>
      <c r="K49" s="262">
        <f>ROUND(E49*J49,2)</f>
        <v>0</v>
      </c>
      <c r="L49" s="262">
        <v>21</v>
      </c>
      <c r="M49" s="262">
        <f>G49*(1+L49/100)</f>
        <v>0</v>
      </c>
      <c r="N49" s="260">
        <v>0</v>
      </c>
      <c r="O49" s="260">
        <f>ROUND(E49*N49,2)</f>
        <v>0</v>
      </c>
      <c r="P49" s="260">
        <v>0</v>
      </c>
      <c r="Q49" s="260">
        <f>ROUND(E49*P49,2)</f>
        <v>0</v>
      </c>
      <c r="R49" s="262"/>
      <c r="S49" s="262" t="s">
        <v>355</v>
      </c>
      <c r="T49" s="263" t="s">
        <v>205</v>
      </c>
      <c r="U49" s="224">
        <v>0</v>
      </c>
      <c r="V49" s="224">
        <f>ROUND(E49*U49,2)</f>
        <v>0</v>
      </c>
      <c r="W49" s="224"/>
      <c r="X49" s="224" t="s">
        <v>240</v>
      </c>
      <c r="Y49" s="224" t="s">
        <v>207</v>
      </c>
      <c r="Z49" s="213"/>
      <c r="AA49" s="213"/>
      <c r="AB49" s="213"/>
      <c r="AC49" s="213"/>
      <c r="AD49" s="213"/>
      <c r="AE49" s="213"/>
      <c r="AF49" s="213"/>
      <c r="AG49" s="213" t="s">
        <v>1555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7">
        <v>40</v>
      </c>
      <c r="B50" s="258" t="s">
        <v>1763</v>
      </c>
      <c r="C50" s="268" t="s">
        <v>1764</v>
      </c>
      <c r="D50" s="259" t="s">
        <v>245</v>
      </c>
      <c r="E50" s="260">
        <v>180</v>
      </c>
      <c r="F50" s="261"/>
      <c r="G50" s="262">
        <f>ROUND(E50*F50,2)</f>
        <v>0</v>
      </c>
      <c r="H50" s="261"/>
      <c r="I50" s="262">
        <f>ROUND(E50*H50,2)</f>
        <v>0</v>
      </c>
      <c r="J50" s="261"/>
      <c r="K50" s="262">
        <f>ROUND(E50*J50,2)</f>
        <v>0</v>
      </c>
      <c r="L50" s="262">
        <v>21</v>
      </c>
      <c r="M50" s="262">
        <f>G50*(1+L50/100)</f>
        <v>0</v>
      </c>
      <c r="N50" s="260">
        <v>0</v>
      </c>
      <c r="O50" s="260">
        <f>ROUND(E50*N50,2)</f>
        <v>0</v>
      </c>
      <c r="P50" s="260">
        <v>0</v>
      </c>
      <c r="Q50" s="260">
        <f>ROUND(E50*P50,2)</f>
        <v>0</v>
      </c>
      <c r="R50" s="262"/>
      <c r="S50" s="262" t="s">
        <v>355</v>
      </c>
      <c r="T50" s="263" t="s">
        <v>205</v>
      </c>
      <c r="U50" s="224">
        <v>0</v>
      </c>
      <c r="V50" s="224">
        <f>ROUND(E50*U50,2)</f>
        <v>0</v>
      </c>
      <c r="W50" s="224"/>
      <c r="X50" s="224" t="s">
        <v>240</v>
      </c>
      <c r="Y50" s="224" t="s">
        <v>207</v>
      </c>
      <c r="Z50" s="213"/>
      <c r="AA50" s="213"/>
      <c r="AB50" s="213"/>
      <c r="AC50" s="213"/>
      <c r="AD50" s="213"/>
      <c r="AE50" s="213"/>
      <c r="AF50" s="213"/>
      <c r="AG50" s="213" t="s">
        <v>1555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57">
        <v>41</v>
      </c>
      <c r="B51" s="258" t="s">
        <v>1639</v>
      </c>
      <c r="C51" s="268" t="s">
        <v>1765</v>
      </c>
      <c r="D51" s="259" t="s">
        <v>245</v>
      </c>
      <c r="E51" s="260">
        <v>140</v>
      </c>
      <c r="F51" s="261"/>
      <c r="G51" s="262">
        <f>ROUND(E51*F51,2)</f>
        <v>0</v>
      </c>
      <c r="H51" s="261"/>
      <c r="I51" s="262">
        <f>ROUND(E51*H51,2)</f>
        <v>0</v>
      </c>
      <c r="J51" s="261"/>
      <c r="K51" s="262">
        <f>ROUND(E51*J51,2)</f>
        <v>0</v>
      </c>
      <c r="L51" s="262">
        <v>21</v>
      </c>
      <c r="M51" s="262">
        <f>G51*(1+L51/100)</f>
        <v>0</v>
      </c>
      <c r="N51" s="260">
        <v>0</v>
      </c>
      <c r="O51" s="260">
        <f>ROUND(E51*N51,2)</f>
        <v>0</v>
      </c>
      <c r="P51" s="260">
        <v>0</v>
      </c>
      <c r="Q51" s="260">
        <f>ROUND(E51*P51,2)</f>
        <v>0</v>
      </c>
      <c r="R51" s="262"/>
      <c r="S51" s="262" t="s">
        <v>355</v>
      </c>
      <c r="T51" s="263" t="s">
        <v>205</v>
      </c>
      <c r="U51" s="224">
        <v>0</v>
      </c>
      <c r="V51" s="224">
        <f>ROUND(E51*U51,2)</f>
        <v>0</v>
      </c>
      <c r="W51" s="224"/>
      <c r="X51" s="224" t="s">
        <v>240</v>
      </c>
      <c r="Y51" s="224" t="s">
        <v>207</v>
      </c>
      <c r="Z51" s="213"/>
      <c r="AA51" s="213"/>
      <c r="AB51" s="213"/>
      <c r="AC51" s="213"/>
      <c r="AD51" s="213"/>
      <c r="AE51" s="213"/>
      <c r="AF51" s="213"/>
      <c r="AG51" s="213" t="s">
        <v>1555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7">
        <v>42</v>
      </c>
      <c r="B52" s="258" t="s">
        <v>1641</v>
      </c>
      <c r="C52" s="268" t="s">
        <v>1766</v>
      </c>
      <c r="D52" s="259" t="s">
        <v>245</v>
      </c>
      <c r="E52" s="260">
        <v>140</v>
      </c>
      <c r="F52" s="261"/>
      <c r="G52" s="262">
        <f>ROUND(E52*F52,2)</f>
        <v>0</v>
      </c>
      <c r="H52" s="261"/>
      <c r="I52" s="262">
        <f>ROUND(E52*H52,2)</f>
        <v>0</v>
      </c>
      <c r="J52" s="261"/>
      <c r="K52" s="262">
        <f>ROUND(E52*J52,2)</f>
        <v>0</v>
      </c>
      <c r="L52" s="262">
        <v>21</v>
      </c>
      <c r="M52" s="262">
        <f>G52*(1+L52/100)</f>
        <v>0</v>
      </c>
      <c r="N52" s="260">
        <v>0</v>
      </c>
      <c r="O52" s="260">
        <f>ROUND(E52*N52,2)</f>
        <v>0</v>
      </c>
      <c r="P52" s="260">
        <v>0</v>
      </c>
      <c r="Q52" s="260">
        <f>ROUND(E52*P52,2)</f>
        <v>0</v>
      </c>
      <c r="R52" s="262"/>
      <c r="S52" s="262" t="s">
        <v>355</v>
      </c>
      <c r="T52" s="263" t="s">
        <v>205</v>
      </c>
      <c r="U52" s="224">
        <v>0</v>
      </c>
      <c r="V52" s="224">
        <f>ROUND(E52*U52,2)</f>
        <v>0</v>
      </c>
      <c r="W52" s="224"/>
      <c r="X52" s="224" t="s">
        <v>240</v>
      </c>
      <c r="Y52" s="224" t="s">
        <v>207</v>
      </c>
      <c r="Z52" s="213"/>
      <c r="AA52" s="213"/>
      <c r="AB52" s="213"/>
      <c r="AC52" s="213"/>
      <c r="AD52" s="213"/>
      <c r="AE52" s="213"/>
      <c r="AF52" s="213"/>
      <c r="AG52" s="213" t="s">
        <v>1555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7">
        <v>43</v>
      </c>
      <c r="B53" s="258" t="s">
        <v>1643</v>
      </c>
      <c r="C53" s="268" t="s">
        <v>1767</v>
      </c>
      <c r="D53" s="259" t="s">
        <v>245</v>
      </c>
      <c r="E53" s="260">
        <v>20</v>
      </c>
      <c r="F53" s="261"/>
      <c r="G53" s="262">
        <f>ROUND(E53*F53,2)</f>
        <v>0</v>
      </c>
      <c r="H53" s="261"/>
      <c r="I53" s="262">
        <f>ROUND(E53*H53,2)</f>
        <v>0</v>
      </c>
      <c r="J53" s="261"/>
      <c r="K53" s="262">
        <f>ROUND(E53*J53,2)</f>
        <v>0</v>
      </c>
      <c r="L53" s="262">
        <v>21</v>
      </c>
      <c r="M53" s="262">
        <f>G53*(1+L53/100)</f>
        <v>0</v>
      </c>
      <c r="N53" s="260">
        <v>0</v>
      </c>
      <c r="O53" s="260">
        <f>ROUND(E53*N53,2)</f>
        <v>0</v>
      </c>
      <c r="P53" s="260">
        <v>0</v>
      </c>
      <c r="Q53" s="260">
        <f>ROUND(E53*P53,2)</f>
        <v>0</v>
      </c>
      <c r="R53" s="262"/>
      <c r="S53" s="262" t="s">
        <v>355</v>
      </c>
      <c r="T53" s="263" t="s">
        <v>205</v>
      </c>
      <c r="U53" s="224">
        <v>0</v>
      </c>
      <c r="V53" s="224">
        <f>ROUND(E53*U53,2)</f>
        <v>0</v>
      </c>
      <c r="W53" s="224"/>
      <c r="X53" s="224" t="s">
        <v>240</v>
      </c>
      <c r="Y53" s="224" t="s">
        <v>207</v>
      </c>
      <c r="Z53" s="213"/>
      <c r="AA53" s="213"/>
      <c r="AB53" s="213"/>
      <c r="AC53" s="213"/>
      <c r="AD53" s="213"/>
      <c r="AE53" s="213"/>
      <c r="AF53" s="213"/>
      <c r="AG53" s="213" t="s">
        <v>1555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7">
        <v>44</v>
      </c>
      <c r="B54" s="258" t="s">
        <v>1768</v>
      </c>
      <c r="C54" s="268" t="s">
        <v>1769</v>
      </c>
      <c r="D54" s="259" t="s">
        <v>245</v>
      </c>
      <c r="E54" s="260">
        <v>60</v>
      </c>
      <c r="F54" s="261"/>
      <c r="G54" s="262">
        <f>ROUND(E54*F54,2)</f>
        <v>0</v>
      </c>
      <c r="H54" s="261"/>
      <c r="I54" s="262">
        <f>ROUND(E54*H54,2)</f>
        <v>0</v>
      </c>
      <c r="J54" s="261"/>
      <c r="K54" s="262">
        <f>ROUND(E54*J54,2)</f>
        <v>0</v>
      </c>
      <c r="L54" s="262">
        <v>21</v>
      </c>
      <c r="M54" s="262">
        <f>G54*(1+L54/100)</f>
        <v>0</v>
      </c>
      <c r="N54" s="260">
        <v>0</v>
      </c>
      <c r="O54" s="260">
        <f>ROUND(E54*N54,2)</f>
        <v>0</v>
      </c>
      <c r="P54" s="260">
        <v>0</v>
      </c>
      <c r="Q54" s="260">
        <f>ROUND(E54*P54,2)</f>
        <v>0</v>
      </c>
      <c r="R54" s="262"/>
      <c r="S54" s="262" t="s">
        <v>355</v>
      </c>
      <c r="T54" s="263" t="s">
        <v>205</v>
      </c>
      <c r="U54" s="224">
        <v>0</v>
      </c>
      <c r="V54" s="224">
        <f>ROUND(E54*U54,2)</f>
        <v>0</v>
      </c>
      <c r="W54" s="224"/>
      <c r="X54" s="224" t="s">
        <v>240</v>
      </c>
      <c r="Y54" s="224" t="s">
        <v>207</v>
      </c>
      <c r="Z54" s="213"/>
      <c r="AA54" s="213"/>
      <c r="AB54" s="213"/>
      <c r="AC54" s="213"/>
      <c r="AD54" s="213"/>
      <c r="AE54" s="213"/>
      <c r="AF54" s="213"/>
      <c r="AG54" s="213" t="s">
        <v>1555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57">
        <v>45</v>
      </c>
      <c r="B55" s="258" t="s">
        <v>1770</v>
      </c>
      <c r="C55" s="268" t="s">
        <v>1771</v>
      </c>
      <c r="D55" s="259" t="s">
        <v>245</v>
      </c>
      <c r="E55" s="260">
        <v>50</v>
      </c>
      <c r="F55" s="261"/>
      <c r="G55" s="262">
        <f>ROUND(E55*F55,2)</f>
        <v>0</v>
      </c>
      <c r="H55" s="261"/>
      <c r="I55" s="262">
        <f>ROUND(E55*H55,2)</f>
        <v>0</v>
      </c>
      <c r="J55" s="261"/>
      <c r="K55" s="262">
        <f>ROUND(E55*J55,2)</f>
        <v>0</v>
      </c>
      <c r="L55" s="262">
        <v>21</v>
      </c>
      <c r="M55" s="262">
        <f>G55*(1+L55/100)</f>
        <v>0</v>
      </c>
      <c r="N55" s="260">
        <v>0</v>
      </c>
      <c r="O55" s="260">
        <f>ROUND(E55*N55,2)</f>
        <v>0</v>
      </c>
      <c r="P55" s="260">
        <v>0</v>
      </c>
      <c r="Q55" s="260">
        <f>ROUND(E55*P55,2)</f>
        <v>0</v>
      </c>
      <c r="R55" s="262"/>
      <c r="S55" s="262" t="s">
        <v>355</v>
      </c>
      <c r="T55" s="263" t="s">
        <v>205</v>
      </c>
      <c r="U55" s="224">
        <v>0</v>
      </c>
      <c r="V55" s="224">
        <f>ROUND(E55*U55,2)</f>
        <v>0</v>
      </c>
      <c r="W55" s="224"/>
      <c r="X55" s="224" t="s">
        <v>240</v>
      </c>
      <c r="Y55" s="224" t="s">
        <v>207</v>
      </c>
      <c r="Z55" s="213"/>
      <c r="AA55" s="213"/>
      <c r="AB55" s="213"/>
      <c r="AC55" s="213"/>
      <c r="AD55" s="213"/>
      <c r="AE55" s="213"/>
      <c r="AF55" s="213"/>
      <c r="AG55" s="213" t="s">
        <v>1555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57">
        <v>46</v>
      </c>
      <c r="B56" s="258" t="s">
        <v>1772</v>
      </c>
      <c r="C56" s="268" t="s">
        <v>1773</v>
      </c>
      <c r="D56" s="259" t="s">
        <v>245</v>
      </c>
      <c r="E56" s="260">
        <v>50</v>
      </c>
      <c r="F56" s="261"/>
      <c r="G56" s="262">
        <f>ROUND(E56*F56,2)</f>
        <v>0</v>
      </c>
      <c r="H56" s="261"/>
      <c r="I56" s="262">
        <f>ROUND(E56*H56,2)</f>
        <v>0</v>
      </c>
      <c r="J56" s="261"/>
      <c r="K56" s="262">
        <f>ROUND(E56*J56,2)</f>
        <v>0</v>
      </c>
      <c r="L56" s="262">
        <v>21</v>
      </c>
      <c r="M56" s="262">
        <f>G56*(1+L56/100)</f>
        <v>0</v>
      </c>
      <c r="N56" s="260">
        <v>0</v>
      </c>
      <c r="O56" s="260">
        <f>ROUND(E56*N56,2)</f>
        <v>0</v>
      </c>
      <c r="P56" s="260">
        <v>0</v>
      </c>
      <c r="Q56" s="260">
        <f>ROUND(E56*P56,2)</f>
        <v>0</v>
      </c>
      <c r="R56" s="262"/>
      <c r="S56" s="262" t="s">
        <v>355</v>
      </c>
      <c r="T56" s="263" t="s">
        <v>205</v>
      </c>
      <c r="U56" s="224">
        <v>0</v>
      </c>
      <c r="V56" s="224">
        <f>ROUND(E56*U56,2)</f>
        <v>0</v>
      </c>
      <c r="W56" s="224"/>
      <c r="X56" s="224" t="s">
        <v>240</v>
      </c>
      <c r="Y56" s="224" t="s">
        <v>207</v>
      </c>
      <c r="Z56" s="213"/>
      <c r="AA56" s="213"/>
      <c r="AB56" s="213"/>
      <c r="AC56" s="213"/>
      <c r="AD56" s="213"/>
      <c r="AE56" s="213"/>
      <c r="AF56" s="213"/>
      <c r="AG56" s="213" t="s">
        <v>1555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7">
        <v>47</v>
      </c>
      <c r="B57" s="258" t="s">
        <v>1774</v>
      </c>
      <c r="C57" s="268" t="s">
        <v>1775</v>
      </c>
      <c r="D57" s="259" t="s">
        <v>245</v>
      </c>
      <c r="E57" s="260">
        <v>250</v>
      </c>
      <c r="F57" s="261"/>
      <c r="G57" s="262">
        <f>ROUND(E57*F57,2)</f>
        <v>0</v>
      </c>
      <c r="H57" s="261"/>
      <c r="I57" s="262">
        <f>ROUND(E57*H57,2)</f>
        <v>0</v>
      </c>
      <c r="J57" s="261"/>
      <c r="K57" s="262">
        <f>ROUND(E57*J57,2)</f>
        <v>0</v>
      </c>
      <c r="L57" s="262">
        <v>21</v>
      </c>
      <c r="M57" s="262">
        <f>G57*(1+L57/100)</f>
        <v>0</v>
      </c>
      <c r="N57" s="260">
        <v>0</v>
      </c>
      <c r="O57" s="260">
        <f>ROUND(E57*N57,2)</f>
        <v>0</v>
      </c>
      <c r="P57" s="260">
        <v>0</v>
      </c>
      <c r="Q57" s="260">
        <f>ROUND(E57*P57,2)</f>
        <v>0</v>
      </c>
      <c r="R57" s="262"/>
      <c r="S57" s="262" t="s">
        <v>355</v>
      </c>
      <c r="T57" s="263" t="s">
        <v>205</v>
      </c>
      <c r="U57" s="224">
        <v>0</v>
      </c>
      <c r="V57" s="224">
        <f>ROUND(E57*U57,2)</f>
        <v>0</v>
      </c>
      <c r="W57" s="224"/>
      <c r="X57" s="224" t="s">
        <v>240</v>
      </c>
      <c r="Y57" s="224" t="s">
        <v>207</v>
      </c>
      <c r="Z57" s="213"/>
      <c r="AA57" s="213"/>
      <c r="AB57" s="213"/>
      <c r="AC57" s="213"/>
      <c r="AD57" s="213"/>
      <c r="AE57" s="213"/>
      <c r="AF57" s="213"/>
      <c r="AG57" s="213" t="s">
        <v>1555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57">
        <v>48</v>
      </c>
      <c r="B58" s="258" t="s">
        <v>1776</v>
      </c>
      <c r="C58" s="268" t="s">
        <v>1777</v>
      </c>
      <c r="D58" s="259" t="s">
        <v>245</v>
      </c>
      <c r="E58" s="260">
        <v>150</v>
      </c>
      <c r="F58" s="261"/>
      <c r="G58" s="262">
        <f>ROUND(E58*F58,2)</f>
        <v>0</v>
      </c>
      <c r="H58" s="261"/>
      <c r="I58" s="262">
        <f>ROUND(E58*H58,2)</f>
        <v>0</v>
      </c>
      <c r="J58" s="261"/>
      <c r="K58" s="262">
        <f>ROUND(E58*J58,2)</f>
        <v>0</v>
      </c>
      <c r="L58" s="262">
        <v>21</v>
      </c>
      <c r="M58" s="262">
        <f>G58*(1+L58/100)</f>
        <v>0</v>
      </c>
      <c r="N58" s="260">
        <v>0</v>
      </c>
      <c r="O58" s="260">
        <f>ROUND(E58*N58,2)</f>
        <v>0</v>
      </c>
      <c r="P58" s="260">
        <v>0</v>
      </c>
      <c r="Q58" s="260">
        <f>ROUND(E58*P58,2)</f>
        <v>0</v>
      </c>
      <c r="R58" s="262"/>
      <c r="S58" s="262" t="s">
        <v>355</v>
      </c>
      <c r="T58" s="263" t="s">
        <v>205</v>
      </c>
      <c r="U58" s="224">
        <v>0</v>
      </c>
      <c r="V58" s="224">
        <f>ROUND(E58*U58,2)</f>
        <v>0</v>
      </c>
      <c r="W58" s="224"/>
      <c r="X58" s="224" t="s">
        <v>240</v>
      </c>
      <c r="Y58" s="224" t="s">
        <v>207</v>
      </c>
      <c r="Z58" s="213"/>
      <c r="AA58" s="213"/>
      <c r="AB58" s="213"/>
      <c r="AC58" s="213"/>
      <c r="AD58" s="213"/>
      <c r="AE58" s="213"/>
      <c r="AF58" s="213"/>
      <c r="AG58" s="213" t="s">
        <v>1555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57">
        <v>49</v>
      </c>
      <c r="B59" s="258" t="s">
        <v>1778</v>
      </c>
      <c r="C59" s="268" t="s">
        <v>1779</v>
      </c>
      <c r="D59" s="259" t="s">
        <v>245</v>
      </c>
      <c r="E59" s="260">
        <v>150</v>
      </c>
      <c r="F59" s="261"/>
      <c r="G59" s="262">
        <f>ROUND(E59*F59,2)</f>
        <v>0</v>
      </c>
      <c r="H59" s="261"/>
      <c r="I59" s="262">
        <f>ROUND(E59*H59,2)</f>
        <v>0</v>
      </c>
      <c r="J59" s="261"/>
      <c r="K59" s="262">
        <f>ROUND(E59*J59,2)</f>
        <v>0</v>
      </c>
      <c r="L59" s="262">
        <v>21</v>
      </c>
      <c r="M59" s="262">
        <f>G59*(1+L59/100)</f>
        <v>0</v>
      </c>
      <c r="N59" s="260">
        <v>0</v>
      </c>
      <c r="O59" s="260">
        <f>ROUND(E59*N59,2)</f>
        <v>0</v>
      </c>
      <c r="P59" s="260">
        <v>0</v>
      </c>
      <c r="Q59" s="260">
        <f>ROUND(E59*P59,2)</f>
        <v>0</v>
      </c>
      <c r="R59" s="262"/>
      <c r="S59" s="262" t="s">
        <v>355</v>
      </c>
      <c r="T59" s="263" t="s">
        <v>205</v>
      </c>
      <c r="U59" s="224">
        <v>0</v>
      </c>
      <c r="V59" s="224">
        <f>ROUND(E59*U59,2)</f>
        <v>0</v>
      </c>
      <c r="W59" s="224"/>
      <c r="X59" s="224" t="s">
        <v>240</v>
      </c>
      <c r="Y59" s="224" t="s">
        <v>207</v>
      </c>
      <c r="Z59" s="213"/>
      <c r="AA59" s="213"/>
      <c r="AB59" s="213"/>
      <c r="AC59" s="213"/>
      <c r="AD59" s="213"/>
      <c r="AE59" s="213"/>
      <c r="AF59" s="213"/>
      <c r="AG59" s="213" t="s">
        <v>1555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57">
        <v>50</v>
      </c>
      <c r="B60" s="258" t="s">
        <v>1780</v>
      </c>
      <c r="C60" s="268" t="s">
        <v>1781</v>
      </c>
      <c r="D60" s="259" t="s">
        <v>245</v>
      </c>
      <c r="E60" s="260">
        <v>20</v>
      </c>
      <c r="F60" s="261"/>
      <c r="G60" s="262">
        <f>ROUND(E60*F60,2)</f>
        <v>0</v>
      </c>
      <c r="H60" s="261"/>
      <c r="I60" s="262">
        <f>ROUND(E60*H60,2)</f>
        <v>0</v>
      </c>
      <c r="J60" s="261"/>
      <c r="K60" s="262">
        <f>ROUND(E60*J60,2)</f>
        <v>0</v>
      </c>
      <c r="L60" s="262">
        <v>21</v>
      </c>
      <c r="M60" s="262">
        <f>G60*(1+L60/100)</f>
        <v>0</v>
      </c>
      <c r="N60" s="260">
        <v>0</v>
      </c>
      <c r="O60" s="260">
        <f>ROUND(E60*N60,2)</f>
        <v>0</v>
      </c>
      <c r="P60" s="260">
        <v>0</v>
      </c>
      <c r="Q60" s="260">
        <f>ROUND(E60*P60,2)</f>
        <v>0</v>
      </c>
      <c r="R60" s="262"/>
      <c r="S60" s="262" t="s">
        <v>355</v>
      </c>
      <c r="T60" s="263" t="s">
        <v>205</v>
      </c>
      <c r="U60" s="224">
        <v>0</v>
      </c>
      <c r="V60" s="224">
        <f>ROUND(E60*U60,2)</f>
        <v>0</v>
      </c>
      <c r="W60" s="224"/>
      <c r="X60" s="224" t="s">
        <v>240</v>
      </c>
      <c r="Y60" s="224" t="s">
        <v>207</v>
      </c>
      <c r="Z60" s="213"/>
      <c r="AA60" s="213"/>
      <c r="AB60" s="213"/>
      <c r="AC60" s="213"/>
      <c r="AD60" s="213"/>
      <c r="AE60" s="213"/>
      <c r="AF60" s="213"/>
      <c r="AG60" s="213" t="s">
        <v>1555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7">
        <v>51</v>
      </c>
      <c r="B61" s="258" t="s">
        <v>1782</v>
      </c>
      <c r="C61" s="268" t="s">
        <v>1783</v>
      </c>
      <c r="D61" s="259" t="s">
        <v>245</v>
      </c>
      <c r="E61" s="260">
        <v>310</v>
      </c>
      <c r="F61" s="261"/>
      <c r="G61" s="262">
        <f>ROUND(E61*F61,2)</f>
        <v>0</v>
      </c>
      <c r="H61" s="261"/>
      <c r="I61" s="262">
        <f>ROUND(E61*H61,2)</f>
        <v>0</v>
      </c>
      <c r="J61" s="261"/>
      <c r="K61" s="262">
        <f>ROUND(E61*J61,2)</f>
        <v>0</v>
      </c>
      <c r="L61" s="262">
        <v>21</v>
      </c>
      <c r="M61" s="262">
        <f>G61*(1+L61/100)</f>
        <v>0</v>
      </c>
      <c r="N61" s="260">
        <v>0</v>
      </c>
      <c r="O61" s="260">
        <f>ROUND(E61*N61,2)</f>
        <v>0</v>
      </c>
      <c r="P61" s="260">
        <v>0</v>
      </c>
      <c r="Q61" s="260">
        <f>ROUND(E61*P61,2)</f>
        <v>0</v>
      </c>
      <c r="R61" s="262"/>
      <c r="S61" s="262" t="s">
        <v>355</v>
      </c>
      <c r="T61" s="263" t="s">
        <v>205</v>
      </c>
      <c r="U61" s="224">
        <v>0</v>
      </c>
      <c r="V61" s="224">
        <f>ROUND(E61*U61,2)</f>
        <v>0</v>
      </c>
      <c r="W61" s="224"/>
      <c r="X61" s="224" t="s">
        <v>240</v>
      </c>
      <c r="Y61" s="224" t="s">
        <v>207</v>
      </c>
      <c r="Z61" s="213"/>
      <c r="AA61" s="213"/>
      <c r="AB61" s="213"/>
      <c r="AC61" s="213"/>
      <c r="AD61" s="213"/>
      <c r="AE61" s="213"/>
      <c r="AF61" s="213"/>
      <c r="AG61" s="213" t="s">
        <v>1555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7">
        <v>52</v>
      </c>
      <c r="B62" s="258" t="s">
        <v>1784</v>
      </c>
      <c r="C62" s="268" t="s">
        <v>1785</v>
      </c>
      <c r="D62" s="259" t="s">
        <v>245</v>
      </c>
      <c r="E62" s="260">
        <v>60</v>
      </c>
      <c r="F62" s="261"/>
      <c r="G62" s="262">
        <f>ROUND(E62*F62,2)</f>
        <v>0</v>
      </c>
      <c r="H62" s="261"/>
      <c r="I62" s="262">
        <f>ROUND(E62*H62,2)</f>
        <v>0</v>
      </c>
      <c r="J62" s="261"/>
      <c r="K62" s="262">
        <f>ROUND(E62*J62,2)</f>
        <v>0</v>
      </c>
      <c r="L62" s="262">
        <v>21</v>
      </c>
      <c r="M62" s="262">
        <f>G62*(1+L62/100)</f>
        <v>0</v>
      </c>
      <c r="N62" s="260">
        <v>0</v>
      </c>
      <c r="O62" s="260">
        <f>ROUND(E62*N62,2)</f>
        <v>0</v>
      </c>
      <c r="P62" s="260">
        <v>0</v>
      </c>
      <c r="Q62" s="260">
        <f>ROUND(E62*P62,2)</f>
        <v>0</v>
      </c>
      <c r="R62" s="262"/>
      <c r="S62" s="262" t="s">
        <v>355</v>
      </c>
      <c r="T62" s="263" t="s">
        <v>205</v>
      </c>
      <c r="U62" s="224">
        <v>0</v>
      </c>
      <c r="V62" s="224">
        <f>ROUND(E62*U62,2)</f>
        <v>0</v>
      </c>
      <c r="W62" s="224"/>
      <c r="X62" s="224" t="s">
        <v>240</v>
      </c>
      <c r="Y62" s="224" t="s">
        <v>207</v>
      </c>
      <c r="Z62" s="213"/>
      <c r="AA62" s="213"/>
      <c r="AB62" s="213"/>
      <c r="AC62" s="213"/>
      <c r="AD62" s="213"/>
      <c r="AE62" s="213"/>
      <c r="AF62" s="213"/>
      <c r="AG62" s="213" t="s">
        <v>1555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7">
        <v>53</v>
      </c>
      <c r="B63" s="258" t="s">
        <v>1673</v>
      </c>
      <c r="C63" s="268" t="s">
        <v>1786</v>
      </c>
      <c r="D63" s="259" t="s">
        <v>1279</v>
      </c>
      <c r="E63" s="260">
        <v>5</v>
      </c>
      <c r="F63" s="261"/>
      <c r="G63" s="262">
        <f>ROUND(E63*F63,2)</f>
        <v>0</v>
      </c>
      <c r="H63" s="261"/>
      <c r="I63" s="262">
        <f>ROUND(E63*H63,2)</f>
        <v>0</v>
      </c>
      <c r="J63" s="261"/>
      <c r="K63" s="262">
        <f>ROUND(E63*J63,2)</f>
        <v>0</v>
      </c>
      <c r="L63" s="262">
        <v>21</v>
      </c>
      <c r="M63" s="262">
        <f>G63*(1+L63/100)</f>
        <v>0</v>
      </c>
      <c r="N63" s="260">
        <v>0</v>
      </c>
      <c r="O63" s="260">
        <f>ROUND(E63*N63,2)</f>
        <v>0</v>
      </c>
      <c r="P63" s="260">
        <v>0</v>
      </c>
      <c r="Q63" s="260">
        <f>ROUND(E63*P63,2)</f>
        <v>0</v>
      </c>
      <c r="R63" s="262"/>
      <c r="S63" s="262" t="s">
        <v>355</v>
      </c>
      <c r="T63" s="263" t="s">
        <v>205</v>
      </c>
      <c r="U63" s="224">
        <v>0</v>
      </c>
      <c r="V63" s="224">
        <f>ROUND(E63*U63,2)</f>
        <v>0</v>
      </c>
      <c r="W63" s="224"/>
      <c r="X63" s="224" t="s">
        <v>240</v>
      </c>
      <c r="Y63" s="224" t="s">
        <v>207</v>
      </c>
      <c r="Z63" s="213"/>
      <c r="AA63" s="213"/>
      <c r="AB63" s="213"/>
      <c r="AC63" s="213"/>
      <c r="AD63" s="213"/>
      <c r="AE63" s="213"/>
      <c r="AF63" s="213"/>
      <c r="AG63" s="213" t="s">
        <v>1555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7">
        <v>54</v>
      </c>
      <c r="B64" s="258" t="s">
        <v>1674</v>
      </c>
      <c r="C64" s="268" t="s">
        <v>1787</v>
      </c>
      <c r="D64" s="259" t="s">
        <v>1279</v>
      </c>
      <c r="E64" s="260">
        <v>13</v>
      </c>
      <c r="F64" s="261"/>
      <c r="G64" s="262">
        <f>ROUND(E64*F64,2)</f>
        <v>0</v>
      </c>
      <c r="H64" s="261"/>
      <c r="I64" s="262">
        <f>ROUND(E64*H64,2)</f>
        <v>0</v>
      </c>
      <c r="J64" s="261"/>
      <c r="K64" s="262">
        <f>ROUND(E64*J64,2)</f>
        <v>0</v>
      </c>
      <c r="L64" s="262">
        <v>21</v>
      </c>
      <c r="M64" s="262">
        <f>G64*(1+L64/100)</f>
        <v>0</v>
      </c>
      <c r="N64" s="260">
        <v>0</v>
      </c>
      <c r="O64" s="260">
        <f>ROUND(E64*N64,2)</f>
        <v>0</v>
      </c>
      <c r="P64" s="260">
        <v>0</v>
      </c>
      <c r="Q64" s="260">
        <f>ROUND(E64*P64,2)</f>
        <v>0</v>
      </c>
      <c r="R64" s="262"/>
      <c r="S64" s="262" t="s">
        <v>355</v>
      </c>
      <c r="T64" s="263" t="s">
        <v>205</v>
      </c>
      <c r="U64" s="224">
        <v>0</v>
      </c>
      <c r="V64" s="224">
        <f>ROUND(E64*U64,2)</f>
        <v>0</v>
      </c>
      <c r="W64" s="224"/>
      <c r="X64" s="224" t="s">
        <v>240</v>
      </c>
      <c r="Y64" s="224" t="s">
        <v>207</v>
      </c>
      <c r="Z64" s="213"/>
      <c r="AA64" s="213"/>
      <c r="AB64" s="213"/>
      <c r="AC64" s="213"/>
      <c r="AD64" s="213"/>
      <c r="AE64" s="213"/>
      <c r="AF64" s="213"/>
      <c r="AG64" s="213" t="s">
        <v>1555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57">
        <v>55</v>
      </c>
      <c r="B65" s="258" t="s">
        <v>1788</v>
      </c>
      <c r="C65" s="268" t="s">
        <v>1789</v>
      </c>
      <c r="D65" s="259" t="s">
        <v>1279</v>
      </c>
      <c r="E65" s="260">
        <v>16</v>
      </c>
      <c r="F65" s="261"/>
      <c r="G65" s="262">
        <f>ROUND(E65*F65,2)</f>
        <v>0</v>
      </c>
      <c r="H65" s="261"/>
      <c r="I65" s="262">
        <f>ROUND(E65*H65,2)</f>
        <v>0</v>
      </c>
      <c r="J65" s="261"/>
      <c r="K65" s="262">
        <f>ROUND(E65*J65,2)</f>
        <v>0</v>
      </c>
      <c r="L65" s="262">
        <v>21</v>
      </c>
      <c r="M65" s="262">
        <f>G65*(1+L65/100)</f>
        <v>0</v>
      </c>
      <c r="N65" s="260">
        <v>0</v>
      </c>
      <c r="O65" s="260">
        <f>ROUND(E65*N65,2)</f>
        <v>0</v>
      </c>
      <c r="P65" s="260">
        <v>0</v>
      </c>
      <c r="Q65" s="260">
        <f>ROUND(E65*P65,2)</f>
        <v>0</v>
      </c>
      <c r="R65" s="262"/>
      <c r="S65" s="262" t="s">
        <v>355</v>
      </c>
      <c r="T65" s="263" t="s">
        <v>205</v>
      </c>
      <c r="U65" s="224">
        <v>0</v>
      </c>
      <c r="V65" s="224">
        <f>ROUND(E65*U65,2)</f>
        <v>0</v>
      </c>
      <c r="W65" s="224"/>
      <c r="X65" s="224" t="s">
        <v>240</v>
      </c>
      <c r="Y65" s="224" t="s">
        <v>207</v>
      </c>
      <c r="Z65" s="213"/>
      <c r="AA65" s="213"/>
      <c r="AB65" s="213"/>
      <c r="AC65" s="213"/>
      <c r="AD65" s="213"/>
      <c r="AE65" s="213"/>
      <c r="AF65" s="213"/>
      <c r="AG65" s="213" t="s">
        <v>1555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7">
        <v>56</v>
      </c>
      <c r="B66" s="258" t="s">
        <v>1790</v>
      </c>
      <c r="C66" s="268" t="s">
        <v>1791</v>
      </c>
      <c r="D66" s="259" t="s">
        <v>1279</v>
      </c>
      <c r="E66" s="260">
        <v>4</v>
      </c>
      <c r="F66" s="261"/>
      <c r="G66" s="262">
        <f>ROUND(E66*F66,2)</f>
        <v>0</v>
      </c>
      <c r="H66" s="261"/>
      <c r="I66" s="262">
        <f>ROUND(E66*H66,2)</f>
        <v>0</v>
      </c>
      <c r="J66" s="261"/>
      <c r="K66" s="262">
        <f>ROUND(E66*J66,2)</f>
        <v>0</v>
      </c>
      <c r="L66" s="262">
        <v>21</v>
      </c>
      <c r="M66" s="262">
        <f>G66*(1+L66/100)</f>
        <v>0</v>
      </c>
      <c r="N66" s="260">
        <v>0</v>
      </c>
      <c r="O66" s="260">
        <f>ROUND(E66*N66,2)</f>
        <v>0</v>
      </c>
      <c r="P66" s="260">
        <v>0</v>
      </c>
      <c r="Q66" s="260">
        <f>ROUND(E66*P66,2)</f>
        <v>0</v>
      </c>
      <c r="R66" s="262"/>
      <c r="S66" s="262" t="s">
        <v>355</v>
      </c>
      <c r="T66" s="263" t="s">
        <v>205</v>
      </c>
      <c r="U66" s="224">
        <v>0</v>
      </c>
      <c r="V66" s="224">
        <f>ROUND(E66*U66,2)</f>
        <v>0</v>
      </c>
      <c r="W66" s="224"/>
      <c r="X66" s="224" t="s">
        <v>240</v>
      </c>
      <c r="Y66" s="224" t="s">
        <v>207</v>
      </c>
      <c r="Z66" s="213"/>
      <c r="AA66" s="213"/>
      <c r="AB66" s="213"/>
      <c r="AC66" s="213"/>
      <c r="AD66" s="213"/>
      <c r="AE66" s="213"/>
      <c r="AF66" s="213"/>
      <c r="AG66" s="213" t="s">
        <v>1555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57">
        <v>57</v>
      </c>
      <c r="B67" s="258" t="s">
        <v>1792</v>
      </c>
      <c r="C67" s="268" t="s">
        <v>1793</v>
      </c>
      <c r="D67" s="259" t="s">
        <v>1279</v>
      </c>
      <c r="E67" s="260">
        <v>4</v>
      </c>
      <c r="F67" s="261"/>
      <c r="G67" s="262">
        <f>ROUND(E67*F67,2)</f>
        <v>0</v>
      </c>
      <c r="H67" s="261"/>
      <c r="I67" s="262">
        <f>ROUND(E67*H67,2)</f>
        <v>0</v>
      </c>
      <c r="J67" s="261"/>
      <c r="K67" s="262">
        <f>ROUND(E67*J67,2)</f>
        <v>0</v>
      </c>
      <c r="L67" s="262">
        <v>21</v>
      </c>
      <c r="M67" s="262">
        <f>G67*(1+L67/100)</f>
        <v>0</v>
      </c>
      <c r="N67" s="260">
        <v>0</v>
      </c>
      <c r="O67" s="260">
        <f>ROUND(E67*N67,2)</f>
        <v>0</v>
      </c>
      <c r="P67" s="260">
        <v>0</v>
      </c>
      <c r="Q67" s="260">
        <f>ROUND(E67*P67,2)</f>
        <v>0</v>
      </c>
      <c r="R67" s="262"/>
      <c r="S67" s="262" t="s">
        <v>355</v>
      </c>
      <c r="T67" s="263" t="s">
        <v>205</v>
      </c>
      <c r="U67" s="224">
        <v>0</v>
      </c>
      <c r="V67" s="224">
        <f>ROUND(E67*U67,2)</f>
        <v>0</v>
      </c>
      <c r="W67" s="224"/>
      <c r="X67" s="224" t="s">
        <v>240</v>
      </c>
      <c r="Y67" s="224" t="s">
        <v>207</v>
      </c>
      <c r="Z67" s="213"/>
      <c r="AA67" s="213"/>
      <c r="AB67" s="213"/>
      <c r="AC67" s="213"/>
      <c r="AD67" s="213"/>
      <c r="AE67" s="213"/>
      <c r="AF67" s="213"/>
      <c r="AG67" s="213" t="s">
        <v>1555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229" t="s">
        <v>199</v>
      </c>
      <c r="B68" s="230" t="s">
        <v>169</v>
      </c>
      <c r="C68" s="245" t="s">
        <v>28</v>
      </c>
      <c r="D68" s="231"/>
      <c r="E68" s="232"/>
      <c r="F68" s="233"/>
      <c r="G68" s="233">
        <f>SUMIF(AG69:AG70,"&lt;&gt;NOR",G69:G70)</f>
        <v>0</v>
      </c>
      <c r="H68" s="233"/>
      <c r="I68" s="233">
        <f>SUM(I69:I70)</f>
        <v>0</v>
      </c>
      <c r="J68" s="233"/>
      <c r="K68" s="233">
        <f>SUM(K69:K70)</f>
        <v>0</v>
      </c>
      <c r="L68" s="233"/>
      <c r="M68" s="233">
        <f>SUM(M69:M70)</f>
        <v>0</v>
      </c>
      <c r="N68" s="232"/>
      <c r="O68" s="232">
        <f>SUM(O69:O70)</f>
        <v>0</v>
      </c>
      <c r="P68" s="232"/>
      <c r="Q68" s="232">
        <f>SUM(Q69:Q70)</f>
        <v>0</v>
      </c>
      <c r="R68" s="233"/>
      <c r="S68" s="233"/>
      <c r="T68" s="234"/>
      <c r="U68" s="228"/>
      <c r="V68" s="228">
        <f>SUM(V69:V70)</f>
        <v>0</v>
      </c>
      <c r="W68" s="228"/>
      <c r="X68" s="228"/>
      <c r="Y68" s="228"/>
      <c r="AG68" t="s">
        <v>200</v>
      </c>
    </row>
    <row r="69" spans="1:60" outlineLevel="1" x14ac:dyDescent="0.2">
      <c r="A69" s="236">
        <v>58</v>
      </c>
      <c r="B69" s="237" t="s">
        <v>1066</v>
      </c>
      <c r="C69" s="246" t="s">
        <v>1067</v>
      </c>
      <c r="D69" s="238" t="s">
        <v>203</v>
      </c>
      <c r="E69" s="239">
        <v>1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41"/>
      <c r="S69" s="241" t="s">
        <v>204</v>
      </c>
      <c r="T69" s="242" t="s">
        <v>205</v>
      </c>
      <c r="U69" s="224">
        <v>0</v>
      </c>
      <c r="V69" s="224">
        <f>ROUND(E69*U69,2)</f>
        <v>0</v>
      </c>
      <c r="W69" s="224"/>
      <c r="X69" s="224" t="s">
        <v>206</v>
      </c>
      <c r="Y69" s="224" t="s">
        <v>207</v>
      </c>
      <c r="Z69" s="213"/>
      <c r="AA69" s="213"/>
      <c r="AB69" s="213"/>
      <c r="AC69" s="213"/>
      <c r="AD69" s="213"/>
      <c r="AE69" s="213"/>
      <c r="AF69" s="213"/>
      <c r="AG69" s="213" t="s">
        <v>208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47" t="s">
        <v>1068</v>
      </c>
      <c r="D70" s="244"/>
      <c r="E70" s="244"/>
      <c r="F70" s="244"/>
      <c r="G70" s="24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210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43" t="str">
        <f>C70</f>
        <v>Náklady na vyhotovení dokumentace skutečného provedení stavby a její předání objednateli v požadované formě a požadovaném počtu.</v>
      </c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29" t="s">
        <v>199</v>
      </c>
      <c r="B71" s="230" t="s">
        <v>83</v>
      </c>
      <c r="C71" s="245" t="s">
        <v>84</v>
      </c>
      <c r="D71" s="231"/>
      <c r="E71" s="232"/>
      <c r="F71" s="233"/>
      <c r="G71" s="233">
        <f>SUMIF(AG72:AG95,"&lt;&gt;NOR",G72:G95)</f>
        <v>0</v>
      </c>
      <c r="H71" s="233"/>
      <c r="I71" s="233">
        <f>SUM(I72:I95)</f>
        <v>0</v>
      </c>
      <c r="J71" s="233"/>
      <c r="K71" s="233">
        <f>SUM(K72:K95)</f>
        <v>0</v>
      </c>
      <c r="L71" s="233"/>
      <c r="M71" s="233">
        <f>SUM(M72:M95)</f>
        <v>0</v>
      </c>
      <c r="N71" s="232"/>
      <c r="O71" s="232">
        <f>SUM(O72:O95)</f>
        <v>0</v>
      </c>
      <c r="P71" s="232"/>
      <c r="Q71" s="232">
        <f>SUM(Q72:Q95)</f>
        <v>0</v>
      </c>
      <c r="R71" s="233"/>
      <c r="S71" s="233"/>
      <c r="T71" s="234"/>
      <c r="U71" s="228"/>
      <c r="V71" s="228">
        <f>SUM(V72:V95)</f>
        <v>0</v>
      </c>
      <c r="W71" s="228"/>
      <c r="X71" s="228"/>
      <c r="Y71" s="228"/>
      <c r="AG71" t="s">
        <v>200</v>
      </c>
    </row>
    <row r="72" spans="1:60" outlineLevel="1" x14ac:dyDescent="0.2">
      <c r="A72" s="257">
        <v>59</v>
      </c>
      <c r="B72" s="258" t="s">
        <v>1681</v>
      </c>
      <c r="C72" s="268" t="s">
        <v>1794</v>
      </c>
      <c r="D72" s="259" t="s">
        <v>1279</v>
      </c>
      <c r="E72" s="260">
        <v>12</v>
      </c>
      <c r="F72" s="261"/>
      <c r="G72" s="262">
        <f>ROUND(E72*F72,2)</f>
        <v>0</v>
      </c>
      <c r="H72" s="261"/>
      <c r="I72" s="262">
        <f>ROUND(E72*H72,2)</f>
        <v>0</v>
      </c>
      <c r="J72" s="261"/>
      <c r="K72" s="262">
        <f>ROUND(E72*J72,2)</f>
        <v>0</v>
      </c>
      <c r="L72" s="262">
        <v>21</v>
      </c>
      <c r="M72" s="262">
        <f>G72*(1+L72/100)</f>
        <v>0</v>
      </c>
      <c r="N72" s="260">
        <v>0</v>
      </c>
      <c r="O72" s="260">
        <f>ROUND(E72*N72,2)</f>
        <v>0</v>
      </c>
      <c r="P72" s="260">
        <v>0</v>
      </c>
      <c r="Q72" s="260">
        <f>ROUND(E72*P72,2)</f>
        <v>0</v>
      </c>
      <c r="R72" s="262"/>
      <c r="S72" s="262" t="s">
        <v>355</v>
      </c>
      <c r="T72" s="263" t="s">
        <v>205</v>
      </c>
      <c r="U72" s="224">
        <v>0</v>
      </c>
      <c r="V72" s="224">
        <f>ROUND(E72*U72,2)</f>
        <v>0</v>
      </c>
      <c r="W72" s="224"/>
      <c r="X72" s="224" t="s">
        <v>240</v>
      </c>
      <c r="Y72" s="224" t="s">
        <v>207</v>
      </c>
      <c r="Z72" s="213"/>
      <c r="AA72" s="213"/>
      <c r="AB72" s="213"/>
      <c r="AC72" s="213"/>
      <c r="AD72" s="213"/>
      <c r="AE72" s="213"/>
      <c r="AF72" s="213"/>
      <c r="AG72" s="213" t="s">
        <v>1555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7">
        <v>60</v>
      </c>
      <c r="B73" s="258" t="s">
        <v>1682</v>
      </c>
      <c r="C73" s="268" t="s">
        <v>1795</v>
      </c>
      <c r="D73" s="259" t="s">
        <v>1279</v>
      </c>
      <c r="E73" s="260">
        <v>6</v>
      </c>
      <c r="F73" s="261"/>
      <c r="G73" s="262">
        <f>ROUND(E73*F73,2)</f>
        <v>0</v>
      </c>
      <c r="H73" s="261"/>
      <c r="I73" s="262">
        <f>ROUND(E73*H73,2)</f>
        <v>0</v>
      </c>
      <c r="J73" s="261"/>
      <c r="K73" s="262">
        <f>ROUND(E73*J73,2)</f>
        <v>0</v>
      </c>
      <c r="L73" s="262">
        <v>21</v>
      </c>
      <c r="M73" s="262">
        <f>G73*(1+L73/100)</f>
        <v>0</v>
      </c>
      <c r="N73" s="260">
        <v>0</v>
      </c>
      <c r="O73" s="260">
        <f>ROUND(E73*N73,2)</f>
        <v>0</v>
      </c>
      <c r="P73" s="260">
        <v>0</v>
      </c>
      <c r="Q73" s="260">
        <f>ROUND(E73*P73,2)</f>
        <v>0</v>
      </c>
      <c r="R73" s="262"/>
      <c r="S73" s="262" t="s">
        <v>355</v>
      </c>
      <c r="T73" s="263" t="s">
        <v>205</v>
      </c>
      <c r="U73" s="224">
        <v>0</v>
      </c>
      <c r="V73" s="224">
        <f>ROUND(E73*U73,2)</f>
        <v>0</v>
      </c>
      <c r="W73" s="224"/>
      <c r="X73" s="224" t="s">
        <v>240</v>
      </c>
      <c r="Y73" s="224" t="s">
        <v>207</v>
      </c>
      <c r="Z73" s="213"/>
      <c r="AA73" s="213"/>
      <c r="AB73" s="213"/>
      <c r="AC73" s="213"/>
      <c r="AD73" s="213"/>
      <c r="AE73" s="213"/>
      <c r="AF73" s="213"/>
      <c r="AG73" s="213" t="s">
        <v>1555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7">
        <v>61</v>
      </c>
      <c r="B74" s="258" t="s">
        <v>1796</v>
      </c>
      <c r="C74" s="268" t="s">
        <v>1797</v>
      </c>
      <c r="D74" s="259" t="s">
        <v>1279</v>
      </c>
      <c r="E74" s="260">
        <v>31</v>
      </c>
      <c r="F74" s="261"/>
      <c r="G74" s="262">
        <f>ROUND(E74*F74,2)</f>
        <v>0</v>
      </c>
      <c r="H74" s="261"/>
      <c r="I74" s="262">
        <f>ROUND(E74*H74,2)</f>
        <v>0</v>
      </c>
      <c r="J74" s="261"/>
      <c r="K74" s="262">
        <f>ROUND(E74*J74,2)</f>
        <v>0</v>
      </c>
      <c r="L74" s="262">
        <v>21</v>
      </c>
      <c r="M74" s="262">
        <f>G74*(1+L74/100)</f>
        <v>0</v>
      </c>
      <c r="N74" s="260">
        <v>0</v>
      </c>
      <c r="O74" s="260">
        <f>ROUND(E74*N74,2)</f>
        <v>0</v>
      </c>
      <c r="P74" s="260">
        <v>0</v>
      </c>
      <c r="Q74" s="260">
        <f>ROUND(E74*P74,2)</f>
        <v>0</v>
      </c>
      <c r="R74" s="262"/>
      <c r="S74" s="262" t="s">
        <v>355</v>
      </c>
      <c r="T74" s="263" t="s">
        <v>205</v>
      </c>
      <c r="U74" s="224">
        <v>0</v>
      </c>
      <c r="V74" s="224">
        <f>ROUND(E74*U74,2)</f>
        <v>0</v>
      </c>
      <c r="W74" s="224"/>
      <c r="X74" s="224" t="s">
        <v>240</v>
      </c>
      <c r="Y74" s="224" t="s">
        <v>207</v>
      </c>
      <c r="Z74" s="213"/>
      <c r="AA74" s="213"/>
      <c r="AB74" s="213"/>
      <c r="AC74" s="213"/>
      <c r="AD74" s="213"/>
      <c r="AE74" s="213"/>
      <c r="AF74" s="213"/>
      <c r="AG74" s="213" t="s">
        <v>1555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7">
        <v>62</v>
      </c>
      <c r="B75" s="258" t="s">
        <v>1798</v>
      </c>
      <c r="C75" s="268" t="s">
        <v>1799</v>
      </c>
      <c r="D75" s="259" t="s">
        <v>1279</v>
      </c>
      <c r="E75" s="260">
        <v>4</v>
      </c>
      <c r="F75" s="261"/>
      <c r="G75" s="262">
        <f>ROUND(E75*F75,2)</f>
        <v>0</v>
      </c>
      <c r="H75" s="261"/>
      <c r="I75" s="262">
        <f>ROUND(E75*H75,2)</f>
        <v>0</v>
      </c>
      <c r="J75" s="261"/>
      <c r="K75" s="262">
        <f>ROUND(E75*J75,2)</f>
        <v>0</v>
      </c>
      <c r="L75" s="262">
        <v>21</v>
      </c>
      <c r="M75" s="262">
        <f>G75*(1+L75/100)</f>
        <v>0</v>
      </c>
      <c r="N75" s="260">
        <v>0</v>
      </c>
      <c r="O75" s="260">
        <f>ROUND(E75*N75,2)</f>
        <v>0</v>
      </c>
      <c r="P75" s="260">
        <v>0</v>
      </c>
      <c r="Q75" s="260">
        <f>ROUND(E75*P75,2)</f>
        <v>0</v>
      </c>
      <c r="R75" s="262"/>
      <c r="S75" s="262" t="s">
        <v>355</v>
      </c>
      <c r="T75" s="263" t="s">
        <v>205</v>
      </c>
      <c r="U75" s="224">
        <v>0</v>
      </c>
      <c r="V75" s="224">
        <f>ROUND(E75*U75,2)</f>
        <v>0</v>
      </c>
      <c r="W75" s="224"/>
      <c r="X75" s="224" t="s">
        <v>240</v>
      </c>
      <c r="Y75" s="224" t="s">
        <v>207</v>
      </c>
      <c r="Z75" s="213"/>
      <c r="AA75" s="213"/>
      <c r="AB75" s="213"/>
      <c r="AC75" s="213"/>
      <c r="AD75" s="213"/>
      <c r="AE75" s="213"/>
      <c r="AF75" s="213"/>
      <c r="AG75" s="213" t="s">
        <v>1555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7">
        <v>63</v>
      </c>
      <c r="B76" s="258" t="s">
        <v>1800</v>
      </c>
      <c r="C76" s="268" t="s">
        <v>1801</v>
      </c>
      <c r="D76" s="259" t="s">
        <v>1279</v>
      </c>
      <c r="E76" s="260">
        <v>124</v>
      </c>
      <c r="F76" s="261"/>
      <c r="G76" s="262">
        <f>ROUND(E76*F76,2)</f>
        <v>0</v>
      </c>
      <c r="H76" s="261"/>
      <c r="I76" s="262">
        <f>ROUND(E76*H76,2)</f>
        <v>0</v>
      </c>
      <c r="J76" s="261"/>
      <c r="K76" s="262">
        <f>ROUND(E76*J76,2)</f>
        <v>0</v>
      </c>
      <c r="L76" s="262">
        <v>21</v>
      </c>
      <c r="M76" s="262">
        <f>G76*(1+L76/100)</f>
        <v>0</v>
      </c>
      <c r="N76" s="260">
        <v>0</v>
      </c>
      <c r="O76" s="260">
        <f>ROUND(E76*N76,2)</f>
        <v>0</v>
      </c>
      <c r="P76" s="260">
        <v>0</v>
      </c>
      <c r="Q76" s="260">
        <f>ROUND(E76*P76,2)</f>
        <v>0</v>
      </c>
      <c r="R76" s="262"/>
      <c r="S76" s="262" t="s">
        <v>355</v>
      </c>
      <c r="T76" s="263" t="s">
        <v>205</v>
      </c>
      <c r="U76" s="224">
        <v>0</v>
      </c>
      <c r="V76" s="224">
        <f>ROUND(E76*U76,2)</f>
        <v>0</v>
      </c>
      <c r="W76" s="224"/>
      <c r="X76" s="224" t="s">
        <v>240</v>
      </c>
      <c r="Y76" s="224" t="s">
        <v>207</v>
      </c>
      <c r="Z76" s="213"/>
      <c r="AA76" s="213"/>
      <c r="AB76" s="213"/>
      <c r="AC76" s="213"/>
      <c r="AD76" s="213"/>
      <c r="AE76" s="213"/>
      <c r="AF76" s="213"/>
      <c r="AG76" s="213" t="s">
        <v>1555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7">
        <v>64</v>
      </c>
      <c r="B77" s="258" t="s">
        <v>1802</v>
      </c>
      <c r="C77" s="268" t="s">
        <v>1803</v>
      </c>
      <c r="D77" s="259" t="s">
        <v>1279</v>
      </c>
      <c r="E77" s="260">
        <v>3</v>
      </c>
      <c r="F77" s="261"/>
      <c r="G77" s="262">
        <f>ROUND(E77*F77,2)</f>
        <v>0</v>
      </c>
      <c r="H77" s="261"/>
      <c r="I77" s="262">
        <f>ROUND(E77*H77,2)</f>
        <v>0</v>
      </c>
      <c r="J77" s="261"/>
      <c r="K77" s="262">
        <f>ROUND(E77*J77,2)</f>
        <v>0</v>
      </c>
      <c r="L77" s="262">
        <v>21</v>
      </c>
      <c r="M77" s="262">
        <f>G77*(1+L77/100)</f>
        <v>0</v>
      </c>
      <c r="N77" s="260">
        <v>0</v>
      </c>
      <c r="O77" s="260">
        <f>ROUND(E77*N77,2)</f>
        <v>0</v>
      </c>
      <c r="P77" s="260">
        <v>0</v>
      </c>
      <c r="Q77" s="260">
        <f>ROUND(E77*P77,2)</f>
        <v>0</v>
      </c>
      <c r="R77" s="262"/>
      <c r="S77" s="262" t="s">
        <v>355</v>
      </c>
      <c r="T77" s="263" t="s">
        <v>205</v>
      </c>
      <c r="U77" s="224">
        <v>0</v>
      </c>
      <c r="V77" s="224">
        <f>ROUND(E77*U77,2)</f>
        <v>0</v>
      </c>
      <c r="W77" s="224"/>
      <c r="X77" s="224" t="s">
        <v>240</v>
      </c>
      <c r="Y77" s="224" t="s">
        <v>207</v>
      </c>
      <c r="Z77" s="213"/>
      <c r="AA77" s="213"/>
      <c r="AB77" s="213"/>
      <c r="AC77" s="213"/>
      <c r="AD77" s="213"/>
      <c r="AE77" s="213"/>
      <c r="AF77" s="213"/>
      <c r="AG77" s="213" t="s">
        <v>1555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7">
        <v>65</v>
      </c>
      <c r="B78" s="258" t="s">
        <v>1804</v>
      </c>
      <c r="C78" s="268" t="s">
        <v>1805</v>
      </c>
      <c r="D78" s="259" t="s">
        <v>1279</v>
      </c>
      <c r="E78" s="260">
        <v>67</v>
      </c>
      <c r="F78" s="261"/>
      <c r="G78" s="262">
        <f>ROUND(E78*F78,2)</f>
        <v>0</v>
      </c>
      <c r="H78" s="261"/>
      <c r="I78" s="262">
        <f>ROUND(E78*H78,2)</f>
        <v>0</v>
      </c>
      <c r="J78" s="261"/>
      <c r="K78" s="262">
        <f>ROUND(E78*J78,2)</f>
        <v>0</v>
      </c>
      <c r="L78" s="262">
        <v>21</v>
      </c>
      <c r="M78" s="262">
        <f>G78*(1+L78/100)</f>
        <v>0</v>
      </c>
      <c r="N78" s="260">
        <v>0</v>
      </c>
      <c r="O78" s="260">
        <f>ROUND(E78*N78,2)</f>
        <v>0</v>
      </c>
      <c r="P78" s="260">
        <v>0</v>
      </c>
      <c r="Q78" s="260">
        <f>ROUND(E78*P78,2)</f>
        <v>0</v>
      </c>
      <c r="R78" s="262"/>
      <c r="S78" s="262" t="s">
        <v>355</v>
      </c>
      <c r="T78" s="263" t="s">
        <v>205</v>
      </c>
      <c r="U78" s="224">
        <v>0</v>
      </c>
      <c r="V78" s="224">
        <f>ROUND(E78*U78,2)</f>
        <v>0</v>
      </c>
      <c r="W78" s="224"/>
      <c r="X78" s="224" t="s">
        <v>240</v>
      </c>
      <c r="Y78" s="224" t="s">
        <v>207</v>
      </c>
      <c r="Z78" s="213"/>
      <c r="AA78" s="213"/>
      <c r="AB78" s="213"/>
      <c r="AC78" s="213"/>
      <c r="AD78" s="213"/>
      <c r="AE78" s="213"/>
      <c r="AF78" s="213"/>
      <c r="AG78" s="213" t="s">
        <v>1555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7">
        <v>66</v>
      </c>
      <c r="B79" s="258" t="s">
        <v>1806</v>
      </c>
      <c r="C79" s="268" t="s">
        <v>1807</v>
      </c>
      <c r="D79" s="259" t="s">
        <v>1279</v>
      </c>
      <c r="E79" s="260">
        <v>6</v>
      </c>
      <c r="F79" s="261"/>
      <c r="G79" s="262">
        <f>ROUND(E79*F79,2)</f>
        <v>0</v>
      </c>
      <c r="H79" s="261"/>
      <c r="I79" s="262">
        <f>ROUND(E79*H79,2)</f>
        <v>0</v>
      </c>
      <c r="J79" s="261"/>
      <c r="K79" s="262">
        <f>ROUND(E79*J79,2)</f>
        <v>0</v>
      </c>
      <c r="L79" s="262">
        <v>21</v>
      </c>
      <c r="M79" s="262">
        <f>G79*(1+L79/100)</f>
        <v>0</v>
      </c>
      <c r="N79" s="260">
        <v>0</v>
      </c>
      <c r="O79" s="260">
        <f>ROUND(E79*N79,2)</f>
        <v>0</v>
      </c>
      <c r="P79" s="260">
        <v>0</v>
      </c>
      <c r="Q79" s="260">
        <f>ROUND(E79*P79,2)</f>
        <v>0</v>
      </c>
      <c r="R79" s="262"/>
      <c r="S79" s="262" t="s">
        <v>355</v>
      </c>
      <c r="T79" s="263" t="s">
        <v>205</v>
      </c>
      <c r="U79" s="224">
        <v>0</v>
      </c>
      <c r="V79" s="224">
        <f>ROUND(E79*U79,2)</f>
        <v>0</v>
      </c>
      <c r="W79" s="224"/>
      <c r="X79" s="224" t="s">
        <v>240</v>
      </c>
      <c r="Y79" s="224" t="s">
        <v>207</v>
      </c>
      <c r="Z79" s="213"/>
      <c r="AA79" s="213"/>
      <c r="AB79" s="213"/>
      <c r="AC79" s="213"/>
      <c r="AD79" s="213"/>
      <c r="AE79" s="213"/>
      <c r="AF79" s="213"/>
      <c r="AG79" s="213" t="s">
        <v>1555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7">
        <v>67</v>
      </c>
      <c r="B80" s="258" t="s">
        <v>1808</v>
      </c>
      <c r="C80" s="268" t="s">
        <v>1809</v>
      </c>
      <c r="D80" s="259" t="s">
        <v>1279</v>
      </c>
      <c r="E80" s="260">
        <v>33</v>
      </c>
      <c r="F80" s="261"/>
      <c r="G80" s="262">
        <f>ROUND(E80*F80,2)</f>
        <v>0</v>
      </c>
      <c r="H80" s="261"/>
      <c r="I80" s="262">
        <f>ROUND(E80*H80,2)</f>
        <v>0</v>
      </c>
      <c r="J80" s="261"/>
      <c r="K80" s="262">
        <f>ROUND(E80*J80,2)</f>
        <v>0</v>
      </c>
      <c r="L80" s="262">
        <v>21</v>
      </c>
      <c r="M80" s="262">
        <f>G80*(1+L80/100)</f>
        <v>0</v>
      </c>
      <c r="N80" s="260">
        <v>0</v>
      </c>
      <c r="O80" s="260">
        <f>ROUND(E80*N80,2)</f>
        <v>0</v>
      </c>
      <c r="P80" s="260">
        <v>0</v>
      </c>
      <c r="Q80" s="260">
        <f>ROUND(E80*P80,2)</f>
        <v>0</v>
      </c>
      <c r="R80" s="262"/>
      <c r="S80" s="262" t="s">
        <v>355</v>
      </c>
      <c r="T80" s="263" t="s">
        <v>205</v>
      </c>
      <c r="U80" s="224">
        <v>0</v>
      </c>
      <c r="V80" s="224">
        <f>ROUND(E80*U80,2)</f>
        <v>0</v>
      </c>
      <c r="W80" s="224"/>
      <c r="X80" s="224" t="s">
        <v>240</v>
      </c>
      <c r="Y80" s="224" t="s">
        <v>207</v>
      </c>
      <c r="Z80" s="213"/>
      <c r="AA80" s="213"/>
      <c r="AB80" s="213"/>
      <c r="AC80" s="213"/>
      <c r="AD80" s="213"/>
      <c r="AE80" s="213"/>
      <c r="AF80" s="213"/>
      <c r="AG80" s="213" t="s">
        <v>1555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7">
        <v>68</v>
      </c>
      <c r="B81" s="258" t="s">
        <v>1810</v>
      </c>
      <c r="C81" s="268" t="s">
        <v>1811</v>
      </c>
      <c r="D81" s="259" t="s">
        <v>1279</v>
      </c>
      <c r="E81" s="260">
        <v>9</v>
      </c>
      <c r="F81" s="261"/>
      <c r="G81" s="262">
        <f>ROUND(E81*F81,2)</f>
        <v>0</v>
      </c>
      <c r="H81" s="261"/>
      <c r="I81" s="262">
        <f>ROUND(E81*H81,2)</f>
        <v>0</v>
      </c>
      <c r="J81" s="261"/>
      <c r="K81" s="262">
        <f>ROUND(E81*J81,2)</f>
        <v>0</v>
      </c>
      <c r="L81" s="262">
        <v>21</v>
      </c>
      <c r="M81" s="262">
        <f>G81*(1+L81/100)</f>
        <v>0</v>
      </c>
      <c r="N81" s="260">
        <v>0</v>
      </c>
      <c r="O81" s="260">
        <f>ROUND(E81*N81,2)</f>
        <v>0</v>
      </c>
      <c r="P81" s="260">
        <v>0</v>
      </c>
      <c r="Q81" s="260">
        <f>ROUND(E81*P81,2)</f>
        <v>0</v>
      </c>
      <c r="R81" s="262"/>
      <c r="S81" s="262" t="s">
        <v>355</v>
      </c>
      <c r="T81" s="263" t="s">
        <v>205</v>
      </c>
      <c r="U81" s="224">
        <v>0</v>
      </c>
      <c r="V81" s="224">
        <f>ROUND(E81*U81,2)</f>
        <v>0</v>
      </c>
      <c r="W81" s="224"/>
      <c r="X81" s="224" t="s">
        <v>240</v>
      </c>
      <c r="Y81" s="224" t="s">
        <v>207</v>
      </c>
      <c r="Z81" s="213"/>
      <c r="AA81" s="213"/>
      <c r="AB81" s="213"/>
      <c r="AC81" s="213"/>
      <c r="AD81" s="213"/>
      <c r="AE81" s="213"/>
      <c r="AF81" s="213"/>
      <c r="AG81" s="213" t="s">
        <v>1555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7">
        <v>69</v>
      </c>
      <c r="B82" s="258" t="s">
        <v>1812</v>
      </c>
      <c r="C82" s="268" t="s">
        <v>1813</v>
      </c>
      <c r="D82" s="259" t="s">
        <v>1279</v>
      </c>
      <c r="E82" s="260">
        <v>4</v>
      </c>
      <c r="F82" s="261"/>
      <c r="G82" s="262">
        <f>ROUND(E82*F82,2)</f>
        <v>0</v>
      </c>
      <c r="H82" s="261"/>
      <c r="I82" s="262">
        <f>ROUND(E82*H82,2)</f>
        <v>0</v>
      </c>
      <c r="J82" s="261"/>
      <c r="K82" s="262">
        <f>ROUND(E82*J82,2)</f>
        <v>0</v>
      </c>
      <c r="L82" s="262">
        <v>21</v>
      </c>
      <c r="M82" s="262">
        <f>G82*(1+L82/100)</f>
        <v>0</v>
      </c>
      <c r="N82" s="260">
        <v>0</v>
      </c>
      <c r="O82" s="260">
        <f>ROUND(E82*N82,2)</f>
        <v>0</v>
      </c>
      <c r="P82" s="260">
        <v>0</v>
      </c>
      <c r="Q82" s="260">
        <f>ROUND(E82*P82,2)</f>
        <v>0</v>
      </c>
      <c r="R82" s="262"/>
      <c r="S82" s="262" t="s">
        <v>355</v>
      </c>
      <c r="T82" s="263" t="s">
        <v>205</v>
      </c>
      <c r="U82" s="224">
        <v>0</v>
      </c>
      <c r="V82" s="224">
        <f>ROUND(E82*U82,2)</f>
        <v>0</v>
      </c>
      <c r="W82" s="224"/>
      <c r="X82" s="224" t="s">
        <v>240</v>
      </c>
      <c r="Y82" s="224" t="s">
        <v>207</v>
      </c>
      <c r="Z82" s="213"/>
      <c r="AA82" s="213"/>
      <c r="AB82" s="213"/>
      <c r="AC82" s="213"/>
      <c r="AD82" s="213"/>
      <c r="AE82" s="213"/>
      <c r="AF82" s="213"/>
      <c r="AG82" s="213" t="s">
        <v>1555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7">
        <v>70</v>
      </c>
      <c r="B83" s="258" t="s">
        <v>1814</v>
      </c>
      <c r="C83" s="268" t="s">
        <v>1815</v>
      </c>
      <c r="D83" s="259" t="s">
        <v>1279</v>
      </c>
      <c r="E83" s="260">
        <v>5</v>
      </c>
      <c r="F83" s="261"/>
      <c r="G83" s="262">
        <f>ROUND(E83*F83,2)</f>
        <v>0</v>
      </c>
      <c r="H83" s="261"/>
      <c r="I83" s="262">
        <f>ROUND(E83*H83,2)</f>
        <v>0</v>
      </c>
      <c r="J83" s="261"/>
      <c r="K83" s="262">
        <f>ROUND(E83*J83,2)</f>
        <v>0</v>
      </c>
      <c r="L83" s="262">
        <v>21</v>
      </c>
      <c r="M83" s="262">
        <f>G83*(1+L83/100)</f>
        <v>0</v>
      </c>
      <c r="N83" s="260">
        <v>0</v>
      </c>
      <c r="O83" s="260">
        <f>ROUND(E83*N83,2)</f>
        <v>0</v>
      </c>
      <c r="P83" s="260">
        <v>0</v>
      </c>
      <c r="Q83" s="260">
        <f>ROUND(E83*P83,2)</f>
        <v>0</v>
      </c>
      <c r="R83" s="262"/>
      <c r="S83" s="262" t="s">
        <v>355</v>
      </c>
      <c r="T83" s="263" t="s">
        <v>205</v>
      </c>
      <c r="U83" s="224">
        <v>0</v>
      </c>
      <c r="V83" s="224">
        <f>ROUND(E83*U83,2)</f>
        <v>0</v>
      </c>
      <c r="W83" s="224"/>
      <c r="X83" s="224" t="s">
        <v>240</v>
      </c>
      <c r="Y83" s="224" t="s">
        <v>207</v>
      </c>
      <c r="Z83" s="213"/>
      <c r="AA83" s="213"/>
      <c r="AB83" s="213"/>
      <c r="AC83" s="213"/>
      <c r="AD83" s="213"/>
      <c r="AE83" s="213"/>
      <c r="AF83" s="213"/>
      <c r="AG83" s="213" t="s">
        <v>1555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57">
        <v>71</v>
      </c>
      <c r="B84" s="258" t="s">
        <v>1816</v>
      </c>
      <c r="C84" s="268" t="s">
        <v>1817</v>
      </c>
      <c r="D84" s="259" t="s">
        <v>1279</v>
      </c>
      <c r="E84" s="260">
        <v>5</v>
      </c>
      <c r="F84" s="261"/>
      <c r="G84" s="262">
        <f>ROUND(E84*F84,2)</f>
        <v>0</v>
      </c>
      <c r="H84" s="261"/>
      <c r="I84" s="262">
        <f>ROUND(E84*H84,2)</f>
        <v>0</v>
      </c>
      <c r="J84" s="261"/>
      <c r="K84" s="262">
        <f>ROUND(E84*J84,2)</f>
        <v>0</v>
      </c>
      <c r="L84" s="262">
        <v>21</v>
      </c>
      <c r="M84" s="262">
        <f>G84*(1+L84/100)</f>
        <v>0</v>
      </c>
      <c r="N84" s="260">
        <v>0</v>
      </c>
      <c r="O84" s="260">
        <f>ROUND(E84*N84,2)</f>
        <v>0</v>
      </c>
      <c r="P84" s="260">
        <v>0</v>
      </c>
      <c r="Q84" s="260">
        <f>ROUND(E84*P84,2)</f>
        <v>0</v>
      </c>
      <c r="R84" s="262"/>
      <c r="S84" s="262" t="s">
        <v>355</v>
      </c>
      <c r="T84" s="263" t="s">
        <v>205</v>
      </c>
      <c r="U84" s="224">
        <v>0</v>
      </c>
      <c r="V84" s="224">
        <f>ROUND(E84*U84,2)</f>
        <v>0</v>
      </c>
      <c r="W84" s="224"/>
      <c r="X84" s="224" t="s">
        <v>240</v>
      </c>
      <c r="Y84" s="224" t="s">
        <v>207</v>
      </c>
      <c r="Z84" s="213"/>
      <c r="AA84" s="213"/>
      <c r="AB84" s="213"/>
      <c r="AC84" s="213"/>
      <c r="AD84" s="213"/>
      <c r="AE84" s="213"/>
      <c r="AF84" s="213"/>
      <c r="AG84" s="213" t="s">
        <v>1555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57">
        <v>72</v>
      </c>
      <c r="B85" s="258" t="s">
        <v>1818</v>
      </c>
      <c r="C85" s="268" t="s">
        <v>1819</v>
      </c>
      <c r="D85" s="259" t="s">
        <v>1279</v>
      </c>
      <c r="E85" s="260">
        <v>2</v>
      </c>
      <c r="F85" s="261"/>
      <c r="G85" s="262">
        <f>ROUND(E85*F85,2)</f>
        <v>0</v>
      </c>
      <c r="H85" s="261"/>
      <c r="I85" s="262">
        <f>ROUND(E85*H85,2)</f>
        <v>0</v>
      </c>
      <c r="J85" s="261"/>
      <c r="K85" s="262">
        <f>ROUND(E85*J85,2)</f>
        <v>0</v>
      </c>
      <c r="L85" s="262">
        <v>21</v>
      </c>
      <c r="M85" s="262">
        <f>G85*(1+L85/100)</f>
        <v>0</v>
      </c>
      <c r="N85" s="260">
        <v>0</v>
      </c>
      <c r="O85" s="260">
        <f>ROUND(E85*N85,2)</f>
        <v>0</v>
      </c>
      <c r="P85" s="260">
        <v>0</v>
      </c>
      <c r="Q85" s="260">
        <f>ROUND(E85*P85,2)</f>
        <v>0</v>
      </c>
      <c r="R85" s="262"/>
      <c r="S85" s="262" t="s">
        <v>355</v>
      </c>
      <c r="T85" s="263" t="s">
        <v>205</v>
      </c>
      <c r="U85" s="224">
        <v>0</v>
      </c>
      <c r="V85" s="224">
        <f>ROUND(E85*U85,2)</f>
        <v>0</v>
      </c>
      <c r="W85" s="224"/>
      <c r="X85" s="224" t="s">
        <v>240</v>
      </c>
      <c r="Y85" s="224" t="s">
        <v>207</v>
      </c>
      <c r="Z85" s="213"/>
      <c r="AA85" s="213"/>
      <c r="AB85" s="213"/>
      <c r="AC85" s="213"/>
      <c r="AD85" s="213"/>
      <c r="AE85" s="213"/>
      <c r="AF85" s="213"/>
      <c r="AG85" s="213" t="s">
        <v>1555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57">
        <v>73</v>
      </c>
      <c r="B86" s="258" t="s">
        <v>1820</v>
      </c>
      <c r="C86" s="268" t="s">
        <v>1821</v>
      </c>
      <c r="D86" s="259" t="s">
        <v>1279</v>
      </c>
      <c r="E86" s="260">
        <v>4</v>
      </c>
      <c r="F86" s="261"/>
      <c r="G86" s="262">
        <f>ROUND(E86*F86,2)</f>
        <v>0</v>
      </c>
      <c r="H86" s="261"/>
      <c r="I86" s="262">
        <f>ROUND(E86*H86,2)</f>
        <v>0</v>
      </c>
      <c r="J86" s="261"/>
      <c r="K86" s="262">
        <f>ROUND(E86*J86,2)</f>
        <v>0</v>
      </c>
      <c r="L86" s="262">
        <v>21</v>
      </c>
      <c r="M86" s="262">
        <f>G86*(1+L86/100)</f>
        <v>0</v>
      </c>
      <c r="N86" s="260">
        <v>0</v>
      </c>
      <c r="O86" s="260">
        <f>ROUND(E86*N86,2)</f>
        <v>0</v>
      </c>
      <c r="P86" s="260">
        <v>0</v>
      </c>
      <c r="Q86" s="260">
        <f>ROUND(E86*P86,2)</f>
        <v>0</v>
      </c>
      <c r="R86" s="262"/>
      <c r="S86" s="262" t="s">
        <v>355</v>
      </c>
      <c r="T86" s="263" t="s">
        <v>205</v>
      </c>
      <c r="U86" s="224">
        <v>0</v>
      </c>
      <c r="V86" s="224">
        <f>ROUND(E86*U86,2)</f>
        <v>0</v>
      </c>
      <c r="W86" s="224"/>
      <c r="X86" s="224" t="s">
        <v>240</v>
      </c>
      <c r="Y86" s="224" t="s">
        <v>207</v>
      </c>
      <c r="Z86" s="213"/>
      <c r="AA86" s="213"/>
      <c r="AB86" s="213"/>
      <c r="AC86" s="213"/>
      <c r="AD86" s="213"/>
      <c r="AE86" s="213"/>
      <c r="AF86" s="213"/>
      <c r="AG86" s="213" t="s">
        <v>1555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57">
        <v>74</v>
      </c>
      <c r="B87" s="258" t="s">
        <v>1822</v>
      </c>
      <c r="C87" s="268" t="s">
        <v>1823</v>
      </c>
      <c r="D87" s="259" t="s">
        <v>1279</v>
      </c>
      <c r="E87" s="260">
        <v>2</v>
      </c>
      <c r="F87" s="261"/>
      <c r="G87" s="262">
        <f>ROUND(E87*F87,2)</f>
        <v>0</v>
      </c>
      <c r="H87" s="261"/>
      <c r="I87" s="262">
        <f>ROUND(E87*H87,2)</f>
        <v>0</v>
      </c>
      <c r="J87" s="261"/>
      <c r="K87" s="262">
        <f>ROUND(E87*J87,2)</f>
        <v>0</v>
      </c>
      <c r="L87" s="262">
        <v>21</v>
      </c>
      <c r="M87" s="262">
        <f>G87*(1+L87/100)</f>
        <v>0</v>
      </c>
      <c r="N87" s="260">
        <v>0</v>
      </c>
      <c r="O87" s="260">
        <f>ROUND(E87*N87,2)</f>
        <v>0</v>
      </c>
      <c r="P87" s="260">
        <v>0</v>
      </c>
      <c r="Q87" s="260">
        <f>ROUND(E87*P87,2)</f>
        <v>0</v>
      </c>
      <c r="R87" s="262"/>
      <c r="S87" s="262" t="s">
        <v>355</v>
      </c>
      <c r="T87" s="263" t="s">
        <v>205</v>
      </c>
      <c r="U87" s="224">
        <v>0</v>
      </c>
      <c r="V87" s="224">
        <f>ROUND(E87*U87,2)</f>
        <v>0</v>
      </c>
      <c r="W87" s="224"/>
      <c r="X87" s="224" t="s">
        <v>240</v>
      </c>
      <c r="Y87" s="224" t="s">
        <v>207</v>
      </c>
      <c r="Z87" s="213"/>
      <c r="AA87" s="213"/>
      <c r="AB87" s="213"/>
      <c r="AC87" s="213"/>
      <c r="AD87" s="213"/>
      <c r="AE87" s="213"/>
      <c r="AF87" s="213"/>
      <c r="AG87" s="213" t="s">
        <v>1555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57">
        <v>75</v>
      </c>
      <c r="B88" s="258" t="s">
        <v>1824</v>
      </c>
      <c r="C88" s="268" t="s">
        <v>1825</v>
      </c>
      <c r="D88" s="259" t="s">
        <v>1279</v>
      </c>
      <c r="E88" s="260">
        <v>1</v>
      </c>
      <c r="F88" s="261"/>
      <c r="G88" s="262">
        <f>ROUND(E88*F88,2)</f>
        <v>0</v>
      </c>
      <c r="H88" s="261"/>
      <c r="I88" s="262">
        <f>ROUND(E88*H88,2)</f>
        <v>0</v>
      </c>
      <c r="J88" s="261"/>
      <c r="K88" s="262">
        <f>ROUND(E88*J88,2)</f>
        <v>0</v>
      </c>
      <c r="L88" s="262">
        <v>21</v>
      </c>
      <c r="M88" s="262">
        <f>G88*(1+L88/100)</f>
        <v>0</v>
      </c>
      <c r="N88" s="260">
        <v>0</v>
      </c>
      <c r="O88" s="260">
        <f>ROUND(E88*N88,2)</f>
        <v>0</v>
      </c>
      <c r="P88" s="260">
        <v>0</v>
      </c>
      <c r="Q88" s="260">
        <f>ROUND(E88*P88,2)</f>
        <v>0</v>
      </c>
      <c r="R88" s="262"/>
      <c r="S88" s="262" t="s">
        <v>355</v>
      </c>
      <c r="T88" s="263" t="s">
        <v>205</v>
      </c>
      <c r="U88" s="224">
        <v>0</v>
      </c>
      <c r="V88" s="224">
        <f>ROUND(E88*U88,2)</f>
        <v>0</v>
      </c>
      <c r="W88" s="224"/>
      <c r="X88" s="224" t="s">
        <v>240</v>
      </c>
      <c r="Y88" s="224" t="s">
        <v>207</v>
      </c>
      <c r="Z88" s="213"/>
      <c r="AA88" s="213"/>
      <c r="AB88" s="213"/>
      <c r="AC88" s="213"/>
      <c r="AD88" s="213"/>
      <c r="AE88" s="213"/>
      <c r="AF88" s="213"/>
      <c r="AG88" s="213" t="s">
        <v>1555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57">
        <v>76</v>
      </c>
      <c r="B89" s="258" t="s">
        <v>1826</v>
      </c>
      <c r="C89" s="268" t="s">
        <v>1827</v>
      </c>
      <c r="D89" s="259" t="s">
        <v>1279</v>
      </c>
      <c r="E89" s="260">
        <v>8</v>
      </c>
      <c r="F89" s="261"/>
      <c r="G89" s="262">
        <f>ROUND(E89*F89,2)</f>
        <v>0</v>
      </c>
      <c r="H89" s="261"/>
      <c r="I89" s="262">
        <f>ROUND(E89*H89,2)</f>
        <v>0</v>
      </c>
      <c r="J89" s="261"/>
      <c r="K89" s="262">
        <f>ROUND(E89*J89,2)</f>
        <v>0</v>
      </c>
      <c r="L89" s="262">
        <v>21</v>
      </c>
      <c r="M89" s="262">
        <f>G89*(1+L89/100)</f>
        <v>0</v>
      </c>
      <c r="N89" s="260">
        <v>0</v>
      </c>
      <c r="O89" s="260">
        <f>ROUND(E89*N89,2)</f>
        <v>0</v>
      </c>
      <c r="P89" s="260">
        <v>0</v>
      </c>
      <c r="Q89" s="260">
        <f>ROUND(E89*P89,2)</f>
        <v>0</v>
      </c>
      <c r="R89" s="262"/>
      <c r="S89" s="262" t="s">
        <v>355</v>
      </c>
      <c r="T89" s="263" t="s">
        <v>205</v>
      </c>
      <c r="U89" s="224">
        <v>0</v>
      </c>
      <c r="V89" s="224">
        <f>ROUND(E89*U89,2)</f>
        <v>0</v>
      </c>
      <c r="W89" s="224"/>
      <c r="X89" s="224" t="s">
        <v>240</v>
      </c>
      <c r="Y89" s="224" t="s">
        <v>207</v>
      </c>
      <c r="Z89" s="213"/>
      <c r="AA89" s="213"/>
      <c r="AB89" s="213"/>
      <c r="AC89" s="213"/>
      <c r="AD89" s="213"/>
      <c r="AE89" s="213"/>
      <c r="AF89" s="213"/>
      <c r="AG89" s="213" t="s">
        <v>1555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57">
        <v>77</v>
      </c>
      <c r="B90" s="258" t="s">
        <v>1828</v>
      </c>
      <c r="C90" s="268" t="s">
        <v>1829</v>
      </c>
      <c r="D90" s="259" t="s">
        <v>1279</v>
      </c>
      <c r="E90" s="260">
        <v>4</v>
      </c>
      <c r="F90" s="261"/>
      <c r="G90" s="262">
        <f>ROUND(E90*F90,2)</f>
        <v>0</v>
      </c>
      <c r="H90" s="261"/>
      <c r="I90" s="262">
        <f>ROUND(E90*H90,2)</f>
        <v>0</v>
      </c>
      <c r="J90" s="261"/>
      <c r="K90" s="262">
        <f>ROUND(E90*J90,2)</f>
        <v>0</v>
      </c>
      <c r="L90" s="262">
        <v>21</v>
      </c>
      <c r="M90" s="262">
        <f>G90*(1+L90/100)</f>
        <v>0</v>
      </c>
      <c r="N90" s="260">
        <v>0</v>
      </c>
      <c r="O90" s="260">
        <f>ROUND(E90*N90,2)</f>
        <v>0</v>
      </c>
      <c r="P90" s="260">
        <v>0</v>
      </c>
      <c r="Q90" s="260">
        <f>ROUND(E90*P90,2)</f>
        <v>0</v>
      </c>
      <c r="R90" s="262"/>
      <c r="S90" s="262" t="s">
        <v>355</v>
      </c>
      <c r="T90" s="263" t="s">
        <v>205</v>
      </c>
      <c r="U90" s="224">
        <v>0</v>
      </c>
      <c r="V90" s="224">
        <f>ROUND(E90*U90,2)</f>
        <v>0</v>
      </c>
      <c r="W90" s="224"/>
      <c r="X90" s="224" t="s">
        <v>240</v>
      </c>
      <c r="Y90" s="224" t="s">
        <v>207</v>
      </c>
      <c r="Z90" s="213"/>
      <c r="AA90" s="213"/>
      <c r="AB90" s="213"/>
      <c r="AC90" s="213"/>
      <c r="AD90" s="213"/>
      <c r="AE90" s="213"/>
      <c r="AF90" s="213"/>
      <c r="AG90" s="213" t="s">
        <v>1555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57">
        <v>78</v>
      </c>
      <c r="B91" s="258" t="s">
        <v>1830</v>
      </c>
      <c r="C91" s="268" t="s">
        <v>1831</v>
      </c>
      <c r="D91" s="259" t="s">
        <v>1279</v>
      </c>
      <c r="E91" s="260">
        <v>72</v>
      </c>
      <c r="F91" s="261"/>
      <c r="G91" s="262">
        <f>ROUND(E91*F91,2)</f>
        <v>0</v>
      </c>
      <c r="H91" s="261"/>
      <c r="I91" s="262">
        <f>ROUND(E91*H91,2)</f>
        <v>0</v>
      </c>
      <c r="J91" s="261"/>
      <c r="K91" s="262">
        <f>ROUND(E91*J91,2)</f>
        <v>0</v>
      </c>
      <c r="L91" s="262">
        <v>21</v>
      </c>
      <c r="M91" s="262">
        <f>G91*(1+L91/100)</f>
        <v>0</v>
      </c>
      <c r="N91" s="260">
        <v>0</v>
      </c>
      <c r="O91" s="260">
        <f>ROUND(E91*N91,2)</f>
        <v>0</v>
      </c>
      <c r="P91" s="260">
        <v>0</v>
      </c>
      <c r="Q91" s="260">
        <f>ROUND(E91*P91,2)</f>
        <v>0</v>
      </c>
      <c r="R91" s="262"/>
      <c r="S91" s="262" t="s">
        <v>355</v>
      </c>
      <c r="T91" s="263" t="s">
        <v>205</v>
      </c>
      <c r="U91" s="224">
        <v>0</v>
      </c>
      <c r="V91" s="224">
        <f>ROUND(E91*U91,2)</f>
        <v>0</v>
      </c>
      <c r="W91" s="224"/>
      <c r="X91" s="224" t="s">
        <v>240</v>
      </c>
      <c r="Y91" s="224" t="s">
        <v>207</v>
      </c>
      <c r="Z91" s="213"/>
      <c r="AA91" s="213"/>
      <c r="AB91" s="213"/>
      <c r="AC91" s="213"/>
      <c r="AD91" s="213"/>
      <c r="AE91" s="213"/>
      <c r="AF91" s="213"/>
      <c r="AG91" s="213" t="s">
        <v>1555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57">
        <v>79</v>
      </c>
      <c r="B92" s="258" t="s">
        <v>1832</v>
      </c>
      <c r="C92" s="268" t="s">
        <v>1833</v>
      </c>
      <c r="D92" s="259" t="s">
        <v>1279</v>
      </c>
      <c r="E92" s="260">
        <v>42</v>
      </c>
      <c r="F92" s="261"/>
      <c r="G92" s="262">
        <f>ROUND(E92*F92,2)</f>
        <v>0</v>
      </c>
      <c r="H92" s="261"/>
      <c r="I92" s="262">
        <f>ROUND(E92*H92,2)</f>
        <v>0</v>
      </c>
      <c r="J92" s="261"/>
      <c r="K92" s="262">
        <f>ROUND(E92*J92,2)</f>
        <v>0</v>
      </c>
      <c r="L92" s="262">
        <v>21</v>
      </c>
      <c r="M92" s="262">
        <f>G92*(1+L92/100)</f>
        <v>0</v>
      </c>
      <c r="N92" s="260">
        <v>0</v>
      </c>
      <c r="O92" s="260">
        <f>ROUND(E92*N92,2)</f>
        <v>0</v>
      </c>
      <c r="P92" s="260">
        <v>0</v>
      </c>
      <c r="Q92" s="260">
        <f>ROUND(E92*P92,2)</f>
        <v>0</v>
      </c>
      <c r="R92" s="262"/>
      <c r="S92" s="262" t="s">
        <v>355</v>
      </c>
      <c r="T92" s="263" t="s">
        <v>205</v>
      </c>
      <c r="U92" s="224">
        <v>0</v>
      </c>
      <c r="V92" s="224">
        <f>ROUND(E92*U92,2)</f>
        <v>0</v>
      </c>
      <c r="W92" s="224"/>
      <c r="X92" s="224" t="s">
        <v>240</v>
      </c>
      <c r="Y92" s="224" t="s">
        <v>207</v>
      </c>
      <c r="Z92" s="213"/>
      <c r="AA92" s="213"/>
      <c r="AB92" s="213"/>
      <c r="AC92" s="213"/>
      <c r="AD92" s="213"/>
      <c r="AE92" s="213"/>
      <c r="AF92" s="213"/>
      <c r="AG92" s="213" t="s">
        <v>1555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57">
        <v>80</v>
      </c>
      <c r="B93" s="258" t="s">
        <v>1834</v>
      </c>
      <c r="C93" s="268" t="s">
        <v>1835</v>
      </c>
      <c r="D93" s="259" t="s">
        <v>1279</v>
      </c>
      <c r="E93" s="260">
        <v>20</v>
      </c>
      <c r="F93" s="261"/>
      <c r="G93" s="262">
        <f>ROUND(E93*F93,2)</f>
        <v>0</v>
      </c>
      <c r="H93" s="261"/>
      <c r="I93" s="262">
        <f>ROUND(E93*H93,2)</f>
        <v>0</v>
      </c>
      <c r="J93" s="261"/>
      <c r="K93" s="262">
        <f>ROUND(E93*J93,2)</f>
        <v>0</v>
      </c>
      <c r="L93" s="262">
        <v>21</v>
      </c>
      <c r="M93" s="262">
        <f>G93*(1+L93/100)</f>
        <v>0</v>
      </c>
      <c r="N93" s="260">
        <v>0</v>
      </c>
      <c r="O93" s="260">
        <f>ROUND(E93*N93,2)</f>
        <v>0</v>
      </c>
      <c r="P93" s="260">
        <v>0</v>
      </c>
      <c r="Q93" s="260">
        <f>ROUND(E93*P93,2)</f>
        <v>0</v>
      </c>
      <c r="R93" s="262"/>
      <c r="S93" s="262" t="s">
        <v>355</v>
      </c>
      <c r="T93" s="263" t="s">
        <v>205</v>
      </c>
      <c r="U93" s="224">
        <v>0</v>
      </c>
      <c r="V93" s="224">
        <f>ROUND(E93*U93,2)</f>
        <v>0</v>
      </c>
      <c r="W93" s="224"/>
      <c r="X93" s="224" t="s">
        <v>240</v>
      </c>
      <c r="Y93" s="224" t="s">
        <v>207</v>
      </c>
      <c r="Z93" s="213"/>
      <c r="AA93" s="213"/>
      <c r="AB93" s="213"/>
      <c r="AC93" s="213"/>
      <c r="AD93" s="213"/>
      <c r="AE93" s="213"/>
      <c r="AF93" s="213"/>
      <c r="AG93" s="213" t="s">
        <v>1555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57">
        <v>81</v>
      </c>
      <c r="B94" s="258" t="s">
        <v>1836</v>
      </c>
      <c r="C94" s="268" t="s">
        <v>1837</v>
      </c>
      <c r="D94" s="259" t="s">
        <v>245</v>
      </c>
      <c r="E94" s="260">
        <v>200</v>
      </c>
      <c r="F94" s="261"/>
      <c r="G94" s="262">
        <f>ROUND(E94*F94,2)</f>
        <v>0</v>
      </c>
      <c r="H94" s="261"/>
      <c r="I94" s="262">
        <f>ROUND(E94*H94,2)</f>
        <v>0</v>
      </c>
      <c r="J94" s="261"/>
      <c r="K94" s="262">
        <f>ROUND(E94*J94,2)</f>
        <v>0</v>
      </c>
      <c r="L94" s="262">
        <v>21</v>
      </c>
      <c r="M94" s="262">
        <f>G94*(1+L94/100)</f>
        <v>0</v>
      </c>
      <c r="N94" s="260">
        <v>0</v>
      </c>
      <c r="O94" s="260">
        <f>ROUND(E94*N94,2)</f>
        <v>0</v>
      </c>
      <c r="P94" s="260">
        <v>0</v>
      </c>
      <c r="Q94" s="260">
        <f>ROUND(E94*P94,2)</f>
        <v>0</v>
      </c>
      <c r="R94" s="262"/>
      <c r="S94" s="262" t="s">
        <v>355</v>
      </c>
      <c r="T94" s="263" t="s">
        <v>205</v>
      </c>
      <c r="U94" s="224">
        <v>0</v>
      </c>
      <c r="V94" s="224">
        <f>ROUND(E94*U94,2)</f>
        <v>0</v>
      </c>
      <c r="W94" s="224"/>
      <c r="X94" s="224" t="s">
        <v>240</v>
      </c>
      <c r="Y94" s="224" t="s">
        <v>207</v>
      </c>
      <c r="Z94" s="213"/>
      <c r="AA94" s="213"/>
      <c r="AB94" s="213"/>
      <c r="AC94" s="213"/>
      <c r="AD94" s="213"/>
      <c r="AE94" s="213"/>
      <c r="AF94" s="213"/>
      <c r="AG94" s="213" t="s">
        <v>1555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57">
        <v>82</v>
      </c>
      <c r="B95" s="258" t="s">
        <v>1838</v>
      </c>
      <c r="C95" s="268" t="s">
        <v>1839</v>
      </c>
      <c r="D95" s="259" t="s">
        <v>245</v>
      </c>
      <c r="E95" s="260">
        <v>20</v>
      </c>
      <c r="F95" s="261"/>
      <c r="G95" s="262">
        <f>ROUND(E95*F95,2)</f>
        <v>0</v>
      </c>
      <c r="H95" s="261"/>
      <c r="I95" s="262">
        <f>ROUND(E95*H95,2)</f>
        <v>0</v>
      </c>
      <c r="J95" s="261"/>
      <c r="K95" s="262">
        <f>ROUND(E95*J95,2)</f>
        <v>0</v>
      </c>
      <c r="L95" s="262">
        <v>21</v>
      </c>
      <c r="M95" s="262">
        <f>G95*(1+L95/100)</f>
        <v>0</v>
      </c>
      <c r="N95" s="260">
        <v>0</v>
      </c>
      <c r="O95" s="260">
        <f>ROUND(E95*N95,2)</f>
        <v>0</v>
      </c>
      <c r="P95" s="260">
        <v>0</v>
      </c>
      <c r="Q95" s="260">
        <f>ROUND(E95*P95,2)</f>
        <v>0</v>
      </c>
      <c r="R95" s="262"/>
      <c r="S95" s="262" t="s">
        <v>355</v>
      </c>
      <c r="T95" s="263" t="s">
        <v>205</v>
      </c>
      <c r="U95" s="224">
        <v>0</v>
      </c>
      <c r="V95" s="224">
        <f>ROUND(E95*U95,2)</f>
        <v>0</v>
      </c>
      <c r="W95" s="224"/>
      <c r="X95" s="224" t="s">
        <v>240</v>
      </c>
      <c r="Y95" s="224" t="s">
        <v>207</v>
      </c>
      <c r="Z95" s="213"/>
      <c r="AA95" s="213"/>
      <c r="AB95" s="213"/>
      <c r="AC95" s="213"/>
      <c r="AD95" s="213"/>
      <c r="AE95" s="213"/>
      <c r="AF95" s="213"/>
      <c r="AG95" s="213" t="s">
        <v>1555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x14ac:dyDescent="0.2">
      <c r="A96" s="229" t="s">
        <v>199</v>
      </c>
      <c r="B96" s="230" t="s">
        <v>85</v>
      </c>
      <c r="C96" s="245" t="s">
        <v>86</v>
      </c>
      <c r="D96" s="231"/>
      <c r="E96" s="232"/>
      <c r="F96" s="233"/>
      <c r="G96" s="233">
        <f>SUMIF(AG97:AG102,"&lt;&gt;NOR",G97:G102)</f>
        <v>0</v>
      </c>
      <c r="H96" s="233"/>
      <c r="I96" s="233">
        <f>SUM(I97:I102)</f>
        <v>0</v>
      </c>
      <c r="J96" s="233"/>
      <c r="K96" s="233">
        <f>SUM(K97:K102)</f>
        <v>0</v>
      </c>
      <c r="L96" s="233"/>
      <c r="M96" s="233">
        <f>SUM(M97:M102)</f>
        <v>0</v>
      </c>
      <c r="N96" s="232"/>
      <c r="O96" s="232">
        <f>SUM(O97:O102)</f>
        <v>0</v>
      </c>
      <c r="P96" s="232"/>
      <c r="Q96" s="232">
        <f>SUM(Q97:Q102)</f>
        <v>0</v>
      </c>
      <c r="R96" s="233"/>
      <c r="S96" s="233"/>
      <c r="T96" s="234"/>
      <c r="U96" s="228"/>
      <c r="V96" s="228">
        <f>SUM(V97:V102)</f>
        <v>0</v>
      </c>
      <c r="W96" s="228"/>
      <c r="X96" s="228"/>
      <c r="Y96" s="228"/>
      <c r="AG96" t="s">
        <v>200</v>
      </c>
    </row>
    <row r="97" spans="1:60" outlineLevel="1" x14ac:dyDescent="0.2">
      <c r="A97" s="257">
        <v>83</v>
      </c>
      <c r="B97" s="258" t="s">
        <v>1840</v>
      </c>
      <c r="C97" s="268" t="s">
        <v>1841</v>
      </c>
      <c r="D97" s="259" t="s">
        <v>1554</v>
      </c>
      <c r="E97" s="260">
        <v>1</v>
      </c>
      <c r="F97" s="261"/>
      <c r="G97" s="262">
        <f>ROUND(E97*F97,2)</f>
        <v>0</v>
      </c>
      <c r="H97" s="261"/>
      <c r="I97" s="262">
        <f>ROUND(E97*H97,2)</f>
        <v>0</v>
      </c>
      <c r="J97" s="261"/>
      <c r="K97" s="262">
        <f>ROUND(E97*J97,2)</f>
        <v>0</v>
      </c>
      <c r="L97" s="262">
        <v>21</v>
      </c>
      <c r="M97" s="262">
        <f>G97*(1+L97/100)</f>
        <v>0</v>
      </c>
      <c r="N97" s="260">
        <v>0</v>
      </c>
      <c r="O97" s="260">
        <f>ROUND(E97*N97,2)</f>
        <v>0</v>
      </c>
      <c r="P97" s="260">
        <v>0</v>
      </c>
      <c r="Q97" s="260">
        <f>ROUND(E97*P97,2)</f>
        <v>0</v>
      </c>
      <c r="R97" s="262"/>
      <c r="S97" s="262" t="s">
        <v>355</v>
      </c>
      <c r="T97" s="263" t="s">
        <v>205</v>
      </c>
      <c r="U97" s="224">
        <v>0</v>
      </c>
      <c r="V97" s="224">
        <f>ROUND(E97*U97,2)</f>
        <v>0</v>
      </c>
      <c r="W97" s="224"/>
      <c r="X97" s="224" t="s">
        <v>240</v>
      </c>
      <c r="Y97" s="224" t="s">
        <v>207</v>
      </c>
      <c r="Z97" s="213"/>
      <c r="AA97" s="213"/>
      <c r="AB97" s="213"/>
      <c r="AC97" s="213"/>
      <c r="AD97" s="213"/>
      <c r="AE97" s="213"/>
      <c r="AF97" s="213"/>
      <c r="AG97" s="213" t="s">
        <v>1555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57">
        <v>84</v>
      </c>
      <c r="B98" s="258" t="s">
        <v>1842</v>
      </c>
      <c r="C98" s="268" t="s">
        <v>1843</v>
      </c>
      <c r="D98" s="259" t="s">
        <v>1279</v>
      </c>
      <c r="E98" s="260">
        <v>1</v>
      </c>
      <c r="F98" s="261"/>
      <c r="G98" s="262">
        <f>ROUND(E98*F98,2)</f>
        <v>0</v>
      </c>
      <c r="H98" s="261"/>
      <c r="I98" s="262">
        <f>ROUND(E98*H98,2)</f>
        <v>0</v>
      </c>
      <c r="J98" s="261"/>
      <c r="K98" s="262">
        <f>ROUND(E98*J98,2)</f>
        <v>0</v>
      </c>
      <c r="L98" s="262">
        <v>21</v>
      </c>
      <c r="M98" s="262">
        <f>G98*(1+L98/100)</f>
        <v>0</v>
      </c>
      <c r="N98" s="260">
        <v>0</v>
      </c>
      <c r="O98" s="260">
        <f>ROUND(E98*N98,2)</f>
        <v>0</v>
      </c>
      <c r="P98" s="260">
        <v>0</v>
      </c>
      <c r="Q98" s="260">
        <f>ROUND(E98*P98,2)</f>
        <v>0</v>
      </c>
      <c r="R98" s="262"/>
      <c r="S98" s="262" t="s">
        <v>355</v>
      </c>
      <c r="T98" s="263" t="s">
        <v>205</v>
      </c>
      <c r="U98" s="224">
        <v>0</v>
      </c>
      <c r="V98" s="224">
        <f>ROUND(E98*U98,2)</f>
        <v>0</v>
      </c>
      <c r="W98" s="224"/>
      <c r="X98" s="224" t="s">
        <v>240</v>
      </c>
      <c r="Y98" s="224" t="s">
        <v>207</v>
      </c>
      <c r="Z98" s="213"/>
      <c r="AA98" s="213"/>
      <c r="AB98" s="213"/>
      <c r="AC98" s="213"/>
      <c r="AD98" s="213"/>
      <c r="AE98" s="213"/>
      <c r="AF98" s="213"/>
      <c r="AG98" s="213" t="s">
        <v>1555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57">
        <v>85</v>
      </c>
      <c r="B99" s="258" t="s">
        <v>1844</v>
      </c>
      <c r="C99" s="268" t="s">
        <v>1845</v>
      </c>
      <c r="D99" s="259" t="s">
        <v>1554</v>
      </c>
      <c r="E99" s="260">
        <v>2</v>
      </c>
      <c r="F99" s="261"/>
      <c r="G99" s="262">
        <f>ROUND(E99*F99,2)</f>
        <v>0</v>
      </c>
      <c r="H99" s="261"/>
      <c r="I99" s="262">
        <f>ROUND(E99*H99,2)</f>
        <v>0</v>
      </c>
      <c r="J99" s="261"/>
      <c r="K99" s="262">
        <f>ROUND(E99*J99,2)</f>
        <v>0</v>
      </c>
      <c r="L99" s="262">
        <v>21</v>
      </c>
      <c r="M99" s="262">
        <f>G99*(1+L99/100)</f>
        <v>0</v>
      </c>
      <c r="N99" s="260">
        <v>0</v>
      </c>
      <c r="O99" s="260">
        <f>ROUND(E99*N99,2)</f>
        <v>0</v>
      </c>
      <c r="P99" s="260">
        <v>0</v>
      </c>
      <c r="Q99" s="260">
        <f>ROUND(E99*P99,2)</f>
        <v>0</v>
      </c>
      <c r="R99" s="262"/>
      <c r="S99" s="262" t="s">
        <v>355</v>
      </c>
      <c r="T99" s="263" t="s">
        <v>205</v>
      </c>
      <c r="U99" s="224">
        <v>0</v>
      </c>
      <c r="V99" s="224">
        <f>ROUND(E99*U99,2)</f>
        <v>0</v>
      </c>
      <c r="W99" s="224"/>
      <c r="X99" s="224" t="s">
        <v>240</v>
      </c>
      <c r="Y99" s="224" t="s">
        <v>207</v>
      </c>
      <c r="Z99" s="213"/>
      <c r="AA99" s="213"/>
      <c r="AB99" s="213"/>
      <c r="AC99" s="213"/>
      <c r="AD99" s="213"/>
      <c r="AE99" s="213"/>
      <c r="AF99" s="213"/>
      <c r="AG99" s="213" t="s">
        <v>1555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57">
        <v>86</v>
      </c>
      <c r="B100" s="258" t="s">
        <v>1846</v>
      </c>
      <c r="C100" s="268" t="s">
        <v>1847</v>
      </c>
      <c r="D100" s="259" t="s">
        <v>1554</v>
      </c>
      <c r="E100" s="260">
        <v>1</v>
      </c>
      <c r="F100" s="261"/>
      <c r="G100" s="262">
        <f>ROUND(E100*F100,2)</f>
        <v>0</v>
      </c>
      <c r="H100" s="261"/>
      <c r="I100" s="262">
        <f>ROUND(E100*H100,2)</f>
        <v>0</v>
      </c>
      <c r="J100" s="261"/>
      <c r="K100" s="262">
        <f>ROUND(E100*J100,2)</f>
        <v>0</v>
      </c>
      <c r="L100" s="262">
        <v>21</v>
      </c>
      <c r="M100" s="262">
        <f>G100*(1+L100/100)</f>
        <v>0</v>
      </c>
      <c r="N100" s="260">
        <v>0</v>
      </c>
      <c r="O100" s="260">
        <f>ROUND(E100*N100,2)</f>
        <v>0</v>
      </c>
      <c r="P100" s="260">
        <v>0</v>
      </c>
      <c r="Q100" s="260">
        <f>ROUND(E100*P100,2)</f>
        <v>0</v>
      </c>
      <c r="R100" s="262"/>
      <c r="S100" s="262" t="s">
        <v>355</v>
      </c>
      <c r="T100" s="263" t="s">
        <v>205</v>
      </c>
      <c r="U100" s="224">
        <v>0</v>
      </c>
      <c r="V100" s="224">
        <f>ROUND(E100*U100,2)</f>
        <v>0</v>
      </c>
      <c r="W100" s="224"/>
      <c r="X100" s="224" t="s">
        <v>240</v>
      </c>
      <c r="Y100" s="224" t="s">
        <v>207</v>
      </c>
      <c r="Z100" s="213"/>
      <c r="AA100" s="213"/>
      <c r="AB100" s="213"/>
      <c r="AC100" s="213"/>
      <c r="AD100" s="213"/>
      <c r="AE100" s="213"/>
      <c r="AF100" s="213"/>
      <c r="AG100" s="213" t="s">
        <v>1555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57">
        <v>87</v>
      </c>
      <c r="B101" s="258" t="s">
        <v>1848</v>
      </c>
      <c r="C101" s="268" t="s">
        <v>1849</v>
      </c>
      <c r="D101" s="259" t="s">
        <v>1554</v>
      </c>
      <c r="E101" s="260">
        <v>1</v>
      </c>
      <c r="F101" s="261"/>
      <c r="G101" s="262">
        <f>ROUND(E101*F101,2)</f>
        <v>0</v>
      </c>
      <c r="H101" s="261"/>
      <c r="I101" s="262">
        <f>ROUND(E101*H101,2)</f>
        <v>0</v>
      </c>
      <c r="J101" s="261"/>
      <c r="K101" s="262">
        <f>ROUND(E101*J101,2)</f>
        <v>0</v>
      </c>
      <c r="L101" s="262">
        <v>21</v>
      </c>
      <c r="M101" s="262">
        <f>G101*(1+L101/100)</f>
        <v>0</v>
      </c>
      <c r="N101" s="260">
        <v>0</v>
      </c>
      <c r="O101" s="260">
        <f>ROUND(E101*N101,2)</f>
        <v>0</v>
      </c>
      <c r="P101" s="260">
        <v>0</v>
      </c>
      <c r="Q101" s="260">
        <f>ROUND(E101*P101,2)</f>
        <v>0</v>
      </c>
      <c r="R101" s="262"/>
      <c r="S101" s="262" t="s">
        <v>355</v>
      </c>
      <c r="T101" s="263" t="s">
        <v>205</v>
      </c>
      <c r="U101" s="224">
        <v>0</v>
      </c>
      <c r="V101" s="224">
        <f>ROUND(E101*U101,2)</f>
        <v>0</v>
      </c>
      <c r="W101" s="224"/>
      <c r="X101" s="224" t="s">
        <v>240</v>
      </c>
      <c r="Y101" s="224" t="s">
        <v>207</v>
      </c>
      <c r="Z101" s="213"/>
      <c r="AA101" s="213"/>
      <c r="AB101" s="213"/>
      <c r="AC101" s="213"/>
      <c r="AD101" s="213"/>
      <c r="AE101" s="213"/>
      <c r="AF101" s="213"/>
      <c r="AG101" s="213" t="s">
        <v>1555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57">
        <v>88</v>
      </c>
      <c r="B102" s="258" t="s">
        <v>1850</v>
      </c>
      <c r="C102" s="268" t="s">
        <v>1851</v>
      </c>
      <c r="D102" s="259" t="s">
        <v>1554</v>
      </c>
      <c r="E102" s="260">
        <v>1</v>
      </c>
      <c r="F102" s="261"/>
      <c r="G102" s="262">
        <f>ROUND(E102*F102,2)</f>
        <v>0</v>
      </c>
      <c r="H102" s="261"/>
      <c r="I102" s="262">
        <f>ROUND(E102*H102,2)</f>
        <v>0</v>
      </c>
      <c r="J102" s="261"/>
      <c r="K102" s="262">
        <f>ROUND(E102*J102,2)</f>
        <v>0</v>
      </c>
      <c r="L102" s="262">
        <v>21</v>
      </c>
      <c r="M102" s="262">
        <f>G102*(1+L102/100)</f>
        <v>0</v>
      </c>
      <c r="N102" s="260">
        <v>0</v>
      </c>
      <c r="O102" s="260">
        <f>ROUND(E102*N102,2)</f>
        <v>0</v>
      </c>
      <c r="P102" s="260">
        <v>0</v>
      </c>
      <c r="Q102" s="260">
        <f>ROUND(E102*P102,2)</f>
        <v>0</v>
      </c>
      <c r="R102" s="262"/>
      <c r="S102" s="262" t="s">
        <v>355</v>
      </c>
      <c r="T102" s="263" t="s">
        <v>205</v>
      </c>
      <c r="U102" s="224">
        <v>0</v>
      </c>
      <c r="V102" s="224">
        <f>ROUND(E102*U102,2)</f>
        <v>0</v>
      </c>
      <c r="W102" s="224"/>
      <c r="X102" s="224" t="s">
        <v>240</v>
      </c>
      <c r="Y102" s="224" t="s">
        <v>207</v>
      </c>
      <c r="Z102" s="213"/>
      <c r="AA102" s="213"/>
      <c r="AB102" s="213"/>
      <c r="AC102" s="213"/>
      <c r="AD102" s="213"/>
      <c r="AE102" s="213"/>
      <c r="AF102" s="213"/>
      <c r="AG102" s="213" t="s">
        <v>1555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x14ac:dyDescent="0.2">
      <c r="A103" s="229" t="s">
        <v>199</v>
      </c>
      <c r="B103" s="230" t="s">
        <v>111</v>
      </c>
      <c r="C103" s="245" t="s">
        <v>112</v>
      </c>
      <c r="D103" s="231"/>
      <c r="E103" s="232"/>
      <c r="F103" s="233"/>
      <c r="G103" s="233">
        <f>SUMIF(AG104:AG111,"&lt;&gt;NOR",G104:G111)</f>
        <v>0</v>
      </c>
      <c r="H103" s="233"/>
      <c r="I103" s="233">
        <f>SUM(I104:I111)</f>
        <v>0</v>
      </c>
      <c r="J103" s="233"/>
      <c r="K103" s="233">
        <f>SUM(K104:K111)</f>
        <v>0</v>
      </c>
      <c r="L103" s="233"/>
      <c r="M103" s="233">
        <f>SUM(M104:M111)</f>
        <v>0</v>
      </c>
      <c r="N103" s="232"/>
      <c r="O103" s="232">
        <f>SUM(O104:O111)</f>
        <v>0</v>
      </c>
      <c r="P103" s="232"/>
      <c r="Q103" s="232">
        <f>SUM(Q104:Q111)</f>
        <v>0</v>
      </c>
      <c r="R103" s="233"/>
      <c r="S103" s="233"/>
      <c r="T103" s="234"/>
      <c r="U103" s="228"/>
      <c r="V103" s="228">
        <f>SUM(V104:V111)</f>
        <v>0</v>
      </c>
      <c r="W103" s="228"/>
      <c r="X103" s="228"/>
      <c r="Y103" s="228"/>
      <c r="AG103" t="s">
        <v>200</v>
      </c>
    </row>
    <row r="104" spans="1:60" outlineLevel="1" x14ac:dyDescent="0.2">
      <c r="A104" s="257">
        <v>89</v>
      </c>
      <c r="B104" s="258" t="s">
        <v>1852</v>
      </c>
      <c r="C104" s="268" t="s">
        <v>1853</v>
      </c>
      <c r="D104" s="259" t="s">
        <v>1854</v>
      </c>
      <c r="E104" s="260">
        <v>32</v>
      </c>
      <c r="F104" s="261"/>
      <c r="G104" s="262">
        <f>ROUND(E104*F104,2)</f>
        <v>0</v>
      </c>
      <c r="H104" s="261"/>
      <c r="I104" s="262">
        <f>ROUND(E104*H104,2)</f>
        <v>0</v>
      </c>
      <c r="J104" s="261"/>
      <c r="K104" s="262">
        <f>ROUND(E104*J104,2)</f>
        <v>0</v>
      </c>
      <c r="L104" s="262">
        <v>21</v>
      </c>
      <c r="M104" s="262">
        <f>G104*(1+L104/100)</f>
        <v>0</v>
      </c>
      <c r="N104" s="260">
        <v>0</v>
      </c>
      <c r="O104" s="260">
        <f>ROUND(E104*N104,2)</f>
        <v>0</v>
      </c>
      <c r="P104" s="260">
        <v>0</v>
      </c>
      <c r="Q104" s="260">
        <f>ROUND(E104*P104,2)</f>
        <v>0</v>
      </c>
      <c r="R104" s="262"/>
      <c r="S104" s="262" t="s">
        <v>355</v>
      </c>
      <c r="T104" s="263" t="s">
        <v>205</v>
      </c>
      <c r="U104" s="224">
        <v>0</v>
      </c>
      <c r="V104" s="224">
        <f>ROUND(E104*U104,2)</f>
        <v>0</v>
      </c>
      <c r="W104" s="224"/>
      <c r="X104" s="224" t="s">
        <v>240</v>
      </c>
      <c r="Y104" s="224" t="s">
        <v>207</v>
      </c>
      <c r="Z104" s="213"/>
      <c r="AA104" s="213"/>
      <c r="AB104" s="213"/>
      <c r="AC104" s="213"/>
      <c r="AD104" s="213"/>
      <c r="AE104" s="213"/>
      <c r="AF104" s="213"/>
      <c r="AG104" s="213" t="s">
        <v>1555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57">
        <v>90</v>
      </c>
      <c r="B105" s="258" t="s">
        <v>1855</v>
      </c>
      <c r="C105" s="268" t="s">
        <v>1856</v>
      </c>
      <c r="D105" s="259" t="s">
        <v>1854</v>
      </c>
      <c r="E105" s="260">
        <v>115</v>
      </c>
      <c r="F105" s="261"/>
      <c r="G105" s="262">
        <f>ROUND(E105*F105,2)</f>
        <v>0</v>
      </c>
      <c r="H105" s="261"/>
      <c r="I105" s="262">
        <f>ROUND(E105*H105,2)</f>
        <v>0</v>
      </c>
      <c r="J105" s="261"/>
      <c r="K105" s="262">
        <f>ROUND(E105*J105,2)</f>
        <v>0</v>
      </c>
      <c r="L105" s="262">
        <v>21</v>
      </c>
      <c r="M105" s="262">
        <f>G105*(1+L105/100)</f>
        <v>0</v>
      </c>
      <c r="N105" s="260">
        <v>0</v>
      </c>
      <c r="O105" s="260">
        <f>ROUND(E105*N105,2)</f>
        <v>0</v>
      </c>
      <c r="P105" s="260">
        <v>0</v>
      </c>
      <c r="Q105" s="260">
        <f>ROUND(E105*P105,2)</f>
        <v>0</v>
      </c>
      <c r="R105" s="262"/>
      <c r="S105" s="262" t="s">
        <v>355</v>
      </c>
      <c r="T105" s="263" t="s">
        <v>205</v>
      </c>
      <c r="U105" s="224">
        <v>0</v>
      </c>
      <c r="V105" s="224">
        <f>ROUND(E105*U105,2)</f>
        <v>0</v>
      </c>
      <c r="W105" s="224"/>
      <c r="X105" s="224" t="s">
        <v>240</v>
      </c>
      <c r="Y105" s="224" t="s">
        <v>207</v>
      </c>
      <c r="Z105" s="213"/>
      <c r="AA105" s="213"/>
      <c r="AB105" s="213"/>
      <c r="AC105" s="213"/>
      <c r="AD105" s="213"/>
      <c r="AE105" s="213"/>
      <c r="AF105" s="213"/>
      <c r="AG105" s="213" t="s">
        <v>1555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57">
        <v>91</v>
      </c>
      <c r="B106" s="258" t="s">
        <v>1857</v>
      </c>
      <c r="C106" s="268" t="s">
        <v>1858</v>
      </c>
      <c r="D106" s="259" t="s">
        <v>1854</v>
      </c>
      <c r="E106" s="260">
        <v>24</v>
      </c>
      <c r="F106" s="261"/>
      <c r="G106" s="262">
        <f>ROUND(E106*F106,2)</f>
        <v>0</v>
      </c>
      <c r="H106" s="261"/>
      <c r="I106" s="262">
        <f>ROUND(E106*H106,2)</f>
        <v>0</v>
      </c>
      <c r="J106" s="261"/>
      <c r="K106" s="262">
        <f>ROUND(E106*J106,2)</f>
        <v>0</v>
      </c>
      <c r="L106" s="262">
        <v>21</v>
      </c>
      <c r="M106" s="262">
        <f>G106*(1+L106/100)</f>
        <v>0</v>
      </c>
      <c r="N106" s="260">
        <v>0</v>
      </c>
      <c r="O106" s="260">
        <f>ROUND(E106*N106,2)</f>
        <v>0</v>
      </c>
      <c r="P106" s="260">
        <v>0</v>
      </c>
      <c r="Q106" s="260">
        <f>ROUND(E106*P106,2)</f>
        <v>0</v>
      </c>
      <c r="R106" s="262"/>
      <c r="S106" s="262" t="s">
        <v>355</v>
      </c>
      <c r="T106" s="263" t="s">
        <v>205</v>
      </c>
      <c r="U106" s="224">
        <v>0</v>
      </c>
      <c r="V106" s="224">
        <f>ROUND(E106*U106,2)</f>
        <v>0</v>
      </c>
      <c r="W106" s="224"/>
      <c r="X106" s="224" t="s">
        <v>240</v>
      </c>
      <c r="Y106" s="224" t="s">
        <v>207</v>
      </c>
      <c r="Z106" s="213"/>
      <c r="AA106" s="213"/>
      <c r="AB106" s="213"/>
      <c r="AC106" s="213"/>
      <c r="AD106" s="213"/>
      <c r="AE106" s="213"/>
      <c r="AF106" s="213"/>
      <c r="AG106" s="213" t="s">
        <v>1555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57">
        <v>92</v>
      </c>
      <c r="B107" s="258" t="s">
        <v>1859</v>
      </c>
      <c r="C107" s="268" t="s">
        <v>1860</v>
      </c>
      <c r="D107" s="259" t="s">
        <v>555</v>
      </c>
      <c r="E107" s="260">
        <v>1</v>
      </c>
      <c r="F107" s="261"/>
      <c r="G107" s="262">
        <f>ROUND(E107*F107,2)</f>
        <v>0</v>
      </c>
      <c r="H107" s="261"/>
      <c r="I107" s="262">
        <f>ROUND(E107*H107,2)</f>
        <v>0</v>
      </c>
      <c r="J107" s="261"/>
      <c r="K107" s="262">
        <f>ROUND(E107*J107,2)</f>
        <v>0</v>
      </c>
      <c r="L107" s="262">
        <v>21</v>
      </c>
      <c r="M107" s="262">
        <f>G107*(1+L107/100)</f>
        <v>0</v>
      </c>
      <c r="N107" s="260">
        <v>0</v>
      </c>
      <c r="O107" s="260">
        <f>ROUND(E107*N107,2)</f>
        <v>0</v>
      </c>
      <c r="P107" s="260">
        <v>0</v>
      </c>
      <c r="Q107" s="260">
        <f>ROUND(E107*P107,2)</f>
        <v>0</v>
      </c>
      <c r="R107" s="262"/>
      <c r="S107" s="262" t="s">
        <v>355</v>
      </c>
      <c r="T107" s="263" t="s">
        <v>205</v>
      </c>
      <c r="U107" s="224">
        <v>0</v>
      </c>
      <c r="V107" s="224">
        <f>ROUND(E107*U107,2)</f>
        <v>0</v>
      </c>
      <c r="W107" s="224"/>
      <c r="X107" s="224" t="s">
        <v>240</v>
      </c>
      <c r="Y107" s="224" t="s">
        <v>207</v>
      </c>
      <c r="Z107" s="213"/>
      <c r="AA107" s="213"/>
      <c r="AB107" s="213"/>
      <c r="AC107" s="213"/>
      <c r="AD107" s="213"/>
      <c r="AE107" s="213"/>
      <c r="AF107" s="213"/>
      <c r="AG107" s="213" t="s">
        <v>1555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57">
        <v>93</v>
      </c>
      <c r="B108" s="258" t="s">
        <v>1861</v>
      </c>
      <c r="C108" s="268" t="s">
        <v>1862</v>
      </c>
      <c r="D108" s="259" t="s">
        <v>555</v>
      </c>
      <c r="E108" s="260">
        <v>1</v>
      </c>
      <c r="F108" s="261"/>
      <c r="G108" s="262">
        <f>ROUND(E108*F108,2)</f>
        <v>0</v>
      </c>
      <c r="H108" s="261"/>
      <c r="I108" s="262">
        <f>ROUND(E108*H108,2)</f>
        <v>0</v>
      </c>
      <c r="J108" s="261"/>
      <c r="K108" s="262">
        <f>ROUND(E108*J108,2)</f>
        <v>0</v>
      </c>
      <c r="L108" s="262">
        <v>21</v>
      </c>
      <c r="M108" s="262">
        <f>G108*(1+L108/100)</f>
        <v>0</v>
      </c>
      <c r="N108" s="260">
        <v>0</v>
      </c>
      <c r="O108" s="260">
        <f>ROUND(E108*N108,2)</f>
        <v>0</v>
      </c>
      <c r="P108" s="260">
        <v>0</v>
      </c>
      <c r="Q108" s="260">
        <f>ROUND(E108*P108,2)</f>
        <v>0</v>
      </c>
      <c r="R108" s="262"/>
      <c r="S108" s="262" t="s">
        <v>355</v>
      </c>
      <c r="T108" s="263" t="s">
        <v>205</v>
      </c>
      <c r="U108" s="224">
        <v>0</v>
      </c>
      <c r="V108" s="224">
        <f>ROUND(E108*U108,2)</f>
        <v>0</v>
      </c>
      <c r="W108" s="224"/>
      <c r="X108" s="224" t="s">
        <v>240</v>
      </c>
      <c r="Y108" s="224" t="s">
        <v>207</v>
      </c>
      <c r="Z108" s="213"/>
      <c r="AA108" s="213"/>
      <c r="AB108" s="213"/>
      <c r="AC108" s="213"/>
      <c r="AD108" s="213"/>
      <c r="AE108" s="213"/>
      <c r="AF108" s="213"/>
      <c r="AG108" s="213" t="s">
        <v>1555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57">
        <v>94</v>
      </c>
      <c r="B109" s="258" t="s">
        <v>1863</v>
      </c>
      <c r="C109" s="268" t="s">
        <v>1864</v>
      </c>
      <c r="D109" s="259" t="s">
        <v>555</v>
      </c>
      <c r="E109" s="260">
        <v>1</v>
      </c>
      <c r="F109" s="261"/>
      <c r="G109" s="262">
        <f>ROUND(E109*F109,2)</f>
        <v>0</v>
      </c>
      <c r="H109" s="261"/>
      <c r="I109" s="262">
        <f>ROUND(E109*H109,2)</f>
        <v>0</v>
      </c>
      <c r="J109" s="261"/>
      <c r="K109" s="262">
        <f>ROUND(E109*J109,2)</f>
        <v>0</v>
      </c>
      <c r="L109" s="262">
        <v>21</v>
      </c>
      <c r="M109" s="262">
        <f>G109*(1+L109/100)</f>
        <v>0</v>
      </c>
      <c r="N109" s="260">
        <v>0</v>
      </c>
      <c r="O109" s="260">
        <f>ROUND(E109*N109,2)</f>
        <v>0</v>
      </c>
      <c r="P109" s="260">
        <v>0</v>
      </c>
      <c r="Q109" s="260">
        <f>ROUND(E109*P109,2)</f>
        <v>0</v>
      </c>
      <c r="R109" s="262"/>
      <c r="S109" s="262" t="s">
        <v>355</v>
      </c>
      <c r="T109" s="263" t="s">
        <v>205</v>
      </c>
      <c r="U109" s="224">
        <v>0</v>
      </c>
      <c r="V109" s="224">
        <f>ROUND(E109*U109,2)</f>
        <v>0</v>
      </c>
      <c r="W109" s="224"/>
      <c r="X109" s="224" t="s">
        <v>240</v>
      </c>
      <c r="Y109" s="224" t="s">
        <v>207</v>
      </c>
      <c r="Z109" s="213"/>
      <c r="AA109" s="213"/>
      <c r="AB109" s="213"/>
      <c r="AC109" s="213"/>
      <c r="AD109" s="213"/>
      <c r="AE109" s="213"/>
      <c r="AF109" s="213"/>
      <c r="AG109" s="213" t="s">
        <v>1555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57">
        <v>95</v>
      </c>
      <c r="B110" s="258" t="s">
        <v>1865</v>
      </c>
      <c r="C110" s="268" t="s">
        <v>1866</v>
      </c>
      <c r="D110" s="259" t="s">
        <v>555</v>
      </c>
      <c r="E110" s="260">
        <v>1</v>
      </c>
      <c r="F110" s="261"/>
      <c r="G110" s="262">
        <f>ROUND(E110*F110,2)</f>
        <v>0</v>
      </c>
      <c r="H110" s="261"/>
      <c r="I110" s="262">
        <f>ROUND(E110*H110,2)</f>
        <v>0</v>
      </c>
      <c r="J110" s="261"/>
      <c r="K110" s="262">
        <f>ROUND(E110*J110,2)</f>
        <v>0</v>
      </c>
      <c r="L110" s="262">
        <v>21</v>
      </c>
      <c r="M110" s="262">
        <f>G110*(1+L110/100)</f>
        <v>0</v>
      </c>
      <c r="N110" s="260">
        <v>0</v>
      </c>
      <c r="O110" s="260">
        <f>ROUND(E110*N110,2)</f>
        <v>0</v>
      </c>
      <c r="P110" s="260">
        <v>0</v>
      </c>
      <c r="Q110" s="260">
        <f>ROUND(E110*P110,2)</f>
        <v>0</v>
      </c>
      <c r="R110" s="262"/>
      <c r="S110" s="262" t="s">
        <v>355</v>
      </c>
      <c r="T110" s="263" t="s">
        <v>205</v>
      </c>
      <c r="U110" s="224">
        <v>0</v>
      </c>
      <c r="V110" s="224">
        <f>ROUND(E110*U110,2)</f>
        <v>0</v>
      </c>
      <c r="W110" s="224"/>
      <c r="X110" s="224" t="s">
        <v>240</v>
      </c>
      <c r="Y110" s="224" t="s">
        <v>207</v>
      </c>
      <c r="Z110" s="213"/>
      <c r="AA110" s="213"/>
      <c r="AB110" s="213"/>
      <c r="AC110" s="213"/>
      <c r="AD110" s="213"/>
      <c r="AE110" s="213"/>
      <c r="AF110" s="213"/>
      <c r="AG110" s="213" t="s">
        <v>1555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57">
        <v>96</v>
      </c>
      <c r="B111" s="258" t="s">
        <v>1867</v>
      </c>
      <c r="C111" s="268" t="s">
        <v>1868</v>
      </c>
      <c r="D111" s="259" t="s">
        <v>555</v>
      </c>
      <c r="E111" s="260">
        <v>1</v>
      </c>
      <c r="F111" s="261"/>
      <c r="G111" s="262">
        <f>ROUND(E111*F111,2)</f>
        <v>0</v>
      </c>
      <c r="H111" s="261"/>
      <c r="I111" s="262">
        <f>ROUND(E111*H111,2)</f>
        <v>0</v>
      </c>
      <c r="J111" s="261"/>
      <c r="K111" s="262">
        <f>ROUND(E111*J111,2)</f>
        <v>0</v>
      </c>
      <c r="L111" s="262">
        <v>21</v>
      </c>
      <c r="M111" s="262">
        <f>G111*(1+L111/100)</f>
        <v>0</v>
      </c>
      <c r="N111" s="260">
        <v>0</v>
      </c>
      <c r="O111" s="260">
        <f>ROUND(E111*N111,2)</f>
        <v>0</v>
      </c>
      <c r="P111" s="260">
        <v>0</v>
      </c>
      <c r="Q111" s="260">
        <f>ROUND(E111*P111,2)</f>
        <v>0</v>
      </c>
      <c r="R111" s="262"/>
      <c r="S111" s="262" t="s">
        <v>355</v>
      </c>
      <c r="T111" s="263" t="s">
        <v>205</v>
      </c>
      <c r="U111" s="224">
        <v>0</v>
      </c>
      <c r="V111" s="224">
        <f>ROUND(E111*U111,2)</f>
        <v>0</v>
      </c>
      <c r="W111" s="224"/>
      <c r="X111" s="224" t="s">
        <v>240</v>
      </c>
      <c r="Y111" s="224" t="s">
        <v>207</v>
      </c>
      <c r="Z111" s="213"/>
      <c r="AA111" s="213"/>
      <c r="AB111" s="213"/>
      <c r="AC111" s="213"/>
      <c r="AD111" s="213"/>
      <c r="AE111" s="213"/>
      <c r="AF111" s="213"/>
      <c r="AG111" s="213" t="s">
        <v>1555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x14ac:dyDescent="0.2">
      <c r="A112" s="229" t="s">
        <v>199</v>
      </c>
      <c r="B112" s="230" t="s">
        <v>87</v>
      </c>
      <c r="C112" s="245" t="s">
        <v>88</v>
      </c>
      <c r="D112" s="231"/>
      <c r="E112" s="232"/>
      <c r="F112" s="233"/>
      <c r="G112" s="233">
        <f>SUMIF(AG113:AG127,"&lt;&gt;NOR",G113:G127)</f>
        <v>0</v>
      </c>
      <c r="H112" s="233"/>
      <c r="I112" s="233">
        <f>SUM(I113:I127)</f>
        <v>0</v>
      </c>
      <c r="J112" s="233"/>
      <c r="K112" s="233">
        <f>SUM(K113:K127)</f>
        <v>0</v>
      </c>
      <c r="L112" s="233"/>
      <c r="M112" s="233">
        <f>SUM(M113:M127)</f>
        <v>0</v>
      </c>
      <c r="N112" s="232"/>
      <c r="O112" s="232">
        <f>SUM(O113:O127)</f>
        <v>0</v>
      </c>
      <c r="P112" s="232"/>
      <c r="Q112" s="232">
        <f>SUM(Q113:Q127)</f>
        <v>0</v>
      </c>
      <c r="R112" s="233"/>
      <c r="S112" s="233"/>
      <c r="T112" s="234"/>
      <c r="U112" s="228"/>
      <c r="V112" s="228">
        <f>SUM(V113:V127)</f>
        <v>0</v>
      </c>
      <c r="W112" s="228"/>
      <c r="X112" s="228"/>
      <c r="Y112" s="228"/>
      <c r="AG112" t="s">
        <v>200</v>
      </c>
    </row>
    <row r="113" spans="1:60" outlineLevel="1" x14ac:dyDescent="0.2">
      <c r="A113" s="257">
        <v>97</v>
      </c>
      <c r="B113" s="258" t="s">
        <v>1869</v>
      </c>
      <c r="C113" s="268" t="s">
        <v>1870</v>
      </c>
      <c r="D113" s="259" t="s">
        <v>1279</v>
      </c>
      <c r="E113" s="260">
        <v>1</v>
      </c>
      <c r="F113" s="261"/>
      <c r="G113" s="262">
        <f>ROUND(E113*F113,2)</f>
        <v>0</v>
      </c>
      <c r="H113" s="261"/>
      <c r="I113" s="262">
        <f>ROUND(E113*H113,2)</f>
        <v>0</v>
      </c>
      <c r="J113" s="261"/>
      <c r="K113" s="262">
        <f>ROUND(E113*J113,2)</f>
        <v>0</v>
      </c>
      <c r="L113" s="262">
        <v>21</v>
      </c>
      <c r="M113" s="262">
        <f>G113*(1+L113/100)</f>
        <v>0</v>
      </c>
      <c r="N113" s="260">
        <v>0</v>
      </c>
      <c r="O113" s="260">
        <f>ROUND(E113*N113,2)</f>
        <v>0</v>
      </c>
      <c r="P113" s="260">
        <v>0</v>
      </c>
      <c r="Q113" s="260">
        <f>ROUND(E113*P113,2)</f>
        <v>0</v>
      </c>
      <c r="R113" s="262"/>
      <c r="S113" s="262" t="s">
        <v>355</v>
      </c>
      <c r="T113" s="263" t="s">
        <v>205</v>
      </c>
      <c r="U113" s="224">
        <v>0</v>
      </c>
      <c r="V113" s="224">
        <f>ROUND(E113*U113,2)</f>
        <v>0</v>
      </c>
      <c r="W113" s="224"/>
      <c r="X113" s="224" t="s">
        <v>240</v>
      </c>
      <c r="Y113" s="224" t="s">
        <v>207</v>
      </c>
      <c r="Z113" s="213"/>
      <c r="AA113" s="213"/>
      <c r="AB113" s="213"/>
      <c r="AC113" s="213"/>
      <c r="AD113" s="213"/>
      <c r="AE113" s="213"/>
      <c r="AF113" s="213"/>
      <c r="AG113" s="213" t="s">
        <v>1555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57">
        <v>98</v>
      </c>
      <c r="B114" s="258" t="s">
        <v>1871</v>
      </c>
      <c r="C114" s="268" t="s">
        <v>1872</v>
      </c>
      <c r="D114" s="259" t="s">
        <v>1279</v>
      </c>
      <c r="E114" s="260">
        <v>4</v>
      </c>
      <c r="F114" s="261"/>
      <c r="G114" s="262">
        <f>ROUND(E114*F114,2)</f>
        <v>0</v>
      </c>
      <c r="H114" s="261"/>
      <c r="I114" s="262">
        <f>ROUND(E114*H114,2)</f>
        <v>0</v>
      </c>
      <c r="J114" s="261"/>
      <c r="K114" s="262">
        <f>ROUND(E114*J114,2)</f>
        <v>0</v>
      </c>
      <c r="L114" s="262">
        <v>21</v>
      </c>
      <c r="M114" s="262">
        <f>G114*(1+L114/100)</f>
        <v>0</v>
      </c>
      <c r="N114" s="260">
        <v>0</v>
      </c>
      <c r="O114" s="260">
        <f>ROUND(E114*N114,2)</f>
        <v>0</v>
      </c>
      <c r="P114" s="260">
        <v>0</v>
      </c>
      <c r="Q114" s="260">
        <f>ROUND(E114*P114,2)</f>
        <v>0</v>
      </c>
      <c r="R114" s="262"/>
      <c r="S114" s="262" t="s">
        <v>355</v>
      </c>
      <c r="T114" s="263" t="s">
        <v>205</v>
      </c>
      <c r="U114" s="224">
        <v>0</v>
      </c>
      <c r="V114" s="224">
        <f>ROUND(E114*U114,2)</f>
        <v>0</v>
      </c>
      <c r="W114" s="224"/>
      <c r="X114" s="224" t="s">
        <v>240</v>
      </c>
      <c r="Y114" s="224" t="s">
        <v>207</v>
      </c>
      <c r="Z114" s="213"/>
      <c r="AA114" s="213"/>
      <c r="AB114" s="213"/>
      <c r="AC114" s="213"/>
      <c r="AD114" s="213"/>
      <c r="AE114" s="213"/>
      <c r="AF114" s="213"/>
      <c r="AG114" s="213" t="s">
        <v>1555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57">
        <v>99</v>
      </c>
      <c r="B115" s="258" t="s">
        <v>1873</v>
      </c>
      <c r="C115" s="268" t="s">
        <v>1874</v>
      </c>
      <c r="D115" s="259" t="s">
        <v>1279</v>
      </c>
      <c r="E115" s="260">
        <v>1</v>
      </c>
      <c r="F115" s="261"/>
      <c r="G115" s="262">
        <f>ROUND(E115*F115,2)</f>
        <v>0</v>
      </c>
      <c r="H115" s="261"/>
      <c r="I115" s="262">
        <f>ROUND(E115*H115,2)</f>
        <v>0</v>
      </c>
      <c r="J115" s="261"/>
      <c r="K115" s="262">
        <f>ROUND(E115*J115,2)</f>
        <v>0</v>
      </c>
      <c r="L115" s="262">
        <v>21</v>
      </c>
      <c r="M115" s="262">
        <f>G115*(1+L115/100)</f>
        <v>0</v>
      </c>
      <c r="N115" s="260">
        <v>0</v>
      </c>
      <c r="O115" s="260">
        <f>ROUND(E115*N115,2)</f>
        <v>0</v>
      </c>
      <c r="P115" s="260">
        <v>0</v>
      </c>
      <c r="Q115" s="260">
        <f>ROUND(E115*P115,2)</f>
        <v>0</v>
      </c>
      <c r="R115" s="262"/>
      <c r="S115" s="262" t="s">
        <v>355</v>
      </c>
      <c r="T115" s="263" t="s">
        <v>205</v>
      </c>
      <c r="U115" s="224">
        <v>0</v>
      </c>
      <c r="V115" s="224">
        <f>ROUND(E115*U115,2)</f>
        <v>0</v>
      </c>
      <c r="W115" s="224"/>
      <c r="X115" s="224" t="s">
        <v>240</v>
      </c>
      <c r="Y115" s="224" t="s">
        <v>207</v>
      </c>
      <c r="Z115" s="213"/>
      <c r="AA115" s="213"/>
      <c r="AB115" s="213"/>
      <c r="AC115" s="213"/>
      <c r="AD115" s="213"/>
      <c r="AE115" s="213"/>
      <c r="AF115" s="213"/>
      <c r="AG115" s="213" t="s">
        <v>1555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57">
        <v>100</v>
      </c>
      <c r="B116" s="258" t="s">
        <v>1875</v>
      </c>
      <c r="C116" s="268" t="s">
        <v>1876</v>
      </c>
      <c r="D116" s="259" t="s">
        <v>1279</v>
      </c>
      <c r="E116" s="260">
        <v>1</v>
      </c>
      <c r="F116" s="261"/>
      <c r="G116" s="262">
        <f>ROUND(E116*F116,2)</f>
        <v>0</v>
      </c>
      <c r="H116" s="261"/>
      <c r="I116" s="262">
        <f>ROUND(E116*H116,2)</f>
        <v>0</v>
      </c>
      <c r="J116" s="261"/>
      <c r="K116" s="262">
        <f>ROUND(E116*J116,2)</f>
        <v>0</v>
      </c>
      <c r="L116" s="262">
        <v>21</v>
      </c>
      <c r="M116" s="262">
        <f>G116*(1+L116/100)</f>
        <v>0</v>
      </c>
      <c r="N116" s="260">
        <v>0</v>
      </c>
      <c r="O116" s="260">
        <f>ROUND(E116*N116,2)</f>
        <v>0</v>
      </c>
      <c r="P116" s="260">
        <v>0</v>
      </c>
      <c r="Q116" s="260">
        <f>ROUND(E116*P116,2)</f>
        <v>0</v>
      </c>
      <c r="R116" s="262"/>
      <c r="S116" s="262" t="s">
        <v>355</v>
      </c>
      <c r="T116" s="263" t="s">
        <v>205</v>
      </c>
      <c r="U116" s="224">
        <v>0</v>
      </c>
      <c r="V116" s="224">
        <f>ROUND(E116*U116,2)</f>
        <v>0</v>
      </c>
      <c r="W116" s="224"/>
      <c r="X116" s="224" t="s">
        <v>240</v>
      </c>
      <c r="Y116" s="224" t="s">
        <v>207</v>
      </c>
      <c r="Z116" s="213"/>
      <c r="AA116" s="213"/>
      <c r="AB116" s="213"/>
      <c r="AC116" s="213"/>
      <c r="AD116" s="213"/>
      <c r="AE116" s="213"/>
      <c r="AF116" s="213"/>
      <c r="AG116" s="213" t="s">
        <v>1555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57">
        <v>101</v>
      </c>
      <c r="B117" s="258" t="s">
        <v>1877</v>
      </c>
      <c r="C117" s="268" t="s">
        <v>1878</v>
      </c>
      <c r="D117" s="259" t="s">
        <v>1279</v>
      </c>
      <c r="E117" s="260">
        <v>1</v>
      </c>
      <c r="F117" s="261"/>
      <c r="G117" s="262">
        <f>ROUND(E117*F117,2)</f>
        <v>0</v>
      </c>
      <c r="H117" s="261"/>
      <c r="I117" s="262">
        <f>ROUND(E117*H117,2)</f>
        <v>0</v>
      </c>
      <c r="J117" s="261"/>
      <c r="K117" s="262">
        <f>ROUND(E117*J117,2)</f>
        <v>0</v>
      </c>
      <c r="L117" s="262">
        <v>21</v>
      </c>
      <c r="M117" s="262">
        <f>G117*(1+L117/100)</f>
        <v>0</v>
      </c>
      <c r="N117" s="260">
        <v>0</v>
      </c>
      <c r="O117" s="260">
        <f>ROUND(E117*N117,2)</f>
        <v>0</v>
      </c>
      <c r="P117" s="260">
        <v>0</v>
      </c>
      <c r="Q117" s="260">
        <f>ROUND(E117*P117,2)</f>
        <v>0</v>
      </c>
      <c r="R117" s="262"/>
      <c r="S117" s="262" t="s">
        <v>355</v>
      </c>
      <c r="T117" s="263" t="s">
        <v>205</v>
      </c>
      <c r="U117" s="224">
        <v>0</v>
      </c>
      <c r="V117" s="224">
        <f>ROUND(E117*U117,2)</f>
        <v>0</v>
      </c>
      <c r="W117" s="224"/>
      <c r="X117" s="224" t="s">
        <v>240</v>
      </c>
      <c r="Y117" s="224" t="s">
        <v>207</v>
      </c>
      <c r="Z117" s="213"/>
      <c r="AA117" s="213"/>
      <c r="AB117" s="213"/>
      <c r="AC117" s="213"/>
      <c r="AD117" s="213"/>
      <c r="AE117" s="213"/>
      <c r="AF117" s="213"/>
      <c r="AG117" s="213" t="s">
        <v>1555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57">
        <v>102</v>
      </c>
      <c r="B118" s="258" t="s">
        <v>1879</v>
      </c>
      <c r="C118" s="268" t="s">
        <v>1880</v>
      </c>
      <c r="D118" s="259" t="s">
        <v>1279</v>
      </c>
      <c r="E118" s="260">
        <v>1</v>
      </c>
      <c r="F118" s="261"/>
      <c r="G118" s="262">
        <f>ROUND(E118*F118,2)</f>
        <v>0</v>
      </c>
      <c r="H118" s="261"/>
      <c r="I118" s="262">
        <f>ROUND(E118*H118,2)</f>
        <v>0</v>
      </c>
      <c r="J118" s="261"/>
      <c r="K118" s="262">
        <f>ROUND(E118*J118,2)</f>
        <v>0</v>
      </c>
      <c r="L118" s="262">
        <v>21</v>
      </c>
      <c r="M118" s="262">
        <f>G118*(1+L118/100)</f>
        <v>0</v>
      </c>
      <c r="N118" s="260">
        <v>0</v>
      </c>
      <c r="O118" s="260">
        <f>ROUND(E118*N118,2)</f>
        <v>0</v>
      </c>
      <c r="P118" s="260">
        <v>0</v>
      </c>
      <c r="Q118" s="260">
        <f>ROUND(E118*P118,2)</f>
        <v>0</v>
      </c>
      <c r="R118" s="262"/>
      <c r="S118" s="262" t="s">
        <v>355</v>
      </c>
      <c r="T118" s="263" t="s">
        <v>205</v>
      </c>
      <c r="U118" s="224">
        <v>0</v>
      </c>
      <c r="V118" s="224">
        <f>ROUND(E118*U118,2)</f>
        <v>0</v>
      </c>
      <c r="W118" s="224"/>
      <c r="X118" s="224" t="s">
        <v>240</v>
      </c>
      <c r="Y118" s="224" t="s">
        <v>207</v>
      </c>
      <c r="Z118" s="213"/>
      <c r="AA118" s="213"/>
      <c r="AB118" s="213"/>
      <c r="AC118" s="213"/>
      <c r="AD118" s="213"/>
      <c r="AE118" s="213"/>
      <c r="AF118" s="213"/>
      <c r="AG118" s="213" t="s">
        <v>1555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57">
        <v>103</v>
      </c>
      <c r="B119" s="258" t="s">
        <v>1881</v>
      </c>
      <c r="C119" s="268" t="s">
        <v>1882</v>
      </c>
      <c r="D119" s="259" t="s">
        <v>1279</v>
      </c>
      <c r="E119" s="260">
        <v>1</v>
      </c>
      <c r="F119" s="261"/>
      <c r="G119" s="262">
        <f>ROUND(E119*F119,2)</f>
        <v>0</v>
      </c>
      <c r="H119" s="261"/>
      <c r="I119" s="262">
        <f>ROUND(E119*H119,2)</f>
        <v>0</v>
      </c>
      <c r="J119" s="261"/>
      <c r="K119" s="262">
        <f>ROUND(E119*J119,2)</f>
        <v>0</v>
      </c>
      <c r="L119" s="262">
        <v>21</v>
      </c>
      <c r="M119" s="262">
        <f>G119*(1+L119/100)</f>
        <v>0</v>
      </c>
      <c r="N119" s="260">
        <v>0</v>
      </c>
      <c r="O119" s="260">
        <f>ROUND(E119*N119,2)</f>
        <v>0</v>
      </c>
      <c r="P119" s="260">
        <v>0</v>
      </c>
      <c r="Q119" s="260">
        <f>ROUND(E119*P119,2)</f>
        <v>0</v>
      </c>
      <c r="R119" s="262"/>
      <c r="S119" s="262" t="s">
        <v>355</v>
      </c>
      <c r="T119" s="263" t="s">
        <v>205</v>
      </c>
      <c r="U119" s="224">
        <v>0</v>
      </c>
      <c r="V119" s="224">
        <f>ROUND(E119*U119,2)</f>
        <v>0</v>
      </c>
      <c r="W119" s="224"/>
      <c r="X119" s="224" t="s">
        <v>240</v>
      </c>
      <c r="Y119" s="224" t="s">
        <v>207</v>
      </c>
      <c r="Z119" s="213"/>
      <c r="AA119" s="213"/>
      <c r="AB119" s="213"/>
      <c r="AC119" s="213"/>
      <c r="AD119" s="213"/>
      <c r="AE119" s="213"/>
      <c r="AF119" s="213"/>
      <c r="AG119" s="213" t="s">
        <v>1555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57">
        <v>104</v>
      </c>
      <c r="B120" s="258" t="s">
        <v>1883</v>
      </c>
      <c r="C120" s="268" t="s">
        <v>1884</v>
      </c>
      <c r="D120" s="259" t="s">
        <v>1279</v>
      </c>
      <c r="E120" s="260">
        <v>2</v>
      </c>
      <c r="F120" s="261"/>
      <c r="G120" s="262">
        <f>ROUND(E120*F120,2)</f>
        <v>0</v>
      </c>
      <c r="H120" s="261"/>
      <c r="I120" s="262">
        <f>ROUND(E120*H120,2)</f>
        <v>0</v>
      </c>
      <c r="J120" s="261"/>
      <c r="K120" s="262">
        <f>ROUND(E120*J120,2)</f>
        <v>0</v>
      </c>
      <c r="L120" s="262">
        <v>21</v>
      </c>
      <c r="M120" s="262">
        <f>G120*(1+L120/100)</f>
        <v>0</v>
      </c>
      <c r="N120" s="260">
        <v>0</v>
      </c>
      <c r="O120" s="260">
        <f>ROUND(E120*N120,2)</f>
        <v>0</v>
      </c>
      <c r="P120" s="260">
        <v>0</v>
      </c>
      <c r="Q120" s="260">
        <f>ROUND(E120*P120,2)</f>
        <v>0</v>
      </c>
      <c r="R120" s="262"/>
      <c r="S120" s="262" t="s">
        <v>355</v>
      </c>
      <c r="T120" s="263" t="s">
        <v>205</v>
      </c>
      <c r="U120" s="224">
        <v>0</v>
      </c>
      <c r="V120" s="224">
        <f>ROUND(E120*U120,2)</f>
        <v>0</v>
      </c>
      <c r="W120" s="224"/>
      <c r="X120" s="224" t="s">
        <v>240</v>
      </c>
      <c r="Y120" s="224" t="s">
        <v>207</v>
      </c>
      <c r="Z120" s="213"/>
      <c r="AA120" s="213"/>
      <c r="AB120" s="213"/>
      <c r="AC120" s="213"/>
      <c r="AD120" s="213"/>
      <c r="AE120" s="213"/>
      <c r="AF120" s="213"/>
      <c r="AG120" s="213" t="s">
        <v>1555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57">
        <v>105</v>
      </c>
      <c r="B121" s="258" t="s">
        <v>1885</v>
      </c>
      <c r="C121" s="268" t="s">
        <v>1886</v>
      </c>
      <c r="D121" s="259" t="s">
        <v>1279</v>
      </c>
      <c r="E121" s="260">
        <v>2</v>
      </c>
      <c r="F121" s="261"/>
      <c r="G121" s="262">
        <f>ROUND(E121*F121,2)</f>
        <v>0</v>
      </c>
      <c r="H121" s="261"/>
      <c r="I121" s="262">
        <f>ROUND(E121*H121,2)</f>
        <v>0</v>
      </c>
      <c r="J121" s="261"/>
      <c r="K121" s="262">
        <f>ROUND(E121*J121,2)</f>
        <v>0</v>
      </c>
      <c r="L121" s="262">
        <v>21</v>
      </c>
      <c r="M121" s="262">
        <f>G121*(1+L121/100)</f>
        <v>0</v>
      </c>
      <c r="N121" s="260">
        <v>0</v>
      </c>
      <c r="O121" s="260">
        <f>ROUND(E121*N121,2)</f>
        <v>0</v>
      </c>
      <c r="P121" s="260">
        <v>0</v>
      </c>
      <c r="Q121" s="260">
        <f>ROUND(E121*P121,2)</f>
        <v>0</v>
      </c>
      <c r="R121" s="262"/>
      <c r="S121" s="262" t="s">
        <v>355</v>
      </c>
      <c r="T121" s="263" t="s">
        <v>205</v>
      </c>
      <c r="U121" s="224">
        <v>0</v>
      </c>
      <c r="V121" s="224">
        <f>ROUND(E121*U121,2)</f>
        <v>0</v>
      </c>
      <c r="W121" s="224"/>
      <c r="X121" s="224" t="s">
        <v>240</v>
      </c>
      <c r="Y121" s="224" t="s">
        <v>207</v>
      </c>
      <c r="Z121" s="213"/>
      <c r="AA121" s="213"/>
      <c r="AB121" s="213"/>
      <c r="AC121" s="213"/>
      <c r="AD121" s="213"/>
      <c r="AE121" s="213"/>
      <c r="AF121" s="213"/>
      <c r="AG121" s="213" t="s">
        <v>1555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57">
        <v>106</v>
      </c>
      <c r="B122" s="258" t="s">
        <v>1887</v>
      </c>
      <c r="C122" s="268" t="s">
        <v>1888</v>
      </c>
      <c r="D122" s="259" t="s">
        <v>1279</v>
      </c>
      <c r="E122" s="260">
        <v>2</v>
      </c>
      <c r="F122" s="261"/>
      <c r="G122" s="262">
        <f>ROUND(E122*F122,2)</f>
        <v>0</v>
      </c>
      <c r="H122" s="261"/>
      <c r="I122" s="262">
        <f>ROUND(E122*H122,2)</f>
        <v>0</v>
      </c>
      <c r="J122" s="261"/>
      <c r="K122" s="262">
        <f>ROUND(E122*J122,2)</f>
        <v>0</v>
      </c>
      <c r="L122" s="262">
        <v>21</v>
      </c>
      <c r="M122" s="262">
        <f>G122*(1+L122/100)</f>
        <v>0</v>
      </c>
      <c r="N122" s="260">
        <v>0</v>
      </c>
      <c r="O122" s="260">
        <f>ROUND(E122*N122,2)</f>
        <v>0</v>
      </c>
      <c r="P122" s="260">
        <v>0</v>
      </c>
      <c r="Q122" s="260">
        <f>ROUND(E122*P122,2)</f>
        <v>0</v>
      </c>
      <c r="R122" s="262"/>
      <c r="S122" s="262" t="s">
        <v>355</v>
      </c>
      <c r="T122" s="263" t="s">
        <v>205</v>
      </c>
      <c r="U122" s="224">
        <v>0</v>
      </c>
      <c r="V122" s="224">
        <f>ROUND(E122*U122,2)</f>
        <v>0</v>
      </c>
      <c r="W122" s="224"/>
      <c r="X122" s="224" t="s">
        <v>240</v>
      </c>
      <c r="Y122" s="224" t="s">
        <v>207</v>
      </c>
      <c r="Z122" s="213"/>
      <c r="AA122" s="213"/>
      <c r="AB122" s="213"/>
      <c r="AC122" s="213"/>
      <c r="AD122" s="213"/>
      <c r="AE122" s="213"/>
      <c r="AF122" s="213"/>
      <c r="AG122" s="213" t="s">
        <v>1555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57">
        <v>107</v>
      </c>
      <c r="B123" s="258" t="s">
        <v>1889</v>
      </c>
      <c r="C123" s="268" t="s">
        <v>1890</v>
      </c>
      <c r="D123" s="259" t="s">
        <v>1279</v>
      </c>
      <c r="E123" s="260">
        <v>1</v>
      </c>
      <c r="F123" s="261"/>
      <c r="G123" s="262">
        <f>ROUND(E123*F123,2)</f>
        <v>0</v>
      </c>
      <c r="H123" s="261"/>
      <c r="I123" s="262">
        <f>ROUND(E123*H123,2)</f>
        <v>0</v>
      </c>
      <c r="J123" s="261"/>
      <c r="K123" s="262">
        <f>ROUND(E123*J123,2)</f>
        <v>0</v>
      </c>
      <c r="L123" s="262">
        <v>21</v>
      </c>
      <c r="M123" s="262">
        <f>G123*(1+L123/100)</f>
        <v>0</v>
      </c>
      <c r="N123" s="260">
        <v>0</v>
      </c>
      <c r="O123" s="260">
        <f>ROUND(E123*N123,2)</f>
        <v>0</v>
      </c>
      <c r="P123" s="260">
        <v>0</v>
      </c>
      <c r="Q123" s="260">
        <f>ROUND(E123*P123,2)</f>
        <v>0</v>
      </c>
      <c r="R123" s="262"/>
      <c r="S123" s="262" t="s">
        <v>355</v>
      </c>
      <c r="T123" s="263" t="s">
        <v>205</v>
      </c>
      <c r="U123" s="224">
        <v>0</v>
      </c>
      <c r="V123" s="224">
        <f>ROUND(E123*U123,2)</f>
        <v>0</v>
      </c>
      <c r="W123" s="224"/>
      <c r="X123" s="224" t="s">
        <v>240</v>
      </c>
      <c r="Y123" s="224" t="s">
        <v>207</v>
      </c>
      <c r="Z123" s="213"/>
      <c r="AA123" s="213"/>
      <c r="AB123" s="213"/>
      <c r="AC123" s="213"/>
      <c r="AD123" s="213"/>
      <c r="AE123" s="213"/>
      <c r="AF123" s="213"/>
      <c r="AG123" s="213" t="s">
        <v>1555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57">
        <v>108</v>
      </c>
      <c r="B124" s="258" t="s">
        <v>1891</v>
      </c>
      <c r="C124" s="268" t="s">
        <v>1892</v>
      </c>
      <c r="D124" s="259" t="s">
        <v>1279</v>
      </c>
      <c r="E124" s="260">
        <v>1</v>
      </c>
      <c r="F124" s="261"/>
      <c r="G124" s="262">
        <f>ROUND(E124*F124,2)</f>
        <v>0</v>
      </c>
      <c r="H124" s="261"/>
      <c r="I124" s="262">
        <f>ROUND(E124*H124,2)</f>
        <v>0</v>
      </c>
      <c r="J124" s="261"/>
      <c r="K124" s="262">
        <f>ROUND(E124*J124,2)</f>
        <v>0</v>
      </c>
      <c r="L124" s="262">
        <v>21</v>
      </c>
      <c r="M124" s="262">
        <f>G124*(1+L124/100)</f>
        <v>0</v>
      </c>
      <c r="N124" s="260">
        <v>0</v>
      </c>
      <c r="O124" s="260">
        <f>ROUND(E124*N124,2)</f>
        <v>0</v>
      </c>
      <c r="P124" s="260">
        <v>0</v>
      </c>
      <c r="Q124" s="260">
        <f>ROUND(E124*P124,2)</f>
        <v>0</v>
      </c>
      <c r="R124" s="262"/>
      <c r="S124" s="262" t="s">
        <v>355</v>
      </c>
      <c r="T124" s="263" t="s">
        <v>205</v>
      </c>
      <c r="U124" s="224">
        <v>0</v>
      </c>
      <c r="V124" s="224">
        <f>ROUND(E124*U124,2)</f>
        <v>0</v>
      </c>
      <c r="W124" s="224"/>
      <c r="X124" s="224" t="s">
        <v>240</v>
      </c>
      <c r="Y124" s="224" t="s">
        <v>207</v>
      </c>
      <c r="Z124" s="213"/>
      <c r="AA124" s="213"/>
      <c r="AB124" s="213"/>
      <c r="AC124" s="213"/>
      <c r="AD124" s="213"/>
      <c r="AE124" s="213"/>
      <c r="AF124" s="213"/>
      <c r="AG124" s="213" t="s">
        <v>1555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57">
        <v>109</v>
      </c>
      <c r="B125" s="258" t="s">
        <v>1893</v>
      </c>
      <c r="C125" s="268" t="s">
        <v>1894</v>
      </c>
      <c r="D125" s="259" t="s">
        <v>1079</v>
      </c>
      <c r="E125" s="260">
        <v>3</v>
      </c>
      <c r="F125" s="261"/>
      <c r="G125" s="262">
        <f>ROUND(E125*F125,2)</f>
        <v>0</v>
      </c>
      <c r="H125" s="261"/>
      <c r="I125" s="262">
        <f>ROUND(E125*H125,2)</f>
        <v>0</v>
      </c>
      <c r="J125" s="261"/>
      <c r="K125" s="262">
        <f>ROUND(E125*J125,2)</f>
        <v>0</v>
      </c>
      <c r="L125" s="262">
        <v>21</v>
      </c>
      <c r="M125" s="262">
        <f>G125*(1+L125/100)</f>
        <v>0</v>
      </c>
      <c r="N125" s="260">
        <v>0</v>
      </c>
      <c r="O125" s="260">
        <f>ROUND(E125*N125,2)</f>
        <v>0</v>
      </c>
      <c r="P125" s="260">
        <v>0</v>
      </c>
      <c r="Q125" s="260">
        <f>ROUND(E125*P125,2)</f>
        <v>0</v>
      </c>
      <c r="R125" s="262"/>
      <c r="S125" s="262" t="s">
        <v>355</v>
      </c>
      <c r="T125" s="263" t="s">
        <v>205</v>
      </c>
      <c r="U125" s="224">
        <v>0</v>
      </c>
      <c r="V125" s="224">
        <f>ROUND(E125*U125,2)</f>
        <v>0</v>
      </c>
      <c r="W125" s="224"/>
      <c r="X125" s="224" t="s">
        <v>240</v>
      </c>
      <c r="Y125" s="224" t="s">
        <v>207</v>
      </c>
      <c r="Z125" s="213"/>
      <c r="AA125" s="213"/>
      <c r="AB125" s="213"/>
      <c r="AC125" s="213"/>
      <c r="AD125" s="213"/>
      <c r="AE125" s="213"/>
      <c r="AF125" s="213"/>
      <c r="AG125" s="213" t="s">
        <v>1555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57">
        <v>110</v>
      </c>
      <c r="B126" s="258" t="s">
        <v>1895</v>
      </c>
      <c r="C126" s="268" t="s">
        <v>1896</v>
      </c>
      <c r="D126" s="259" t="s">
        <v>1897</v>
      </c>
      <c r="E126" s="260">
        <v>3</v>
      </c>
      <c r="F126" s="261"/>
      <c r="G126" s="262">
        <f>ROUND(E126*F126,2)</f>
        <v>0</v>
      </c>
      <c r="H126" s="261"/>
      <c r="I126" s="262">
        <f>ROUND(E126*H126,2)</f>
        <v>0</v>
      </c>
      <c r="J126" s="261"/>
      <c r="K126" s="262">
        <f>ROUND(E126*J126,2)</f>
        <v>0</v>
      </c>
      <c r="L126" s="262">
        <v>21</v>
      </c>
      <c r="M126" s="262">
        <f>G126*(1+L126/100)</f>
        <v>0</v>
      </c>
      <c r="N126" s="260">
        <v>0</v>
      </c>
      <c r="O126" s="260">
        <f>ROUND(E126*N126,2)</f>
        <v>0</v>
      </c>
      <c r="P126" s="260">
        <v>0</v>
      </c>
      <c r="Q126" s="260">
        <f>ROUND(E126*P126,2)</f>
        <v>0</v>
      </c>
      <c r="R126" s="262"/>
      <c r="S126" s="262" t="s">
        <v>355</v>
      </c>
      <c r="T126" s="263" t="s">
        <v>205</v>
      </c>
      <c r="U126" s="224">
        <v>0</v>
      </c>
      <c r="V126" s="224">
        <f>ROUND(E126*U126,2)</f>
        <v>0</v>
      </c>
      <c r="W126" s="224"/>
      <c r="X126" s="224" t="s">
        <v>240</v>
      </c>
      <c r="Y126" s="224" t="s">
        <v>207</v>
      </c>
      <c r="Z126" s="213"/>
      <c r="AA126" s="213"/>
      <c r="AB126" s="213"/>
      <c r="AC126" s="213"/>
      <c r="AD126" s="213"/>
      <c r="AE126" s="213"/>
      <c r="AF126" s="213"/>
      <c r="AG126" s="213" t="s">
        <v>1555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6">
        <v>111</v>
      </c>
      <c r="B127" s="237" t="s">
        <v>1898</v>
      </c>
      <c r="C127" s="246" t="s">
        <v>1899</v>
      </c>
      <c r="D127" s="238" t="s">
        <v>1900</v>
      </c>
      <c r="E127" s="239">
        <v>220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0</v>
      </c>
      <c r="O127" s="239">
        <f>ROUND(E127*N127,2)</f>
        <v>0</v>
      </c>
      <c r="P127" s="239">
        <v>0</v>
      </c>
      <c r="Q127" s="239">
        <f>ROUND(E127*P127,2)</f>
        <v>0</v>
      </c>
      <c r="R127" s="241"/>
      <c r="S127" s="241" t="s">
        <v>355</v>
      </c>
      <c r="T127" s="242" t="s">
        <v>205</v>
      </c>
      <c r="U127" s="224">
        <v>0</v>
      </c>
      <c r="V127" s="224">
        <f>ROUND(E127*U127,2)</f>
        <v>0</v>
      </c>
      <c r="W127" s="224"/>
      <c r="X127" s="224" t="s">
        <v>240</v>
      </c>
      <c r="Y127" s="224" t="s">
        <v>207</v>
      </c>
      <c r="Z127" s="213"/>
      <c r="AA127" s="213"/>
      <c r="AB127" s="213"/>
      <c r="AC127" s="213"/>
      <c r="AD127" s="213"/>
      <c r="AE127" s="213"/>
      <c r="AF127" s="213"/>
      <c r="AG127" s="213" t="s">
        <v>1555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x14ac:dyDescent="0.2">
      <c r="A128" s="3"/>
      <c r="B128" s="4"/>
      <c r="C128" s="249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v>12</v>
      </c>
      <c r="AF128">
        <v>21</v>
      </c>
      <c r="AG128" t="s">
        <v>185</v>
      </c>
    </row>
    <row r="129" spans="1:33" x14ac:dyDescent="0.2">
      <c r="A129" s="216"/>
      <c r="B129" s="217" t="s">
        <v>29</v>
      </c>
      <c r="C129" s="250"/>
      <c r="D129" s="218"/>
      <c r="E129" s="219"/>
      <c r="F129" s="219"/>
      <c r="G129" s="235">
        <f>G8+G42+G45+G68+G71+G96+G103+G112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f>SUMIF(L7:L127,AE128,G7:G127)</f>
        <v>0</v>
      </c>
      <c r="AF129">
        <f>SUMIF(L7:L127,AF128,G7:G127)</f>
        <v>0</v>
      </c>
      <c r="AG129" t="s">
        <v>233</v>
      </c>
    </row>
    <row r="130" spans="1:33" x14ac:dyDescent="0.2">
      <c r="C130" s="251"/>
      <c r="D130" s="10"/>
      <c r="AG130" t="s">
        <v>234</v>
      </c>
    </row>
    <row r="131" spans="1:33" x14ac:dyDescent="0.2">
      <c r="D131" s="10"/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/GFi2hKwz8jdf1kBdYwG8iHXZAL9IKKynd7alte3abm/bdsU25SJn2okbjleJVJeoU12GYnzxS9IQdkAn3brQ==" saltValue="CL1R9QAE3xj6MaeVXv0c6Q==" spinCount="100000" sheet="1" formatRows="0"/>
  <mergeCells count="5">
    <mergeCell ref="A1:G1"/>
    <mergeCell ref="C2:G2"/>
    <mergeCell ref="C3:G3"/>
    <mergeCell ref="C4:G4"/>
    <mergeCell ref="C70:G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OVN ON_VN Naklady</vt:lpstr>
      <vt:lpstr>D.1 D.1.1. Pol</vt:lpstr>
      <vt:lpstr>D.1.4.1 D.1.4.1. Pol</vt:lpstr>
      <vt:lpstr>D.1.4.2 1 Pol</vt:lpstr>
      <vt:lpstr>D.1.4.6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 D.1.1. Pol'!Názvy_tisku</vt:lpstr>
      <vt:lpstr>'D.1.4.1 D.1.4.1. Pol'!Názvy_tisku</vt:lpstr>
      <vt:lpstr>'D.1.4.2 1 Pol'!Názvy_tisku</vt:lpstr>
      <vt:lpstr>'D.1.4.6 01 Pol'!Názvy_tisku</vt:lpstr>
      <vt:lpstr>'OVN ON_VN Naklady'!Názvy_tisku</vt:lpstr>
      <vt:lpstr>oadresa</vt:lpstr>
      <vt:lpstr>Stavba!Objednatel</vt:lpstr>
      <vt:lpstr>Stavba!Objekt</vt:lpstr>
      <vt:lpstr>'D.1 D.1.1. Pol'!Oblast_tisku</vt:lpstr>
      <vt:lpstr>'D.1.4.1 D.1.4.1. Pol'!Oblast_tisku</vt:lpstr>
      <vt:lpstr>'D.1.4.2 1 Pol'!Oblast_tisku</vt:lpstr>
      <vt:lpstr>'D.1.4.6 01 Pol'!Oblast_tisku</vt:lpstr>
      <vt:lpstr>'OVN ON_VN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Hanáček</dc:creator>
  <cp:lastModifiedBy>Patrik Hanáček</cp:lastModifiedBy>
  <cp:lastPrinted>2019-03-19T12:27:02Z</cp:lastPrinted>
  <dcterms:created xsi:type="dcterms:W3CDTF">2009-04-08T07:15:50Z</dcterms:created>
  <dcterms:modified xsi:type="dcterms:W3CDTF">2024-04-15T08:21:23Z</dcterms:modified>
</cp:coreProperties>
</file>