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MŠ,ZŠ,PRŠ H. ČESKÁ - kanalizace\"/>
    </mc:Choice>
  </mc:AlternateContent>
  <xr:revisionPtr revIDLastSave="0" documentId="8_{D89D1ED2-0527-47B3-969D-6FADA4924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17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2417_01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2417_01 Pol'!$A$1:$Y$257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H41" i="1" s="1"/>
  <c r="I41" i="1" s="1"/>
  <c r="F41" i="1"/>
  <c r="G40" i="1"/>
  <c r="F40" i="1"/>
  <c r="G39" i="1"/>
  <c r="F39" i="1"/>
  <c r="G247" i="12"/>
  <c r="G8" i="12"/>
  <c r="K8" i="12"/>
  <c r="Q8" i="12"/>
  <c r="V8" i="12"/>
  <c r="G9" i="12"/>
  <c r="I9" i="12"/>
  <c r="I8" i="12" s="1"/>
  <c r="K9" i="12"/>
  <c r="M9" i="12"/>
  <c r="M8" i="12" s="1"/>
  <c r="O9" i="12"/>
  <c r="O8" i="12" s="1"/>
  <c r="Q9" i="12"/>
  <c r="V9" i="12"/>
  <c r="G12" i="12"/>
  <c r="I12" i="12"/>
  <c r="I11" i="12" s="1"/>
  <c r="K12" i="12"/>
  <c r="K11" i="12" s="1"/>
  <c r="M12" i="12"/>
  <c r="O12" i="12"/>
  <c r="Q12" i="12"/>
  <c r="Q11" i="12" s="1"/>
  <c r="V12" i="12"/>
  <c r="G14" i="12"/>
  <c r="M14" i="12" s="1"/>
  <c r="I14" i="12"/>
  <c r="K14" i="12"/>
  <c r="O14" i="12"/>
  <c r="O11" i="12" s="1"/>
  <c r="Q14" i="12"/>
  <c r="V14" i="12"/>
  <c r="G16" i="12"/>
  <c r="G11" i="12" s="1"/>
  <c r="I16" i="12"/>
  <c r="K16" i="12"/>
  <c r="O16" i="12"/>
  <c r="Q16" i="12"/>
  <c r="V16" i="12"/>
  <c r="V11" i="12" s="1"/>
  <c r="G18" i="12"/>
  <c r="M18" i="12" s="1"/>
  <c r="I18" i="12"/>
  <c r="K18" i="12"/>
  <c r="O18" i="12"/>
  <c r="Q18" i="12"/>
  <c r="V18" i="12"/>
  <c r="G23" i="12"/>
  <c r="I23" i="12"/>
  <c r="K23" i="12"/>
  <c r="M23" i="12"/>
  <c r="O23" i="12"/>
  <c r="Q23" i="12"/>
  <c r="V23" i="12"/>
  <c r="G25" i="12"/>
  <c r="V25" i="12"/>
  <c r="G26" i="12"/>
  <c r="I26" i="12"/>
  <c r="I25" i="12" s="1"/>
  <c r="K26" i="12"/>
  <c r="K25" i="12" s="1"/>
  <c r="M26" i="12"/>
  <c r="O26" i="12"/>
  <c r="Q26" i="12"/>
  <c r="Q25" i="12" s="1"/>
  <c r="V26" i="12"/>
  <c r="G28" i="12"/>
  <c r="M28" i="12" s="1"/>
  <c r="M25" i="12" s="1"/>
  <c r="I28" i="12"/>
  <c r="K28" i="12"/>
  <c r="O28" i="12"/>
  <c r="O25" i="12" s="1"/>
  <c r="Q28" i="12"/>
  <c r="V28" i="12"/>
  <c r="G31" i="12"/>
  <c r="I31" i="12"/>
  <c r="V31" i="12"/>
  <c r="G32" i="12"/>
  <c r="M32" i="12" s="1"/>
  <c r="M31" i="12" s="1"/>
  <c r="I32" i="12"/>
  <c r="K32" i="12"/>
  <c r="K31" i="12" s="1"/>
  <c r="O32" i="12"/>
  <c r="O31" i="12" s="1"/>
  <c r="Q32" i="12"/>
  <c r="Q31" i="12" s="1"/>
  <c r="V32" i="12"/>
  <c r="O34" i="12"/>
  <c r="G35" i="12"/>
  <c r="G34" i="12" s="1"/>
  <c r="I35" i="12"/>
  <c r="K35" i="12"/>
  <c r="K34" i="12" s="1"/>
  <c r="M35" i="12"/>
  <c r="M34" i="12" s="1"/>
  <c r="O35" i="12"/>
  <c r="Q35" i="12"/>
  <c r="Q34" i="12" s="1"/>
  <c r="V35" i="12"/>
  <c r="V34" i="12" s="1"/>
  <c r="G37" i="12"/>
  <c r="I37" i="12"/>
  <c r="K37" i="12"/>
  <c r="M37" i="12"/>
  <c r="O37" i="12"/>
  <c r="Q37" i="12"/>
  <c r="V37" i="12"/>
  <c r="G40" i="12"/>
  <c r="I40" i="12"/>
  <c r="I34" i="12" s="1"/>
  <c r="K40" i="12"/>
  <c r="M40" i="12"/>
  <c r="O40" i="12"/>
  <c r="Q40" i="12"/>
  <c r="V40" i="12"/>
  <c r="G42" i="12"/>
  <c r="I42" i="12"/>
  <c r="V42" i="12"/>
  <c r="G43" i="12"/>
  <c r="M43" i="12" s="1"/>
  <c r="M42" i="12" s="1"/>
  <c r="I43" i="12"/>
  <c r="K43" i="12"/>
  <c r="K42" i="12" s="1"/>
  <c r="O43" i="12"/>
  <c r="O42" i="12" s="1"/>
  <c r="Q43" i="12"/>
  <c r="Q42" i="12" s="1"/>
  <c r="V43" i="12"/>
  <c r="G46" i="12"/>
  <c r="G45" i="12" s="1"/>
  <c r="I46" i="12"/>
  <c r="K46" i="12"/>
  <c r="K45" i="12" s="1"/>
  <c r="M46" i="12"/>
  <c r="O46" i="12"/>
  <c r="Q46" i="12"/>
  <c r="Q45" i="12" s="1"/>
  <c r="V46" i="12"/>
  <c r="V45" i="12" s="1"/>
  <c r="G48" i="12"/>
  <c r="I48" i="12"/>
  <c r="K48" i="12"/>
  <c r="M48" i="12"/>
  <c r="O48" i="12"/>
  <c r="Q48" i="12"/>
  <c r="V48" i="12"/>
  <c r="G50" i="12"/>
  <c r="I50" i="12"/>
  <c r="I45" i="12" s="1"/>
  <c r="K50" i="12"/>
  <c r="M50" i="12"/>
  <c r="O50" i="12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O45" i="12" s="1"/>
  <c r="Q62" i="12"/>
  <c r="V62" i="12"/>
  <c r="G64" i="12"/>
  <c r="I64" i="12"/>
  <c r="K64" i="12"/>
  <c r="M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G75" i="12"/>
  <c r="K75" i="12"/>
  <c r="Q75" i="12"/>
  <c r="V75" i="12"/>
  <c r="G76" i="12"/>
  <c r="M76" i="12" s="1"/>
  <c r="M75" i="12" s="1"/>
  <c r="I76" i="12"/>
  <c r="I75" i="12" s="1"/>
  <c r="K76" i="12"/>
  <c r="O76" i="12"/>
  <c r="O75" i="12" s="1"/>
  <c r="Q76" i="12"/>
  <c r="V76" i="12"/>
  <c r="G78" i="12"/>
  <c r="I78" i="12"/>
  <c r="I77" i="12" s="1"/>
  <c r="K78" i="12"/>
  <c r="K77" i="12" s="1"/>
  <c r="M78" i="12"/>
  <c r="O78" i="12"/>
  <c r="Q78" i="12"/>
  <c r="Q77" i="12" s="1"/>
  <c r="V78" i="12"/>
  <c r="G80" i="12"/>
  <c r="I80" i="12"/>
  <c r="K80" i="12"/>
  <c r="M80" i="12"/>
  <c r="O80" i="12"/>
  <c r="O77" i="12" s="1"/>
  <c r="Q80" i="12"/>
  <c r="V80" i="12"/>
  <c r="G82" i="12"/>
  <c r="G77" i="12" s="1"/>
  <c r="I82" i="12"/>
  <c r="K82" i="12"/>
  <c r="O82" i="12"/>
  <c r="Q82" i="12"/>
  <c r="V82" i="12"/>
  <c r="V77" i="12" s="1"/>
  <c r="G84" i="12"/>
  <c r="M84" i="12" s="1"/>
  <c r="I84" i="12"/>
  <c r="I83" i="12" s="1"/>
  <c r="K84" i="12"/>
  <c r="O84" i="12"/>
  <c r="O83" i="12" s="1"/>
  <c r="Q84" i="12"/>
  <c r="V84" i="12"/>
  <c r="G85" i="12"/>
  <c r="G83" i="12" s="1"/>
  <c r="I85" i="12"/>
  <c r="K85" i="12"/>
  <c r="M85" i="12"/>
  <c r="O85" i="12"/>
  <c r="Q85" i="12"/>
  <c r="V85" i="12"/>
  <c r="V83" i="12" s="1"/>
  <c r="G89" i="12"/>
  <c r="I89" i="12"/>
  <c r="K89" i="12"/>
  <c r="K83" i="12" s="1"/>
  <c r="M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Q83" i="12" s="1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1" i="12"/>
  <c r="I101" i="12"/>
  <c r="K101" i="12"/>
  <c r="M101" i="12"/>
  <c r="O101" i="12"/>
  <c r="Q101" i="12"/>
  <c r="V101" i="12"/>
  <c r="G103" i="12"/>
  <c r="I103" i="12"/>
  <c r="K103" i="12"/>
  <c r="M103" i="12"/>
  <c r="O103" i="12"/>
  <c r="Q103" i="12"/>
  <c r="V103" i="12"/>
  <c r="G105" i="12"/>
  <c r="M105" i="12" s="1"/>
  <c r="I105" i="12"/>
  <c r="K105" i="12"/>
  <c r="K104" i="12" s="1"/>
  <c r="O105" i="12"/>
  <c r="O104" i="12" s="1"/>
  <c r="Q105" i="12"/>
  <c r="Q104" i="12" s="1"/>
  <c r="V105" i="12"/>
  <c r="G106" i="12"/>
  <c r="M106" i="12" s="1"/>
  <c r="I106" i="12"/>
  <c r="I104" i="12" s="1"/>
  <c r="K106" i="12"/>
  <c r="O106" i="12"/>
  <c r="Q106" i="12"/>
  <c r="V106" i="12"/>
  <c r="G111" i="12"/>
  <c r="I111" i="12"/>
  <c r="K111" i="12"/>
  <c r="M111" i="12"/>
  <c r="O111" i="12"/>
  <c r="Q111" i="12"/>
  <c r="V111" i="12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V104" i="12" s="1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9" i="12"/>
  <c r="I129" i="12"/>
  <c r="K129" i="12"/>
  <c r="M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I134" i="12" s="1"/>
  <c r="K135" i="12"/>
  <c r="O135" i="12"/>
  <c r="O134" i="12" s="1"/>
  <c r="Q135" i="12"/>
  <c r="V135" i="12"/>
  <c r="G136" i="12"/>
  <c r="G134" i="12" s="1"/>
  <c r="I136" i="12"/>
  <c r="K136" i="12"/>
  <c r="M136" i="12"/>
  <c r="O136" i="12"/>
  <c r="Q136" i="12"/>
  <c r="V136" i="12"/>
  <c r="V134" i="12" s="1"/>
  <c r="G138" i="12"/>
  <c r="I138" i="12"/>
  <c r="K138" i="12"/>
  <c r="K134" i="12" s="1"/>
  <c r="M138" i="12"/>
  <c r="O138" i="12"/>
  <c r="Q138" i="12"/>
  <c r="V138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Q134" i="12" s="1"/>
  <c r="V146" i="12"/>
  <c r="G150" i="12"/>
  <c r="M150" i="12" s="1"/>
  <c r="I150" i="12"/>
  <c r="K150" i="12"/>
  <c r="O150" i="12"/>
  <c r="Q150" i="12"/>
  <c r="V150" i="12"/>
  <c r="G154" i="12"/>
  <c r="I154" i="12"/>
  <c r="K154" i="12"/>
  <c r="M154" i="12"/>
  <c r="O154" i="12"/>
  <c r="Q154" i="12"/>
  <c r="V154" i="12"/>
  <c r="G156" i="12"/>
  <c r="I156" i="12"/>
  <c r="K156" i="12"/>
  <c r="M156" i="12"/>
  <c r="O156" i="12"/>
  <c r="Q156" i="12"/>
  <c r="V156" i="12"/>
  <c r="G160" i="12"/>
  <c r="I160" i="12"/>
  <c r="K160" i="12"/>
  <c r="M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70" i="12"/>
  <c r="I170" i="12"/>
  <c r="K170" i="12"/>
  <c r="M170" i="12"/>
  <c r="O170" i="12"/>
  <c r="Q170" i="12"/>
  <c r="V170" i="12"/>
  <c r="G172" i="12"/>
  <c r="I172" i="12"/>
  <c r="K172" i="12"/>
  <c r="M172" i="12"/>
  <c r="O172" i="12"/>
  <c r="Q172" i="12"/>
  <c r="V172" i="12"/>
  <c r="G174" i="12"/>
  <c r="I174" i="12"/>
  <c r="K174" i="12"/>
  <c r="M174" i="12"/>
  <c r="O174" i="12"/>
  <c r="Q174" i="12"/>
  <c r="V174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G185" i="12"/>
  <c r="I185" i="12"/>
  <c r="K185" i="12"/>
  <c r="M185" i="12"/>
  <c r="O185" i="12"/>
  <c r="Q185" i="12"/>
  <c r="V185" i="12"/>
  <c r="K186" i="12"/>
  <c r="G187" i="12"/>
  <c r="I187" i="12"/>
  <c r="I186" i="12" s="1"/>
  <c r="K187" i="12"/>
  <c r="M187" i="12"/>
  <c r="O187" i="12"/>
  <c r="O186" i="12" s="1"/>
  <c r="Q187" i="12"/>
  <c r="Q186" i="12" s="1"/>
  <c r="V187" i="12"/>
  <c r="G189" i="12"/>
  <c r="M189" i="12" s="1"/>
  <c r="I189" i="12"/>
  <c r="K189" i="12"/>
  <c r="O189" i="12"/>
  <c r="Q189" i="12"/>
  <c r="V189" i="12"/>
  <c r="V186" i="12" s="1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K194" i="12" s="1"/>
  <c r="O195" i="12"/>
  <c r="Q195" i="12"/>
  <c r="Q194" i="12" s="1"/>
  <c r="V195" i="12"/>
  <c r="V194" i="12" s="1"/>
  <c r="G198" i="12"/>
  <c r="I198" i="12"/>
  <c r="I194" i="12" s="1"/>
  <c r="K198" i="12"/>
  <c r="M198" i="12"/>
  <c r="O198" i="12"/>
  <c r="O194" i="12" s="1"/>
  <c r="Q198" i="12"/>
  <c r="V198" i="12"/>
  <c r="G200" i="12"/>
  <c r="M200" i="12" s="1"/>
  <c r="I200" i="12"/>
  <c r="K200" i="12"/>
  <c r="O200" i="12"/>
  <c r="Q200" i="12"/>
  <c r="V200" i="12"/>
  <c r="G202" i="12"/>
  <c r="I202" i="12"/>
  <c r="K202" i="12"/>
  <c r="M202" i="12"/>
  <c r="O202" i="12"/>
  <c r="Q202" i="12"/>
  <c r="V202" i="12"/>
  <c r="O203" i="12"/>
  <c r="G204" i="12"/>
  <c r="G203" i="12" s="1"/>
  <c r="I204" i="12"/>
  <c r="I203" i="12" s="1"/>
  <c r="K204" i="12"/>
  <c r="M204" i="12"/>
  <c r="M203" i="12" s="1"/>
  <c r="O204" i="12"/>
  <c r="Q204" i="12"/>
  <c r="V204" i="12"/>
  <c r="V203" i="12" s="1"/>
  <c r="G206" i="12"/>
  <c r="M206" i="12" s="1"/>
  <c r="I206" i="12"/>
  <c r="K206" i="12"/>
  <c r="K203" i="12" s="1"/>
  <c r="O206" i="12"/>
  <c r="Q206" i="12"/>
  <c r="Q203" i="12" s="1"/>
  <c r="V206" i="12"/>
  <c r="G208" i="12"/>
  <c r="M208" i="12" s="1"/>
  <c r="I208" i="12"/>
  <c r="K208" i="12"/>
  <c r="O208" i="12"/>
  <c r="O207" i="12" s="1"/>
  <c r="Q208" i="12"/>
  <c r="V208" i="12"/>
  <c r="V207" i="12" s="1"/>
  <c r="G210" i="12"/>
  <c r="I210" i="12"/>
  <c r="K210" i="12"/>
  <c r="K207" i="12" s="1"/>
  <c r="M210" i="12"/>
  <c r="O210" i="12"/>
  <c r="Q210" i="12"/>
  <c r="Q207" i="12" s="1"/>
  <c r="V210" i="12"/>
  <c r="G212" i="12"/>
  <c r="I212" i="12"/>
  <c r="K212" i="12"/>
  <c r="M212" i="12"/>
  <c r="O212" i="12"/>
  <c r="Q212" i="12"/>
  <c r="V212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I207" i="12" s="1"/>
  <c r="K220" i="12"/>
  <c r="O220" i="12"/>
  <c r="Q220" i="12"/>
  <c r="V220" i="12"/>
  <c r="G221" i="12"/>
  <c r="V221" i="12"/>
  <c r="G222" i="12"/>
  <c r="I222" i="12"/>
  <c r="K222" i="12"/>
  <c r="K221" i="12" s="1"/>
  <c r="M222" i="12"/>
  <c r="M221" i="12" s="1"/>
  <c r="O222" i="12"/>
  <c r="Q222" i="12"/>
  <c r="Q221" i="12" s="1"/>
  <c r="V222" i="12"/>
  <c r="G224" i="12"/>
  <c r="I224" i="12"/>
  <c r="I221" i="12" s="1"/>
  <c r="K224" i="12"/>
  <c r="M224" i="12"/>
  <c r="O224" i="12"/>
  <c r="O221" i="12" s="1"/>
  <c r="Q224" i="12"/>
  <c r="V224" i="12"/>
  <c r="I228" i="12"/>
  <c r="O228" i="12"/>
  <c r="G229" i="12"/>
  <c r="M229" i="12" s="1"/>
  <c r="M228" i="12" s="1"/>
  <c r="I229" i="12"/>
  <c r="K229" i="12"/>
  <c r="K228" i="12" s="1"/>
  <c r="O229" i="12"/>
  <c r="Q229" i="12"/>
  <c r="Q228" i="12" s="1"/>
  <c r="V229" i="12"/>
  <c r="V228" i="12" s="1"/>
  <c r="G235" i="12"/>
  <c r="M235" i="12" s="1"/>
  <c r="M234" i="12" s="1"/>
  <c r="I235" i="12"/>
  <c r="K235" i="12"/>
  <c r="O235" i="12"/>
  <c r="O234" i="12" s="1"/>
  <c r="Q235" i="12"/>
  <c r="V235" i="12"/>
  <c r="V234" i="12" s="1"/>
  <c r="G237" i="12"/>
  <c r="I237" i="12"/>
  <c r="K237" i="12"/>
  <c r="K234" i="12" s="1"/>
  <c r="M237" i="12"/>
  <c r="O237" i="12"/>
  <c r="Q237" i="12"/>
  <c r="Q234" i="12" s="1"/>
  <c r="V237" i="12"/>
  <c r="G239" i="12"/>
  <c r="I239" i="12"/>
  <c r="K239" i="12"/>
  <c r="M239" i="12"/>
  <c r="O239" i="12"/>
  <c r="Q239" i="12"/>
  <c r="V239" i="12"/>
  <c r="G240" i="12"/>
  <c r="I240" i="12"/>
  <c r="K240" i="12"/>
  <c r="M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I234" i="12" s="1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/>
  <c r="Q244" i="12"/>
  <c r="V244" i="12"/>
  <c r="G245" i="12"/>
  <c r="I245" i="12"/>
  <c r="I244" i="12" s="1"/>
  <c r="K245" i="12"/>
  <c r="K244" i="12" s="1"/>
  <c r="M245" i="12"/>
  <c r="O245" i="12"/>
  <c r="O244" i="12" s="1"/>
  <c r="Q245" i="12"/>
  <c r="V245" i="12"/>
  <c r="AE247" i="12"/>
  <c r="I20" i="1"/>
  <c r="I19" i="1"/>
  <c r="I18" i="1"/>
  <c r="I17" i="1"/>
  <c r="F42" i="1"/>
  <c r="G23" i="1" s="1"/>
  <c r="G42" i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72" i="1" l="1"/>
  <c r="J70" i="1" s="1"/>
  <c r="I16" i="1"/>
  <c r="I21" i="1" s="1"/>
  <c r="G28" i="1"/>
  <c r="G25" i="1"/>
  <c r="A25" i="1" s="1"/>
  <c r="A23" i="1"/>
  <c r="M194" i="12"/>
  <c r="M45" i="12"/>
  <c r="M186" i="12"/>
  <c r="M207" i="12"/>
  <c r="M134" i="12"/>
  <c r="M104" i="12"/>
  <c r="M83" i="12"/>
  <c r="G104" i="12"/>
  <c r="G234" i="12"/>
  <c r="G207" i="12"/>
  <c r="AF247" i="12"/>
  <c r="G186" i="12"/>
  <c r="M82" i="12"/>
  <c r="M77" i="12" s="1"/>
  <c r="M16" i="12"/>
  <c r="M11" i="12" s="1"/>
  <c r="G194" i="12"/>
  <c r="G228" i="12"/>
  <c r="J40" i="1"/>
  <c r="J41" i="1"/>
  <c r="J39" i="1"/>
  <c r="J42" i="1" s="1"/>
  <c r="H42" i="1"/>
  <c r="J54" i="1" l="1"/>
  <c r="J56" i="1"/>
  <c r="J63" i="1"/>
  <c r="J55" i="1"/>
  <c r="J57" i="1"/>
  <c r="J65" i="1"/>
  <c r="J52" i="1"/>
  <c r="J64" i="1"/>
  <c r="J71" i="1"/>
  <c r="J59" i="1"/>
  <c r="J66" i="1"/>
  <c r="J58" i="1"/>
  <c r="J62" i="1"/>
  <c r="J69" i="1"/>
  <c r="J67" i="1"/>
  <c r="J53" i="1"/>
  <c r="J60" i="1"/>
  <c r="J61" i="1"/>
  <c r="J68" i="1"/>
  <c r="A26" i="1"/>
  <c r="G26" i="1"/>
  <c r="G24" i="1"/>
  <c r="A24" i="1"/>
  <c r="J72" i="1" l="1"/>
  <c r="A27" i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A310650-3574-4588-82DD-F3523E7DBB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821189-BE14-4910-AAC2-308CEC1853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<sst xmlns="http://schemas.openxmlformats.org/spreadsheetml/2006/main" count="1294" uniqueCount="448">
  <si>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</si>
  <si>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</si>
  <si>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</si>
  <si>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</si>
  <si>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</si>
  <si>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</si>
  <si>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</si>
  <si>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</si>
  <si>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</si>
  <si>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</si>
  <si>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</si>
  <si>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</si>
  <si>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</si>
  <si>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</si>
  <si>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</si>
  <si>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</si>
  <si>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</si>
  <si>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</si>
  <si>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</si>
  <si>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</si>
  <si>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</si>
  <si>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</si>
  <si>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</si>
  <si>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</si>
  <si>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</si>
  <si>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</si>
  <si>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</si>
  <si>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</si>
  <si>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</si>
  <si>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</si>
  <si>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</si>
  <si>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</si>
  <si>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</si>
  <si>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</si>
  <si>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</si>
  <si>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</si>
  <si>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</si>
  <si>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</si>
  <si>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</si>
  <si>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</si>
  <si>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</si>
  <si>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</si>
  <si>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</si>
  <si>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2417_01</t>
  </si>
  <si>
    <t>ZTI - kanalizace, vodovod</t>
  </si>
  <si>
    <t>01</t>
  </si>
  <si>
    <t>Objekt:</t>
  </si>
  <si>
    <t>Rozpočet:</t>
  </si>
  <si>
    <t>Ing.Daniel Malina</t>
  </si>
  <si>
    <t>2024/17</t>
  </si>
  <si>
    <t xml:space="preserve">MŠ,ZŠ,PRš H.Česká - stavební úpravy </t>
  </si>
  <si>
    <t>Mateřská škola, základní škola a praktická škola Znojmo, příspěvková organizace</t>
  </si>
  <si>
    <t>Horní Česká 247/15</t>
  </si>
  <si>
    <t>Znojmo</t>
  </si>
  <si>
    <t>66902</t>
  </si>
  <si>
    <t>67011748</t>
  </si>
  <si>
    <t>Stavba</t>
  </si>
  <si>
    <t>Celkem za stavbu</t>
  </si>
  <si>
    <t>CZK</t>
  </si>
  <si>
    <t>#POPS</t>
  </si>
  <si>
    <t xml:space="preserve">Popis stavby: 2024/17 - MŠ,ZŠ,PRš H.Česká - stavební úpravy </t>
  </si>
  <si>
    <t>#POPO</t>
  </si>
  <si>
    <t>Popis objektu: 01 - ZTI - kanalizace, vodovod</t>
  </si>
  <si>
    <t>#POPR</t>
  </si>
  <si>
    <t>Popis rozpočtu: 2417_01 - ZTI - kanalizace, vodovod</t>
  </si>
  <si>
    <t>Rekapitulace dílů</t>
  </si>
  <si>
    <t>Typ dílu</t>
  </si>
  <si>
    <t>4</t>
  </si>
  <si>
    <t>Vodorovné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</si>
  <si>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</si>
  <si>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</si>
  <si>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</si>
  <si>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</si>
  <si>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</si>
  <si>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</si>
  <si>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</si>
  <si>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</si>
  <si>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</si>
  <si>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</si>
  <si>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</si>
  <si>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</si>
  <si>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</si>
  <si>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</si>
  <si>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</si>
  <si>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</si>
  <si>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</si>
  <si>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</si>
  <si>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</si>
  <si>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</si>
  <si>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</si>
  <si>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</si>
  <si>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</si>
  <si>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</si>
  <si>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</si>
  <si>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</si>
  <si>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</si>
  <si>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</si>
  <si>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</si>
  <si>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</si>
  <si>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</si>
  <si>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</si>
  <si>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</si>
  <si>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</si>
  <si>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</si>
  <si>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</si>
  <si>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</si>
  <si>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</si>
  <si>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</si>
  <si>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</si>
  <si>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</si>
  <si>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</si>
  <si>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</si>
  <si>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</si>
  <si>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</si>
  <si>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</si>
  <si>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</si>
  <si>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</si>
  <si>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</si>
  <si>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</si>
  <si>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</si>
  <si>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</si>
  <si>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</si>
  <si>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</si>
  <si>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</si>
  <si>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</si>
  <si>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</si>
  <si>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</si>
  <si>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</si>
  <si>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</si>
  <si>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</si>
  <si>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</si>
  <si>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</si>
  <si>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</si>
  <si>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</si>
  <si>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</si>
  <si>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</si>
  <si>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411121221RT7</t>
  </si>
  <si>
    <t>Osazování stropních desek š. do 60, dl. do 90 cm včetně dodávky PZD 90-34-7 89x34x7 cm</t>
  </si>
  <si>
    <t>kus</t>
  </si>
  <si>
    <t>RTS 24/ I</t>
  </si>
  <si>
    <t>Práce</t>
  </si>
  <si>
    <t>Běžná</t>
  </si>
  <si>
    <t>POL1_</t>
  </si>
  <si>
    <t>29,24/0,8/0,34*1,1</t>
  </si>
  <si>
    <t>VV</t>
  </si>
  <si>
    <t>612403380R00</t>
  </si>
  <si>
    <t>Hrubá výplň rýh ve stěnách do 3x3 cm maltou ze SMS</t>
  </si>
  <si>
    <t>m</t>
  </si>
  <si>
    <t>Odkaz na mn. položky pořadí 19 : 30,00000</t>
  </si>
  <si>
    <t>612403386R00</t>
  </si>
  <si>
    <t>Hrubá výplň rýh ve stěnách do 10x10cm maltou z SMS</t>
  </si>
  <si>
    <t>Odkaz na mn. položky pořadí 18 : 25,00000</t>
  </si>
  <si>
    <t>612403388RT1</t>
  </si>
  <si>
    <t>Hrubá výplň rýh ve stěnách do 15x15cm maltou z SMS zdicí maltou</t>
  </si>
  <si>
    <t>Odkaz na mn. položky pořadí 19 : 33,00000</t>
  </si>
  <si>
    <t>612421626R00</t>
  </si>
  <si>
    <t>Omítka vnitřní zdiva, MVC, hladká</t>
  </si>
  <si>
    <t>m2</t>
  </si>
  <si>
    <t xml:space="preserve">pod obklady : </t>
  </si>
  <si>
    <t>1.np : 2,5+4+4</t>
  </si>
  <si>
    <t>2.np : 1,5+2,5*5</t>
  </si>
  <si>
    <t>3.np : 1,5+2,5*5</t>
  </si>
  <si>
    <t>612423731RT2</t>
  </si>
  <si>
    <t>Omítka rýh stěn vápenná šířky nad 30 cm, štuková s použitím suché maltové směsi</t>
  </si>
  <si>
    <t>oprava omítek v místě vedení ZTI : 0,8*(25+33)</t>
  </si>
  <si>
    <t>631312141R00</t>
  </si>
  <si>
    <t>Doplnění rýh betonem v dosavadních mazaninách</t>
  </si>
  <si>
    <t>m3</t>
  </si>
  <si>
    <t>nad kanálem : 0,15*29,24</t>
  </si>
  <si>
    <t>632415102RT2</t>
  </si>
  <si>
    <t>Potěr Morfico samonivelační ručně tl. 2 mm MFC Level 320 - vyrovnávací</t>
  </si>
  <si>
    <t>1.np, pod PVC : 42,2+44,5</t>
  </si>
  <si>
    <t>pod epoxid : 2,5+6,5+2</t>
  </si>
  <si>
    <t>941955003R00</t>
  </si>
  <si>
    <t>Lešení lehké pomocné, výška podlahy do 2,5 m</t>
  </si>
  <si>
    <t>150</t>
  </si>
  <si>
    <t>952901111R00</t>
  </si>
  <si>
    <t>Vyčištění budov o výšce podlaží do 4 m</t>
  </si>
  <si>
    <t>200</t>
  </si>
  <si>
    <t>900      RT1</t>
  </si>
  <si>
    <t>HZS Práce v tarifní třídě 4 (např. tesař)</t>
  </si>
  <si>
    <t>h</t>
  </si>
  <si>
    <t>Prav.M</t>
  </si>
  <si>
    <t>HZS</t>
  </si>
  <si>
    <t>POL10_</t>
  </si>
  <si>
    <t>vyklizení řešeného prostoru - nábytek apod.,vč. transportu na místo dočasného uložení : 5</t>
  </si>
  <si>
    <t>zpětné nastěhování nábytku : 5</t>
  </si>
  <si>
    <t>900      RT3</t>
  </si>
  <si>
    <t>HZS Práce v tarifní třídě 6 (např. tesař)</t>
  </si>
  <si>
    <t>práce jinde nespecifikované : 15</t>
  </si>
  <si>
    <t>342267111RT2</t>
  </si>
  <si>
    <t>Obklad trámů sádrokartonem dvoustranný do 0,5/0,5m desky protipožární tl. 12,5 mm</t>
  </si>
  <si>
    <t>1.np : 6,5+3,8</t>
  </si>
  <si>
    <t>963012510R00</t>
  </si>
  <si>
    <t>Bourání stropů z desek žb. š. 30 cm, tl. do 14 cm</t>
  </si>
  <si>
    <t>965042241R00</t>
  </si>
  <si>
    <t>Bourání mazanin betonových tl. nad 10 cm, nad 4 m2</t>
  </si>
  <si>
    <t>969021111R00</t>
  </si>
  <si>
    <t>Vybourání kanalizačního potrubí DN do 100 mm</t>
  </si>
  <si>
    <t>Odkaz na mn. položky pořadí 27 : 25,00000</t>
  </si>
  <si>
    <t>Odkaz na mn. položky pořadí 28 : 2,00000</t>
  </si>
  <si>
    <t>Odkaz na mn. položky pořadí 29 : 34,50000</t>
  </si>
  <si>
    <t>Odkaz na mn. položky pořadí 30 : 7,00000</t>
  </si>
  <si>
    <t>970031030R00</t>
  </si>
  <si>
    <t>Vrtání jádrové do zdiva cihelného d 30 mm</t>
  </si>
  <si>
    <t xml:space="preserve">voda - prostupy zdí : </t>
  </si>
  <si>
    <t>1.np : 0,9*2+0,65+0,8+0,75+1+0,2+0,8+1</t>
  </si>
  <si>
    <t>2.np : 0,45*2+0,7*2</t>
  </si>
  <si>
    <t>3.np : 0,45*2+0,7*2</t>
  </si>
  <si>
    <t>970251100R00</t>
  </si>
  <si>
    <t>Řezání železobetonu hl. řezu 100 mm</t>
  </si>
  <si>
    <t>1.np - kanál : 7,5*2+24*2+2*2+2,8*2+3,5*2</t>
  </si>
  <si>
    <t>974031121R00</t>
  </si>
  <si>
    <t>Vysekání rýh ve zdi cihelné 3 x 3 cm</t>
  </si>
  <si>
    <t>elektro : 30</t>
  </si>
  <si>
    <t>974031154R00</t>
  </si>
  <si>
    <t>Vysekání rýh ve zdi cihelné 10 x 15 cm</t>
  </si>
  <si>
    <t>kanalizace : 25</t>
  </si>
  <si>
    <t>974031165R00</t>
  </si>
  <si>
    <t>Vysekání rýh ve zdi cihelné 15 x 20 cm</t>
  </si>
  <si>
    <t>stoupačky : 11*3</t>
  </si>
  <si>
    <t>978013191R00</t>
  </si>
  <si>
    <t>Otlučení omítek vnitřních stěn v rozsahu do 100 %</t>
  </si>
  <si>
    <t>Odkaz na mn. položky pořadí 21 : 38,50000</t>
  </si>
  <si>
    <t>978059511R00</t>
  </si>
  <si>
    <t>Odsekání vnitřních obkladů stěn do 1 m2</t>
  </si>
  <si>
    <t>999281148R00</t>
  </si>
  <si>
    <t>Přesun hmot pro opravy a údržbu do v. 12 m,nošením</t>
  </si>
  <si>
    <t>t</t>
  </si>
  <si>
    <t>Přesun hmot</t>
  </si>
  <si>
    <t>POL7_</t>
  </si>
  <si>
    <t>711212000R00</t>
  </si>
  <si>
    <t>Penetrace podkladu pod hydroizolační hmoty, včetně dodávky</t>
  </si>
  <si>
    <t>Odkaz na mn. položky pořadí 24 : 40,93600</t>
  </si>
  <si>
    <t>711212002RT1</t>
  </si>
  <si>
    <t>Stěrka hydroizolační, vč. dodávky HI hmoty Aquafin 2K (fa Schömburg), tl. 2 mm</t>
  </si>
  <si>
    <t>nad kanálem : 29,24*1,4</t>
  </si>
  <si>
    <t>998711202R00</t>
  </si>
  <si>
    <t>Přesun hmot pro izolace proti vodě, výšky do 12 m</t>
  </si>
  <si>
    <t>721170955R00</t>
  </si>
  <si>
    <t>Provedení opravy vnitřní kanalizace, potrubí plastové, vsazení odbočky, potrubí hrdlové, D 110 mm</t>
  </si>
  <si>
    <t>721176103R00</t>
  </si>
  <si>
    <t>Potrubí HT připojovací, D 50 x 1,8 mm</t>
  </si>
  <si>
    <t>1.np : 1+1</t>
  </si>
  <si>
    <t>2.np : 3+5+1+1+1,5</t>
  </si>
  <si>
    <t>3.np : 3+5+1+1+1,5</t>
  </si>
  <si>
    <t>721176105R00</t>
  </si>
  <si>
    <t>Potrubí HT připojovací, D 110 x 2,7 mm</t>
  </si>
  <si>
    <t>1.np : 2</t>
  </si>
  <si>
    <t>721176114R00</t>
  </si>
  <si>
    <t>Potrubí HT odpadní svislé, D 75 x 1,9 mm</t>
  </si>
  <si>
    <t>11,5*3</t>
  </si>
  <si>
    <t>721176134R00</t>
  </si>
  <si>
    <t>Potrubí HT svodné (ležaté) zavěšené, D 75 x 1,9 mm</t>
  </si>
  <si>
    <t>1.np : 7</t>
  </si>
  <si>
    <t>721194105R00</t>
  </si>
  <si>
    <t>Vyvedení odpadních výpustek, D 50 x 1,8 mm</t>
  </si>
  <si>
    <t>2+6+6</t>
  </si>
  <si>
    <t>721194109R00</t>
  </si>
  <si>
    <t>Vyvedení odpadních výpustek, D 110 x 2,3 mm</t>
  </si>
  <si>
    <t>1</t>
  </si>
  <si>
    <t>práce jinde nespecifikované : 10</t>
  </si>
  <si>
    <t>28615442.AR</t>
  </si>
  <si>
    <t>Kus čisticí HTRE D 75 mm PP</t>
  </si>
  <si>
    <t>SPCM</t>
  </si>
  <si>
    <t>Specifikace</t>
  </si>
  <si>
    <t>POL3_</t>
  </si>
  <si>
    <t>3</t>
  </si>
  <si>
    <t>998721202R00</t>
  </si>
  <si>
    <t>Přesun hmot pro vnitřní kanalizaci, výšky do 12 m</t>
  </si>
  <si>
    <t>722131913R00</t>
  </si>
  <si>
    <t>Oprava závitového potrubí, vsazení odbočky DN 25 mm</t>
  </si>
  <si>
    <t>soubor</t>
  </si>
  <si>
    <t>722172311R00</t>
  </si>
  <si>
    <t>Potrubí plastové PP-R Instaplast, včetně zednických výpomocí, D 20 x 2,8 mm, PN 16</t>
  </si>
  <si>
    <t>1.np : 1+3,5+1,5</t>
  </si>
  <si>
    <t>2.np : 2*(2+1,5+1,5)+3+1,5*2</t>
  </si>
  <si>
    <t>3.np : 2*(2+1,5+1,5)+3+1,5*2</t>
  </si>
  <si>
    <t>rezerva : 10</t>
  </si>
  <si>
    <t>722172312R00</t>
  </si>
  <si>
    <t>Potrubí plastové PP-R Instaplast, včetně zednických výpomocí, D 25 x 3,5 mm, PN 16</t>
  </si>
  <si>
    <t>stoupačky : 10*3</t>
  </si>
  <si>
    <t xml:space="preserve">přípojky : </t>
  </si>
  <si>
    <t>1.np : 3*2+4,5+35+8+3</t>
  </si>
  <si>
    <t>2.np : 5,5*2</t>
  </si>
  <si>
    <t>rezerva : 15</t>
  </si>
  <si>
    <t>722172351R00</t>
  </si>
  <si>
    <t>Křížení potrubí z PP-R Instaplast, D 20 x 3,4 mm, PN 20</t>
  </si>
  <si>
    <t>15</t>
  </si>
  <si>
    <t>722172352R00</t>
  </si>
  <si>
    <t>Křížení potrubí z PP-R Instaplast, D 25 x 4,2 mm, PN 20</t>
  </si>
  <si>
    <t>10</t>
  </si>
  <si>
    <t>722181212RT7</t>
  </si>
  <si>
    <t>Izolace návleková MIRELON PRO tl. stěny 9 mm vnitřní průměr 22 mm</t>
  </si>
  <si>
    <t>Odkaz na mn. položky pořadí 37 : 48,00000</t>
  </si>
  <si>
    <t>722181212RT8</t>
  </si>
  <si>
    <t>Izolace návleková MIRELON PRO tl. stěny 9 mm vnitřní průměr 25 mm</t>
  </si>
  <si>
    <t>Odkaz na mn. položky pořadí 38 : 112,50000</t>
  </si>
  <si>
    <t>722190402R00</t>
  </si>
  <si>
    <t>Vyvedení a upevnění výpustek DN 20</t>
  </si>
  <si>
    <t>2+6+6+1</t>
  </si>
  <si>
    <t>722190403R00</t>
  </si>
  <si>
    <t>Vyvedení a upevnění výpustek DN 25 mm</t>
  </si>
  <si>
    <t>2</t>
  </si>
  <si>
    <t>722236143R00</t>
  </si>
  <si>
    <t>Kohout vodovodní, kulový s vypouštěním, vnitřní-vnitřní závit, HERZ, DN 25 mm</t>
  </si>
  <si>
    <t>2+1</t>
  </si>
  <si>
    <t>998722202R00</t>
  </si>
  <si>
    <t>Přesun hmot pro vnitřní vodovod, výšky do 12 m</t>
  </si>
  <si>
    <t>725114912R00</t>
  </si>
  <si>
    <t>Zpětná montáž klozetové mísy a sedátka</t>
  </si>
  <si>
    <t>725110814R00</t>
  </si>
  <si>
    <t>Demontáž klozetů kombinovaných</t>
  </si>
  <si>
    <t>1.np : 1</t>
  </si>
  <si>
    <t>725210821R00</t>
  </si>
  <si>
    <t>Demontáž umyvadel bez výtokových armatur</t>
  </si>
  <si>
    <t>2.np : 3+2</t>
  </si>
  <si>
    <t>3.np : 3+2</t>
  </si>
  <si>
    <t>725210915R00</t>
  </si>
  <si>
    <t>Zpětná montáž umyvadla s 1stojánkovým ventilem</t>
  </si>
  <si>
    <t>725210983R00</t>
  </si>
  <si>
    <t>Zpětná montáž zápachové uzávěrky</t>
  </si>
  <si>
    <t>725017161R00</t>
  </si>
  <si>
    <t>Umyvadlo na šrouby LYRA Plus, 500 x 410 mm, bílé</t>
  </si>
  <si>
    <t>2.np : 5</t>
  </si>
  <si>
    <t>3.np : 5</t>
  </si>
  <si>
    <t>725310823R00</t>
  </si>
  <si>
    <t>Demontáž dřezů 1dílných v kuchyňské sestavě</t>
  </si>
  <si>
    <t>2.np : 1</t>
  </si>
  <si>
    <t>3.np : 1</t>
  </si>
  <si>
    <t>725310942R00</t>
  </si>
  <si>
    <t>Zpětná montáž baterie na rám dřezu</t>
  </si>
  <si>
    <t>725319101R00</t>
  </si>
  <si>
    <t>Montáž dřezů jednoduchých</t>
  </si>
  <si>
    <t>725330820R00</t>
  </si>
  <si>
    <t>Demontáž výlevky diturvitové</t>
  </si>
  <si>
    <t>725330912R00</t>
  </si>
  <si>
    <t>Zpětná montáž výlevky bez nádrže a armatur</t>
  </si>
  <si>
    <t>725534111R00</t>
  </si>
  <si>
    <t>Ohřívač elektrický, zásobníkový, beztlakový, DZ Dražice BTO 5 IN</t>
  </si>
  <si>
    <t xml:space="preserve">cena zahrnuje i potřebné připojovací armatury : </t>
  </si>
  <si>
    <t>725534222R00</t>
  </si>
  <si>
    <t>Ohřívač elektrický, zásobníkový, závěsný, DZ Dražice OKCE 50</t>
  </si>
  <si>
    <t>725530826R00</t>
  </si>
  <si>
    <t>Demontáž, zásobník elektrický akumulační do 800 l</t>
  </si>
  <si>
    <t>725825111RT1</t>
  </si>
  <si>
    <t>Baterie umyvadlová nástěnná ruční standardní</t>
  </si>
  <si>
    <t>Odkaz na mn. položky pořadí 53 : 11,00000</t>
  </si>
  <si>
    <t>725820802R00</t>
  </si>
  <si>
    <t>Demontáž baterie stojánkové do 1 otvoru</t>
  </si>
  <si>
    <t>Odkaz na mn. položky pořadí 50 : 12,00000</t>
  </si>
  <si>
    <t>Odkaz na mn. položky pořadí 54 : 3,00000</t>
  </si>
  <si>
    <t>Odkaz na mn. položky pořadí 57 : 1,00000</t>
  </si>
  <si>
    <t>725860254R00</t>
  </si>
  <si>
    <t>Sifon umyvadlový oválný chromovaný Raf SV1413</t>
  </si>
  <si>
    <t>725980122R00</t>
  </si>
  <si>
    <t>Dvířka z plastu, 200 x 300 mm</t>
  </si>
  <si>
    <t>čistící kusy : 3</t>
  </si>
  <si>
    <t>přivzdušnění : 3</t>
  </si>
  <si>
    <t>55162545.AR</t>
  </si>
  <si>
    <t>Ventil přivzdušňovací HL900N - DN 50/75/100</t>
  </si>
  <si>
    <t>na stoupačkách : 3</t>
  </si>
  <si>
    <t>998725202R00</t>
  </si>
  <si>
    <t>Přesun hmot pro zařizovací předměty, výšky do 12 m</t>
  </si>
  <si>
    <t>766812114R00</t>
  </si>
  <si>
    <t>Montáž kuchyňských linek dřevěných linek š.do 2,1m</t>
  </si>
  <si>
    <t>zpětná montáž : 2</t>
  </si>
  <si>
    <t>766812840R00</t>
  </si>
  <si>
    <t>Demontáž kuchyňských linek do 2,1 m</t>
  </si>
  <si>
    <t>766-100</t>
  </si>
  <si>
    <t>Skříňka na bojler, 600x600x900mm, lamino, dod.+mont.</t>
  </si>
  <si>
    <t>Vlastní</t>
  </si>
  <si>
    <t>Indiv</t>
  </si>
  <si>
    <t>998766202R00</t>
  </si>
  <si>
    <t>Přesun hmot pro truhlářské konstr., výšky do 12 m</t>
  </si>
  <si>
    <t>776101101R00</t>
  </si>
  <si>
    <t>Vysávání podlah prům.vysavačem pod povlak.podlahy</t>
  </si>
  <si>
    <t>1.np : 42,2+44,5</t>
  </si>
  <si>
    <t>29,24</t>
  </si>
  <si>
    <t>776511810RT1</t>
  </si>
  <si>
    <t>Odstranění PVC a koberců lepených bez podložky z ploch nad 20 m2</t>
  </si>
  <si>
    <t>776520010RAC</t>
  </si>
  <si>
    <t>Podlaha povlaková z PVC pásů, soklík podlahovina zátěžová, oblast použítí 34-42</t>
  </si>
  <si>
    <t>Agregovaná položka</t>
  </si>
  <si>
    <t>POL2_</t>
  </si>
  <si>
    <t>998776202R00</t>
  </si>
  <si>
    <t>Přesun hmot pro podlahy povlakové, výšky do 12 m</t>
  </si>
  <si>
    <t>777511112R00</t>
  </si>
  <si>
    <t>Podlahová stěrka int.syst.Sikagard 750 Deco EpoCem se vsypem</t>
  </si>
  <si>
    <t>998777201R00</t>
  </si>
  <si>
    <t>Přesun hmot pro podlahy syntetické, výšky do 6 m</t>
  </si>
  <si>
    <t>781111115R00</t>
  </si>
  <si>
    <t>Otvor v obkladačce diamant.korunkou prům.do 30 mm</t>
  </si>
  <si>
    <t>781111116R00</t>
  </si>
  <si>
    <t>Otvor v obkladačce diamant.korunkou prům.do 90 mm</t>
  </si>
  <si>
    <t>11</t>
  </si>
  <si>
    <t>781475115RT1</t>
  </si>
  <si>
    <t>Obklad vnitřní stěn keramický, do tmele, 25x25 cm weberfor profiflex (lep),webercolor comfort (sp)</t>
  </si>
  <si>
    <t>1.np : 4+4</t>
  </si>
  <si>
    <t>781497132RS1</t>
  </si>
  <si>
    <t>Lišta nerezová rohová k obkladům  profil RIA, pro tloušťku obkladu 8 mm</t>
  </si>
  <si>
    <t>RTS 23/ I</t>
  </si>
  <si>
    <t>1,5*2+1,5*2</t>
  </si>
  <si>
    <t>597813620R</t>
  </si>
  <si>
    <t>Obkládačka 20x20 šedá mat Color One</t>
  </si>
  <si>
    <t>Odkaz na mn. položky pořadí 80 : 36,00000*1,2</t>
  </si>
  <si>
    <t>998781201R00</t>
  </si>
  <si>
    <t>Přesun hmot pro obklady keramické, výšky do 6 m</t>
  </si>
  <si>
    <t>784452911R00</t>
  </si>
  <si>
    <t>Oprava,malba směsí tekut.2x,1bar+obrus míst. 3,8 m</t>
  </si>
  <si>
    <t>1640</t>
  </si>
  <si>
    <t>784011222RT2</t>
  </si>
  <si>
    <t>Zakrytí podlah, včetně odstranění včetně papírové lepenky</t>
  </si>
  <si>
    <t>1.np : 68+40+40+62+12</t>
  </si>
  <si>
    <t>2.np : 21+10+17,5+42+28+13,5+36</t>
  </si>
  <si>
    <t>3.np : 21+10+17,5+42+28+13,5+36</t>
  </si>
  <si>
    <t>21-100</t>
  </si>
  <si>
    <t>Připojení nového el. ohřívače 50l na elektrické rozvody, dod.+ mont.</t>
  </si>
  <si>
    <t>cena zahrnuje montáž a materiál v rozsahu: : 1</t>
  </si>
  <si>
    <t xml:space="preserve">- připojovací kabel CYKY 3x2,5mm, dl. 25m : </t>
  </si>
  <si>
    <t xml:space="preserve">- úprava rozvaděče pro osazení nového jističe : </t>
  </si>
  <si>
    <t xml:space="preserve">- 1x jistič : </t>
  </si>
  <si>
    <t>979011211R00</t>
  </si>
  <si>
    <t>Svislá doprava suti a vybour. hmot za 2.NP nošením</t>
  </si>
  <si>
    <t>1,25</t>
  </si>
  <si>
    <t>979011219R00</t>
  </si>
  <si>
    <t>Přípl.k svislé dopr.suti za každé další NP nošením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</si>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</sst>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2209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SUMIF(F52:F71,A16,I52:I71)+SUMIF(F52:F71,"PSU",I52:I71)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SUMIF(F52:F71,A17,I52:I71)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SUMIF(F52:F71,A18,I52:I71)</f>
        <v>0</v>
      </c>
      <c r="J18" s="85"/>
    </row>
    <row r="19" spans="1:10" ht="23.25" customHeight="1" x14ac:dyDescent="0.2">
      <c r="A19" s="198" t="s">
        <v>107</v>
      </c>
      <c r="B19" s="38" t="s">
        <v>29</v>
      </c>
      <c r="C19" s="62"/>
      <c r="D19" s="63"/>
      <c r="E19" s="83"/>
      <c r="F19" s="84"/>
      <c r="G19" s="83"/>
      <c r="H19" s="84"/>
      <c r="I19" s="83">
        <f>SUMIF(F52:F71,A19,I52:I71)</f>
        <v>0</v>
      </c>
      <c r="J19" s="85"/>
    </row>
    <row r="20" spans="1:10" ht="23.25" customHeight="1" x14ac:dyDescent="0.2">
      <c r="A20" s="198" t="s">
        <v>106</v>
      </c>
      <c r="B20" s="38" t="s">
        <v>30</v>
      </c>
      <c r="C20" s="62"/>
      <c r="D20" s="63"/>
      <c r="E20" s="83"/>
      <c r="F20" s="84"/>
      <c r="G20" s="83"/>
      <c r="H20" s="84"/>
      <c r="I20" s="83">
        <f>SUMIF(F52:F71,A20,I52:I71)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'01 2417_01 Pol'!AE247</f>
        <v>0</v>
      </c>
      <c r="G39" s="151">
        <f>'01 2417_01 Pol'!AF247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2417_01 Pol'!AE247</f>
        <v>0</v>
      </c>
      <c r="G40" s="157">
        <f>'01 2417_01 Pol'!AF247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2417_01 Pol'!AE247</f>
        <v>0</v>
      </c>
      <c r="G41" s="152">
        <f>'01 2417_01 Pol'!AF247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57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77" t="s">
        <v>65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66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67</v>
      </c>
      <c r="C52" s="186" t="s">
        <v>68</v>
      </c>
      <c r="D52" s="187"/>
      <c r="E52" s="187"/>
      <c r="F52" s="194" t="s">
        <v>26</v>
      </c>
      <c r="G52" s="195"/>
      <c r="H52" s="195"/>
      <c r="I52" s="195">
        <f>'01 2417_01 Pol'!G8</f>
        <v>0</v>
      </c>
      <c r="J52" s="191" t="str">
        <f>IF(I72=0,"",I52/I72*100)</f>
        <v/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26</v>
      </c>
      <c r="G53" s="195"/>
      <c r="H53" s="195"/>
      <c r="I53" s="195">
        <f>'01 2417_01 Pol'!G11</f>
        <v>0</v>
      </c>
      <c r="J53" s="191" t="str">
        <f>IF(I72=0,"",I53/I72*100)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26</v>
      </c>
      <c r="G54" s="195"/>
      <c r="H54" s="195"/>
      <c r="I54" s="195">
        <f>'01 2417_01 Pol'!G25</f>
        <v>0</v>
      </c>
      <c r="J54" s="191" t="str">
        <f>IF(I72=0,"",I54/I72*100)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26</v>
      </c>
      <c r="G55" s="195"/>
      <c r="H55" s="195"/>
      <c r="I55" s="195">
        <f>'01 2417_01 Pol'!G31</f>
        <v>0</v>
      </c>
      <c r="J55" s="191" t="str">
        <f>IF(I72=0,"",I55/I72*100)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26</v>
      </c>
      <c r="G56" s="195"/>
      <c r="H56" s="195"/>
      <c r="I56" s="195">
        <f>'01 2417_01 Pol'!G34</f>
        <v>0</v>
      </c>
      <c r="J56" s="191" t="str">
        <f>IF(I72=0,"",I56/I72*100)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26</v>
      </c>
      <c r="G57" s="195"/>
      <c r="H57" s="195"/>
      <c r="I57" s="195">
        <f>'01 2417_01 Pol'!G42</f>
        <v>0</v>
      </c>
      <c r="J57" s="191" t="str">
        <f>IF(I72=0,"",I57/I72*100)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26</v>
      </c>
      <c r="G58" s="195"/>
      <c r="H58" s="195"/>
      <c r="I58" s="195">
        <f>'01 2417_01 Pol'!G45</f>
        <v>0</v>
      </c>
      <c r="J58" s="191" t="str">
        <f>IF(I72=0,"",I58/I72*100)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26</v>
      </c>
      <c r="G59" s="195"/>
      <c r="H59" s="195"/>
      <c r="I59" s="195">
        <f>'01 2417_01 Pol'!G75</f>
        <v>0</v>
      </c>
      <c r="J59" s="191" t="str">
        <f>IF(I72=0,"",I59/I72*100)</f>
        <v/>
      </c>
    </row>
    <row r="60" spans="1:10" ht="36.75" customHeight="1" x14ac:dyDescent="0.2">
      <c r="A60" s="180"/>
      <c r="B60" s="185" t="s">
        <v>83</v>
      </c>
      <c r="C60" s="186" t="s">
        <v>84</v>
      </c>
      <c r="D60" s="187"/>
      <c r="E60" s="187"/>
      <c r="F60" s="194" t="s">
        <v>27</v>
      </c>
      <c r="G60" s="195"/>
      <c r="H60" s="195"/>
      <c r="I60" s="195">
        <f>'01 2417_01 Pol'!G77</f>
        <v>0</v>
      </c>
      <c r="J60" s="191" t="str">
        <f>IF(I72=0,"",I60/I72*100)</f>
        <v/>
      </c>
    </row>
    <row r="61" spans="1:10" ht="36.75" customHeight="1" x14ac:dyDescent="0.2">
      <c r="A61" s="180"/>
      <c r="B61" s="185" t="s">
        <v>85</v>
      </c>
      <c r="C61" s="186" t="s">
        <v>86</v>
      </c>
      <c r="D61" s="187"/>
      <c r="E61" s="187"/>
      <c r="F61" s="194" t="s">
        <v>27</v>
      </c>
      <c r="G61" s="195"/>
      <c r="H61" s="195"/>
      <c r="I61" s="195">
        <f>'01 2417_01 Pol'!G83</f>
        <v>0</v>
      </c>
      <c r="J61" s="191" t="str">
        <f>IF(I72=0,"",I61/I72*100)</f>
        <v/>
      </c>
    </row>
    <row r="62" spans="1:10" ht="36.75" customHeight="1" x14ac:dyDescent="0.2">
      <c r="A62" s="180"/>
      <c r="B62" s="185" t="s">
        <v>87</v>
      </c>
      <c r="C62" s="186" t="s">
        <v>88</v>
      </c>
      <c r="D62" s="187"/>
      <c r="E62" s="187"/>
      <c r="F62" s="194" t="s">
        <v>27</v>
      </c>
      <c r="G62" s="195"/>
      <c r="H62" s="195"/>
      <c r="I62" s="195">
        <f>'01 2417_01 Pol'!G104</f>
        <v>0</v>
      </c>
      <c r="J62" s="191" t="str">
        <f>IF(I72=0,"",I62/I72*100)</f>
        <v/>
      </c>
    </row>
    <row r="63" spans="1:10" ht="36.75" customHeight="1" x14ac:dyDescent="0.2">
      <c r="A63" s="180"/>
      <c r="B63" s="185" t="s">
        <v>89</v>
      </c>
      <c r="C63" s="186" t="s">
        <v>90</v>
      </c>
      <c r="D63" s="187"/>
      <c r="E63" s="187"/>
      <c r="F63" s="194" t="s">
        <v>27</v>
      </c>
      <c r="G63" s="195"/>
      <c r="H63" s="195"/>
      <c r="I63" s="195">
        <f>'01 2417_01 Pol'!G134</f>
        <v>0</v>
      </c>
      <c r="J63" s="191" t="str">
        <f>IF(I72=0,"",I63/I72*100)</f>
        <v/>
      </c>
    </row>
    <row r="64" spans="1:10" ht="36.75" customHeight="1" x14ac:dyDescent="0.2">
      <c r="A64" s="180"/>
      <c r="B64" s="185" t="s">
        <v>91</v>
      </c>
      <c r="C64" s="186" t="s">
        <v>92</v>
      </c>
      <c r="D64" s="187"/>
      <c r="E64" s="187"/>
      <c r="F64" s="194" t="s">
        <v>27</v>
      </c>
      <c r="G64" s="195"/>
      <c r="H64" s="195"/>
      <c r="I64" s="195">
        <f>'01 2417_01 Pol'!G186</f>
        <v>0</v>
      </c>
      <c r="J64" s="191" t="str">
        <f>IF(I72=0,"",I64/I72*100)</f>
        <v/>
      </c>
    </row>
    <row r="65" spans="1:10" ht="36.75" customHeight="1" x14ac:dyDescent="0.2">
      <c r="A65" s="180"/>
      <c r="B65" s="185" t="s">
        <v>93</v>
      </c>
      <c r="C65" s="186" t="s">
        <v>94</v>
      </c>
      <c r="D65" s="187"/>
      <c r="E65" s="187"/>
      <c r="F65" s="194" t="s">
        <v>27</v>
      </c>
      <c r="G65" s="195"/>
      <c r="H65" s="195"/>
      <c r="I65" s="195">
        <f>'01 2417_01 Pol'!G194</f>
        <v>0</v>
      </c>
      <c r="J65" s="191" t="str">
        <f>IF(I72=0,"",I65/I72*100)</f>
        <v/>
      </c>
    </row>
    <row r="66" spans="1:10" ht="36.75" customHeight="1" x14ac:dyDescent="0.2">
      <c r="A66" s="180"/>
      <c r="B66" s="185" t="s">
        <v>95</v>
      </c>
      <c r="C66" s="186" t="s">
        <v>96</v>
      </c>
      <c r="D66" s="187"/>
      <c r="E66" s="187"/>
      <c r="F66" s="194" t="s">
        <v>27</v>
      </c>
      <c r="G66" s="195"/>
      <c r="H66" s="195"/>
      <c r="I66" s="195">
        <f>'01 2417_01 Pol'!G203</f>
        <v>0</v>
      </c>
      <c r="J66" s="191" t="str">
        <f>IF(I72=0,"",I66/I72*100)</f>
        <v/>
      </c>
    </row>
    <row r="67" spans="1:10" ht="36.75" customHeight="1" x14ac:dyDescent="0.2">
      <c r="A67" s="180"/>
      <c r="B67" s="185" t="s">
        <v>97</v>
      </c>
      <c r="C67" s="186" t="s">
        <v>98</v>
      </c>
      <c r="D67" s="187"/>
      <c r="E67" s="187"/>
      <c r="F67" s="194" t="s">
        <v>27</v>
      </c>
      <c r="G67" s="195"/>
      <c r="H67" s="195"/>
      <c r="I67" s="195">
        <f>'01 2417_01 Pol'!G207</f>
        <v>0</v>
      </c>
      <c r="J67" s="191" t="str">
        <f>IF(I72=0,"",I67/I72*100)</f>
        <v/>
      </c>
    </row>
    <row r="68" spans="1:10" ht="36.75" customHeight="1" x14ac:dyDescent="0.2">
      <c r="A68" s="180"/>
      <c r="B68" s="185" t="s">
        <v>99</v>
      </c>
      <c r="C68" s="186" t="s">
        <v>100</v>
      </c>
      <c r="D68" s="187"/>
      <c r="E68" s="187"/>
      <c r="F68" s="194" t="s">
        <v>27</v>
      </c>
      <c r="G68" s="195"/>
      <c r="H68" s="195"/>
      <c r="I68" s="195">
        <f>'01 2417_01 Pol'!G221</f>
        <v>0</v>
      </c>
      <c r="J68" s="191" t="str">
        <f>IF(I72=0,"",I68/I72*100)</f>
        <v/>
      </c>
    </row>
    <row r="69" spans="1:10" ht="36.75" customHeight="1" x14ac:dyDescent="0.2">
      <c r="A69" s="180"/>
      <c r="B69" s="185" t="s">
        <v>101</v>
      </c>
      <c r="C69" s="186" t="s">
        <v>102</v>
      </c>
      <c r="D69" s="187"/>
      <c r="E69" s="187"/>
      <c r="F69" s="194" t="s">
        <v>28</v>
      </c>
      <c r="G69" s="195"/>
      <c r="H69" s="195"/>
      <c r="I69" s="195">
        <f>'01 2417_01 Pol'!G228</f>
        <v>0</v>
      </c>
      <c r="J69" s="191" t="str">
        <f>IF(I72=0,"",I69/I72*100)</f>
        <v/>
      </c>
    </row>
    <row r="70" spans="1:10" ht="36.75" customHeight="1" x14ac:dyDescent="0.2">
      <c r="A70" s="180"/>
      <c r="B70" s="185" t="s">
        <v>103</v>
      </c>
      <c r="C70" s="186" t="s">
        <v>104</v>
      </c>
      <c r="D70" s="187"/>
      <c r="E70" s="187"/>
      <c r="F70" s="194" t="s">
        <v>105</v>
      </c>
      <c r="G70" s="195"/>
      <c r="H70" s="195"/>
      <c r="I70" s="195">
        <f>'01 2417_01 Pol'!G234</f>
        <v>0</v>
      </c>
      <c r="J70" s="191" t="str">
        <f>IF(I72=0,"",I70/I72*100)</f>
        <v/>
      </c>
    </row>
    <row r="71" spans="1:10" ht="36.75" customHeight="1" x14ac:dyDescent="0.2">
      <c r="A71" s="180"/>
      <c r="B71" s="185" t="s">
        <v>106</v>
      </c>
      <c r="C71" s="186" t="s">
        <v>30</v>
      </c>
      <c r="D71" s="187"/>
      <c r="E71" s="187"/>
      <c r="F71" s="194" t="s">
        <v>106</v>
      </c>
      <c r="G71" s="195"/>
      <c r="H71" s="195"/>
      <c r="I71" s="195">
        <f>'01 2417_01 Pol'!G244</f>
        <v>0</v>
      </c>
      <c r="J71" s="191" t="str">
        <f>IF(I72=0,"",I71/I72*100)</f>
        <v/>
      </c>
    </row>
    <row r="72" spans="1:10" ht="25.5" customHeight="1" x14ac:dyDescent="0.2">
      <c r="A72" s="181"/>
      <c r="B72" s="188" t="s">
        <v>1</v>
      </c>
      <c r="C72" s="189"/>
      <c r="D72" s="190"/>
      <c r="E72" s="190"/>
      <c r="F72" s="196"/>
      <c r="G72" s="197"/>
      <c r="H72" s="197"/>
      <c r="I72" s="197">
        <f>SUM(I52:I71)</f>
        <v>0</v>
      </c>
      <c r="J72" s="192">
        <f>SUM(J52:J71)</f>
        <v>0</v>
      </c>
    </row>
    <row r="73" spans="1:10" x14ac:dyDescent="0.2">
      <c r="F73" s="137"/>
      <c r="G73" s="137"/>
      <c r="H73" s="137"/>
      <c r="I73" s="137"/>
      <c r="J73" s="193"/>
    </row>
    <row r="74" spans="1:10" x14ac:dyDescent="0.2">
      <c r="F74" s="137"/>
      <c r="G74" s="137"/>
      <c r="H74" s="137"/>
      <c r="I74" s="137"/>
      <c r="J74" s="193"/>
    </row>
    <row r="75" spans="1:10" x14ac:dyDescent="0.2">
      <c r="F75" s="137"/>
      <c r="G75" s="137"/>
      <c r="H75" s="137"/>
      <c r="I75" s="137"/>
      <c r="J75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5BE1-67A4-41F8-9201-EC88A2FA929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109</v>
      </c>
      <c r="AG3" t="s">
        <v>110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111</v>
      </c>
    </row>
    <row r="5" spans="1:60" x14ac:dyDescent="0.2">
      <c r="D5" s="10"/>
    </row>
    <row r="6" spans="1:60" ht="38.25" x14ac:dyDescent="0.2">
      <c r="A6" s="210" t="s">
        <v>112</v>
      </c>
      <c r="B6" s="212" t="s">
        <v>113</v>
      </c>
      <c r="C6" s="212" t="s">
        <v>114</v>
      </c>
      <c r="D6" s="211" t="s">
        <v>115</v>
      </c>
      <c r="E6" s="210" t="s">
        <v>116</v>
      </c>
      <c r="F6" s="209" t="s">
        <v>117</v>
      </c>
      <c r="G6" s="210" t="s">
        <v>31</v>
      </c>
      <c r="H6" s="213" t="s">
        <v>32</v>
      </c>
      <c r="I6" s="213" t="s">
        <v>118</v>
      </c>
      <c r="J6" s="213" t="s">
        <v>33</v>
      </c>
      <c r="K6" s="213" t="s">
        <v>119</v>
      </c>
      <c r="L6" s="213" t="s">
        <v>120</v>
      </c>
      <c r="M6" s="213" t="s">
        <v>121</v>
      </c>
      <c r="N6" s="213" t="s">
        <v>122</v>
      </c>
      <c r="O6" s="213" t="s">
        <v>123</v>
      </c>
      <c r="P6" s="213" t="s">
        <v>124</v>
      </c>
      <c r="Q6" s="213" t="s">
        <v>125</v>
      </c>
      <c r="R6" s="213" t="s">
        <v>126</v>
      </c>
      <c r="S6" s="213" t="s">
        <v>127</v>
      </c>
      <c r="T6" s="213" t="s">
        <v>128</v>
      </c>
      <c r="U6" s="213" t="s">
        <v>129</v>
      </c>
      <c r="V6" s="213" t="s">
        <v>130</v>
      </c>
      <c r="W6" s="213" t="s">
        <v>131</v>
      </c>
      <c r="X6" s="213" t="s">
        <v>132</v>
      </c>
      <c r="Y6" s="213" t="s">
        <v>133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134</v>
      </c>
      <c r="B8" s="242" t="s">
        <v>67</v>
      </c>
      <c r="C8" s="261" t="s">
        <v>68</v>
      </c>
      <c r="D8" s="243"/>
      <c r="E8" s="244"/>
      <c r="F8" s="245"/>
      <c r="G8" s="246">
        <f>SUMIF(AG9:AG10,"&lt;&gt;NOR",G9:G10)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39"/>
      <c r="O8" s="239">
        <f>SUM(O9:O10)</f>
        <v>6.61</v>
      </c>
      <c r="P8" s="239"/>
      <c r="Q8" s="239">
        <f>SUM(Q9:Q10)</f>
        <v>0</v>
      </c>
      <c r="R8" s="240"/>
      <c r="S8" s="240"/>
      <c r="T8" s="240"/>
      <c r="U8" s="240"/>
      <c r="V8" s="240">
        <f>SUM(V9:V10)</f>
        <v>34.65</v>
      </c>
      <c r="W8" s="240"/>
      <c r="X8" s="240"/>
      <c r="Y8" s="240"/>
      <c r="AG8" t="s">
        <v>135</v>
      </c>
    </row>
    <row r="9" spans="1:60" ht="22.5" outlineLevel="1" x14ac:dyDescent="0.2">
      <c r="A9" s="248">
        <v>1</v>
      </c>
      <c r="B9" s="249" t="s">
        <v>136</v>
      </c>
      <c r="C9" s="262" t="s">
        <v>137</v>
      </c>
      <c r="D9" s="250" t="s">
        <v>138</v>
      </c>
      <c r="E9" s="251">
        <v>118.25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5.5910000000000001E-2</v>
      </c>
      <c r="O9" s="234">
        <f>ROUND(E9*N9,2)</f>
        <v>6.61</v>
      </c>
      <c r="P9" s="234">
        <v>0</v>
      </c>
      <c r="Q9" s="234">
        <f>ROUND(E9*P9,2)</f>
        <v>0</v>
      </c>
      <c r="R9" s="235"/>
      <c r="S9" s="235" t="s">
        <v>139</v>
      </c>
      <c r="T9" s="235" t="s">
        <v>139</v>
      </c>
      <c r="U9" s="235">
        <v>0.29299999999999998</v>
      </c>
      <c r="V9" s="235">
        <f>ROUND(E9*U9,2)</f>
        <v>34.65</v>
      </c>
      <c r="W9" s="235"/>
      <c r="X9" s="235" t="s">
        <v>140</v>
      </c>
      <c r="Y9" s="235" t="s">
        <v>141</v>
      </c>
      <c r="Z9" s="214"/>
      <c r="AA9" s="214"/>
      <c r="AB9" s="214"/>
      <c r="AC9" s="214"/>
      <c r="AD9" s="214"/>
      <c r="AE9" s="214"/>
      <c r="AF9" s="214"/>
      <c r="AG9" s="214" t="s">
        <v>142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143</v>
      </c>
      <c r="D10" s="237"/>
      <c r="E10" s="238">
        <v>118.25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144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41" t="s">
        <v>134</v>
      </c>
      <c r="B11" s="242" t="s">
        <v>69</v>
      </c>
      <c r="C11" s="261" t="s">
        <v>70</v>
      </c>
      <c r="D11" s="243"/>
      <c r="E11" s="244"/>
      <c r="F11" s="245"/>
      <c r="G11" s="246">
        <f>SUMIF(AG12:AG24,"&lt;&gt;NOR",G12:G24)</f>
        <v>0</v>
      </c>
      <c r="H11" s="240"/>
      <c r="I11" s="240">
        <f>SUM(I12:I24)</f>
        <v>0</v>
      </c>
      <c r="J11" s="240"/>
      <c r="K11" s="240">
        <f>SUM(K12:K24)</f>
        <v>0</v>
      </c>
      <c r="L11" s="240"/>
      <c r="M11" s="240">
        <f>SUM(M12:M24)</f>
        <v>0</v>
      </c>
      <c r="N11" s="239"/>
      <c r="O11" s="239">
        <f>SUM(O12:O24)</f>
        <v>5.14</v>
      </c>
      <c r="P11" s="239"/>
      <c r="Q11" s="239">
        <f>SUM(Q12:Q24)</f>
        <v>0</v>
      </c>
      <c r="R11" s="240"/>
      <c r="S11" s="240"/>
      <c r="T11" s="240"/>
      <c r="U11" s="240"/>
      <c r="V11" s="240">
        <f>SUM(V12:V24)</f>
        <v>101.56</v>
      </c>
      <c r="W11" s="240"/>
      <c r="X11" s="240"/>
      <c r="Y11" s="240"/>
      <c r="AG11" t="s">
        <v>135</v>
      </c>
    </row>
    <row r="12" spans="1:60" ht="22.5" outlineLevel="1" x14ac:dyDescent="0.2">
      <c r="A12" s="248">
        <v>2</v>
      </c>
      <c r="B12" s="249" t="s">
        <v>145</v>
      </c>
      <c r="C12" s="262" t="s">
        <v>146</v>
      </c>
      <c r="D12" s="250" t="s">
        <v>147</v>
      </c>
      <c r="E12" s="251">
        <v>30</v>
      </c>
      <c r="F12" s="252"/>
      <c r="G12" s="253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1.56E-3</v>
      </c>
      <c r="O12" s="234">
        <f>ROUND(E12*N12,2)</f>
        <v>0.05</v>
      </c>
      <c r="P12" s="234">
        <v>0</v>
      </c>
      <c r="Q12" s="234">
        <f>ROUND(E12*P12,2)</f>
        <v>0</v>
      </c>
      <c r="R12" s="235"/>
      <c r="S12" s="235" t="s">
        <v>139</v>
      </c>
      <c r="T12" s="235" t="s">
        <v>139</v>
      </c>
      <c r="U12" s="235">
        <v>0.12</v>
      </c>
      <c r="V12" s="235">
        <f>ROUND(E12*U12,2)</f>
        <v>3.6</v>
      </c>
      <c r="W12" s="235"/>
      <c r="X12" s="235" t="s">
        <v>140</v>
      </c>
      <c r="Y12" s="235" t="s">
        <v>141</v>
      </c>
      <c r="Z12" s="214"/>
      <c r="AA12" s="214"/>
      <c r="AB12" s="214"/>
      <c r="AC12" s="214"/>
      <c r="AD12" s="214"/>
      <c r="AE12" s="214"/>
      <c r="AF12" s="214"/>
      <c r="AG12" s="214" t="s">
        <v>142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31"/>
      <c r="B13" s="232"/>
      <c r="C13" s="263" t="s">
        <v>148</v>
      </c>
      <c r="D13" s="237"/>
      <c r="E13" s="238">
        <v>30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144</v>
      </c>
      <c r="AH13" s="214">
        <v>5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48">
        <v>3</v>
      </c>
      <c r="B14" s="249" t="s">
        <v>149</v>
      </c>
      <c r="C14" s="262" t="s">
        <v>150</v>
      </c>
      <c r="D14" s="250" t="s">
        <v>147</v>
      </c>
      <c r="E14" s="251">
        <v>25</v>
      </c>
      <c r="F14" s="252"/>
      <c r="G14" s="253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1.7330000000000002E-2</v>
      </c>
      <c r="O14" s="234">
        <f>ROUND(E14*N14,2)</f>
        <v>0.43</v>
      </c>
      <c r="P14" s="234">
        <v>0</v>
      </c>
      <c r="Q14" s="234">
        <f>ROUND(E14*P14,2)</f>
        <v>0</v>
      </c>
      <c r="R14" s="235"/>
      <c r="S14" s="235" t="s">
        <v>139</v>
      </c>
      <c r="T14" s="235" t="s">
        <v>139</v>
      </c>
      <c r="U14" s="235">
        <v>0.253</v>
      </c>
      <c r="V14" s="235">
        <f>ROUND(E14*U14,2)</f>
        <v>6.33</v>
      </c>
      <c r="W14" s="235"/>
      <c r="X14" s="235" t="s">
        <v>140</v>
      </c>
      <c r="Y14" s="235" t="s">
        <v>141</v>
      </c>
      <c r="Z14" s="214"/>
      <c r="AA14" s="214"/>
      <c r="AB14" s="214"/>
      <c r="AC14" s="214"/>
      <c r="AD14" s="214"/>
      <c r="AE14" s="214"/>
      <c r="AF14" s="214"/>
      <c r="AG14" s="214" t="s">
        <v>142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31"/>
      <c r="B15" s="232"/>
      <c r="C15" s="263" t="s">
        <v>151</v>
      </c>
      <c r="D15" s="237"/>
      <c r="E15" s="238">
        <v>25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4"/>
      <c r="AA15" s="214"/>
      <c r="AB15" s="214"/>
      <c r="AC15" s="214"/>
      <c r="AD15" s="214"/>
      <c r="AE15" s="214"/>
      <c r="AF15" s="214"/>
      <c r="AG15" s="214" t="s">
        <v>144</v>
      </c>
      <c r="AH15" s="214">
        <v>5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48">
        <v>4</v>
      </c>
      <c r="B16" s="249" t="s">
        <v>152</v>
      </c>
      <c r="C16" s="262" t="s">
        <v>153</v>
      </c>
      <c r="D16" s="250" t="s">
        <v>147</v>
      </c>
      <c r="E16" s="251">
        <v>33</v>
      </c>
      <c r="F16" s="252"/>
      <c r="G16" s="253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3.8980000000000001E-2</v>
      </c>
      <c r="O16" s="234">
        <f>ROUND(E16*N16,2)</f>
        <v>1.29</v>
      </c>
      <c r="P16" s="234">
        <v>0</v>
      </c>
      <c r="Q16" s="234">
        <f>ROUND(E16*P16,2)</f>
        <v>0</v>
      </c>
      <c r="R16" s="235"/>
      <c r="S16" s="235" t="s">
        <v>139</v>
      </c>
      <c r="T16" s="235" t="s">
        <v>139</v>
      </c>
      <c r="U16" s="235">
        <v>0.29299999999999998</v>
      </c>
      <c r="V16" s="235">
        <f>ROUND(E16*U16,2)</f>
        <v>9.67</v>
      </c>
      <c r="W16" s="235"/>
      <c r="X16" s="235" t="s">
        <v>140</v>
      </c>
      <c r="Y16" s="235" t="s">
        <v>141</v>
      </c>
      <c r="Z16" s="214"/>
      <c r="AA16" s="214"/>
      <c r="AB16" s="214"/>
      <c r="AC16" s="214"/>
      <c r="AD16" s="214"/>
      <c r="AE16" s="214"/>
      <c r="AF16" s="214"/>
      <c r="AG16" s="214" t="s">
        <v>142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31"/>
      <c r="B17" s="232"/>
      <c r="C17" s="263" t="s">
        <v>154</v>
      </c>
      <c r="D17" s="237"/>
      <c r="E17" s="238">
        <v>33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4"/>
      <c r="AA17" s="214"/>
      <c r="AB17" s="214"/>
      <c r="AC17" s="214"/>
      <c r="AD17" s="214"/>
      <c r="AE17" s="214"/>
      <c r="AF17" s="214"/>
      <c r="AG17" s="214" t="s">
        <v>144</v>
      </c>
      <c r="AH17" s="214">
        <v>5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8">
        <v>5</v>
      </c>
      <c r="B18" s="249" t="s">
        <v>155</v>
      </c>
      <c r="C18" s="262" t="s">
        <v>156</v>
      </c>
      <c r="D18" s="250" t="s">
        <v>157</v>
      </c>
      <c r="E18" s="251">
        <v>38.5</v>
      </c>
      <c r="F18" s="252"/>
      <c r="G18" s="253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4.4139999999999999E-2</v>
      </c>
      <c r="O18" s="234">
        <f>ROUND(E18*N18,2)</f>
        <v>1.7</v>
      </c>
      <c r="P18" s="234">
        <v>0</v>
      </c>
      <c r="Q18" s="234">
        <f>ROUND(E18*P18,2)</f>
        <v>0</v>
      </c>
      <c r="R18" s="235"/>
      <c r="S18" s="235" t="s">
        <v>139</v>
      </c>
      <c r="T18" s="235" t="s">
        <v>139</v>
      </c>
      <c r="U18" s="235">
        <v>0.6</v>
      </c>
      <c r="V18" s="235">
        <f>ROUND(E18*U18,2)</f>
        <v>23.1</v>
      </c>
      <c r="W18" s="235"/>
      <c r="X18" s="235" t="s">
        <v>140</v>
      </c>
      <c r="Y18" s="235" t="s">
        <v>141</v>
      </c>
      <c r="Z18" s="214"/>
      <c r="AA18" s="214"/>
      <c r="AB18" s="214"/>
      <c r="AC18" s="214"/>
      <c r="AD18" s="214"/>
      <c r="AE18" s="214"/>
      <c r="AF18" s="214"/>
      <c r="AG18" s="214" t="s">
        <v>142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31"/>
      <c r="B19" s="232"/>
      <c r="C19" s="263" t="s">
        <v>158</v>
      </c>
      <c r="D19" s="237"/>
      <c r="E19" s="238"/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144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31"/>
      <c r="B20" s="232"/>
      <c r="C20" s="263" t="s">
        <v>159</v>
      </c>
      <c r="D20" s="237"/>
      <c r="E20" s="238">
        <v>10.5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4"/>
      <c r="AA20" s="214"/>
      <c r="AB20" s="214"/>
      <c r="AC20" s="214"/>
      <c r="AD20" s="214"/>
      <c r="AE20" s="214"/>
      <c r="AF20" s="214"/>
      <c r="AG20" s="214" t="s">
        <v>144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31"/>
      <c r="B21" s="232"/>
      <c r="C21" s="263" t="s">
        <v>160</v>
      </c>
      <c r="D21" s="237"/>
      <c r="E21" s="238">
        <v>14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4"/>
      <c r="AA21" s="214"/>
      <c r="AB21" s="214"/>
      <c r="AC21" s="214"/>
      <c r="AD21" s="214"/>
      <c r="AE21" s="214"/>
      <c r="AF21" s="214"/>
      <c r="AG21" s="214" t="s">
        <v>144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31"/>
      <c r="B22" s="232"/>
      <c r="C22" s="263" t="s">
        <v>161</v>
      </c>
      <c r="D22" s="237"/>
      <c r="E22" s="238">
        <v>14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4"/>
      <c r="AA22" s="214"/>
      <c r="AB22" s="214"/>
      <c r="AC22" s="214"/>
      <c r="AD22" s="214"/>
      <c r="AE22" s="214"/>
      <c r="AF22" s="214"/>
      <c r="AG22" s="214" t="s">
        <v>144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48">
        <v>6</v>
      </c>
      <c r="B23" s="249" t="s">
        <v>162</v>
      </c>
      <c r="C23" s="262" t="s">
        <v>163</v>
      </c>
      <c r="D23" s="250" t="s">
        <v>157</v>
      </c>
      <c r="E23" s="251">
        <v>46.4</v>
      </c>
      <c r="F23" s="252"/>
      <c r="G23" s="253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3.5970000000000002E-2</v>
      </c>
      <c r="O23" s="234">
        <f>ROUND(E23*N23,2)</f>
        <v>1.67</v>
      </c>
      <c r="P23" s="234">
        <v>0</v>
      </c>
      <c r="Q23" s="234">
        <f>ROUND(E23*P23,2)</f>
        <v>0</v>
      </c>
      <c r="R23" s="235"/>
      <c r="S23" s="235" t="s">
        <v>139</v>
      </c>
      <c r="T23" s="235" t="s">
        <v>139</v>
      </c>
      <c r="U23" s="235">
        <v>1.26858</v>
      </c>
      <c r="V23" s="235">
        <f>ROUND(E23*U23,2)</f>
        <v>58.86</v>
      </c>
      <c r="W23" s="235"/>
      <c r="X23" s="235" t="s">
        <v>140</v>
      </c>
      <c r="Y23" s="235" t="s">
        <v>141</v>
      </c>
      <c r="Z23" s="214"/>
      <c r="AA23" s="214"/>
      <c r="AB23" s="214"/>
      <c r="AC23" s="214"/>
      <c r="AD23" s="214"/>
      <c r="AE23" s="214"/>
      <c r="AF23" s="214"/>
      <c r="AG23" s="214" t="s">
        <v>142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31"/>
      <c r="B24" s="232"/>
      <c r="C24" s="263" t="s">
        <v>164</v>
      </c>
      <c r="D24" s="237"/>
      <c r="E24" s="238">
        <v>46.4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4"/>
      <c r="AA24" s="214"/>
      <c r="AB24" s="214"/>
      <c r="AC24" s="214"/>
      <c r="AD24" s="214"/>
      <c r="AE24" s="214"/>
      <c r="AF24" s="214"/>
      <c r="AG24" s="214" t="s">
        <v>144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41" t="s">
        <v>134</v>
      </c>
      <c r="B25" s="242" t="s">
        <v>71</v>
      </c>
      <c r="C25" s="261" t="s">
        <v>72</v>
      </c>
      <c r="D25" s="243"/>
      <c r="E25" s="244"/>
      <c r="F25" s="245"/>
      <c r="G25" s="246">
        <f>SUMIF(AG26:AG30,"&lt;&gt;NOR",G26:G30)</f>
        <v>0</v>
      </c>
      <c r="H25" s="240"/>
      <c r="I25" s="240">
        <f>SUM(I26:I30)</f>
        <v>0</v>
      </c>
      <c r="J25" s="240"/>
      <c r="K25" s="240">
        <f>SUM(K26:K30)</f>
        <v>0</v>
      </c>
      <c r="L25" s="240"/>
      <c r="M25" s="240">
        <f>SUM(M26:M30)</f>
        <v>0</v>
      </c>
      <c r="N25" s="239"/>
      <c r="O25" s="239">
        <f>SUM(O26:O30)</f>
        <v>11.32</v>
      </c>
      <c r="P25" s="239"/>
      <c r="Q25" s="239">
        <f>SUM(Q26:Q30)</f>
        <v>0</v>
      </c>
      <c r="R25" s="240"/>
      <c r="S25" s="240"/>
      <c r="T25" s="240"/>
      <c r="U25" s="240"/>
      <c r="V25" s="240">
        <f>SUM(V26:V30)</f>
        <v>56.789999999999992</v>
      </c>
      <c r="W25" s="240"/>
      <c r="X25" s="240"/>
      <c r="Y25" s="240"/>
      <c r="AG25" t="s">
        <v>135</v>
      </c>
    </row>
    <row r="26" spans="1:60" outlineLevel="1" x14ac:dyDescent="0.2">
      <c r="A26" s="248">
        <v>7</v>
      </c>
      <c r="B26" s="249" t="s">
        <v>165</v>
      </c>
      <c r="C26" s="262" t="s">
        <v>166</v>
      </c>
      <c r="D26" s="250" t="s">
        <v>167</v>
      </c>
      <c r="E26" s="251">
        <v>4.3860000000000001</v>
      </c>
      <c r="F26" s="252"/>
      <c r="G26" s="253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2.5</v>
      </c>
      <c r="O26" s="234">
        <f>ROUND(E26*N26,2)</f>
        <v>10.97</v>
      </c>
      <c r="P26" s="234">
        <v>0</v>
      </c>
      <c r="Q26" s="234">
        <f>ROUND(E26*P26,2)</f>
        <v>0</v>
      </c>
      <c r="R26" s="235"/>
      <c r="S26" s="235" t="s">
        <v>139</v>
      </c>
      <c r="T26" s="235" t="s">
        <v>139</v>
      </c>
      <c r="U26" s="235">
        <v>5.33</v>
      </c>
      <c r="V26" s="235">
        <f>ROUND(E26*U26,2)</f>
        <v>23.38</v>
      </c>
      <c r="W26" s="235"/>
      <c r="X26" s="235" t="s">
        <v>140</v>
      </c>
      <c r="Y26" s="235" t="s">
        <v>141</v>
      </c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31"/>
      <c r="B27" s="232"/>
      <c r="C27" s="263" t="s">
        <v>168</v>
      </c>
      <c r="D27" s="237"/>
      <c r="E27" s="238">
        <v>4.3860000000000001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4"/>
      <c r="AA27" s="214"/>
      <c r="AB27" s="214"/>
      <c r="AC27" s="214"/>
      <c r="AD27" s="214"/>
      <c r="AE27" s="214"/>
      <c r="AF27" s="214"/>
      <c r="AG27" s="214" t="s">
        <v>144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48">
        <v>8</v>
      </c>
      <c r="B28" s="249" t="s">
        <v>169</v>
      </c>
      <c r="C28" s="262" t="s">
        <v>170</v>
      </c>
      <c r="D28" s="250" t="s">
        <v>157</v>
      </c>
      <c r="E28" s="251">
        <v>97.7</v>
      </c>
      <c r="F28" s="252"/>
      <c r="G28" s="253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3.5500000000000002E-3</v>
      </c>
      <c r="O28" s="234">
        <f>ROUND(E28*N28,2)</f>
        <v>0.35</v>
      </c>
      <c r="P28" s="234">
        <v>0</v>
      </c>
      <c r="Q28" s="234">
        <f>ROUND(E28*P28,2)</f>
        <v>0</v>
      </c>
      <c r="R28" s="235"/>
      <c r="S28" s="235" t="s">
        <v>139</v>
      </c>
      <c r="T28" s="235" t="s">
        <v>139</v>
      </c>
      <c r="U28" s="235">
        <v>0.34200000000000003</v>
      </c>
      <c r="V28" s="235">
        <f>ROUND(E28*U28,2)</f>
        <v>33.409999999999997</v>
      </c>
      <c r="W28" s="235"/>
      <c r="X28" s="235" t="s">
        <v>140</v>
      </c>
      <c r="Y28" s="235" t="s">
        <v>141</v>
      </c>
      <c r="Z28" s="214"/>
      <c r="AA28" s="214"/>
      <c r="AB28" s="214"/>
      <c r="AC28" s="214"/>
      <c r="AD28" s="214"/>
      <c r="AE28" s="214"/>
      <c r="AF28" s="214"/>
      <c r="AG28" s="214" t="s">
        <v>142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3" t="s">
        <v>171</v>
      </c>
      <c r="D29" s="237"/>
      <c r="E29" s="238">
        <v>86.7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144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31"/>
      <c r="B30" s="232"/>
      <c r="C30" s="263" t="s">
        <v>172</v>
      </c>
      <c r="D30" s="237"/>
      <c r="E30" s="238">
        <v>11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4"/>
      <c r="AA30" s="214"/>
      <c r="AB30" s="214"/>
      <c r="AC30" s="214"/>
      <c r="AD30" s="214"/>
      <c r="AE30" s="214"/>
      <c r="AF30" s="214"/>
      <c r="AG30" s="214" t="s">
        <v>144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41" t="s">
        <v>134</v>
      </c>
      <c r="B31" s="242" t="s">
        <v>73</v>
      </c>
      <c r="C31" s="261" t="s">
        <v>74</v>
      </c>
      <c r="D31" s="243"/>
      <c r="E31" s="244"/>
      <c r="F31" s="245"/>
      <c r="G31" s="246">
        <f>SUMIF(AG32:AG33,"&lt;&gt;NOR",G32:G33)</f>
        <v>0</v>
      </c>
      <c r="H31" s="240"/>
      <c r="I31" s="240">
        <f>SUM(I32:I33)</f>
        <v>0</v>
      </c>
      <c r="J31" s="240"/>
      <c r="K31" s="240">
        <f>SUM(K32:K33)</f>
        <v>0</v>
      </c>
      <c r="L31" s="240"/>
      <c r="M31" s="240">
        <f>SUM(M32:M33)</f>
        <v>0</v>
      </c>
      <c r="N31" s="239"/>
      <c r="O31" s="239">
        <f>SUM(O32:O33)</f>
        <v>0.89</v>
      </c>
      <c r="P31" s="239"/>
      <c r="Q31" s="239">
        <f>SUM(Q32:Q33)</f>
        <v>0</v>
      </c>
      <c r="R31" s="240"/>
      <c r="S31" s="240"/>
      <c r="T31" s="240"/>
      <c r="U31" s="240"/>
      <c r="V31" s="240">
        <f>SUM(V32:V33)</f>
        <v>39</v>
      </c>
      <c r="W31" s="240"/>
      <c r="X31" s="240"/>
      <c r="Y31" s="240"/>
      <c r="AG31" t="s">
        <v>135</v>
      </c>
    </row>
    <row r="32" spans="1:60" outlineLevel="1" x14ac:dyDescent="0.2">
      <c r="A32" s="248">
        <v>9</v>
      </c>
      <c r="B32" s="249" t="s">
        <v>173</v>
      </c>
      <c r="C32" s="262" t="s">
        <v>174</v>
      </c>
      <c r="D32" s="250" t="s">
        <v>157</v>
      </c>
      <c r="E32" s="251">
        <v>150</v>
      </c>
      <c r="F32" s="252"/>
      <c r="G32" s="253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21</v>
      </c>
      <c r="M32" s="235">
        <f>G32*(1+L32/100)</f>
        <v>0</v>
      </c>
      <c r="N32" s="234">
        <v>5.9100000000000003E-3</v>
      </c>
      <c r="O32" s="234">
        <f>ROUND(E32*N32,2)</f>
        <v>0.89</v>
      </c>
      <c r="P32" s="234">
        <v>0</v>
      </c>
      <c r="Q32" s="234">
        <f>ROUND(E32*P32,2)</f>
        <v>0</v>
      </c>
      <c r="R32" s="235"/>
      <c r="S32" s="235" t="s">
        <v>139</v>
      </c>
      <c r="T32" s="235" t="s">
        <v>139</v>
      </c>
      <c r="U32" s="235">
        <v>0.26</v>
      </c>
      <c r="V32" s="235">
        <f>ROUND(E32*U32,2)</f>
        <v>39</v>
      </c>
      <c r="W32" s="235"/>
      <c r="X32" s="235" t="s">
        <v>140</v>
      </c>
      <c r="Y32" s="235" t="s">
        <v>141</v>
      </c>
      <c r="Z32" s="214"/>
      <c r="AA32" s="214"/>
      <c r="AB32" s="214"/>
      <c r="AC32" s="214"/>
      <c r="AD32" s="214"/>
      <c r="AE32" s="214"/>
      <c r="AF32" s="214"/>
      <c r="AG32" s="214" t="s">
        <v>142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31"/>
      <c r="B33" s="232"/>
      <c r="C33" s="263" t="s">
        <v>175</v>
      </c>
      <c r="D33" s="237"/>
      <c r="E33" s="238">
        <v>150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4"/>
      <c r="AA33" s="214"/>
      <c r="AB33" s="214"/>
      <c r="AC33" s="214"/>
      <c r="AD33" s="214"/>
      <c r="AE33" s="214"/>
      <c r="AF33" s="214"/>
      <c r="AG33" s="214" t="s">
        <v>144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5.5" x14ac:dyDescent="0.2">
      <c r="A34" s="241" t="s">
        <v>134</v>
      </c>
      <c r="B34" s="242" t="s">
        <v>75</v>
      </c>
      <c r="C34" s="261" t="s">
        <v>76</v>
      </c>
      <c r="D34" s="243"/>
      <c r="E34" s="244"/>
      <c r="F34" s="245"/>
      <c r="G34" s="246">
        <f>SUMIF(AG35:AG41,"&lt;&gt;NOR",G35:G41)</f>
        <v>0</v>
      </c>
      <c r="H34" s="240"/>
      <c r="I34" s="240">
        <f>SUM(I35:I41)</f>
        <v>0</v>
      </c>
      <c r="J34" s="240"/>
      <c r="K34" s="240">
        <f>SUM(K35:K41)</f>
        <v>0</v>
      </c>
      <c r="L34" s="240"/>
      <c r="M34" s="240">
        <f>SUM(M35:M41)</f>
        <v>0</v>
      </c>
      <c r="N34" s="239"/>
      <c r="O34" s="239">
        <f>SUM(O35:O41)</f>
        <v>0.01</v>
      </c>
      <c r="P34" s="239"/>
      <c r="Q34" s="239">
        <f>SUM(Q35:Q41)</f>
        <v>0</v>
      </c>
      <c r="R34" s="240"/>
      <c r="S34" s="240"/>
      <c r="T34" s="240"/>
      <c r="U34" s="240"/>
      <c r="V34" s="240">
        <f>SUM(V35:V41)</f>
        <v>87</v>
      </c>
      <c r="W34" s="240"/>
      <c r="X34" s="240"/>
      <c r="Y34" s="240"/>
      <c r="AG34" t="s">
        <v>135</v>
      </c>
    </row>
    <row r="35" spans="1:60" outlineLevel="1" x14ac:dyDescent="0.2">
      <c r="A35" s="248">
        <v>10</v>
      </c>
      <c r="B35" s="249" t="s">
        <v>176</v>
      </c>
      <c r="C35" s="262" t="s">
        <v>177</v>
      </c>
      <c r="D35" s="250" t="s">
        <v>157</v>
      </c>
      <c r="E35" s="251">
        <v>200</v>
      </c>
      <c r="F35" s="252"/>
      <c r="G35" s="253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21</v>
      </c>
      <c r="M35" s="235">
        <f>G35*(1+L35/100)</f>
        <v>0</v>
      </c>
      <c r="N35" s="234">
        <v>4.0000000000000003E-5</v>
      </c>
      <c r="O35" s="234">
        <f>ROUND(E35*N35,2)</f>
        <v>0.01</v>
      </c>
      <c r="P35" s="234">
        <v>0</v>
      </c>
      <c r="Q35" s="234">
        <f>ROUND(E35*P35,2)</f>
        <v>0</v>
      </c>
      <c r="R35" s="235"/>
      <c r="S35" s="235" t="s">
        <v>139</v>
      </c>
      <c r="T35" s="235" t="s">
        <v>139</v>
      </c>
      <c r="U35" s="235">
        <v>0.31</v>
      </c>
      <c r="V35" s="235">
        <f>ROUND(E35*U35,2)</f>
        <v>62</v>
      </c>
      <c r="W35" s="235"/>
      <c r="X35" s="235" t="s">
        <v>140</v>
      </c>
      <c r="Y35" s="235" t="s">
        <v>141</v>
      </c>
      <c r="Z35" s="214"/>
      <c r="AA35" s="214"/>
      <c r="AB35" s="214"/>
      <c r="AC35" s="214"/>
      <c r="AD35" s="214"/>
      <c r="AE35" s="214"/>
      <c r="AF35" s="214"/>
      <c r="AG35" s="214" t="s">
        <v>142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31"/>
      <c r="B36" s="232"/>
      <c r="C36" s="263" t="s">
        <v>178</v>
      </c>
      <c r="D36" s="237"/>
      <c r="E36" s="238">
        <v>200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4"/>
      <c r="AA36" s="214"/>
      <c r="AB36" s="214"/>
      <c r="AC36" s="214"/>
      <c r="AD36" s="214"/>
      <c r="AE36" s="214"/>
      <c r="AF36" s="214"/>
      <c r="AG36" s="214" t="s">
        <v>144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48">
        <v>11</v>
      </c>
      <c r="B37" s="249" t="s">
        <v>179</v>
      </c>
      <c r="C37" s="262" t="s">
        <v>180</v>
      </c>
      <c r="D37" s="250" t="s">
        <v>181</v>
      </c>
      <c r="E37" s="251">
        <v>10</v>
      </c>
      <c r="F37" s="252"/>
      <c r="G37" s="253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5" t="s">
        <v>182</v>
      </c>
      <c r="S37" s="235" t="s">
        <v>139</v>
      </c>
      <c r="T37" s="235" t="s">
        <v>139</v>
      </c>
      <c r="U37" s="235">
        <v>1</v>
      </c>
      <c r="V37" s="235">
        <f>ROUND(E37*U37,2)</f>
        <v>10</v>
      </c>
      <c r="W37" s="235"/>
      <c r="X37" s="235" t="s">
        <v>183</v>
      </c>
      <c r="Y37" s="235" t="s">
        <v>141</v>
      </c>
      <c r="Z37" s="214"/>
      <c r="AA37" s="214"/>
      <c r="AB37" s="214"/>
      <c r="AC37" s="214"/>
      <c r="AD37" s="214"/>
      <c r="AE37" s="214"/>
      <c r="AF37" s="214"/>
      <c r="AG37" s="214" t="s">
        <v>184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2" x14ac:dyDescent="0.2">
      <c r="A38" s="231"/>
      <c r="B38" s="232"/>
      <c r="C38" s="263" t="s">
        <v>185</v>
      </c>
      <c r="D38" s="237"/>
      <c r="E38" s="238">
        <v>5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4"/>
      <c r="AA38" s="214"/>
      <c r="AB38" s="214"/>
      <c r="AC38" s="214"/>
      <c r="AD38" s="214"/>
      <c r="AE38" s="214"/>
      <c r="AF38" s="214"/>
      <c r="AG38" s="214" t="s">
        <v>144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31"/>
      <c r="B39" s="232"/>
      <c r="C39" s="263" t="s">
        <v>186</v>
      </c>
      <c r="D39" s="237"/>
      <c r="E39" s="238">
        <v>5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4"/>
      <c r="AA39" s="214"/>
      <c r="AB39" s="214"/>
      <c r="AC39" s="214"/>
      <c r="AD39" s="214"/>
      <c r="AE39" s="214"/>
      <c r="AF39" s="214"/>
      <c r="AG39" s="214" t="s">
        <v>144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8">
        <v>12</v>
      </c>
      <c r="B40" s="249" t="s">
        <v>187</v>
      </c>
      <c r="C40" s="262" t="s">
        <v>188</v>
      </c>
      <c r="D40" s="250" t="s">
        <v>181</v>
      </c>
      <c r="E40" s="251">
        <v>15</v>
      </c>
      <c r="F40" s="252"/>
      <c r="G40" s="253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5" t="s">
        <v>182</v>
      </c>
      <c r="S40" s="235" t="s">
        <v>139</v>
      </c>
      <c r="T40" s="235" t="s">
        <v>139</v>
      </c>
      <c r="U40" s="235">
        <v>1</v>
      </c>
      <c r="V40" s="235">
        <f>ROUND(E40*U40,2)</f>
        <v>15</v>
      </c>
      <c r="W40" s="235"/>
      <c r="X40" s="235" t="s">
        <v>183</v>
      </c>
      <c r="Y40" s="235" t="s">
        <v>141</v>
      </c>
      <c r="Z40" s="214"/>
      <c r="AA40" s="214"/>
      <c r="AB40" s="214"/>
      <c r="AC40" s="214"/>
      <c r="AD40" s="214"/>
      <c r="AE40" s="214"/>
      <c r="AF40" s="214"/>
      <c r="AG40" s="214" t="s">
        <v>184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31"/>
      <c r="B41" s="232"/>
      <c r="C41" s="263" t="s">
        <v>189</v>
      </c>
      <c r="D41" s="237"/>
      <c r="E41" s="238">
        <v>15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144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5.5" x14ac:dyDescent="0.2">
      <c r="A42" s="241" t="s">
        <v>134</v>
      </c>
      <c r="B42" s="242" t="s">
        <v>77</v>
      </c>
      <c r="C42" s="261" t="s">
        <v>78</v>
      </c>
      <c r="D42" s="243"/>
      <c r="E42" s="244"/>
      <c r="F42" s="245"/>
      <c r="G42" s="246">
        <f>SUMIF(AG43:AG44,"&lt;&gt;NOR",G43:G44)</f>
        <v>0</v>
      </c>
      <c r="H42" s="240"/>
      <c r="I42" s="240">
        <f>SUM(I43:I44)</f>
        <v>0</v>
      </c>
      <c r="J42" s="240"/>
      <c r="K42" s="240">
        <f>SUM(K43:K44)</f>
        <v>0</v>
      </c>
      <c r="L42" s="240"/>
      <c r="M42" s="240">
        <f>SUM(M43:M44)</f>
        <v>0</v>
      </c>
      <c r="N42" s="239"/>
      <c r="O42" s="239">
        <f>SUM(O43:O44)</f>
        <v>0.13</v>
      </c>
      <c r="P42" s="239"/>
      <c r="Q42" s="239">
        <f>SUM(Q43:Q44)</f>
        <v>0</v>
      </c>
      <c r="R42" s="240"/>
      <c r="S42" s="240"/>
      <c r="T42" s="240"/>
      <c r="U42" s="240"/>
      <c r="V42" s="240">
        <f>SUM(V43:V44)</f>
        <v>17.079999999999998</v>
      </c>
      <c r="W42" s="240"/>
      <c r="X42" s="240"/>
      <c r="Y42" s="240"/>
      <c r="AG42" t="s">
        <v>135</v>
      </c>
    </row>
    <row r="43" spans="1:60" ht="22.5" outlineLevel="1" x14ac:dyDescent="0.2">
      <c r="A43" s="248">
        <v>13</v>
      </c>
      <c r="B43" s="249" t="s">
        <v>190</v>
      </c>
      <c r="C43" s="262" t="s">
        <v>191</v>
      </c>
      <c r="D43" s="250" t="s">
        <v>147</v>
      </c>
      <c r="E43" s="251">
        <v>10.3</v>
      </c>
      <c r="F43" s="252"/>
      <c r="G43" s="253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1.306E-2</v>
      </c>
      <c r="O43" s="234">
        <f>ROUND(E43*N43,2)</f>
        <v>0.13</v>
      </c>
      <c r="P43" s="234">
        <v>0</v>
      </c>
      <c r="Q43" s="234">
        <f>ROUND(E43*P43,2)</f>
        <v>0</v>
      </c>
      <c r="R43" s="235"/>
      <c r="S43" s="235" t="s">
        <v>139</v>
      </c>
      <c r="T43" s="235" t="s">
        <v>139</v>
      </c>
      <c r="U43" s="235">
        <v>1.6579999999999999</v>
      </c>
      <c r="V43" s="235">
        <f>ROUND(E43*U43,2)</f>
        <v>17.079999999999998</v>
      </c>
      <c r="W43" s="235"/>
      <c r="X43" s="235" t="s">
        <v>140</v>
      </c>
      <c r="Y43" s="235" t="s">
        <v>141</v>
      </c>
      <c r="Z43" s="214"/>
      <c r="AA43" s="214"/>
      <c r="AB43" s="214"/>
      <c r="AC43" s="214"/>
      <c r="AD43" s="214"/>
      <c r="AE43" s="214"/>
      <c r="AF43" s="214"/>
      <c r="AG43" s="214" t="s">
        <v>142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31"/>
      <c r="B44" s="232"/>
      <c r="C44" s="263" t="s">
        <v>192</v>
      </c>
      <c r="D44" s="237"/>
      <c r="E44" s="238">
        <v>10.3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4"/>
      <c r="AA44" s="214"/>
      <c r="AB44" s="214"/>
      <c r="AC44" s="214"/>
      <c r="AD44" s="214"/>
      <c r="AE44" s="214"/>
      <c r="AF44" s="214"/>
      <c r="AG44" s="214" t="s">
        <v>144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41" t="s">
        <v>134</v>
      </c>
      <c r="B45" s="242" t="s">
        <v>79</v>
      </c>
      <c r="C45" s="261" t="s">
        <v>80</v>
      </c>
      <c r="D45" s="243"/>
      <c r="E45" s="244"/>
      <c r="F45" s="245"/>
      <c r="G45" s="246">
        <f>SUMIF(AG46:AG74,"&lt;&gt;NOR",G46:G74)</f>
        <v>0</v>
      </c>
      <c r="H45" s="240"/>
      <c r="I45" s="240">
        <f>SUM(I46:I74)</f>
        <v>0</v>
      </c>
      <c r="J45" s="240"/>
      <c r="K45" s="240">
        <f>SUM(K46:K74)</f>
        <v>0</v>
      </c>
      <c r="L45" s="240"/>
      <c r="M45" s="240">
        <f>SUM(M46:M74)</f>
        <v>0</v>
      </c>
      <c r="N45" s="239"/>
      <c r="O45" s="239">
        <f>SUM(O46:O74)</f>
        <v>0.13</v>
      </c>
      <c r="P45" s="239"/>
      <c r="Q45" s="239">
        <f>SUM(Q46:Q74)</f>
        <v>28.35</v>
      </c>
      <c r="R45" s="240"/>
      <c r="S45" s="240"/>
      <c r="T45" s="240"/>
      <c r="U45" s="240"/>
      <c r="V45" s="240">
        <f>SUM(V46:V74)</f>
        <v>271.62</v>
      </c>
      <c r="W45" s="240"/>
      <c r="X45" s="240"/>
      <c r="Y45" s="240"/>
      <c r="AG45" t="s">
        <v>135</v>
      </c>
    </row>
    <row r="46" spans="1:60" outlineLevel="1" x14ac:dyDescent="0.2">
      <c r="A46" s="248">
        <v>14</v>
      </c>
      <c r="B46" s="249" t="s">
        <v>193</v>
      </c>
      <c r="C46" s="262" t="s">
        <v>194</v>
      </c>
      <c r="D46" s="250" t="s">
        <v>167</v>
      </c>
      <c r="E46" s="251">
        <v>4.3860000000000001</v>
      </c>
      <c r="F46" s="252"/>
      <c r="G46" s="253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7.4099999999999999E-3</v>
      </c>
      <c r="O46" s="234">
        <f>ROUND(E46*N46,2)</f>
        <v>0.03</v>
      </c>
      <c r="P46" s="234">
        <v>2.1</v>
      </c>
      <c r="Q46" s="234">
        <f>ROUND(E46*P46,2)</f>
        <v>9.2100000000000009</v>
      </c>
      <c r="R46" s="235"/>
      <c r="S46" s="235" t="s">
        <v>139</v>
      </c>
      <c r="T46" s="235" t="s">
        <v>139</v>
      </c>
      <c r="U46" s="235">
        <v>7.476</v>
      </c>
      <c r="V46" s="235">
        <f>ROUND(E46*U46,2)</f>
        <v>32.79</v>
      </c>
      <c r="W46" s="235"/>
      <c r="X46" s="235" t="s">
        <v>140</v>
      </c>
      <c r="Y46" s="235" t="s">
        <v>141</v>
      </c>
      <c r="Z46" s="214"/>
      <c r="AA46" s="214"/>
      <c r="AB46" s="214"/>
      <c r="AC46" s="214"/>
      <c r="AD46" s="214"/>
      <c r="AE46" s="214"/>
      <c r="AF46" s="214"/>
      <c r="AG46" s="214" t="s">
        <v>142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31"/>
      <c r="B47" s="232"/>
      <c r="C47" s="263" t="s">
        <v>168</v>
      </c>
      <c r="D47" s="237"/>
      <c r="E47" s="238">
        <v>4.3860000000000001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144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8">
        <v>15</v>
      </c>
      <c r="B48" s="249" t="s">
        <v>195</v>
      </c>
      <c r="C48" s="262" t="s">
        <v>196</v>
      </c>
      <c r="D48" s="250" t="s">
        <v>167</v>
      </c>
      <c r="E48" s="251">
        <v>4.3860000000000001</v>
      </c>
      <c r="F48" s="252"/>
      <c r="G48" s="253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0</v>
      </c>
      <c r="O48" s="234">
        <f>ROUND(E48*N48,2)</f>
        <v>0</v>
      </c>
      <c r="P48" s="234">
        <v>2.2000000000000002</v>
      </c>
      <c r="Q48" s="234">
        <f>ROUND(E48*P48,2)</f>
        <v>9.65</v>
      </c>
      <c r="R48" s="235"/>
      <c r="S48" s="235" t="s">
        <v>139</v>
      </c>
      <c r="T48" s="235" t="s">
        <v>139</v>
      </c>
      <c r="U48" s="235">
        <v>5.867</v>
      </c>
      <c r="V48" s="235">
        <f>ROUND(E48*U48,2)</f>
        <v>25.73</v>
      </c>
      <c r="W48" s="235"/>
      <c r="X48" s="235" t="s">
        <v>140</v>
      </c>
      <c r="Y48" s="235" t="s">
        <v>141</v>
      </c>
      <c r="Z48" s="214"/>
      <c r="AA48" s="214"/>
      <c r="AB48" s="214"/>
      <c r="AC48" s="214"/>
      <c r="AD48" s="214"/>
      <c r="AE48" s="214"/>
      <c r="AF48" s="214"/>
      <c r="AG48" s="214" t="s">
        <v>142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31"/>
      <c r="B49" s="232"/>
      <c r="C49" s="263" t="s">
        <v>168</v>
      </c>
      <c r="D49" s="237"/>
      <c r="E49" s="238">
        <v>4.3860000000000001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144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48">
        <v>16</v>
      </c>
      <c r="B50" s="249" t="s">
        <v>197</v>
      </c>
      <c r="C50" s="262" t="s">
        <v>198</v>
      </c>
      <c r="D50" s="250" t="s">
        <v>147</v>
      </c>
      <c r="E50" s="251">
        <v>68.5</v>
      </c>
      <c r="F50" s="252"/>
      <c r="G50" s="253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21</v>
      </c>
      <c r="M50" s="235">
        <f>G50*(1+L50/100)</f>
        <v>0</v>
      </c>
      <c r="N50" s="234">
        <v>5.9000000000000003E-4</v>
      </c>
      <c r="O50" s="234">
        <f>ROUND(E50*N50,2)</f>
        <v>0.04</v>
      </c>
      <c r="P50" s="234">
        <v>3.6999999999999998E-2</v>
      </c>
      <c r="Q50" s="234">
        <f>ROUND(E50*P50,2)</f>
        <v>2.5299999999999998</v>
      </c>
      <c r="R50" s="235"/>
      <c r="S50" s="235" t="s">
        <v>139</v>
      </c>
      <c r="T50" s="235" t="s">
        <v>139</v>
      </c>
      <c r="U50" s="235">
        <v>0.443</v>
      </c>
      <c r="V50" s="235">
        <f>ROUND(E50*U50,2)</f>
        <v>30.35</v>
      </c>
      <c r="W50" s="235"/>
      <c r="X50" s="235" t="s">
        <v>140</v>
      </c>
      <c r="Y50" s="235" t="s">
        <v>141</v>
      </c>
      <c r="Z50" s="214"/>
      <c r="AA50" s="214"/>
      <c r="AB50" s="214"/>
      <c r="AC50" s="214"/>
      <c r="AD50" s="214"/>
      <c r="AE50" s="214"/>
      <c r="AF50" s="214"/>
      <c r="AG50" s="214" t="s">
        <v>142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31"/>
      <c r="B51" s="232"/>
      <c r="C51" s="263" t="s">
        <v>199</v>
      </c>
      <c r="D51" s="237"/>
      <c r="E51" s="238">
        <v>25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144</v>
      </c>
      <c r="AH51" s="214">
        <v>5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31"/>
      <c r="B52" s="232"/>
      <c r="C52" s="263" t="s">
        <v>200</v>
      </c>
      <c r="D52" s="237"/>
      <c r="E52" s="238">
        <v>2</v>
      </c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4"/>
      <c r="AA52" s="214"/>
      <c r="AB52" s="214"/>
      <c r="AC52" s="214"/>
      <c r="AD52" s="214"/>
      <c r="AE52" s="214"/>
      <c r="AF52" s="214"/>
      <c r="AG52" s="214" t="s">
        <v>144</v>
      </c>
      <c r="AH52" s="214">
        <v>5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31"/>
      <c r="B53" s="232"/>
      <c r="C53" s="263" t="s">
        <v>201</v>
      </c>
      <c r="D53" s="237"/>
      <c r="E53" s="238">
        <v>34.5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144</v>
      </c>
      <c r="AH53" s="214">
        <v>5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31"/>
      <c r="B54" s="232"/>
      <c r="C54" s="263" t="s">
        <v>202</v>
      </c>
      <c r="D54" s="237"/>
      <c r="E54" s="238">
        <v>7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4"/>
      <c r="AA54" s="214"/>
      <c r="AB54" s="214"/>
      <c r="AC54" s="214"/>
      <c r="AD54" s="214"/>
      <c r="AE54" s="214"/>
      <c r="AF54" s="214"/>
      <c r="AG54" s="214" t="s">
        <v>144</v>
      </c>
      <c r="AH54" s="214">
        <v>5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48">
        <v>17</v>
      </c>
      <c r="B55" s="249" t="s">
        <v>203</v>
      </c>
      <c r="C55" s="262" t="s">
        <v>204</v>
      </c>
      <c r="D55" s="250" t="s">
        <v>147</v>
      </c>
      <c r="E55" s="251">
        <v>11.6</v>
      </c>
      <c r="F55" s="252"/>
      <c r="G55" s="253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1.32E-3</v>
      </c>
      <c r="O55" s="234">
        <f>ROUND(E55*N55,2)</f>
        <v>0.02</v>
      </c>
      <c r="P55" s="234">
        <v>1.2700000000000001E-3</v>
      </c>
      <c r="Q55" s="234">
        <f>ROUND(E55*P55,2)</f>
        <v>0.01</v>
      </c>
      <c r="R55" s="235"/>
      <c r="S55" s="235" t="s">
        <v>139</v>
      </c>
      <c r="T55" s="235" t="s">
        <v>139</v>
      </c>
      <c r="U55" s="235">
        <v>2.2999999999999998</v>
      </c>
      <c r="V55" s="235">
        <f>ROUND(E55*U55,2)</f>
        <v>26.68</v>
      </c>
      <c r="W55" s="235"/>
      <c r="X55" s="235" t="s">
        <v>140</v>
      </c>
      <c r="Y55" s="235" t="s">
        <v>141</v>
      </c>
      <c r="Z55" s="214"/>
      <c r="AA55" s="214"/>
      <c r="AB55" s="214"/>
      <c r="AC55" s="214"/>
      <c r="AD55" s="214"/>
      <c r="AE55" s="214"/>
      <c r="AF55" s="214"/>
      <c r="AG55" s="214" t="s">
        <v>142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31"/>
      <c r="B56" s="232"/>
      <c r="C56" s="263" t="s">
        <v>205</v>
      </c>
      <c r="D56" s="237"/>
      <c r="E56" s="238"/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144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31"/>
      <c r="B57" s="232"/>
      <c r="C57" s="263" t="s">
        <v>206</v>
      </c>
      <c r="D57" s="237"/>
      <c r="E57" s="238">
        <v>7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144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31"/>
      <c r="B58" s="232"/>
      <c r="C58" s="263" t="s">
        <v>207</v>
      </c>
      <c r="D58" s="237"/>
      <c r="E58" s="238">
        <v>2.2999999999999998</v>
      </c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4"/>
      <c r="AA58" s="214"/>
      <c r="AB58" s="214"/>
      <c r="AC58" s="214"/>
      <c r="AD58" s="214"/>
      <c r="AE58" s="214"/>
      <c r="AF58" s="214"/>
      <c r="AG58" s="214" t="s">
        <v>144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31"/>
      <c r="B59" s="232"/>
      <c r="C59" s="263" t="s">
        <v>208</v>
      </c>
      <c r="D59" s="237"/>
      <c r="E59" s="238">
        <v>2.2999999999999998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144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48">
        <v>18</v>
      </c>
      <c r="B60" s="249" t="s">
        <v>209</v>
      </c>
      <c r="C60" s="262" t="s">
        <v>210</v>
      </c>
      <c r="D60" s="250" t="s">
        <v>147</v>
      </c>
      <c r="E60" s="251">
        <v>79.599999999999994</v>
      </c>
      <c r="F60" s="252"/>
      <c r="G60" s="253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21</v>
      </c>
      <c r="M60" s="235">
        <f>G60*(1+L60/100)</f>
        <v>0</v>
      </c>
      <c r="N60" s="234">
        <v>0</v>
      </c>
      <c r="O60" s="234">
        <f>ROUND(E60*N60,2)</f>
        <v>0</v>
      </c>
      <c r="P60" s="234">
        <v>4.6000000000000001E-4</v>
      </c>
      <c r="Q60" s="234">
        <f>ROUND(E60*P60,2)</f>
        <v>0.04</v>
      </c>
      <c r="R60" s="235"/>
      <c r="S60" s="235" t="s">
        <v>139</v>
      </c>
      <c r="T60" s="235" t="s">
        <v>139</v>
      </c>
      <c r="U60" s="235">
        <v>1</v>
      </c>
      <c r="V60" s="235">
        <f>ROUND(E60*U60,2)</f>
        <v>79.599999999999994</v>
      </c>
      <c r="W60" s="235"/>
      <c r="X60" s="235" t="s">
        <v>140</v>
      </c>
      <c r="Y60" s="235" t="s">
        <v>141</v>
      </c>
      <c r="Z60" s="214"/>
      <c r="AA60" s="214"/>
      <c r="AB60" s="214"/>
      <c r="AC60" s="214"/>
      <c r="AD60" s="214"/>
      <c r="AE60" s="214"/>
      <c r="AF60" s="214"/>
      <c r="AG60" s="214" t="s">
        <v>142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31"/>
      <c r="B61" s="232"/>
      <c r="C61" s="263" t="s">
        <v>211</v>
      </c>
      <c r="D61" s="237"/>
      <c r="E61" s="238">
        <v>79.599999999999994</v>
      </c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144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48">
        <v>19</v>
      </c>
      <c r="B62" s="249" t="s">
        <v>212</v>
      </c>
      <c r="C62" s="262" t="s">
        <v>213</v>
      </c>
      <c r="D62" s="250" t="s">
        <v>147</v>
      </c>
      <c r="E62" s="251">
        <v>30</v>
      </c>
      <c r="F62" s="252"/>
      <c r="G62" s="253">
        <f>ROUND(E62*F62,2)</f>
        <v>0</v>
      </c>
      <c r="H62" s="236"/>
      <c r="I62" s="235">
        <f>ROUND(E62*H62,2)</f>
        <v>0</v>
      </c>
      <c r="J62" s="236"/>
      <c r="K62" s="235">
        <f>ROUND(E62*J62,2)</f>
        <v>0</v>
      </c>
      <c r="L62" s="235">
        <v>21</v>
      </c>
      <c r="M62" s="235">
        <f>G62*(1+L62/100)</f>
        <v>0</v>
      </c>
      <c r="N62" s="234">
        <v>4.8999999999999998E-4</v>
      </c>
      <c r="O62" s="234">
        <f>ROUND(E62*N62,2)</f>
        <v>0.01</v>
      </c>
      <c r="P62" s="234">
        <v>2E-3</v>
      </c>
      <c r="Q62" s="234">
        <f>ROUND(E62*P62,2)</f>
        <v>0.06</v>
      </c>
      <c r="R62" s="235"/>
      <c r="S62" s="235" t="s">
        <v>139</v>
      </c>
      <c r="T62" s="235" t="s">
        <v>139</v>
      </c>
      <c r="U62" s="235">
        <v>0.17599999999999999</v>
      </c>
      <c r="V62" s="235">
        <f>ROUND(E62*U62,2)</f>
        <v>5.28</v>
      </c>
      <c r="W62" s="235"/>
      <c r="X62" s="235" t="s">
        <v>140</v>
      </c>
      <c r="Y62" s="235" t="s">
        <v>141</v>
      </c>
      <c r="Z62" s="214"/>
      <c r="AA62" s="214"/>
      <c r="AB62" s="214"/>
      <c r="AC62" s="214"/>
      <c r="AD62" s="214"/>
      <c r="AE62" s="214"/>
      <c r="AF62" s="214"/>
      <c r="AG62" s="214" t="s">
        <v>142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31"/>
      <c r="B63" s="232"/>
      <c r="C63" s="263" t="s">
        <v>214</v>
      </c>
      <c r="D63" s="237"/>
      <c r="E63" s="238">
        <v>30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4"/>
      <c r="AA63" s="214"/>
      <c r="AB63" s="214"/>
      <c r="AC63" s="214"/>
      <c r="AD63" s="214"/>
      <c r="AE63" s="214"/>
      <c r="AF63" s="214"/>
      <c r="AG63" s="214" t="s">
        <v>144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48">
        <v>20</v>
      </c>
      <c r="B64" s="249" t="s">
        <v>215</v>
      </c>
      <c r="C64" s="262" t="s">
        <v>216</v>
      </c>
      <c r="D64" s="250" t="s">
        <v>147</v>
      </c>
      <c r="E64" s="251">
        <v>25</v>
      </c>
      <c r="F64" s="252"/>
      <c r="G64" s="253">
        <f>ROUND(E64*F64,2)</f>
        <v>0</v>
      </c>
      <c r="H64" s="236"/>
      <c r="I64" s="235">
        <f>ROUND(E64*H64,2)</f>
        <v>0</v>
      </c>
      <c r="J64" s="236"/>
      <c r="K64" s="235">
        <f>ROUND(E64*J64,2)</f>
        <v>0</v>
      </c>
      <c r="L64" s="235">
        <v>21</v>
      </c>
      <c r="M64" s="235">
        <f>G64*(1+L64/100)</f>
        <v>0</v>
      </c>
      <c r="N64" s="234">
        <v>4.8999999999999998E-4</v>
      </c>
      <c r="O64" s="234">
        <f>ROUND(E64*N64,2)</f>
        <v>0.01</v>
      </c>
      <c r="P64" s="234">
        <v>2.7E-2</v>
      </c>
      <c r="Q64" s="234">
        <f>ROUND(E64*P64,2)</f>
        <v>0.68</v>
      </c>
      <c r="R64" s="235"/>
      <c r="S64" s="235" t="s">
        <v>139</v>
      </c>
      <c r="T64" s="235" t="s">
        <v>139</v>
      </c>
      <c r="U64" s="235">
        <v>0.42199999999999999</v>
      </c>
      <c r="V64" s="235">
        <f>ROUND(E64*U64,2)</f>
        <v>10.55</v>
      </c>
      <c r="W64" s="235"/>
      <c r="X64" s="235" t="s">
        <v>140</v>
      </c>
      <c r="Y64" s="235" t="s">
        <v>141</v>
      </c>
      <c r="Z64" s="214"/>
      <c r="AA64" s="214"/>
      <c r="AB64" s="214"/>
      <c r="AC64" s="214"/>
      <c r="AD64" s="214"/>
      <c r="AE64" s="214"/>
      <c r="AF64" s="214"/>
      <c r="AG64" s="214" t="s">
        <v>142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31"/>
      <c r="B65" s="232"/>
      <c r="C65" s="263" t="s">
        <v>217</v>
      </c>
      <c r="D65" s="237"/>
      <c r="E65" s="238">
        <v>25</v>
      </c>
      <c r="F65" s="235"/>
      <c r="G65" s="235"/>
      <c r="H65" s="235"/>
      <c r="I65" s="235"/>
      <c r="J65" s="235"/>
      <c r="K65" s="235"/>
      <c r="L65" s="235"/>
      <c r="M65" s="235"/>
      <c r="N65" s="234"/>
      <c r="O65" s="234"/>
      <c r="P65" s="234"/>
      <c r="Q65" s="234"/>
      <c r="R65" s="235"/>
      <c r="S65" s="235"/>
      <c r="T65" s="235"/>
      <c r="U65" s="235"/>
      <c r="V65" s="235"/>
      <c r="W65" s="235"/>
      <c r="X65" s="235"/>
      <c r="Y65" s="235"/>
      <c r="Z65" s="214"/>
      <c r="AA65" s="214"/>
      <c r="AB65" s="214"/>
      <c r="AC65" s="214"/>
      <c r="AD65" s="214"/>
      <c r="AE65" s="214"/>
      <c r="AF65" s="214"/>
      <c r="AG65" s="214" t="s">
        <v>144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8">
        <v>21</v>
      </c>
      <c r="B66" s="249" t="s">
        <v>218</v>
      </c>
      <c r="C66" s="262" t="s">
        <v>219</v>
      </c>
      <c r="D66" s="250" t="s">
        <v>147</v>
      </c>
      <c r="E66" s="251">
        <v>33</v>
      </c>
      <c r="F66" s="252"/>
      <c r="G66" s="253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21</v>
      </c>
      <c r="M66" s="235">
        <f>G66*(1+L66/100)</f>
        <v>0</v>
      </c>
      <c r="N66" s="234">
        <v>4.8999999999999998E-4</v>
      </c>
      <c r="O66" s="234">
        <f>ROUND(E66*N66,2)</f>
        <v>0.02</v>
      </c>
      <c r="P66" s="234">
        <v>5.3999999999999999E-2</v>
      </c>
      <c r="Q66" s="234">
        <f>ROUND(E66*P66,2)</f>
        <v>1.78</v>
      </c>
      <c r="R66" s="235"/>
      <c r="S66" s="235" t="s">
        <v>139</v>
      </c>
      <c r="T66" s="235" t="s">
        <v>139</v>
      </c>
      <c r="U66" s="235">
        <v>0.72899999999999998</v>
      </c>
      <c r="V66" s="235">
        <f>ROUND(E66*U66,2)</f>
        <v>24.06</v>
      </c>
      <c r="W66" s="235"/>
      <c r="X66" s="235" t="s">
        <v>140</v>
      </c>
      <c r="Y66" s="235" t="s">
        <v>141</v>
      </c>
      <c r="Z66" s="214"/>
      <c r="AA66" s="214"/>
      <c r="AB66" s="214"/>
      <c r="AC66" s="214"/>
      <c r="AD66" s="214"/>
      <c r="AE66" s="214"/>
      <c r="AF66" s="214"/>
      <c r="AG66" s="214" t="s">
        <v>142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31"/>
      <c r="B67" s="232"/>
      <c r="C67" s="263" t="s">
        <v>220</v>
      </c>
      <c r="D67" s="237"/>
      <c r="E67" s="238">
        <v>33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4"/>
      <c r="AA67" s="214"/>
      <c r="AB67" s="214"/>
      <c r="AC67" s="214"/>
      <c r="AD67" s="214"/>
      <c r="AE67" s="214"/>
      <c r="AF67" s="214"/>
      <c r="AG67" s="214" t="s">
        <v>144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48">
        <v>22</v>
      </c>
      <c r="B68" s="249" t="s">
        <v>221</v>
      </c>
      <c r="C68" s="262" t="s">
        <v>222</v>
      </c>
      <c r="D68" s="250" t="s">
        <v>157</v>
      </c>
      <c r="E68" s="251">
        <v>38.5</v>
      </c>
      <c r="F68" s="252"/>
      <c r="G68" s="253">
        <f>ROUND(E68*F68,2)</f>
        <v>0</v>
      </c>
      <c r="H68" s="236"/>
      <c r="I68" s="235">
        <f>ROUND(E68*H68,2)</f>
        <v>0</v>
      </c>
      <c r="J68" s="236"/>
      <c r="K68" s="235">
        <f>ROUND(E68*J68,2)</f>
        <v>0</v>
      </c>
      <c r="L68" s="235">
        <v>21</v>
      </c>
      <c r="M68" s="235">
        <f>G68*(1+L68/100)</f>
        <v>0</v>
      </c>
      <c r="N68" s="234">
        <v>0</v>
      </c>
      <c r="O68" s="234">
        <f>ROUND(E68*N68,2)</f>
        <v>0</v>
      </c>
      <c r="P68" s="234">
        <v>4.5999999999999999E-2</v>
      </c>
      <c r="Q68" s="234">
        <f>ROUND(E68*P68,2)</f>
        <v>1.77</v>
      </c>
      <c r="R68" s="235"/>
      <c r="S68" s="235" t="s">
        <v>139</v>
      </c>
      <c r="T68" s="235" t="s">
        <v>139</v>
      </c>
      <c r="U68" s="235">
        <v>0.26</v>
      </c>
      <c r="V68" s="235">
        <f>ROUND(E68*U68,2)</f>
        <v>10.01</v>
      </c>
      <c r="W68" s="235"/>
      <c r="X68" s="235" t="s">
        <v>140</v>
      </c>
      <c r="Y68" s="235" t="s">
        <v>141</v>
      </c>
      <c r="Z68" s="214"/>
      <c r="AA68" s="214"/>
      <c r="AB68" s="214"/>
      <c r="AC68" s="214"/>
      <c r="AD68" s="214"/>
      <c r="AE68" s="214"/>
      <c r="AF68" s="214"/>
      <c r="AG68" s="214" t="s">
        <v>142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31"/>
      <c r="B69" s="232"/>
      <c r="C69" s="263" t="s">
        <v>158</v>
      </c>
      <c r="D69" s="237"/>
      <c r="E69" s="238"/>
      <c r="F69" s="235"/>
      <c r="G69" s="235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4"/>
      <c r="AA69" s="214"/>
      <c r="AB69" s="214"/>
      <c r="AC69" s="214"/>
      <c r="AD69" s="214"/>
      <c r="AE69" s="214"/>
      <c r="AF69" s="214"/>
      <c r="AG69" s="214" t="s">
        <v>144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31"/>
      <c r="B70" s="232"/>
      <c r="C70" s="263" t="s">
        <v>223</v>
      </c>
      <c r="D70" s="237"/>
      <c r="E70" s="238">
        <v>38.5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144</v>
      </c>
      <c r="AH70" s="214">
        <v>5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48">
        <v>23</v>
      </c>
      <c r="B71" s="249" t="s">
        <v>224</v>
      </c>
      <c r="C71" s="262" t="s">
        <v>225</v>
      </c>
      <c r="D71" s="250" t="s">
        <v>157</v>
      </c>
      <c r="E71" s="251">
        <v>38.5</v>
      </c>
      <c r="F71" s="252"/>
      <c r="G71" s="253">
        <f>ROUND(E71*F71,2)</f>
        <v>0</v>
      </c>
      <c r="H71" s="236"/>
      <c r="I71" s="235">
        <f>ROUND(E71*H71,2)</f>
        <v>0</v>
      </c>
      <c r="J71" s="236"/>
      <c r="K71" s="235">
        <f>ROUND(E71*J71,2)</f>
        <v>0</v>
      </c>
      <c r="L71" s="235">
        <v>21</v>
      </c>
      <c r="M71" s="235">
        <f>G71*(1+L71/100)</f>
        <v>0</v>
      </c>
      <c r="N71" s="234">
        <v>0</v>
      </c>
      <c r="O71" s="234">
        <f>ROUND(E71*N71,2)</f>
        <v>0</v>
      </c>
      <c r="P71" s="234">
        <v>6.8000000000000005E-2</v>
      </c>
      <c r="Q71" s="234">
        <f>ROUND(E71*P71,2)</f>
        <v>2.62</v>
      </c>
      <c r="R71" s="235"/>
      <c r="S71" s="235" t="s">
        <v>139</v>
      </c>
      <c r="T71" s="235" t="s">
        <v>139</v>
      </c>
      <c r="U71" s="235">
        <v>0.69</v>
      </c>
      <c r="V71" s="235">
        <f>ROUND(E71*U71,2)</f>
        <v>26.57</v>
      </c>
      <c r="W71" s="235"/>
      <c r="X71" s="235" t="s">
        <v>140</v>
      </c>
      <c r="Y71" s="235" t="s">
        <v>141</v>
      </c>
      <c r="Z71" s="214"/>
      <c r="AA71" s="214"/>
      <c r="AB71" s="214"/>
      <c r="AC71" s="214"/>
      <c r="AD71" s="214"/>
      <c r="AE71" s="214"/>
      <c r="AF71" s="214"/>
      <c r="AG71" s="214" t="s">
        <v>142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31"/>
      <c r="B72" s="232"/>
      <c r="C72" s="263" t="s">
        <v>159</v>
      </c>
      <c r="D72" s="237"/>
      <c r="E72" s="238">
        <v>10.5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4"/>
      <c r="AA72" s="214"/>
      <c r="AB72" s="214"/>
      <c r="AC72" s="214"/>
      <c r="AD72" s="214"/>
      <c r="AE72" s="214"/>
      <c r="AF72" s="214"/>
      <c r="AG72" s="214" t="s">
        <v>144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31"/>
      <c r="B73" s="232"/>
      <c r="C73" s="263" t="s">
        <v>160</v>
      </c>
      <c r="D73" s="237"/>
      <c r="E73" s="238">
        <v>14</v>
      </c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4"/>
      <c r="AA73" s="214"/>
      <c r="AB73" s="214"/>
      <c r="AC73" s="214"/>
      <c r="AD73" s="214"/>
      <c r="AE73" s="214"/>
      <c r="AF73" s="214"/>
      <c r="AG73" s="214" t="s">
        <v>144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31"/>
      <c r="B74" s="232"/>
      <c r="C74" s="263" t="s">
        <v>161</v>
      </c>
      <c r="D74" s="237"/>
      <c r="E74" s="238">
        <v>14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4"/>
      <c r="AA74" s="214"/>
      <c r="AB74" s="214"/>
      <c r="AC74" s="214"/>
      <c r="AD74" s="214"/>
      <c r="AE74" s="214"/>
      <c r="AF74" s="214"/>
      <c r="AG74" s="214" t="s">
        <v>144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">
      <c r="A75" s="241" t="s">
        <v>134</v>
      </c>
      <c r="B75" s="242" t="s">
        <v>81</v>
      </c>
      <c r="C75" s="261" t="s">
        <v>82</v>
      </c>
      <c r="D75" s="243"/>
      <c r="E75" s="244"/>
      <c r="F75" s="245"/>
      <c r="G75" s="246">
        <f>SUMIF(AG76:AG76,"&lt;&gt;NOR",G76:G76)</f>
        <v>0</v>
      </c>
      <c r="H75" s="240"/>
      <c r="I75" s="240">
        <f>SUM(I76:I76)</f>
        <v>0</v>
      </c>
      <c r="J75" s="240"/>
      <c r="K75" s="240">
        <f>SUM(K76:K76)</f>
        <v>0</v>
      </c>
      <c r="L75" s="240"/>
      <c r="M75" s="240">
        <f>SUM(M76:M76)</f>
        <v>0</v>
      </c>
      <c r="N75" s="239"/>
      <c r="O75" s="239">
        <f>SUM(O76:O76)</f>
        <v>0</v>
      </c>
      <c r="P75" s="239"/>
      <c r="Q75" s="239">
        <f>SUM(Q76:Q76)</f>
        <v>0</v>
      </c>
      <c r="R75" s="240"/>
      <c r="S75" s="240"/>
      <c r="T75" s="240"/>
      <c r="U75" s="240"/>
      <c r="V75" s="240">
        <f>SUM(V76:V76)</f>
        <v>76.290000000000006</v>
      </c>
      <c r="W75" s="240"/>
      <c r="X75" s="240"/>
      <c r="Y75" s="240"/>
      <c r="AG75" t="s">
        <v>135</v>
      </c>
    </row>
    <row r="76" spans="1:60" ht="22.5" outlineLevel="1" x14ac:dyDescent="0.2">
      <c r="A76" s="254">
        <v>24</v>
      </c>
      <c r="B76" s="255" t="s">
        <v>226</v>
      </c>
      <c r="C76" s="264" t="s">
        <v>227</v>
      </c>
      <c r="D76" s="256" t="s">
        <v>228</v>
      </c>
      <c r="E76" s="257">
        <v>24.218350000000001</v>
      </c>
      <c r="F76" s="258"/>
      <c r="G76" s="259">
        <f>ROUND(E76*F76,2)</f>
        <v>0</v>
      </c>
      <c r="H76" s="236"/>
      <c r="I76" s="235">
        <f>ROUND(E76*H76,2)</f>
        <v>0</v>
      </c>
      <c r="J76" s="236"/>
      <c r="K76" s="235">
        <f>ROUND(E76*J76,2)</f>
        <v>0</v>
      </c>
      <c r="L76" s="235">
        <v>21</v>
      </c>
      <c r="M76" s="235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5"/>
      <c r="S76" s="235" t="s">
        <v>139</v>
      </c>
      <c r="T76" s="235" t="s">
        <v>139</v>
      </c>
      <c r="U76" s="235">
        <v>3.15</v>
      </c>
      <c r="V76" s="235">
        <f>ROUND(E76*U76,2)</f>
        <v>76.290000000000006</v>
      </c>
      <c r="W76" s="235"/>
      <c r="X76" s="235" t="s">
        <v>229</v>
      </c>
      <c r="Y76" s="235" t="s">
        <v>141</v>
      </c>
      <c r="Z76" s="214"/>
      <c r="AA76" s="214"/>
      <c r="AB76" s="214"/>
      <c r="AC76" s="214"/>
      <c r="AD76" s="214"/>
      <c r="AE76" s="214"/>
      <c r="AF76" s="214"/>
      <c r="AG76" s="214" t="s">
        <v>230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">
      <c r="A77" s="241" t="s">
        <v>134</v>
      </c>
      <c r="B77" s="242" t="s">
        <v>83</v>
      </c>
      <c r="C77" s="261" t="s">
        <v>84</v>
      </c>
      <c r="D77" s="243"/>
      <c r="E77" s="244"/>
      <c r="F77" s="245"/>
      <c r="G77" s="246">
        <f>SUMIF(AG78:AG82,"&lt;&gt;NOR",G78:G82)</f>
        <v>0</v>
      </c>
      <c r="H77" s="240"/>
      <c r="I77" s="240">
        <f>SUM(I78:I82)</f>
        <v>0</v>
      </c>
      <c r="J77" s="240"/>
      <c r="K77" s="240">
        <f>SUM(K78:K82)</f>
        <v>0</v>
      </c>
      <c r="L77" s="240"/>
      <c r="M77" s="240">
        <f>SUM(M78:M82)</f>
        <v>0</v>
      </c>
      <c r="N77" s="239"/>
      <c r="O77" s="239">
        <f>SUM(O78:O82)</f>
        <v>0.16</v>
      </c>
      <c r="P77" s="239"/>
      <c r="Q77" s="239">
        <f>SUM(Q78:Q82)</f>
        <v>0</v>
      </c>
      <c r="R77" s="240"/>
      <c r="S77" s="240"/>
      <c r="T77" s="240"/>
      <c r="U77" s="240"/>
      <c r="V77" s="240">
        <f>SUM(V78:V82)</f>
        <v>19.649999999999999</v>
      </c>
      <c r="W77" s="240"/>
      <c r="X77" s="240"/>
      <c r="Y77" s="240"/>
      <c r="AG77" t="s">
        <v>135</v>
      </c>
    </row>
    <row r="78" spans="1:60" ht="22.5" outlineLevel="1" x14ac:dyDescent="0.2">
      <c r="A78" s="248">
        <v>25</v>
      </c>
      <c r="B78" s="249" t="s">
        <v>231</v>
      </c>
      <c r="C78" s="262" t="s">
        <v>232</v>
      </c>
      <c r="D78" s="250" t="s">
        <v>157</v>
      </c>
      <c r="E78" s="251">
        <v>40.936</v>
      </c>
      <c r="F78" s="252"/>
      <c r="G78" s="253">
        <f>ROUND(E78*F78,2)</f>
        <v>0</v>
      </c>
      <c r="H78" s="236"/>
      <c r="I78" s="235">
        <f>ROUND(E78*H78,2)</f>
        <v>0</v>
      </c>
      <c r="J78" s="236"/>
      <c r="K78" s="235">
        <f>ROUND(E78*J78,2)</f>
        <v>0</v>
      </c>
      <c r="L78" s="235">
        <v>21</v>
      </c>
      <c r="M78" s="235">
        <f>G78*(1+L78/100)</f>
        <v>0</v>
      </c>
      <c r="N78" s="234">
        <v>2.1000000000000001E-4</v>
      </c>
      <c r="O78" s="234">
        <f>ROUND(E78*N78,2)</f>
        <v>0.01</v>
      </c>
      <c r="P78" s="234">
        <v>0</v>
      </c>
      <c r="Q78" s="234">
        <f>ROUND(E78*P78,2)</f>
        <v>0</v>
      </c>
      <c r="R78" s="235"/>
      <c r="S78" s="235" t="s">
        <v>139</v>
      </c>
      <c r="T78" s="235" t="s">
        <v>139</v>
      </c>
      <c r="U78" s="235">
        <v>9.5000000000000001E-2</v>
      </c>
      <c r="V78" s="235">
        <f>ROUND(E78*U78,2)</f>
        <v>3.89</v>
      </c>
      <c r="W78" s="235"/>
      <c r="X78" s="235" t="s">
        <v>140</v>
      </c>
      <c r="Y78" s="235" t="s">
        <v>141</v>
      </c>
      <c r="Z78" s="214"/>
      <c r="AA78" s="214"/>
      <c r="AB78" s="214"/>
      <c r="AC78" s="214"/>
      <c r="AD78" s="214"/>
      <c r="AE78" s="214"/>
      <c r="AF78" s="214"/>
      <c r="AG78" s="214" t="s">
        <v>142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31"/>
      <c r="B79" s="232"/>
      <c r="C79" s="263" t="s">
        <v>233</v>
      </c>
      <c r="D79" s="237"/>
      <c r="E79" s="238">
        <v>40.936</v>
      </c>
      <c r="F79" s="235"/>
      <c r="G79" s="235"/>
      <c r="H79" s="235"/>
      <c r="I79" s="235"/>
      <c r="J79" s="235"/>
      <c r="K79" s="235"/>
      <c r="L79" s="235"/>
      <c r="M79" s="235"/>
      <c r="N79" s="234"/>
      <c r="O79" s="234"/>
      <c r="P79" s="234"/>
      <c r="Q79" s="234"/>
      <c r="R79" s="235"/>
      <c r="S79" s="235"/>
      <c r="T79" s="235"/>
      <c r="U79" s="235"/>
      <c r="V79" s="235"/>
      <c r="W79" s="235"/>
      <c r="X79" s="235"/>
      <c r="Y79" s="235"/>
      <c r="Z79" s="214"/>
      <c r="AA79" s="214"/>
      <c r="AB79" s="214"/>
      <c r="AC79" s="214"/>
      <c r="AD79" s="214"/>
      <c r="AE79" s="214"/>
      <c r="AF79" s="214"/>
      <c r="AG79" s="214" t="s">
        <v>144</v>
      </c>
      <c r="AH79" s="214">
        <v>5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1" x14ac:dyDescent="0.2">
      <c r="A80" s="248">
        <v>26</v>
      </c>
      <c r="B80" s="249" t="s">
        <v>234</v>
      </c>
      <c r="C80" s="262" t="s">
        <v>235</v>
      </c>
      <c r="D80" s="250" t="s">
        <v>157</v>
      </c>
      <c r="E80" s="251">
        <v>40.936</v>
      </c>
      <c r="F80" s="252"/>
      <c r="G80" s="253">
        <f>ROUND(E80*F80,2)</f>
        <v>0</v>
      </c>
      <c r="H80" s="236"/>
      <c r="I80" s="235">
        <f>ROUND(E80*H80,2)</f>
        <v>0</v>
      </c>
      <c r="J80" s="236"/>
      <c r="K80" s="235">
        <f>ROUND(E80*J80,2)</f>
        <v>0</v>
      </c>
      <c r="L80" s="235">
        <v>21</v>
      </c>
      <c r="M80" s="235">
        <f>G80*(1+L80/100)</f>
        <v>0</v>
      </c>
      <c r="N80" s="234">
        <v>3.6800000000000001E-3</v>
      </c>
      <c r="O80" s="234">
        <f>ROUND(E80*N80,2)</f>
        <v>0.15</v>
      </c>
      <c r="P80" s="234">
        <v>0</v>
      </c>
      <c r="Q80" s="234">
        <f>ROUND(E80*P80,2)</f>
        <v>0</v>
      </c>
      <c r="R80" s="235"/>
      <c r="S80" s="235" t="s">
        <v>139</v>
      </c>
      <c r="T80" s="235" t="s">
        <v>139</v>
      </c>
      <c r="U80" s="235">
        <v>0.38500000000000001</v>
      </c>
      <c r="V80" s="235">
        <f>ROUND(E80*U80,2)</f>
        <v>15.76</v>
      </c>
      <c r="W80" s="235"/>
      <c r="X80" s="235" t="s">
        <v>140</v>
      </c>
      <c r="Y80" s="235" t="s">
        <v>141</v>
      </c>
      <c r="Z80" s="214"/>
      <c r="AA80" s="214"/>
      <c r="AB80" s="214"/>
      <c r="AC80" s="214"/>
      <c r="AD80" s="214"/>
      <c r="AE80" s="214"/>
      <c r="AF80" s="214"/>
      <c r="AG80" s="214" t="s">
        <v>142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31"/>
      <c r="B81" s="232"/>
      <c r="C81" s="263" t="s">
        <v>236</v>
      </c>
      <c r="D81" s="237"/>
      <c r="E81" s="238">
        <v>40.936</v>
      </c>
      <c r="F81" s="235"/>
      <c r="G81" s="235"/>
      <c r="H81" s="235"/>
      <c r="I81" s="235"/>
      <c r="J81" s="235"/>
      <c r="K81" s="235"/>
      <c r="L81" s="235"/>
      <c r="M81" s="235"/>
      <c r="N81" s="234"/>
      <c r="O81" s="234"/>
      <c r="P81" s="234"/>
      <c r="Q81" s="234"/>
      <c r="R81" s="235"/>
      <c r="S81" s="235"/>
      <c r="T81" s="235"/>
      <c r="U81" s="235"/>
      <c r="V81" s="235"/>
      <c r="W81" s="235"/>
      <c r="X81" s="235"/>
      <c r="Y81" s="235"/>
      <c r="Z81" s="214"/>
      <c r="AA81" s="214"/>
      <c r="AB81" s="214"/>
      <c r="AC81" s="214"/>
      <c r="AD81" s="214"/>
      <c r="AE81" s="214"/>
      <c r="AF81" s="214"/>
      <c r="AG81" s="214" t="s">
        <v>144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>
        <v>27</v>
      </c>
      <c r="B82" s="232" t="s">
        <v>237</v>
      </c>
      <c r="C82" s="265" t="s">
        <v>238</v>
      </c>
      <c r="D82" s="233" t="s">
        <v>0</v>
      </c>
      <c r="E82" s="260"/>
      <c r="F82" s="236"/>
      <c r="G82" s="235">
        <f>ROUND(E82*F82,2)</f>
        <v>0</v>
      </c>
      <c r="H82" s="236"/>
      <c r="I82" s="235">
        <f>ROUND(E82*H82,2)</f>
        <v>0</v>
      </c>
      <c r="J82" s="236"/>
      <c r="K82" s="235">
        <f>ROUND(E82*J82,2)</f>
        <v>0</v>
      </c>
      <c r="L82" s="235">
        <v>21</v>
      </c>
      <c r="M82" s="235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5"/>
      <c r="S82" s="235" t="s">
        <v>139</v>
      </c>
      <c r="T82" s="235" t="s">
        <v>139</v>
      </c>
      <c r="U82" s="235">
        <v>0</v>
      </c>
      <c r="V82" s="235">
        <f>ROUND(E82*U82,2)</f>
        <v>0</v>
      </c>
      <c r="W82" s="235"/>
      <c r="X82" s="235" t="s">
        <v>229</v>
      </c>
      <c r="Y82" s="235" t="s">
        <v>141</v>
      </c>
      <c r="Z82" s="214"/>
      <c r="AA82" s="214"/>
      <c r="AB82" s="214"/>
      <c r="AC82" s="214"/>
      <c r="AD82" s="214"/>
      <c r="AE82" s="214"/>
      <c r="AF82" s="214"/>
      <c r="AG82" s="214" t="s">
        <v>230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41" t="s">
        <v>134</v>
      </c>
      <c r="B83" s="242" t="s">
        <v>85</v>
      </c>
      <c r="C83" s="261" t="s">
        <v>86</v>
      </c>
      <c r="D83" s="243"/>
      <c r="E83" s="244"/>
      <c r="F83" s="245"/>
      <c r="G83" s="246">
        <f>SUMIF(AG84:AG103,"&lt;&gt;NOR",G84:G103)</f>
        <v>0</v>
      </c>
      <c r="H83" s="240"/>
      <c r="I83" s="240">
        <f>SUM(I84:I103)</f>
        <v>0</v>
      </c>
      <c r="J83" s="240"/>
      <c r="K83" s="240">
        <f>SUM(K84:K103)</f>
        <v>0</v>
      </c>
      <c r="L83" s="240"/>
      <c r="M83" s="240">
        <f>SUM(M84:M103)</f>
        <v>0</v>
      </c>
      <c r="N83" s="239"/>
      <c r="O83" s="239">
        <f>SUM(O84:O103)</f>
        <v>0.08</v>
      </c>
      <c r="P83" s="239"/>
      <c r="Q83" s="239">
        <f>SUM(Q84:Q103)</f>
        <v>0</v>
      </c>
      <c r="R83" s="240"/>
      <c r="S83" s="240"/>
      <c r="T83" s="240"/>
      <c r="U83" s="240"/>
      <c r="V83" s="240">
        <f>SUM(V84:V103)</f>
        <v>60.349999999999994</v>
      </c>
      <c r="W83" s="240"/>
      <c r="X83" s="240"/>
      <c r="Y83" s="240"/>
      <c r="AG83" t="s">
        <v>135</v>
      </c>
    </row>
    <row r="84" spans="1:60" ht="33.75" outlineLevel="1" x14ac:dyDescent="0.2">
      <c r="A84" s="254">
        <v>28</v>
      </c>
      <c r="B84" s="255" t="s">
        <v>239</v>
      </c>
      <c r="C84" s="264" t="s">
        <v>240</v>
      </c>
      <c r="D84" s="256" t="s">
        <v>138</v>
      </c>
      <c r="E84" s="257">
        <v>3</v>
      </c>
      <c r="F84" s="258"/>
      <c r="G84" s="259">
        <f>ROUND(E84*F84,2)</f>
        <v>0</v>
      </c>
      <c r="H84" s="236"/>
      <c r="I84" s="235">
        <f>ROUND(E84*H84,2)</f>
        <v>0</v>
      </c>
      <c r="J84" s="236"/>
      <c r="K84" s="235">
        <f>ROUND(E84*J84,2)</f>
        <v>0</v>
      </c>
      <c r="L84" s="235">
        <v>21</v>
      </c>
      <c r="M84" s="235">
        <f>G84*(1+L84/100)</f>
        <v>0</v>
      </c>
      <c r="N84" s="234">
        <v>8.8999999999999999E-3</v>
      </c>
      <c r="O84" s="234">
        <f>ROUND(E84*N84,2)</f>
        <v>0.03</v>
      </c>
      <c r="P84" s="234">
        <v>0</v>
      </c>
      <c r="Q84" s="234">
        <f>ROUND(E84*P84,2)</f>
        <v>0</v>
      </c>
      <c r="R84" s="235"/>
      <c r="S84" s="235" t="s">
        <v>139</v>
      </c>
      <c r="T84" s="235" t="s">
        <v>139</v>
      </c>
      <c r="U84" s="235">
        <v>1.1279999999999999</v>
      </c>
      <c r="V84" s="235">
        <f>ROUND(E84*U84,2)</f>
        <v>3.38</v>
      </c>
      <c r="W84" s="235"/>
      <c r="X84" s="235" t="s">
        <v>140</v>
      </c>
      <c r="Y84" s="235" t="s">
        <v>141</v>
      </c>
      <c r="Z84" s="214"/>
      <c r="AA84" s="214"/>
      <c r="AB84" s="214"/>
      <c r="AC84" s="214"/>
      <c r="AD84" s="214"/>
      <c r="AE84" s="214"/>
      <c r="AF84" s="214"/>
      <c r="AG84" s="214" t="s">
        <v>142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48">
        <v>29</v>
      </c>
      <c r="B85" s="249" t="s">
        <v>241</v>
      </c>
      <c r="C85" s="262" t="s">
        <v>242</v>
      </c>
      <c r="D85" s="250" t="s">
        <v>147</v>
      </c>
      <c r="E85" s="251">
        <v>25</v>
      </c>
      <c r="F85" s="252"/>
      <c r="G85" s="253">
        <f>ROUND(E85*F85,2)</f>
        <v>0</v>
      </c>
      <c r="H85" s="236"/>
      <c r="I85" s="235">
        <f>ROUND(E85*H85,2)</f>
        <v>0</v>
      </c>
      <c r="J85" s="236"/>
      <c r="K85" s="235">
        <f>ROUND(E85*J85,2)</f>
        <v>0</v>
      </c>
      <c r="L85" s="235">
        <v>21</v>
      </c>
      <c r="M85" s="235">
        <f>G85*(1+L85/100)</f>
        <v>0</v>
      </c>
      <c r="N85" s="234">
        <v>4.6999999999999999E-4</v>
      </c>
      <c r="O85" s="234">
        <f>ROUND(E85*N85,2)</f>
        <v>0.01</v>
      </c>
      <c r="P85" s="234">
        <v>0</v>
      </c>
      <c r="Q85" s="234">
        <f>ROUND(E85*P85,2)</f>
        <v>0</v>
      </c>
      <c r="R85" s="235"/>
      <c r="S85" s="235" t="s">
        <v>139</v>
      </c>
      <c r="T85" s="235" t="s">
        <v>139</v>
      </c>
      <c r="U85" s="235">
        <v>0.35899999999999999</v>
      </c>
      <c r="V85" s="235">
        <f>ROUND(E85*U85,2)</f>
        <v>8.98</v>
      </c>
      <c r="W85" s="235"/>
      <c r="X85" s="235" t="s">
        <v>140</v>
      </c>
      <c r="Y85" s="235" t="s">
        <v>141</v>
      </c>
      <c r="Z85" s="214"/>
      <c r="AA85" s="214"/>
      <c r="AB85" s="214"/>
      <c r="AC85" s="214"/>
      <c r="AD85" s="214"/>
      <c r="AE85" s="214"/>
      <c r="AF85" s="214"/>
      <c r="AG85" s="214" t="s">
        <v>142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31"/>
      <c r="B86" s="232"/>
      <c r="C86" s="263" t="s">
        <v>243</v>
      </c>
      <c r="D86" s="237"/>
      <c r="E86" s="238">
        <v>2</v>
      </c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35"/>
      <c r="Z86" s="214"/>
      <c r="AA86" s="214"/>
      <c r="AB86" s="214"/>
      <c r="AC86" s="214"/>
      <c r="AD86" s="214"/>
      <c r="AE86" s="214"/>
      <c r="AF86" s="214"/>
      <c r="AG86" s="214" t="s">
        <v>144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31"/>
      <c r="B87" s="232"/>
      <c r="C87" s="263" t="s">
        <v>244</v>
      </c>
      <c r="D87" s="237"/>
      <c r="E87" s="238">
        <v>11.5</v>
      </c>
      <c r="F87" s="235"/>
      <c r="G87" s="235"/>
      <c r="H87" s="235"/>
      <c r="I87" s="235"/>
      <c r="J87" s="235"/>
      <c r="K87" s="235"/>
      <c r="L87" s="235"/>
      <c r="M87" s="235"/>
      <c r="N87" s="234"/>
      <c r="O87" s="234"/>
      <c r="P87" s="234"/>
      <c r="Q87" s="234"/>
      <c r="R87" s="235"/>
      <c r="S87" s="235"/>
      <c r="T87" s="235"/>
      <c r="U87" s="235"/>
      <c r="V87" s="235"/>
      <c r="W87" s="235"/>
      <c r="X87" s="235"/>
      <c r="Y87" s="235"/>
      <c r="Z87" s="214"/>
      <c r="AA87" s="214"/>
      <c r="AB87" s="214"/>
      <c r="AC87" s="214"/>
      <c r="AD87" s="214"/>
      <c r="AE87" s="214"/>
      <c r="AF87" s="214"/>
      <c r="AG87" s="214" t="s">
        <v>144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31"/>
      <c r="B88" s="232"/>
      <c r="C88" s="263" t="s">
        <v>245</v>
      </c>
      <c r="D88" s="237"/>
      <c r="E88" s="238">
        <v>11.5</v>
      </c>
      <c r="F88" s="235"/>
      <c r="G88" s="235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35"/>
      <c r="Z88" s="214"/>
      <c r="AA88" s="214"/>
      <c r="AB88" s="214"/>
      <c r="AC88" s="214"/>
      <c r="AD88" s="214"/>
      <c r="AE88" s="214"/>
      <c r="AF88" s="214"/>
      <c r="AG88" s="214" t="s">
        <v>144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48">
        <v>30</v>
      </c>
      <c r="B89" s="249" t="s">
        <v>246</v>
      </c>
      <c r="C89" s="262" t="s">
        <v>247</v>
      </c>
      <c r="D89" s="250" t="s">
        <v>147</v>
      </c>
      <c r="E89" s="251">
        <v>2</v>
      </c>
      <c r="F89" s="252"/>
      <c r="G89" s="253">
        <f>ROUND(E89*F89,2)</f>
        <v>0</v>
      </c>
      <c r="H89" s="236"/>
      <c r="I89" s="235">
        <f>ROUND(E89*H89,2)</f>
        <v>0</v>
      </c>
      <c r="J89" s="236"/>
      <c r="K89" s="235">
        <f>ROUND(E89*J89,2)</f>
        <v>0</v>
      </c>
      <c r="L89" s="235">
        <v>21</v>
      </c>
      <c r="M89" s="235">
        <f>G89*(1+L89/100)</f>
        <v>0</v>
      </c>
      <c r="N89" s="234">
        <v>1.5200000000000001E-3</v>
      </c>
      <c r="O89" s="234">
        <f>ROUND(E89*N89,2)</f>
        <v>0</v>
      </c>
      <c r="P89" s="234">
        <v>0</v>
      </c>
      <c r="Q89" s="234">
        <f>ROUND(E89*P89,2)</f>
        <v>0</v>
      </c>
      <c r="R89" s="235"/>
      <c r="S89" s="235" t="s">
        <v>139</v>
      </c>
      <c r="T89" s="235" t="s">
        <v>139</v>
      </c>
      <c r="U89" s="235">
        <v>1.173</v>
      </c>
      <c r="V89" s="235">
        <f>ROUND(E89*U89,2)</f>
        <v>2.35</v>
      </c>
      <c r="W89" s="235"/>
      <c r="X89" s="235" t="s">
        <v>140</v>
      </c>
      <c r="Y89" s="235" t="s">
        <v>141</v>
      </c>
      <c r="Z89" s="214"/>
      <c r="AA89" s="214"/>
      <c r="AB89" s="214"/>
      <c r="AC89" s="214"/>
      <c r="AD89" s="214"/>
      <c r="AE89" s="214"/>
      <c r="AF89" s="214"/>
      <c r="AG89" s="214" t="s">
        <v>142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31"/>
      <c r="B90" s="232"/>
      <c r="C90" s="263" t="s">
        <v>248</v>
      </c>
      <c r="D90" s="237"/>
      <c r="E90" s="238">
        <v>2</v>
      </c>
      <c r="F90" s="235"/>
      <c r="G90" s="235"/>
      <c r="H90" s="235"/>
      <c r="I90" s="235"/>
      <c r="J90" s="235"/>
      <c r="K90" s="235"/>
      <c r="L90" s="235"/>
      <c r="M90" s="235"/>
      <c r="N90" s="234"/>
      <c r="O90" s="234"/>
      <c r="P90" s="234"/>
      <c r="Q90" s="234"/>
      <c r="R90" s="235"/>
      <c r="S90" s="235"/>
      <c r="T90" s="235"/>
      <c r="U90" s="235"/>
      <c r="V90" s="235"/>
      <c r="W90" s="235"/>
      <c r="X90" s="235"/>
      <c r="Y90" s="235"/>
      <c r="Z90" s="214"/>
      <c r="AA90" s="214"/>
      <c r="AB90" s="214"/>
      <c r="AC90" s="214"/>
      <c r="AD90" s="214"/>
      <c r="AE90" s="214"/>
      <c r="AF90" s="214"/>
      <c r="AG90" s="214" t="s">
        <v>144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8">
        <v>31</v>
      </c>
      <c r="B91" s="249" t="s">
        <v>249</v>
      </c>
      <c r="C91" s="262" t="s">
        <v>250</v>
      </c>
      <c r="D91" s="250" t="s">
        <v>147</v>
      </c>
      <c r="E91" s="251">
        <v>34.5</v>
      </c>
      <c r="F91" s="252"/>
      <c r="G91" s="253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21</v>
      </c>
      <c r="M91" s="235">
        <f>G91*(1+L91/100)</f>
        <v>0</v>
      </c>
      <c r="N91" s="234">
        <v>7.7999999999999999E-4</v>
      </c>
      <c r="O91" s="234">
        <f>ROUND(E91*N91,2)</f>
        <v>0.03</v>
      </c>
      <c r="P91" s="234">
        <v>0</v>
      </c>
      <c r="Q91" s="234">
        <f>ROUND(E91*P91,2)</f>
        <v>0</v>
      </c>
      <c r="R91" s="235"/>
      <c r="S91" s="235" t="s">
        <v>139</v>
      </c>
      <c r="T91" s="235" t="s">
        <v>139</v>
      </c>
      <c r="U91" s="235">
        <v>0.81899999999999995</v>
      </c>
      <c r="V91" s="235">
        <f>ROUND(E91*U91,2)</f>
        <v>28.26</v>
      </c>
      <c r="W91" s="235"/>
      <c r="X91" s="235" t="s">
        <v>140</v>
      </c>
      <c r="Y91" s="235" t="s">
        <v>141</v>
      </c>
      <c r="Z91" s="214"/>
      <c r="AA91" s="214"/>
      <c r="AB91" s="214"/>
      <c r="AC91" s="214"/>
      <c r="AD91" s="214"/>
      <c r="AE91" s="214"/>
      <c r="AF91" s="214"/>
      <c r="AG91" s="214" t="s">
        <v>142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31"/>
      <c r="B92" s="232"/>
      <c r="C92" s="263" t="s">
        <v>251</v>
      </c>
      <c r="D92" s="237"/>
      <c r="E92" s="238">
        <v>34.5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144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48">
        <v>32</v>
      </c>
      <c r="B93" s="249" t="s">
        <v>252</v>
      </c>
      <c r="C93" s="262" t="s">
        <v>253</v>
      </c>
      <c r="D93" s="250" t="s">
        <v>147</v>
      </c>
      <c r="E93" s="251">
        <v>7</v>
      </c>
      <c r="F93" s="252"/>
      <c r="G93" s="253">
        <f>ROUND(E93*F93,2)</f>
        <v>0</v>
      </c>
      <c r="H93" s="236"/>
      <c r="I93" s="235">
        <f>ROUND(E93*H93,2)</f>
        <v>0</v>
      </c>
      <c r="J93" s="236"/>
      <c r="K93" s="235">
        <f>ROUND(E93*J93,2)</f>
        <v>0</v>
      </c>
      <c r="L93" s="235">
        <v>21</v>
      </c>
      <c r="M93" s="235">
        <f>G93*(1+L93/100)</f>
        <v>0</v>
      </c>
      <c r="N93" s="234">
        <v>7.3999999999999999E-4</v>
      </c>
      <c r="O93" s="234">
        <f>ROUND(E93*N93,2)</f>
        <v>0.01</v>
      </c>
      <c r="P93" s="234">
        <v>0</v>
      </c>
      <c r="Q93" s="234">
        <f>ROUND(E93*P93,2)</f>
        <v>0</v>
      </c>
      <c r="R93" s="235"/>
      <c r="S93" s="235" t="s">
        <v>139</v>
      </c>
      <c r="T93" s="235" t="s">
        <v>139</v>
      </c>
      <c r="U93" s="235">
        <v>0.66820000000000002</v>
      </c>
      <c r="V93" s="235">
        <f>ROUND(E93*U93,2)</f>
        <v>4.68</v>
      </c>
      <c r="W93" s="235"/>
      <c r="X93" s="235" t="s">
        <v>140</v>
      </c>
      <c r="Y93" s="235" t="s">
        <v>141</v>
      </c>
      <c r="Z93" s="214"/>
      <c r="AA93" s="214"/>
      <c r="AB93" s="214"/>
      <c r="AC93" s="214"/>
      <c r="AD93" s="214"/>
      <c r="AE93" s="214"/>
      <c r="AF93" s="214"/>
      <c r="AG93" s="214" t="s">
        <v>142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31"/>
      <c r="B94" s="232"/>
      <c r="C94" s="263" t="s">
        <v>254</v>
      </c>
      <c r="D94" s="237"/>
      <c r="E94" s="238">
        <v>7</v>
      </c>
      <c r="F94" s="235"/>
      <c r="G94" s="235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35"/>
      <c r="Z94" s="214"/>
      <c r="AA94" s="214"/>
      <c r="AB94" s="214"/>
      <c r="AC94" s="214"/>
      <c r="AD94" s="214"/>
      <c r="AE94" s="214"/>
      <c r="AF94" s="214"/>
      <c r="AG94" s="214" t="s">
        <v>144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48">
        <v>33</v>
      </c>
      <c r="B95" s="249" t="s">
        <v>255</v>
      </c>
      <c r="C95" s="262" t="s">
        <v>256</v>
      </c>
      <c r="D95" s="250" t="s">
        <v>138</v>
      </c>
      <c r="E95" s="251">
        <v>14</v>
      </c>
      <c r="F95" s="252"/>
      <c r="G95" s="253">
        <f>ROUND(E95*F95,2)</f>
        <v>0</v>
      </c>
      <c r="H95" s="236"/>
      <c r="I95" s="235">
        <f>ROUND(E95*H95,2)</f>
        <v>0</v>
      </c>
      <c r="J95" s="236"/>
      <c r="K95" s="235">
        <f>ROUND(E95*J95,2)</f>
        <v>0</v>
      </c>
      <c r="L95" s="235">
        <v>21</v>
      </c>
      <c r="M95" s="235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5"/>
      <c r="S95" s="235" t="s">
        <v>139</v>
      </c>
      <c r="T95" s="235" t="s">
        <v>139</v>
      </c>
      <c r="U95" s="235">
        <v>0.17399999999999999</v>
      </c>
      <c r="V95" s="235">
        <f>ROUND(E95*U95,2)</f>
        <v>2.44</v>
      </c>
      <c r="W95" s="235"/>
      <c r="X95" s="235" t="s">
        <v>140</v>
      </c>
      <c r="Y95" s="235" t="s">
        <v>141</v>
      </c>
      <c r="Z95" s="214"/>
      <c r="AA95" s="214"/>
      <c r="AB95" s="214"/>
      <c r="AC95" s="214"/>
      <c r="AD95" s="214"/>
      <c r="AE95" s="214"/>
      <c r="AF95" s="214"/>
      <c r="AG95" s="214" t="s">
        <v>142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31"/>
      <c r="B96" s="232"/>
      <c r="C96" s="263" t="s">
        <v>257</v>
      </c>
      <c r="D96" s="237"/>
      <c r="E96" s="238">
        <v>14</v>
      </c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35"/>
      <c r="Z96" s="214"/>
      <c r="AA96" s="214"/>
      <c r="AB96" s="214"/>
      <c r="AC96" s="214"/>
      <c r="AD96" s="214"/>
      <c r="AE96" s="214"/>
      <c r="AF96" s="214"/>
      <c r="AG96" s="214" t="s">
        <v>144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48">
        <v>34</v>
      </c>
      <c r="B97" s="249" t="s">
        <v>258</v>
      </c>
      <c r="C97" s="262" t="s">
        <v>259</v>
      </c>
      <c r="D97" s="250" t="s">
        <v>138</v>
      </c>
      <c r="E97" s="251">
        <v>1</v>
      </c>
      <c r="F97" s="252"/>
      <c r="G97" s="253">
        <f>ROUND(E97*F97,2)</f>
        <v>0</v>
      </c>
      <c r="H97" s="236"/>
      <c r="I97" s="235">
        <f>ROUND(E97*H97,2)</f>
        <v>0</v>
      </c>
      <c r="J97" s="236"/>
      <c r="K97" s="235">
        <f>ROUND(E97*J97,2)</f>
        <v>0</v>
      </c>
      <c r="L97" s="235">
        <v>21</v>
      </c>
      <c r="M97" s="235">
        <f>G97*(1+L97/100)</f>
        <v>0</v>
      </c>
      <c r="N97" s="234">
        <v>0</v>
      </c>
      <c r="O97" s="234">
        <f>ROUND(E97*N97,2)</f>
        <v>0</v>
      </c>
      <c r="P97" s="234">
        <v>0</v>
      </c>
      <c r="Q97" s="234">
        <f>ROUND(E97*P97,2)</f>
        <v>0</v>
      </c>
      <c r="R97" s="235"/>
      <c r="S97" s="235" t="s">
        <v>139</v>
      </c>
      <c r="T97" s="235" t="s">
        <v>139</v>
      </c>
      <c r="U97" s="235">
        <v>0.25900000000000001</v>
      </c>
      <c r="V97" s="235">
        <f>ROUND(E97*U97,2)</f>
        <v>0.26</v>
      </c>
      <c r="W97" s="235"/>
      <c r="X97" s="235" t="s">
        <v>140</v>
      </c>
      <c r="Y97" s="235" t="s">
        <v>141</v>
      </c>
      <c r="Z97" s="214"/>
      <c r="AA97" s="214"/>
      <c r="AB97" s="214"/>
      <c r="AC97" s="214"/>
      <c r="AD97" s="214"/>
      <c r="AE97" s="214"/>
      <c r="AF97" s="214"/>
      <c r="AG97" s="214" t="s">
        <v>142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 x14ac:dyDescent="0.2">
      <c r="A98" s="231"/>
      <c r="B98" s="232"/>
      <c r="C98" s="263" t="s">
        <v>260</v>
      </c>
      <c r="D98" s="237"/>
      <c r="E98" s="238">
        <v>1</v>
      </c>
      <c r="F98" s="235"/>
      <c r="G98" s="235"/>
      <c r="H98" s="235"/>
      <c r="I98" s="235"/>
      <c r="J98" s="235"/>
      <c r="K98" s="235"/>
      <c r="L98" s="235"/>
      <c r="M98" s="235"/>
      <c r="N98" s="234"/>
      <c r="O98" s="234"/>
      <c r="P98" s="234"/>
      <c r="Q98" s="234"/>
      <c r="R98" s="235"/>
      <c r="S98" s="235"/>
      <c r="T98" s="235"/>
      <c r="U98" s="235"/>
      <c r="V98" s="235"/>
      <c r="W98" s="235"/>
      <c r="X98" s="235"/>
      <c r="Y98" s="235"/>
      <c r="Z98" s="214"/>
      <c r="AA98" s="214"/>
      <c r="AB98" s="214"/>
      <c r="AC98" s="214"/>
      <c r="AD98" s="214"/>
      <c r="AE98" s="214"/>
      <c r="AF98" s="214"/>
      <c r="AG98" s="214" t="s">
        <v>144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48">
        <v>35</v>
      </c>
      <c r="B99" s="249" t="s">
        <v>187</v>
      </c>
      <c r="C99" s="262" t="s">
        <v>188</v>
      </c>
      <c r="D99" s="250" t="s">
        <v>181</v>
      </c>
      <c r="E99" s="251">
        <v>10</v>
      </c>
      <c r="F99" s="252"/>
      <c r="G99" s="253">
        <f>ROUND(E99*F99,2)</f>
        <v>0</v>
      </c>
      <c r="H99" s="236"/>
      <c r="I99" s="235">
        <f>ROUND(E99*H99,2)</f>
        <v>0</v>
      </c>
      <c r="J99" s="236"/>
      <c r="K99" s="235">
        <f>ROUND(E99*J99,2)</f>
        <v>0</v>
      </c>
      <c r="L99" s="235">
        <v>21</v>
      </c>
      <c r="M99" s="235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5" t="s">
        <v>182</v>
      </c>
      <c r="S99" s="235" t="s">
        <v>139</v>
      </c>
      <c r="T99" s="235" t="s">
        <v>139</v>
      </c>
      <c r="U99" s="235">
        <v>1</v>
      </c>
      <c r="V99" s="235">
        <f>ROUND(E99*U99,2)</f>
        <v>10</v>
      </c>
      <c r="W99" s="235"/>
      <c r="X99" s="235" t="s">
        <v>183</v>
      </c>
      <c r="Y99" s="235" t="s">
        <v>141</v>
      </c>
      <c r="Z99" s="214"/>
      <c r="AA99" s="214"/>
      <c r="AB99" s="214"/>
      <c r="AC99" s="214"/>
      <c r="AD99" s="214"/>
      <c r="AE99" s="214"/>
      <c r="AF99" s="214"/>
      <c r="AG99" s="214" t="s">
        <v>184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31"/>
      <c r="B100" s="232"/>
      <c r="C100" s="263" t="s">
        <v>261</v>
      </c>
      <c r="D100" s="237"/>
      <c r="E100" s="238">
        <v>10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4"/>
      <c r="AA100" s="214"/>
      <c r="AB100" s="214"/>
      <c r="AC100" s="214"/>
      <c r="AD100" s="214"/>
      <c r="AE100" s="214"/>
      <c r="AF100" s="214"/>
      <c r="AG100" s="214" t="s">
        <v>144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48">
        <v>36</v>
      </c>
      <c r="B101" s="249" t="s">
        <v>262</v>
      </c>
      <c r="C101" s="262" t="s">
        <v>263</v>
      </c>
      <c r="D101" s="250" t="s">
        <v>138</v>
      </c>
      <c r="E101" s="251">
        <v>3</v>
      </c>
      <c r="F101" s="252"/>
      <c r="G101" s="253">
        <f>ROUND(E101*F101,2)</f>
        <v>0</v>
      </c>
      <c r="H101" s="236"/>
      <c r="I101" s="235">
        <f>ROUND(E101*H101,2)</f>
        <v>0</v>
      </c>
      <c r="J101" s="236"/>
      <c r="K101" s="235">
        <f>ROUND(E101*J101,2)</f>
        <v>0</v>
      </c>
      <c r="L101" s="235">
        <v>21</v>
      </c>
      <c r="M101" s="235">
        <f>G101*(1+L101/100)</f>
        <v>0</v>
      </c>
      <c r="N101" s="234">
        <v>2.0000000000000001E-4</v>
      </c>
      <c r="O101" s="234">
        <f>ROUND(E101*N101,2)</f>
        <v>0</v>
      </c>
      <c r="P101" s="234">
        <v>0</v>
      </c>
      <c r="Q101" s="234">
        <f>ROUND(E101*P101,2)</f>
        <v>0</v>
      </c>
      <c r="R101" s="235" t="s">
        <v>264</v>
      </c>
      <c r="S101" s="235" t="s">
        <v>139</v>
      </c>
      <c r="T101" s="235" t="s">
        <v>139</v>
      </c>
      <c r="U101" s="235">
        <v>0</v>
      </c>
      <c r="V101" s="235">
        <f>ROUND(E101*U101,2)</f>
        <v>0</v>
      </c>
      <c r="W101" s="235"/>
      <c r="X101" s="235" t="s">
        <v>265</v>
      </c>
      <c r="Y101" s="235" t="s">
        <v>141</v>
      </c>
      <c r="Z101" s="214"/>
      <c r="AA101" s="214"/>
      <c r="AB101" s="214"/>
      <c r="AC101" s="214"/>
      <c r="AD101" s="214"/>
      <c r="AE101" s="214"/>
      <c r="AF101" s="214"/>
      <c r="AG101" s="214" t="s">
        <v>266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 x14ac:dyDescent="0.2">
      <c r="A102" s="231"/>
      <c r="B102" s="232"/>
      <c r="C102" s="263" t="s">
        <v>267</v>
      </c>
      <c r="D102" s="237"/>
      <c r="E102" s="238">
        <v>3</v>
      </c>
      <c r="F102" s="235"/>
      <c r="G102" s="235"/>
      <c r="H102" s="235"/>
      <c r="I102" s="235"/>
      <c r="J102" s="235"/>
      <c r="K102" s="235"/>
      <c r="L102" s="235"/>
      <c r="M102" s="235"/>
      <c r="N102" s="234"/>
      <c r="O102" s="234"/>
      <c r="P102" s="234"/>
      <c r="Q102" s="234"/>
      <c r="R102" s="235"/>
      <c r="S102" s="235"/>
      <c r="T102" s="235"/>
      <c r="U102" s="235"/>
      <c r="V102" s="235"/>
      <c r="W102" s="235"/>
      <c r="X102" s="235"/>
      <c r="Y102" s="235"/>
      <c r="Z102" s="214"/>
      <c r="AA102" s="214"/>
      <c r="AB102" s="214"/>
      <c r="AC102" s="214"/>
      <c r="AD102" s="214"/>
      <c r="AE102" s="214"/>
      <c r="AF102" s="214"/>
      <c r="AG102" s="214" t="s">
        <v>144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>
        <v>37</v>
      </c>
      <c r="B103" s="232" t="s">
        <v>268</v>
      </c>
      <c r="C103" s="265" t="s">
        <v>269</v>
      </c>
      <c r="D103" s="233" t="s">
        <v>0</v>
      </c>
      <c r="E103" s="260"/>
      <c r="F103" s="236"/>
      <c r="G103" s="235">
        <f>ROUND(E103*F103,2)</f>
        <v>0</v>
      </c>
      <c r="H103" s="236"/>
      <c r="I103" s="235">
        <f>ROUND(E103*H103,2)</f>
        <v>0</v>
      </c>
      <c r="J103" s="236"/>
      <c r="K103" s="235">
        <f>ROUND(E103*J103,2)</f>
        <v>0</v>
      </c>
      <c r="L103" s="235">
        <v>21</v>
      </c>
      <c r="M103" s="235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5"/>
      <c r="S103" s="235" t="s">
        <v>139</v>
      </c>
      <c r="T103" s="235" t="s">
        <v>139</v>
      </c>
      <c r="U103" s="235">
        <v>0</v>
      </c>
      <c r="V103" s="235">
        <f>ROUND(E103*U103,2)</f>
        <v>0</v>
      </c>
      <c r="W103" s="235"/>
      <c r="X103" s="235" t="s">
        <v>229</v>
      </c>
      <c r="Y103" s="235" t="s">
        <v>141</v>
      </c>
      <c r="Z103" s="214"/>
      <c r="AA103" s="214"/>
      <c r="AB103" s="214"/>
      <c r="AC103" s="214"/>
      <c r="AD103" s="214"/>
      <c r="AE103" s="214"/>
      <c r="AF103" s="214"/>
      <c r="AG103" s="214" t="s">
        <v>230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">
      <c r="A104" s="241" t="s">
        <v>134</v>
      </c>
      <c r="B104" s="242" t="s">
        <v>87</v>
      </c>
      <c r="C104" s="261" t="s">
        <v>88</v>
      </c>
      <c r="D104" s="243"/>
      <c r="E104" s="244"/>
      <c r="F104" s="245"/>
      <c r="G104" s="246">
        <f>SUMIF(AG105:AG133,"&lt;&gt;NOR",G105:G133)</f>
        <v>0</v>
      </c>
      <c r="H104" s="240"/>
      <c r="I104" s="240">
        <f>SUM(I105:I133)</f>
        <v>0</v>
      </c>
      <c r="J104" s="240"/>
      <c r="K104" s="240">
        <f>SUM(K105:K133)</f>
        <v>0</v>
      </c>
      <c r="L104" s="240"/>
      <c r="M104" s="240">
        <f>SUM(M105:M133)</f>
        <v>0</v>
      </c>
      <c r="N104" s="239"/>
      <c r="O104" s="239">
        <f>SUM(O105:O133)</f>
        <v>0.79</v>
      </c>
      <c r="P104" s="239"/>
      <c r="Q104" s="239">
        <f>SUM(Q105:Q133)</f>
        <v>0</v>
      </c>
      <c r="R104" s="240"/>
      <c r="S104" s="240"/>
      <c r="T104" s="240"/>
      <c r="U104" s="240"/>
      <c r="V104" s="240">
        <f>SUM(V105:V133)</f>
        <v>145.65</v>
      </c>
      <c r="W104" s="240"/>
      <c r="X104" s="240"/>
      <c r="Y104" s="240"/>
      <c r="AG104" t="s">
        <v>135</v>
      </c>
    </row>
    <row r="105" spans="1:60" ht="22.5" outlineLevel="1" x14ac:dyDescent="0.2">
      <c r="A105" s="254">
        <v>38</v>
      </c>
      <c r="B105" s="255" t="s">
        <v>270</v>
      </c>
      <c r="C105" s="264" t="s">
        <v>271</v>
      </c>
      <c r="D105" s="256" t="s">
        <v>272</v>
      </c>
      <c r="E105" s="257">
        <v>1</v>
      </c>
      <c r="F105" s="258"/>
      <c r="G105" s="259">
        <f>ROUND(E105*F105,2)</f>
        <v>0</v>
      </c>
      <c r="H105" s="236"/>
      <c r="I105" s="235">
        <f>ROUND(E105*H105,2)</f>
        <v>0</v>
      </c>
      <c r="J105" s="236"/>
      <c r="K105" s="235">
        <f>ROUND(E105*J105,2)</f>
        <v>0</v>
      </c>
      <c r="L105" s="235">
        <v>21</v>
      </c>
      <c r="M105" s="235">
        <f>G105*(1+L105/100)</f>
        <v>0</v>
      </c>
      <c r="N105" s="234">
        <v>1.009E-2</v>
      </c>
      <c r="O105" s="234">
        <f>ROUND(E105*N105,2)</f>
        <v>0.01</v>
      </c>
      <c r="P105" s="234">
        <v>0</v>
      </c>
      <c r="Q105" s="234">
        <f>ROUND(E105*P105,2)</f>
        <v>0</v>
      </c>
      <c r="R105" s="235"/>
      <c r="S105" s="235" t="s">
        <v>139</v>
      </c>
      <c r="T105" s="235" t="s">
        <v>139</v>
      </c>
      <c r="U105" s="235">
        <v>1.1299999999999999</v>
      </c>
      <c r="V105" s="235">
        <f>ROUND(E105*U105,2)</f>
        <v>1.1299999999999999</v>
      </c>
      <c r="W105" s="235"/>
      <c r="X105" s="235" t="s">
        <v>140</v>
      </c>
      <c r="Y105" s="235" t="s">
        <v>141</v>
      </c>
      <c r="Z105" s="214"/>
      <c r="AA105" s="214"/>
      <c r="AB105" s="214"/>
      <c r="AC105" s="214"/>
      <c r="AD105" s="214"/>
      <c r="AE105" s="214"/>
      <c r="AF105" s="214"/>
      <c r="AG105" s="214" t="s">
        <v>142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 x14ac:dyDescent="0.2">
      <c r="A106" s="248">
        <v>39</v>
      </c>
      <c r="B106" s="249" t="s">
        <v>273</v>
      </c>
      <c r="C106" s="262" t="s">
        <v>274</v>
      </c>
      <c r="D106" s="250" t="s">
        <v>147</v>
      </c>
      <c r="E106" s="251">
        <v>48</v>
      </c>
      <c r="F106" s="252"/>
      <c r="G106" s="253">
        <f>ROUND(E106*F106,2)</f>
        <v>0</v>
      </c>
      <c r="H106" s="236"/>
      <c r="I106" s="235">
        <f>ROUND(E106*H106,2)</f>
        <v>0</v>
      </c>
      <c r="J106" s="236"/>
      <c r="K106" s="235">
        <f>ROUND(E106*J106,2)</f>
        <v>0</v>
      </c>
      <c r="L106" s="235">
        <v>21</v>
      </c>
      <c r="M106" s="235">
        <f>G106*(1+L106/100)</f>
        <v>0</v>
      </c>
      <c r="N106" s="234">
        <v>3.9899999999999996E-3</v>
      </c>
      <c r="O106" s="234">
        <f>ROUND(E106*N106,2)</f>
        <v>0.19</v>
      </c>
      <c r="P106" s="234">
        <v>0</v>
      </c>
      <c r="Q106" s="234">
        <f>ROUND(E106*P106,2)</f>
        <v>0</v>
      </c>
      <c r="R106" s="235"/>
      <c r="S106" s="235" t="s">
        <v>139</v>
      </c>
      <c r="T106" s="235" t="s">
        <v>139</v>
      </c>
      <c r="U106" s="235">
        <v>0.54290000000000005</v>
      </c>
      <c r="V106" s="235">
        <f>ROUND(E106*U106,2)</f>
        <v>26.06</v>
      </c>
      <c r="W106" s="235"/>
      <c r="X106" s="235" t="s">
        <v>140</v>
      </c>
      <c r="Y106" s="235" t="s">
        <v>141</v>
      </c>
      <c r="Z106" s="214"/>
      <c r="AA106" s="214"/>
      <c r="AB106" s="214"/>
      <c r="AC106" s="214"/>
      <c r="AD106" s="214"/>
      <c r="AE106" s="214"/>
      <c r="AF106" s="214"/>
      <c r="AG106" s="214" t="s">
        <v>142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2">
      <c r="A107" s="231"/>
      <c r="B107" s="232"/>
      <c r="C107" s="263" t="s">
        <v>275</v>
      </c>
      <c r="D107" s="237"/>
      <c r="E107" s="238">
        <v>6</v>
      </c>
      <c r="F107" s="235"/>
      <c r="G107" s="235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35"/>
      <c r="Z107" s="214"/>
      <c r="AA107" s="214"/>
      <c r="AB107" s="214"/>
      <c r="AC107" s="214"/>
      <c r="AD107" s="214"/>
      <c r="AE107" s="214"/>
      <c r="AF107" s="214"/>
      <c r="AG107" s="214" t="s">
        <v>144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31"/>
      <c r="B108" s="232"/>
      <c r="C108" s="263" t="s">
        <v>276</v>
      </c>
      <c r="D108" s="237"/>
      <c r="E108" s="238">
        <v>16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4"/>
      <c r="AA108" s="214"/>
      <c r="AB108" s="214"/>
      <c r="AC108" s="214"/>
      <c r="AD108" s="214"/>
      <c r="AE108" s="214"/>
      <c r="AF108" s="214"/>
      <c r="AG108" s="214" t="s">
        <v>144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2">
      <c r="A109" s="231"/>
      <c r="B109" s="232"/>
      <c r="C109" s="263" t="s">
        <v>277</v>
      </c>
      <c r="D109" s="237"/>
      <c r="E109" s="238">
        <v>16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35"/>
      <c r="Z109" s="214"/>
      <c r="AA109" s="214"/>
      <c r="AB109" s="214"/>
      <c r="AC109" s="214"/>
      <c r="AD109" s="214"/>
      <c r="AE109" s="214"/>
      <c r="AF109" s="214"/>
      <c r="AG109" s="214" t="s">
        <v>144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2">
      <c r="A110" s="231"/>
      <c r="B110" s="232"/>
      <c r="C110" s="263" t="s">
        <v>278</v>
      </c>
      <c r="D110" s="237"/>
      <c r="E110" s="238">
        <v>10</v>
      </c>
      <c r="F110" s="235"/>
      <c r="G110" s="235"/>
      <c r="H110" s="235"/>
      <c r="I110" s="235"/>
      <c r="J110" s="235"/>
      <c r="K110" s="235"/>
      <c r="L110" s="235"/>
      <c r="M110" s="235"/>
      <c r="N110" s="234"/>
      <c r="O110" s="234"/>
      <c r="P110" s="234"/>
      <c r="Q110" s="234"/>
      <c r="R110" s="235"/>
      <c r="S110" s="235"/>
      <c r="T110" s="235"/>
      <c r="U110" s="235"/>
      <c r="V110" s="235"/>
      <c r="W110" s="235"/>
      <c r="X110" s="235"/>
      <c r="Y110" s="235"/>
      <c r="Z110" s="214"/>
      <c r="AA110" s="214"/>
      <c r="AB110" s="214"/>
      <c r="AC110" s="214"/>
      <c r="AD110" s="214"/>
      <c r="AE110" s="214"/>
      <c r="AF110" s="214"/>
      <c r="AG110" s="214" t="s">
        <v>144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48">
        <v>40</v>
      </c>
      <c r="B111" s="249" t="s">
        <v>279</v>
      </c>
      <c r="C111" s="262" t="s">
        <v>280</v>
      </c>
      <c r="D111" s="250" t="s">
        <v>147</v>
      </c>
      <c r="E111" s="251">
        <v>112.5</v>
      </c>
      <c r="F111" s="252"/>
      <c r="G111" s="253">
        <f>ROUND(E111*F111,2)</f>
        <v>0</v>
      </c>
      <c r="H111" s="236"/>
      <c r="I111" s="235">
        <f>ROUND(E111*H111,2)</f>
        <v>0</v>
      </c>
      <c r="J111" s="236"/>
      <c r="K111" s="235">
        <f>ROUND(E111*J111,2)</f>
        <v>0</v>
      </c>
      <c r="L111" s="235">
        <v>21</v>
      </c>
      <c r="M111" s="235">
        <f>G111*(1+L111/100)</f>
        <v>0</v>
      </c>
      <c r="N111" s="234">
        <v>5.1799999999999997E-3</v>
      </c>
      <c r="O111" s="234">
        <f>ROUND(E111*N111,2)</f>
        <v>0.57999999999999996</v>
      </c>
      <c r="P111" s="234">
        <v>0</v>
      </c>
      <c r="Q111" s="234">
        <f>ROUND(E111*P111,2)</f>
        <v>0</v>
      </c>
      <c r="R111" s="235"/>
      <c r="S111" s="235" t="s">
        <v>139</v>
      </c>
      <c r="T111" s="235" t="s">
        <v>139</v>
      </c>
      <c r="U111" s="235">
        <v>0.63429999999999997</v>
      </c>
      <c r="V111" s="235">
        <f>ROUND(E111*U111,2)</f>
        <v>71.36</v>
      </c>
      <c r="W111" s="235"/>
      <c r="X111" s="235" t="s">
        <v>140</v>
      </c>
      <c r="Y111" s="235" t="s">
        <v>141</v>
      </c>
      <c r="Z111" s="214"/>
      <c r="AA111" s="214"/>
      <c r="AB111" s="214"/>
      <c r="AC111" s="214"/>
      <c r="AD111" s="214"/>
      <c r="AE111" s="214"/>
      <c r="AF111" s="214"/>
      <c r="AG111" s="214" t="s">
        <v>142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31"/>
      <c r="B112" s="232"/>
      <c r="C112" s="263" t="s">
        <v>281</v>
      </c>
      <c r="D112" s="237"/>
      <c r="E112" s="238">
        <v>30</v>
      </c>
      <c r="F112" s="235"/>
      <c r="G112" s="235"/>
      <c r="H112" s="235"/>
      <c r="I112" s="235"/>
      <c r="J112" s="235"/>
      <c r="K112" s="235"/>
      <c r="L112" s="235"/>
      <c r="M112" s="235"/>
      <c r="N112" s="234"/>
      <c r="O112" s="234"/>
      <c r="P112" s="234"/>
      <c r="Q112" s="234"/>
      <c r="R112" s="235"/>
      <c r="S112" s="235"/>
      <c r="T112" s="235"/>
      <c r="U112" s="235"/>
      <c r="V112" s="235"/>
      <c r="W112" s="235"/>
      <c r="X112" s="235"/>
      <c r="Y112" s="235"/>
      <c r="Z112" s="214"/>
      <c r="AA112" s="214"/>
      <c r="AB112" s="214"/>
      <c r="AC112" s="214"/>
      <c r="AD112" s="214"/>
      <c r="AE112" s="214"/>
      <c r="AF112" s="214"/>
      <c r="AG112" s="214" t="s">
        <v>144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31"/>
      <c r="B113" s="232"/>
      <c r="C113" s="263" t="s">
        <v>282</v>
      </c>
      <c r="D113" s="237"/>
      <c r="E113" s="238"/>
      <c r="F113" s="235"/>
      <c r="G113" s="235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4"/>
      <c r="AA113" s="214"/>
      <c r="AB113" s="214"/>
      <c r="AC113" s="214"/>
      <c r="AD113" s="214"/>
      <c r="AE113" s="214"/>
      <c r="AF113" s="214"/>
      <c r="AG113" s="214" t="s">
        <v>144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31"/>
      <c r="B114" s="232"/>
      <c r="C114" s="263" t="s">
        <v>283</v>
      </c>
      <c r="D114" s="237"/>
      <c r="E114" s="238">
        <v>56.5</v>
      </c>
      <c r="F114" s="235"/>
      <c r="G114" s="235"/>
      <c r="H114" s="235"/>
      <c r="I114" s="235"/>
      <c r="J114" s="235"/>
      <c r="K114" s="235"/>
      <c r="L114" s="235"/>
      <c r="M114" s="235"/>
      <c r="N114" s="234"/>
      <c r="O114" s="234"/>
      <c r="P114" s="234"/>
      <c r="Q114" s="234"/>
      <c r="R114" s="235"/>
      <c r="S114" s="235"/>
      <c r="T114" s="235"/>
      <c r="U114" s="235"/>
      <c r="V114" s="235"/>
      <c r="W114" s="235"/>
      <c r="X114" s="235"/>
      <c r="Y114" s="235"/>
      <c r="Z114" s="214"/>
      <c r="AA114" s="214"/>
      <c r="AB114" s="214"/>
      <c r="AC114" s="214"/>
      <c r="AD114" s="214"/>
      <c r="AE114" s="214"/>
      <c r="AF114" s="214"/>
      <c r="AG114" s="214" t="s">
        <v>144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31"/>
      <c r="B115" s="232"/>
      <c r="C115" s="263" t="s">
        <v>284</v>
      </c>
      <c r="D115" s="237"/>
      <c r="E115" s="238">
        <v>11</v>
      </c>
      <c r="F115" s="235"/>
      <c r="G115" s="235"/>
      <c r="H115" s="235"/>
      <c r="I115" s="235"/>
      <c r="J115" s="235"/>
      <c r="K115" s="235"/>
      <c r="L115" s="235"/>
      <c r="M115" s="235"/>
      <c r="N115" s="234"/>
      <c r="O115" s="234"/>
      <c r="P115" s="234"/>
      <c r="Q115" s="234"/>
      <c r="R115" s="235"/>
      <c r="S115" s="235"/>
      <c r="T115" s="235"/>
      <c r="U115" s="235"/>
      <c r="V115" s="235"/>
      <c r="W115" s="235"/>
      <c r="X115" s="235"/>
      <c r="Y115" s="235"/>
      <c r="Z115" s="214"/>
      <c r="AA115" s="214"/>
      <c r="AB115" s="214"/>
      <c r="AC115" s="214"/>
      <c r="AD115" s="214"/>
      <c r="AE115" s="214"/>
      <c r="AF115" s="214"/>
      <c r="AG115" s="214" t="s">
        <v>144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31"/>
      <c r="B116" s="232"/>
      <c r="C116" s="263" t="s">
        <v>285</v>
      </c>
      <c r="D116" s="237"/>
      <c r="E116" s="238">
        <v>15</v>
      </c>
      <c r="F116" s="235"/>
      <c r="G116" s="235"/>
      <c r="H116" s="235"/>
      <c r="I116" s="235"/>
      <c r="J116" s="235"/>
      <c r="K116" s="235"/>
      <c r="L116" s="235"/>
      <c r="M116" s="235"/>
      <c r="N116" s="234"/>
      <c r="O116" s="234"/>
      <c r="P116" s="234"/>
      <c r="Q116" s="234"/>
      <c r="R116" s="235"/>
      <c r="S116" s="235"/>
      <c r="T116" s="235"/>
      <c r="U116" s="235"/>
      <c r="V116" s="235"/>
      <c r="W116" s="235"/>
      <c r="X116" s="235"/>
      <c r="Y116" s="235"/>
      <c r="Z116" s="214"/>
      <c r="AA116" s="214"/>
      <c r="AB116" s="214"/>
      <c r="AC116" s="214"/>
      <c r="AD116" s="214"/>
      <c r="AE116" s="214"/>
      <c r="AF116" s="214"/>
      <c r="AG116" s="214" t="s">
        <v>144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48">
        <v>41</v>
      </c>
      <c r="B117" s="249" t="s">
        <v>286</v>
      </c>
      <c r="C117" s="262" t="s">
        <v>287</v>
      </c>
      <c r="D117" s="250" t="s">
        <v>138</v>
      </c>
      <c r="E117" s="251">
        <v>15</v>
      </c>
      <c r="F117" s="252"/>
      <c r="G117" s="253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21</v>
      </c>
      <c r="M117" s="235">
        <f>G117*(1+L117/100)</f>
        <v>0</v>
      </c>
      <c r="N117" s="234">
        <v>2.7999999999999998E-4</v>
      </c>
      <c r="O117" s="234">
        <f>ROUND(E117*N117,2)</f>
        <v>0</v>
      </c>
      <c r="P117" s="234">
        <v>0</v>
      </c>
      <c r="Q117" s="234">
        <f>ROUND(E117*P117,2)</f>
        <v>0</v>
      </c>
      <c r="R117" s="235"/>
      <c r="S117" s="235" t="s">
        <v>139</v>
      </c>
      <c r="T117" s="235" t="s">
        <v>139</v>
      </c>
      <c r="U117" s="235">
        <v>0.3266</v>
      </c>
      <c r="V117" s="235">
        <f>ROUND(E117*U117,2)</f>
        <v>4.9000000000000004</v>
      </c>
      <c r="W117" s="235"/>
      <c r="X117" s="235" t="s">
        <v>140</v>
      </c>
      <c r="Y117" s="235" t="s">
        <v>141</v>
      </c>
      <c r="Z117" s="214"/>
      <c r="AA117" s="214"/>
      <c r="AB117" s="214"/>
      <c r="AC117" s="214"/>
      <c r="AD117" s="214"/>
      <c r="AE117" s="214"/>
      <c r="AF117" s="214"/>
      <c r="AG117" s="214" t="s">
        <v>142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31"/>
      <c r="B118" s="232"/>
      <c r="C118" s="263" t="s">
        <v>288</v>
      </c>
      <c r="D118" s="237"/>
      <c r="E118" s="238">
        <v>15</v>
      </c>
      <c r="F118" s="235"/>
      <c r="G118" s="235"/>
      <c r="H118" s="235"/>
      <c r="I118" s="235"/>
      <c r="J118" s="235"/>
      <c r="K118" s="235"/>
      <c r="L118" s="235"/>
      <c r="M118" s="235"/>
      <c r="N118" s="234"/>
      <c r="O118" s="234"/>
      <c r="P118" s="234"/>
      <c r="Q118" s="234"/>
      <c r="R118" s="235"/>
      <c r="S118" s="235"/>
      <c r="T118" s="235"/>
      <c r="U118" s="235"/>
      <c r="V118" s="235"/>
      <c r="W118" s="235"/>
      <c r="X118" s="235"/>
      <c r="Y118" s="235"/>
      <c r="Z118" s="214"/>
      <c r="AA118" s="214"/>
      <c r="AB118" s="214"/>
      <c r="AC118" s="214"/>
      <c r="AD118" s="214"/>
      <c r="AE118" s="214"/>
      <c r="AF118" s="214"/>
      <c r="AG118" s="214" t="s">
        <v>144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2.5" outlineLevel="1" x14ac:dyDescent="0.2">
      <c r="A119" s="248">
        <v>42</v>
      </c>
      <c r="B119" s="249" t="s">
        <v>289</v>
      </c>
      <c r="C119" s="262" t="s">
        <v>290</v>
      </c>
      <c r="D119" s="250" t="s">
        <v>138</v>
      </c>
      <c r="E119" s="251">
        <v>10</v>
      </c>
      <c r="F119" s="252"/>
      <c r="G119" s="253">
        <f>ROUND(E119*F119,2)</f>
        <v>0</v>
      </c>
      <c r="H119" s="236"/>
      <c r="I119" s="235">
        <f>ROUND(E119*H119,2)</f>
        <v>0</v>
      </c>
      <c r="J119" s="236"/>
      <c r="K119" s="235">
        <f>ROUND(E119*J119,2)</f>
        <v>0</v>
      </c>
      <c r="L119" s="235">
        <v>21</v>
      </c>
      <c r="M119" s="235">
        <f>G119*(1+L119/100)</f>
        <v>0</v>
      </c>
      <c r="N119" s="234">
        <v>3.5E-4</v>
      </c>
      <c r="O119" s="234">
        <f>ROUND(E119*N119,2)</f>
        <v>0</v>
      </c>
      <c r="P119" s="234">
        <v>0</v>
      </c>
      <c r="Q119" s="234">
        <f>ROUND(E119*P119,2)</f>
        <v>0</v>
      </c>
      <c r="R119" s="235"/>
      <c r="S119" s="235" t="s">
        <v>139</v>
      </c>
      <c r="T119" s="235" t="s">
        <v>139</v>
      </c>
      <c r="U119" s="235">
        <v>0.35926000000000002</v>
      </c>
      <c r="V119" s="235">
        <f>ROUND(E119*U119,2)</f>
        <v>3.59</v>
      </c>
      <c r="W119" s="235"/>
      <c r="X119" s="235" t="s">
        <v>140</v>
      </c>
      <c r="Y119" s="235" t="s">
        <v>141</v>
      </c>
      <c r="Z119" s="214"/>
      <c r="AA119" s="214"/>
      <c r="AB119" s="214"/>
      <c r="AC119" s="214"/>
      <c r="AD119" s="214"/>
      <c r="AE119" s="214"/>
      <c r="AF119" s="214"/>
      <c r="AG119" s="214" t="s">
        <v>142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2" x14ac:dyDescent="0.2">
      <c r="A120" s="231"/>
      <c r="B120" s="232"/>
      <c r="C120" s="263" t="s">
        <v>291</v>
      </c>
      <c r="D120" s="237"/>
      <c r="E120" s="238">
        <v>10</v>
      </c>
      <c r="F120" s="235"/>
      <c r="G120" s="235"/>
      <c r="H120" s="235"/>
      <c r="I120" s="235"/>
      <c r="J120" s="235"/>
      <c r="K120" s="235"/>
      <c r="L120" s="235"/>
      <c r="M120" s="235"/>
      <c r="N120" s="234"/>
      <c r="O120" s="234"/>
      <c r="P120" s="234"/>
      <c r="Q120" s="234"/>
      <c r="R120" s="235"/>
      <c r="S120" s="235"/>
      <c r="T120" s="235"/>
      <c r="U120" s="235"/>
      <c r="V120" s="235"/>
      <c r="W120" s="235"/>
      <c r="X120" s="235"/>
      <c r="Y120" s="235"/>
      <c r="Z120" s="214"/>
      <c r="AA120" s="214"/>
      <c r="AB120" s="214"/>
      <c r="AC120" s="214"/>
      <c r="AD120" s="214"/>
      <c r="AE120" s="214"/>
      <c r="AF120" s="214"/>
      <c r="AG120" s="214" t="s">
        <v>144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1" x14ac:dyDescent="0.2">
      <c r="A121" s="248">
        <v>43</v>
      </c>
      <c r="B121" s="249" t="s">
        <v>292</v>
      </c>
      <c r="C121" s="262" t="s">
        <v>293</v>
      </c>
      <c r="D121" s="250" t="s">
        <v>147</v>
      </c>
      <c r="E121" s="251">
        <v>48</v>
      </c>
      <c r="F121" s="252"/>
      <c r="G121" s="253">
        <f>ROUND(E121*F121,2)</f>
        <v>0</v>
      </c>
      <c r="H121" s="236"/>
      <c r="I121" s="235">
        <f>ROUND(E121*H121,2)</f>
        <v>0</v>
      </c>
      <c r="J121" s="236"/>
      <c r="K121" s="235">
        <f>ROUND(E121*J121,2)</f>
        <v>0</v>
      </c>
      <c r="L121" s="235">
        <v>21</v>
      </c>
      <c r="M121" s="235">
        <f>G121*(1+L121/100)</f>
        <v>0</v>
      </c>
      <c r="N121" s="234">
        <v>3.0000000000000001E-5</v>
      </c>
      <c r="O121" s="234">
        <f>ROUND(E121*N121,2)</f>
        <v>0</v>
      </c>
      <c r="P121" s="234">
        <v>0</v>
      </c>
      <c r="Q121" s="234">
        <f>ROUND(E121*P121,2)</f>
        <v>0</v>
      </c>
      <c r="R121" s="235"/>
      <c r="S121" s="235" t="s">
        <v>139</v>
      </c>
      <c r="T121" s="235" t="s">
        <v>139</v>
      </c>
      <c r="U121" s="235">
        <v>0.129</v>
      </c>
      <c r="V121" s="235">
        <f>ROUND(E121*U121,2)</f>
        <v>6.19</v>
      </c>
      <c r="W121" s="235"/>
      <c r="X121" s="235" t="s">
        <v>140</v>
      </c>
      <c r="Y121" s="235" t="s">
        <v>141</v>
      </c>
      <c r="Z121" s="214"/>
      <c r="AA121" s="214"/>
      <c r="AB121" s="214"/>
      <c r="AC121" s="214"/>
      <c r="AD121" s="214"/>
      <c r="AE121" s="214"/>
      <c r="AF121" s="214"/>
      <c r="AG121" s="214" t="s">
        <v>142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2" x14ac:dyDescent="0.2">
      <c r="A122" s="231"/>
      <c r="B122" s="232"/>
      <c r="C122" s="263" t="s">
        <v>294</v>
      </c>
      <c r="D122" s="237"/>
      <c r="E122" s="238">
        <v>48</v>
      </c>
      <c r="F122" s="235"/>
      <c r="G122" s="235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35"/>
      <c r="Z122" s="214"/>
      <c r="AA122" s="214"/>
      <c r="AB122" s="214"/>
      <c r="AC122" s="214"/>
      <c r="AD122" s="214"/>
      <c r="AE122" s="214"/>
      <c r="AF122" s="214"/>
      <c r="AG122" s="214" t="s">
        <v>144</v>
      </c>
      <c r="AH122" s="214">
        <v>5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2.5" outlineLevel="1" x14ac:dyDescent="0.2">
      <c r="A123" s="248">
        <v>44</v>
      </c>
      <c r="B123" s="249" t="s">
        <v>295</v>
      </c>
      <c r="C123" s="262" t="s">
        <v>296</v>
      </c>
      <c r="D123" s="250" t="s">
        <v>147</v>
      </c>
      <c r="E123" s="251">
        <v>112.5</v>
      </c>
      <c r="F123" s="252"/>
      <c r="G123" s="253">
        <f>ROUND(E123*F123,2)</f>
        <v>0</v>
      </c>
      <c r="H123" s="236"/>
      <c r="I123" s="235">
        <f>ROUND(E123*H123,2)</f>
        <v>0</v>
      </c>
      <c r="J123" s="236"/>
      <c r="K123" s="235">
        <f>ROUND(E123*J123,2)</f>
        <v>0</v>
      </c>
      <c r="L123" s="235">
        <v>21</v>
      </c>
      <c r="M123" s="235">
        <f>G123*(1+L123/100)</f>
        <v>0</v>
      </c>
      <c r="N123" s="234">
        <v>6.0000000000000002E-5</v>
      </c>
      <c r="O123" s="234">
        <f>ROUND(E123*N123,2)</f>
        <v>0.01</v>
      </c>
      <c r="P123" s="234">
        <v>0</v>
      </c>
      <c r="Q123" s="234">
        <f>ROUND(E123*P123,2)</f>
        <v>0</v>
      </c>
      <c r="R123" s="235"/>
      <c r="S123" s="235" t="s">
        <v>139</v>
      </c>
      <c r="T123" s="235" t="s">
        <v>139</v>
      </c>
      <c r="U123" s="235">
        <v>0.129</v>
      </c>
      <c r="V123" s="235">
        <f>ROUND(E123*U123,2)</f>
        <v>14.51</v>
      </c>
      <c r="W123" s="235"/>
      <c r="X123" s="235" t="s">
        <v>140</v>
      </c>
      <c r="Y123" s="235" t="s">
        <v>141</v>
      </c>
      <c r="Z123" s="214"/>
      <c r="AA123" s="214"/>
      <c r="AB123" s="214"/>
      <c r="AC123" s="214"/>
      <c r="AD123" s="214"/>
      <c r="AE123" s="214"/>
      <c r="AF123" s="214"/>
      <c r="AG123" s="214" t="s">
        <v>142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 x14ac:dyDescent="0.2">
      <c r="A124" s="231"/>
      <c r="B124" s="232"/>
      <c r="C124" s="263" t="s">
        <v>297</v>
      </c>
      <c r="D124" s="237"/>
      <c r="E124" s="238">
        <v>112.5</v>
      </c>
      <c r="F124" s="235"/>
      <c r="G124" s="235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35"/>
      <c r="Z124" s="214"/>
      <c r="AA124" s="214"/>
      <c r="AB124" s="214"/>
      <c r="AC124" s="214"/>
      <c r="AD124" s="214"/>
      <c r="AE124" s="214"/>
      <c r="AF124" s="214"/>
      <c r="AG124" s="214" t="s">
        <v>144</v>
      </c>
      <c r="AH124" s="214">
        <v>5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48">
        <v>45</v>
      </c>
      <c r="B125" s="249" t="s">
        <v>298</v>
      </c>
      <c r="C125" s="262" t="s">
        <v>299</v>
      </c>
      <c r="D125" s="250" t="s">
        <v>138</v>
      </c>
      <c r="E125" s="251">
        <v>15</v>
      </c>
      <c r="F125" s="252"/>
      <c r="G125" s="253">
        <f>ROUND(E125*F125,2)</f>
        <v>0</v>
      </c>
      <c r="H125" s="236"/>
      <c r="I125" s="235">
        <f>ROUND(E125*H125,2)</f>
        <v>0</v>
      </c>
      <c r="J125" s="236"/>
      <c r="K125" s="235">
        <f>ROUND(E125*J125,2)</f>
        <v>0</v>
      </c>
      <c r="L125" s="235">
        <v>21</v>
      </c>
      <c r="M125" s="235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5"/>
      <c r="S125" s="235" t="s">
        <v>139</v>
      </c>
      <c r="T125" s="235" t="s">
        <v>139</v>
      </c>
      <c r="U125" s="235">
        <v>0.42499999999999999</v>
      </c>
      <c r="V125" s="235">
        <f>ROUND(E125*U125,2)</f>
        <v>6.38</v>
      </c>
      <c r="W125" s="235"/>
      <c r="X125" s="235" t="s">
        <v>140</v>
      </c>
      <c r="Y125" s="235" t="s">
        <v>141</v>
      </c>
      <c r="Z125" s="214"/>
      <c r="AA125" s="214"/>
      <c r="AB125" s="214"/>
      <c r="AC125" s="214"/>
      <c r="AD125" s="214"/>
      <c r="AE125" s="214"/>
      <c r="AF125" s="214"/>
      <c r="AG125" s="214" t="s">
        <v>142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 x14ac:dyDescent="0.2">
      <c r="A126" s="231"/>
      <c r="B126" s="232"/>
      <c r="C126" s="263" t="s">
        <v>300</v>
      </c>
      <c r="D126" s="237"/>
      <c r="E126" s="238">
        <v>15</v>
      </c>
      <c r="F126" s="235"/>
      <c r="G126" s="235"/>
      <c r="H126" s="235"/>
      <c r="I126" s="235"/>
      <c r="J126" s="235"/>
      <c r="K126" s="235"/>
      <c r="L126" s="235"/>
      <c r="M126" s="235"/>
      <c r="N126" s="234"/>
      <c r="O126" s="234"/>
      <c r="P126" s="234"/>
      <c r="Q126" s="234"/>
      <c r="R126" s="235"/>
      <c r="S126" s="235"/>
      <c r="T126" s="235"/>
      <c r="U126" s="235"/>
      <c r="V126" s="235"/>
      <c r="W126" s="235"/>
      <c r="X126" s="235"/>
      <c r="Y126" s="235"/>
      <c r="Z126" s="214"/>
      <c r="AA126" s="214"/>
      <c r="AB126" s="214"/>
      <c r="AC126" s="214"/>
      <c r="AD126" s="214"/>
      <c r="AE126" s="214"/>
      <c r="AF126" s="214"/>
      <c r="AG126" s="214" t="s">
        <v>144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48">
        <v>46</v>
      </c>
      <c r="B127" s="249" t="s">
        <v>301</v>
      </c>
      <c r="C127" s="262" t="s">
        <v>302</v>
      </c>
      <c r="D127" s="250" t="s">
        <v>138</v>
      </c>
      <c r="E127" s="251">
        <v>2</v>
      </c>
      <c r="F127" s="252"/>
      <c r="G127" s="253">
        <f>ROUND(E127*F127,2)</f>
        <v>0</v>
      </c>
      <c r="H127" s="236"/>
      <c r="I127" s="235">
        <f>ROUND(E127*H127,2)</f>
        <v>0</v>
      </c>
      <c r="J127" s="236"/>
      <c r="K127" s="235">
        <f>ROUND(E127*J127,2)</f>
        <v>0</v>
      </c>
      <c r="L127" s="235">
        <v>21</v>
      </c>
      <c r="M127" s="235">
        <f>G127*(1+L127/100)</f>
        <v>0</v>
      </c>
      <c r="N127" s="234">
        <v>0</v>
      </c>
      <c r="O127" s="234">
        <f>ROUND(E127*N127,2)</f>
        <v>0</v>
      </c>
      <c r="P127" s="234">
        <v>0</v>
      </c>
      <c r="Q127" s="234">
        <f>ROUND(E127*P127,2)</f>
        <v>0</v>
      </c>
      <c r="R127" s="235"/>
      <c r="S127" s="235" t="s">
        <v>139</v>
      </c>
      <c r="T127" s="235" t="s">
        <v>139</v>
      </c>
      <c r="U127" s="235">
        <v>0.42499999999999999</v>
      </c>
      <c r="V127" s="235">
        <f>ROUND(E127*U127,2)</f>
        <v>0.85</v>
      </c>
      <c r="W127" s="235"/>
      <c r="X127" s="235" t="s">
        <v>140</v>
      </c>
      <c r="Y127" s="235" t="s">
        <v>141</v>
      </c>
      <c r="Z127" s="214"/>
      <c r="AA127" s="214"/>
      <c r="AB127" s="214"/>
      <c r="AC127" s="214"/>
      <c r="AD127" s="214"/>
      <c r="AE127" s="214"/>
      <c r="AF127" s="214"/>
      <c r="AG127" s="214" t="s">
        <v>142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">
      <c r="A128" s="231"/>
      <c r="B128" s="232"/>
      <c r="C128" s="263" t="s">
        <v>303</v>
      </c>
      <c r="D128" s="237"/>
      <c r="E128" s="238">
        <v>2</v>
      </c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35"/>
      <c r="Z128" s="214"/>
      <c r="AA128" s="214"/>
      <c r="AB128" s="214"/>
      <c r="AC128" s="214"/>
      <c r="AD128" s="214"/>
      <c r="AE128" s="214"/>
      <c r="AF128" s="214"/>
      <c r="AG128" s="214" t="s">
        <v>144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2.5" outlineLevel="1" x14ac:dyDescent="0.2">
      <c r="A129" s="248">
        <v>47</v>
      </c>
      <c r="B129" s="249" t="s">
        <v>304</v>
      </c>
      <c r="C129" s="262" t="s">
        <v>305</v>
      </c>
      <c r="D129" s="250" t="s">
        <v>138</v>
      </c>
      <c r="E129" s="251">
        <v>3</v>
      </c>
      <c r="F129" s="252"/>
      <c r="G129" s="253">
        <f>ROUND(E129*F129,2)</f>
        <v>0</v>
      </c>
      <c r="H129" s="236"/>
      <c r="I129" s="235">
        <f>ROUND(E129*H129,2)</f>
        <v>0</v>
      </c>
      <c r="J129" s="236"/>
      <c r="K129" s="235">
        <f>ROUND(E129*J129,2)</f>
        <v>0</v>
      </c>
      <c r="L129" s="235">
        <v>21</v>
      </c>
      <c r="M129" s="235">
        <f>G129*(1+L129/100)</f>
        <v>0</v>
      </c>
      <c r="N129" s="234">
        <v>5.5000000000000003E-4</v>
      </c>
      <c r="O129" s="234">
        <f>ROUND(E129*N129,2)</f>
        <v>0</v>
      </c>
      <c r="P129" s="234">
        <v>0</v>
      </c>
      <c r="Q129" s="234">
        <f>ROUND(E129*P129,2)</f>
        <v>0</v>
      </c>
      <c r="R129" s="235"/>
      <c r="S129" s="235" t="s">
        <v>139</v>
      </c>
      <c r="T129" s="235" t="s">
        <v>139</v>
      </c>
      <c r="U129" s="235">
        <v>0.22700000000000001</v>
      </c>
      <c r="V129" s="235">
        <f>ROUND(E129*U129,2)</f>
        <v>0.68</v>
      </c>
      <c r="W129" s="235"/>
      <c r="X129" s="235" t="s">
        <v>140</v>
      </c>
      <c r="Y129" s="235" t="s">
        <v>141</v>
      </c>
      <c r="Z129" s="214"/>
      <c r="AA129" s="214"/>
      <c r="AB129" s="214"/>
      <c r="AC129" s="214"/>
      <c r="AD129" s="214"/>
      <c r="AE129" s="214"/>
      <c r="AF129" s="214"/>
      <c r="AG129" s="214" t="s">
        <v>142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2" x14ac:dyDescent="0.2">
      <c r="A130" s="231"/>
      <c r="B130" s="232"/>
      <c r="C130" s="263" t="s">
        <v>306</v>
      </c>
      <c r="D130" s="237"/>
      <c r="E130" s="238">
        <v>3</v>
      </c>
      <c r="F130" s="235"/>
      <c r="G130" s="235"/>
      <c r="H130" s="235"/>
      <c r="I130" s="235"/>
      <c r="J130" s="235"/>
      <c r="K130" s="235"/>
      <c r="L130" s="235"/>
      <c r="M130" s="235"/>
      <c r="N130" s="234"/>
      <c r="O130" s="234"/>
      <c r="P130" s="234"/>
      <c r="Q130" s="234"/>
      <c r="R130" s="235"/>
      <c r="S130" s="235"/>
      <c r="T130" s="235"/>
      <c r="U130" s="235"/>
      <c r="V130" s="235"/>
      <c r="W130" s="235"/>
      <c r="X130" s="235"/>
      <c r="Y130" s="235"/>
      <c r="Z130" s="214"/>
      <c r="AA130" s="214"/>
      <c r="AB130" s="214"/>
      <c r="AC130" s="214"/>
      <c r="AD130" s="214"/>
      <c r="AE130" s="214"/>
      <c r="AF130" s="214"/>
      <c r="AG130" s="214" t="s">
        <v>144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48">
        <v>48</v>
      </c>
      <c r="B131" s="249" t="s">
        <v>187</v>
      </c>
      <c r="C131" s="262" t="s">
        <v>188</v>
      </c>
      <c r="D131" s="250" t="s">
        <v>181</v>
      </c>
      <c r="E131" s="251">
        <v>10</v>
      </c>
      <c r="F131" s="252"/>
      <c r="G131" s="253">
        <f>ROUND(E131*F131,2)</f>
        <v>0</v>
      </c>
      <c r="H131" s="236"/>
      <c r="I131" s="235">
        <f>ROUND(E131*H131,2)</f>
        <v>0</v>
      </c>
      <c r="J131" s="236"/>
      <c r="K131" s="235">
        <f>ROUND(E131*J131,2)</f>
        <v>0</v>
      </c>
      <c r="L131" s="235">
        <v>21</v>
      </c>
      <c r="M131" s="235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5" t="s">
        <v>182</v>
      </c>
      <c r="S131" s="235" t="s">
        <v>139</v>
      </c>
      <c r="T131" s="235" t="s">
        <v>139</v>
      </c>
      <c r="U131" s="235">
        <v>1</v>
      </c>
      <c r="V131" s="235">
        <f>ROUND(E131*U131,2)</f>
        <v>10</v>
      </c>
      <c r="W131" s="235"/>
      <c r="X131" s="235" t="s">
        <v>183</v>
      </c>
      <c r="Y131" s="235" t="s">
        <v>141</v>
      </c>
      <c r="Z131" s="214"/>
      <c r="AA131" s="214"/>
      <c r="AB131" s="214"/>
      <c r="AC131" s="214"/>
      <c r="AD131" s="214"/>
      <c r="AE131" s="214"/>
      <c r="AF131" s="214"/>
      <c r="AG131" s="214" t="s">
        <v>184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2" x14ac:dyDescent="0.2">
      <c r="A132" s="231"/>
      <c r="B132" s="232"/>
      <c r="C132" s="263" t="s">
        <v>261</v>
      </c>
      <c r="D132" s="237"/>
      <c r="E132" s="238">
        <v>10</v>
      </c>
      <c r="F132" s="235"/>
      <c r="G132" s="235"/>
      <c r="H132" s="235"/>
      <c r="I132" s="235"/>
      <c r="J132" s="235"/>
      <c r="K132" s="235"/>
      <c r="L132" s="235"/>
      <c r="M132" s="235"/>
      <c r="N132" s="234"/>
      <c r="O132" s="234"/>
      <c r="P132" s="234"/>
      <c r="Q132" s="234"/>
      <c r="R132" s="235"/>
      <c r="S132" s="235"/>
      <c r="T132" s="235"/>
      <c r="U132" s="235"/>
      <c r="V132" s="235"/>
      <c r="W132" s="235"/>
      <c r="X132" s="235"/>
      <c r="Y132" s="235"/>
      <c r="Z132" s="214"/>
      <c r="AA132" s="214"/>
      <c r="AB132" s="214"/>
      <c r="AC132" s="214"/>
      <c r="AD132" s="214"/>
      <c r="AE132" s="214"/>
      <c r="AF132" s="214"/>
      <c r="AG132" s="214" t="s">
        <v>144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>
        <v>49</v>
      </c>
      <c r="B133" s="232" t="s">
        <v>307</v>
      </c>
      <c r="C133" s="265" t="s">
        <v>308</v>
      </c>
      <c r="D133" s="233" t="s">
        <v>0</v>
      </c>
      <c r="E133" s="260"/>
      <c r="F133" s="236"/>
      <c r="G133" s="235">
        <f>ROUND(E133*F133,2)</f>
        <v>0</v>
      </c>
      <c r="H133" s="236"/>
      <c r="I133" s="235">
        <f>ROUND(E133*H133,2)</f>
        <v>0</v>
      </c>
      <c r="J133" s="236"/>
      <c r="K133" s="235">
        <f>ROUND(E133*J133,2)</f>
        <v>0</v>
      </c>
      <c r="L133" s="235">
        <v>21</v>
      </c>
      <c r="M133" s="235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5"/>
      <c r="S133" s="235" t="s">
        <v>139</v>
      </c>
      <c r="T133" s="235" t="s">
        <v>139</v>
      </c>
      <c r="U133" s="235">
        <v>0</v>
      </c>
      <c r="V133" s="235">
        <f>ROUND(E133*U133,2)</f>
        <v>0</v>
      </c>
      <c r="W133" s="235"/>
      <c r="X133" s="235" t="s">
        <v>229</v>
      </c>
      <c r="Y133" s="235" t="s">
        <v>141</v>
      </c>
      <c r="Z133" s="214"/>
      <c r="AA133" s="214"/>
      <c r="AB133" s="214"/>
      <c r="AC133" s="214"/>
      <c r="AD133" s="214"/>
      <c r="AE133" s="214"/>
      <c r="AF133" s="214"/>
      <c r="AG133" s="214" t="s">
        <v>230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41" t="s">
        <v>134</v>
      </c>
      <c r="B134" s="242" t="s">
        <v>89</v>
      </c>
      <c r="C134" s="261" t="s">
        <v>90</v>
      </c>
      <c r="D134" s="243"/>
      <c r="E134" s="244"/>
      <c r="F134" s="245"/>
      <c r="G134" s="246">
        <f>SUMIF(AG135:AG185,"&lt;&gt;NOR",G135:G185)</f>
        <v>0</v>
      </c>
      <c r="H134" s="240"/>
      <c r="I134" s="240">
        <f>SUM(I135:I185)</f>
        <v>0</v>
      </c>
      <c r="J134" s="240"/>
      <c r="K134" s="240">
        <f>SUM(K135:K185)</f>
        <v>0</v>
      </c>
      <c r="L134" s="240"/>
      <c r="M134" s="240">
        <f>SUM(M135:M185)</f>
        <v>0</v>
      </c>
      <c r="N134" s="239"/>
      <c r="O134" s="239">
        <f>SUM(O135:O185)</f>
        <v>0.2</v>
      </c>
      <c r="P134" s="239"/>
      <c r="Q134" s="239">
        <f>SUM(Q135:Q185)</f>
        <v>1.02</v>
      </c>
      <c r="R134" s="240"/>
      <c r="S134" s="240"/>
      <c r="T134" s="240"/>
      <c r="U134" s="240"/>
      <c r="V134" s="240">
        <f>SUM(V135:V185)</f>
        <v>45.4</v>
      </c>
      <c r="W134" s="240"/>
      <c r="X134" s="240"/>
      <c r="Y134" s="240"/>
      <c r="AG134" t="s">
        <v>135</v>
      </c>
    </row>
    <row r="135" spans="1:60" outlineLevel="1" x14ac:dyDescent="0.2">
      <c r="A135" s="254">
        <v>50</v>
      </c>
      <c r="B135" s="255" t="s">
        <v>309</v>
      </c>
      <c r="C135" s="264" t="s">
        <v>310</v>
      </c>
      <c r="D135" s="256" t="s">
        <v>138</v>
      </c>
      <c r="E135" s="257">
        <v>1</v>
      </c>
      <c r="F135" s="258"/>
      <c r="G135" s="259">
        <f>ROUND(E135*F135,2)</f>
        <v>0</v>
      </c>
      <c r="H135" s="236"/>
      <c r="I135" s="235">
        <f>ROUND(E135*H135,2)</f>
        <v>0</v>
      </c>
      <c r="J135" s="236"/>
      <c r="K135" s="235">
        <f>ROUND(E135*J135,2)</f>
        <v>0</v>
      </c>
      <c r="L135" s="235">
        <v>21</v>
      </c>
      <c r="M135" s="235">
        <f>G135*(1+L135/100)</f>
        <v>0</v>
      </c>
      <c r="N135" s="234">
        <v>5.0000000000000001E-4</v>
      </c>
      <c r="O135" s="234">
        <f>ROUND(E135*N135,2)</f>
        <v>0</v>
      </c>
      <c r="P135" s="234">
        <v>0</v>
      </c>
      <c r="Q135" s="234">
        <f>ROUND(E135*P135,2)</f>
        <v>0</v>
      </c>
      <c r="R135" s="235"/>
      <c r="S135" s="235" t="s">
        <v>139</v>
      </c>
      <c r="T135" s="235" t="s">
        <v>139</v>
      </c>
      <c r="U135" s="235">
        <v>0.74099999999999999</v>
      </c>
      <c r="V135" s="235">
        <f>ROUND(E135*U135,2)</f>
        <v>0.74</v>
      </c>
      <c r="W135" s="235"/>
      <c r="X135" s="235" t="s">
        <v>140</v>
      </c>
      <c r="Y135" s="235" t="s">
        <v>141</v>
      </c>
      <c r="Z135" s="214"/>
      <c r="AA135" s="214"/>
      <c r="AB135" s="214"/>
      <c r="AC135" s="214"/>
      <c r="AD135" s="214"/>
      <c r="AE135" s="214"/>
      <c r="AF135" s="214"/>
      <c r="AG135" s="214" t="s">
        <v>142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48">
        <v>51</v>
      </c>
      <c r="B136" s="249" t="s">
        <v>311</v>
      </c>
      <c r="C136" s="262" t="s">
        <v>312</v>
      </c>
      <c r="D136" s="250" t="s">
        <v>272</v>
      </c>
      <c r="E136" s="251">
        <v>1</v>
      </c>
      <c r="F136" s="252"/>
      <c r="G136" s="253">
        <f>ROUND(E136*F136,2)</f>
        <v>0</v>
      </c>
      <c r="H136" s="236"/>
      <c r="I136" s="235">
        <f>ROUND(E136*H136,2)</f>
        <v>0</v>
      </c>
      <c r="J136" s="236"/>
      <c r="K136" s="235">
        <f>ROUND(E136*J136,2)</f>
        <v>0</v>
      </c>
      <c r="L136" s="235">
        <v>21</v>
      </c>
      <c r="M136" s="235">
        <f>G136*(1+L136/100)</f>
        <v>0</v>
      </c>
      <c r="N136" s="234">
        <v>0</v>
      </c>
      <c r="O136" s="234">
        <f>ROUND(E136*N136,2)</f>
        <v>0</v>
      </c>
      <c r="P136" s="234">
        <v>3.4200000000000001E-2</v>
      </c>
      <c r="Q136" s="234">
        <f>ROUND(E136*P136,2)</f>
        <v>0.03</v>
      </c>
      <c r="R136" s="235"/>
      <c r="S136" s="235" t="s">
        <v>139</v>
      </c>
      <c r="T136" s="235" t="s">
        <v>139</v>
      </c>
      <c r="U136" s="235">
        <v>0.46500000000000002</v>
      </c>
      <c r="V136" s="235">
        <f>ROUND(E136*U136,2)</f>
        <v>0.47</v>
      </c>
      <c r="W136" s="235"/>
      <c r="X136" s="235" t="s">
        <v>140</v>
      </c>
      <c r="Y136" s="235" t="s">
        <v>141</v>
      </c>
      <c r="Z136" s="214"/>
      <c r="AA136" s="214"/>
      <c r="AB136" s="214"/>
      <c r="AC136" s="214"/>
      <c r="AD136" s="214"/>
      <c r="AE136" s="214"/>
      <c r="AF136" s="214"/>
      <c r="AG136" s="214" t="s">
        <v>142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2">
      <c r="A137" s="231"/>
      <c r="B137" s="232"/>
      <c r="C137" s="263" t="s">
        <v>313</v>
      </c>
      <c r="D137" s="237"/>
      <c r="E137" s="238">
        <v>1</v>
      </c>
      <c r="F137" s="235"/>
      <c r="G137" s="235"/>
      <c r="H137" s="235"/>
      <c r="I137" s="235"/>
      <c r="J137" s="235"/>
      <c r="K137" s="235"/>
      <c r="L137" s="235"/>
      <c r="M137" s="235"/>
      <c r="N137" s="234"/>
      <c r="O137" s="234"/>
      <c r="P137" s="234"/>
      <c r="Q137" s="234"/>
      <c r="R137" s="235"/>
      <c r="S137" s="235"/>
      <c r="T137" s="235"/>
      <c r="U137" s="235"/>
      <c r="V137" s="235"/>
      <c r="W137" s="235"/>
      <c r="X137" s="235"/>
      <c r="Y137" s="235"/>
      <c r="Z137" s="214"/>
      <c r="AA137" s="214"/>
      <c r="AB137" s="214"/>
      <c r="AC137" s="214"/>
      <c r="AD137" s="214"/>
      <c r="AE137" s="214"/>
      <c r="AF137" s="214"/>
      <c r="AG137" s="214" t="s">
        <v>144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48">
        <v>52</v>
      </c>
      <c r="B138" s="249" t="s">
        <v>314</v>
      </c>
      <c r="C138" s="262" t="s">
        <v>315</v>
      </c>
      <c r="D138" s="250" t="s">
        <v>272</v>
      </c>
      <c r="E138" s="251">
        <v>12</v>
      </c>
      <c r="F138" s="252"/>
      <c r="G138" s="253">
        <f>ROUND(E138*F138,2)</f>
        <v>0</v>
      </c>
      <c r="H138" s="236"/>
      <c r="I138" s="235">
        <f>ROUND(E138*H138,2)</f>
        <v>0</v>
      </c>
      <c r="J138" s="236"/>
      <c r="K138" s="235">
        <f>ROUND(E138*J138,2)</f>
        <v>0</v>
      </c>
      <c r="L138" s="235">
        <v>21</v>
      </c>
      <c r="M138" s="235">
        <f>G138*(1+L138/100)</f>
        <v>0</v>
      </c>
      <c r="N138" s="234">
        <v>0</v>
      </c>
      <c r="O138" s="234">
        <f>ROUND(E138*N138,2)</f>
        <v>0</v>
      </c>
      <c r="P138" s="234">
        <v>1.9460000000000002E-2</v>
      </c>
      <c r="Q138" s="234">
        <f>ROUND(E138*P138,2)</f>
        <v>0.23</v>
      </c>
      <c r="R138" s="235"/>
      <c r="S138" s="235" t="s">
        <v>139</v>
      </c>
      <c r="T138" s="235" t="s">
        <v>139</v>
      </c>
      <c r="U138" s="235">
        <v>0.38200000000000001</v>
      </c>
      <c r="V138" s="235">
        <f>ROUND(E138*U138,2)</f>
        <v>4.58</v>
      </c>
      <c r="W138" s="235"/>
      <c r="X138" s="235" t="s">
        <v>140</v>
      </c>
      <c r="Y138" s="235" t="s">
        <v>141</v>
      </c>
      <c r="Z138" s="214"/>
      <c r="AA138" s="214"/>
      <c r="AB138" s="214"/>
      <c r="AC138" s="214"/>
      <c r="AD138" s="214"/>
      <c r="AE138" s="214"/>
      <c r="AF138" s="214"/>
      <c r="AG138" s="214" t="s">
        <v>142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2" x14ac:dyDescent="0.2">
      <c r="A139" s="231"/>
      <c r="B139" s="232"/>
      <c r="C139" s="263" t="s">
        <v>243</v>
      </c>
      <c r="D139" s="237"/>
      <c r="E139" s="238">
        <v>2</v>
      </c>
      <c r="F139" s="235"/>
      <c r="G139" s="235"/>
      <c r="H139" s="235"/>
      <c r="I139" s="235"/>
      <c r="J139" s="235"/>
      <c r="K139" s="235"/>
      <c r="L139" s="235"/>
      <c r="M139" s="235"/>
      <c r="N139" s="234"/>
      <c r="O139" s="234"/>
      <c r="P139" s="234"/>
      <c r="Q139" s="234"/>
      <c r="R139" s="235"/>
      <c r="S139" s="235"/>
      <c r="T139" s="235"/>
      <c r="U139" s="235"/>
      <c r="V139" s="235"/>
      <c r="W139" s="235"/>
      <c r="X139" s="235"/>
      <c r="Y139" s="235"/>
      <c r="Z139" s="214"/>
      <c r="AA139" s="214"/>
      <c r="AB139" s="214"/>
      <c r="AC139" s="214"/>
      <c r="AD139" s="214"/>
      <c r="AE139" s="214"/>
      <c r="AF139" s="214"/>
      <c r="AG139" s="214" t="s">
        <v>144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31"/>
      <c r="B140" s="232"/>
      <c r="C140" s="263" t="s">
        <v>316</v>
      </c>
      <c r="D140" s="237"/>
      <c r="E140" s="238">
        <v>5</v>
      </c>
      <c r="F140" s="235"/>
      <c r="G140" s="235"/>
      <c r="H140" s="235"/>
      <c r="I140" s="235"/>
      <c r="J140" s="235"/>
      <c r="K140" s="235"/>
      <c r="L140" s="235"/>
      <c r="M140" s="235"/>
      <c r="N140" s="234"/>
      <c r="O140" s="234"/>
      <c r="P140" s="234"/>
      <c r="Q140" s="234"/>
      <c r="R140" s="235"/>
      <c r="S140" s="235"/>
      <c r="T140" s="235"/>
      <c r="U140" s="235"/>
      <c r="V140" s="235"/>
      <c r="W140" s="235"/>
      <c r="X140" s="235"/>
      <c r="Y140" s="235"/>
      <c r="Z140" s="214"/>
      <c r="AA140" s="214"/>
      <c r="AB140" s="214"/>
      <c r="AC140" s="214"/>
      <c r="AD140" s="214"/>
      <c r="AE140" s="214"/>
      <c r="AF140" s="214"/>
      <c r="AG140" s="214" t="s">
        <v>144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2">
      <c r="A141" s="231"/>
      <c r="B141" s="232"/>
      <c r="C141" s="263" t="s">
        <v>317</v>
      </c>
      <c r="D141" s="237"/>
      <c r="E141" s="238">
        <v>5</v>
      </c>
      <c r="F141" s="235"/>
      <c r="G141" s="235"/>
      <c r="H141" s="235"/>
      <c r="I141" s="235"/>
      <c r="J141" s="235"/>
      <c r="K141" s="235"/>
      <c r="L141" s="235"/>
      <c r="M141" s="235"/>
      <c r="N141" s="234"/>
      <c r="O141" s="234"/>
      <c r="P141" s="234"/>
      <c r="Q141" s="234"/>
      <c r="R141" s="235"/>
      <c r="S141" s="235"/>
      <c r="T141" s="235"/>
      <c r="U141" s="235"/>
      <c r="V141" s="235"/>
      <c r="W141" s="235"/>
      <c r="X141" s="235"/>
      <c r="Y141" s="235"/>
      <c r="Z141" s="214"/>
      <c r="AA141" s="214"/>
      <c r="AB141" s="214"/>
      <c r="AC141" s="214"/>
      <c r="AD141" s="214"/>
      <c r="AE141" s="214"/>
      <c r="AF141" s="214"/>
      <c r="AG141" s="214" t="s">
        <v>144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48">
        <v>53</v>
      </c>
      <c r="B142" s="249" t="s">
        <v>318</v>
      </c>
      <c r="C142" s="262" t="s">
        <v>319</v>
      </c>
      <c r="D142" s="250" t="s">
        <v>138</v>
      </c>
      <c r="E142" s="251">
        <v>2</v>
      </c>
      <c r="F142" s="252"/>
      <c r="G142" s="253">
        <f>ROUND(E142*F142,2)</f>
        <v>0</v>
      </c>
      <c r="H142" s="236"/>
      <c r="I142" s="235">
        <f>ROUND(E142*H142,2)</f>
        <v>0</v>
      </c>
      <c r="J142" s="236"/>
      <c r="K142" s="235">
        <f>ROUND(E142*J142,2)</f>
        <v>0</v>
      </c>
      <c r="L142" s="235">
        <v>21</v>
      </c>
      <c r="M142" s="235">
        <f>G142*(1+L142/100)</f>
        <v>0</v>
      </c>
      <c r="N142" s="234">
        <v>4.0000000000000003E-5</v>
      </c>
      <c r="O142" s="234">
        <f>ROUND(E142*N142,2)</f>
        <v>0</v>
      </c>
      <c r="P142" s="234">
        <v>0</v>
      </c>
      <c r="Q142" s="234">
        <f>ROUND(E142*P142,2)</f>
        <v>0</v>
      </c>
      <c r="R142" s="235"/>
      <c r="S142" s="235" t="s">
        <v>139</v>
      </c>
      <c r="T142" s="235" t="s">
        <v>139</v>
      </c>
      <c r="U142" s="235">
        <v>0.76100000000000001</v>
      </c>
      <c r="V142" s="235">
        <f>ROUND(E142*U142,2)</f>
        <v>1.52</v>
      </c>
      <c r="W142" s="235"/>
      <c r="X142" s="235" t="s">
        <v>140</v>
      </c>
      <c r="Y142" s="235" t="s">
        <v>141</v>
      </c>
      <c r="Z142" s="214"/>
      <c r="AA142" s="214"/>
      <c r="AB142" s="214"/>
      <c r="AC142" s="214"/>
      <c r="AD142" s="214"/>
      <c r="AE142" s="214"/>
      <c r="AF142" s="214"/>
      <c r="AG142" s="214" t="s">
        <v>142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2">
      <c r="A143" s="231"/>
      <c r="B143" s="232"/>
      <c r="C143" s="263" t="s">
        <v>303</v>
      </c>
      <c r="D143" s="237"/>
      <c r="E143" s="238">
        <v>2</v>
      </c>
      <c r="F143" s="235"/>
      <c r="G143" s="235"/>
      <c r="H143" s="235"/>
      <c r="I143" s="235"/>
      <c r="J143" s="235"/>
      <c r="K143" s="235"/>
      <c r="L143" s="235"/>
      <c r="M143" s="235"/>
      <c r="N143" s="234"/>
      <c r="O143" s="234"/>
      <c r="P143" s="234"/>
      <c r="Q143" s="234"/>
      <c r="R143" s="235"/>
      <c r="S143" s="235"/>
      <c r="T143" s="235"/>
      <c r="U143" s="235"/>
      <c r="V143" s="235"/>
      <c r="W143" s="235"/>
      <c r="X143" s="235"/>
      <c r="Y143" s="235"/>
      <c r="Z143" s="214"/>
      <c r="AA143" s="214"/>
      <c r="AB143" s="214"/>
      <c r="AC143" s="214"/>
      <c r="AD143" s="214"/>
      <c r="AE143" s="214"/>
      <c r="AF143" s="214"/>
      <c r="AG143" s="214" t="s">
        <v>144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48">
        <v>54</v>
      </c>
      <c r="B144" s="249" t="s">
        <v>320</v>
      </c>
      <c r="C144" s="262" t="s">
        <v>321</v>
      </c>
      <c r="D144" s="250" t="s">
        <v>138</v>
      </c>
      <c r="E144" s="251">
        <v>2</v>
      </c>
      <c r="F144" s="252"/>
      <c r="G144" s="253">
        <f>ROUND(E144*F144,2)</f>
        <v>0</v>
      </c>
      <c r="H144" s="236"/>
      <c r="I144" s="235">
        <f>ROUND(E144*H144,2)</f>
        <v>0</v>
      </c>
      <c r="J144" s="236"/>
      <c r="K144" s="235">
        <f>ROUND(E144*J144,2)</f>
        <v>0</v>
      </c>
      <c r="L144" s="235">
        <v>21</v>
      </c>
      <c r="M144" s="235">
        <f>G144*(1+L144/100)</f>
        <v>0</v>
      </c>
      <c r="N144" s="234">
        <v>2.0000000000000002E-5</v>
      </c>
      <c r="O144" s="234">
        <f>ROUND(E144*N144,2)</f>
        <v>0</v>
      </c>
      <c r="P144" s="234">
        <v>0</v>
      </c>
      <c r="Q144" s="234">
        <f>ROUND(E144*P144,2)</f>
        <v>0</v>
      </c>
      <c r="R144" s="235"/>
      <c r="S144" s="235" t="s">
        <v>139</v>
      </c>
      <c r="T144" s="235" t="s">
        <v>139</v>
      </c>
      <c r="U144" s="235">
        <v>5.8000000000000003E-2</v>
      </c>
      <c r="V144" s="235">
        <f>ROUND(E144*U144,2)</f>
        <v>0.12</v>
      </c>
      <c r="W144" s="235"/>
      <c r="X144" s="235" t="s">
        <v>140</v>
      </c>
      <c r="Y144" s="235" t="s">
        <v>141</v>
      </c>
      <c r="Z144" s="214"/>
      <c r="AA144" s="214"/>
      <c r="AB144" s="214"/>
      <c r="AC144" s="214"/>
      <c r="AD144" s="214"/>
      <c r="AE144" s="214"/>
      <c r="AF144" s="214"/>
      <c r="AG144" s="214" t="s">
        <v>142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 x14ac:dyDescent="0.2">
      <c r="A145" s="231"/>
      <c r="B145" s="232"/>
      <c r="C145" s="263" t="s">
        <v>303</v>
      </c>
      <c r="D145" s="237"/>
      <c r="E145" s="238">
        <v>2</v>
      </c>
      <c r="F145" s="235"/>
      <c r="G145" s="235"/>
      <c r="H145" s="235"/>
      <c r="I145" s="235"/>
      <c r="J145" s="235"/>
      <c r="K145" s="235"/>
      <c r="L145" s="235"/>
      <c r="M145" s="235"/>
      <c r="N145" s="234"/>
      <c r="O145" s="234"/>
      <c r="P145" s="234"/>
      <c r="Q145" s="234"/>
      <c r="R145" s="235"/>
      <c r="S145" s="235"/>
      <c r="T145" s="235"/>
      <c r="U145" s="235"/>
      <c r="V145" s="235"/>
      <c r="W145" s="235"/>
      <c r="X145" s="235"/>
      <c r="Y145" s="235"/>
      <c r="Z145" s="214"/>
      <c r="AA145" s="214"/>
      <c r="AB145" s="214"/>
      <c r="AC145" s="214"/>
      <c r="AD145" s="214"/>
      <c r="AE145" s="214"/>
      <c r="AF145" s="214"/>
      <c r="AG145" s="214" t="s">
        <v>144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48">
        <v>55</v>
      </c>
      <c r="B146" s="249" t="s">
        <v>322</v>
      </c>
      <c r="C146" s="262" t="s">
        <v>323</v>
      </c>
      <c r="D146" s="250" t="s">
        <v>272</v>
      </c>
      <c r="E146" s="251">
        <v>11</v>
      </c>
      <c r="F146" s="252"/>
      <c r="G146" s="253">
        <f>ROUND(E146*F146,2)</f>
        <v>0</v>
      </c>
      <c r="H146" s="236"/>
      <c r="I146" s="235">
        <f>ROUND(E146*H146,2)</f>
        <v>0</v>
      </c>
      <c r="J146" s="236"/>
      <c r="K146" s="235">
        <f>ROUND(E146*J146,2)</f>
        <v>0</v>
      </c>
      <c r="L146" s="235">
        <v>21</v>
      </c>
      <c r="M146" s="235">
        <f>G146*(1+L146/100)</f>
        <v>0</v>
      </c>
      <c r="N146" s="234">
        <v>1.201E-2</v>
      </c>
      <c r="O146" s="234">
        <f>ROUND(E146*N146,2)</f>
        <v>0.13</v>
      </c>
      <c r="P146" s="234">
        <v>0</v>
      </c>
      <c r="Q146" s="234">
        <f>ROUND(E146*P146,2)</f>
        <v>0</v>
      </c>
      <c r="R146" s="235"/>
      <c r="S146" s="235" t="s">
        <v>139</v>
      </c>
      <c r="T146" s="235" t="s">
        <v>139</v>
      </c>
      <c r="U146" s="235">
        <v>1.1890000000000001</v>
      </c>
      <c r="V146" s="235">
        <f>ROUND(E146*U146,2)</f>
        <v>13.08</v>
      </c>
      <c r="W146" s="235"/>
      <c r="X146" s="235" t="s">
        <v>140</v>
      </c>
      <c r="Y146" s="235" t="s">
        <v>141</v>
      </c>
      <c r="Z146" s="214"/>
      <c r="AA146" s="214"/>
      <c r="AB146" s="214"/>
      <c r="AC146" s="214"/>
      <c r="AD146" s="214"/>
      <c r="AE146" s="214"/>
      <c r="AF146" s="214"/>
      <c r="AG146" s="214" t="s">
        <v>142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2">
      <c r="A147" s="231"/>
      <c r="B147" s="232"/>
      <c r="C147" s="263" t="s">
        <v>313</v>
      </c>
      <c r="D147" s="237"/>
      <c r="E147" s="238">
        <v>1</v>
      </c>
      <c r="F147" s="235"/>
      <c r="G147" s="235"/>
      <c r="H147" s="235"/>
      <c r="I147" s="235"/>
      <c r="J147" s="235"/>
      <c r="K147" s="235"/>
      <c r="L147" s="235"/>
      <c r="M147" s="235"/>
      <c r="N147" s="234"/>
      <c r="O147" s="234"/>
      <c r="P147" s="234"/>
      <c r="Q147" s="234"/>
      <c r="R147" s="235"/>
      <c r="S147" s="235"/>
      <c r="T147" s="235"/>
      <c r="U147" s="235"/>
      <c r="V147" s="235"/>
      <c r="W147" s="235"/>
      <c r="X147" s="235"/>
      <c r="Y147" s="235"/>
      <c r="Z147" s="214"/>
      <c r="AA147" s="214"/>
      <c r="AB147" s="214"/>
      <c r="AC147" s="214"/>
      <c r="AD147" s="214"/>
      <c r="AE147" s="214"/>
      <c r="AF147" s="214"/>
      <c r="AG147" s="214" t="s">
        <v>144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2">
      <c r="A148" s="231"/>
      <c r="B148" s="232"/>
      <c r="C148" s="263" t="s">
        <v>324</v>
      </c>
      <c r="D148" s="237"/>
      <c r="E148" s="238">
        <v>5</v>
      </c>
      <c r="F148" s="235"/>
      <c r="G148" s="235"/>
      <c r="H148" s="235"/>
      <c r="I148" s="235"/>
      <c r="J148" s="235"/>
      <c r="K148" s="235"/>
      <c r="L148" s="235"/>
      <c r="M148" s="235"/>
      <c r="N148" s="234"/>
      <c r="O148" s="234"/>
      <c r="P148" s="234"/>
      <c r="Q148" s="234"/>
      <c r="R148" s="235"/>
      <c r="S148" s="235"/>
      <c r="T148" s="235"/>
      <c r="U148" s="235"/>
      <c r="V148" s="235"/>
      <c r="W148" s="235"/>
      <c r="X148" s="235"/>
      <c r="Y148" s="235"/>
      <c r="Z148" s="214"/>
      <c r="AA148" s="214"/>
      <c r="AB148" s="214"/>
      <c r="AC148" s="214"/>
      <c r="AD148" s="214"/>
      <c r="AE148" s="214"/>
      <c r="AF148" s="214"/>
      <c r="AG148" s="214" t="s">
        <v>144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 x14ac:dyDescent="0.2">
      <c r="A149" s="231"/>
      <c r="B149" s="232"/>
      <c r="C149" s="263" t="s">
        <v>325</v>
      </c>
      <c r="D149" s="237"/>
      <c r="E149" s="238">
        <v>5</v>
      </c>
      <c r="F149" s="235"/>
      <c r="G149" s="235"/>
      <c r="H149" s="235"/>
      <c r="I149" s="235"/>
      <c r="J149" s="235"/>
      <c r="K149" s="235"/>
      <c r="L149" s="235"/>
      <c r="M149" s="235"/>
      <c r="N149" s="234"/>
      <c r="O149" s="234"/>
      <c r="P149" s="234"/>
      <c r="Q149" s="234"/>
      <c r="R149" s="235"/>
      <c r="S149" s="235"/>
      <c r="T149" s="235"/>
      <c r="U149" s="235"/>
      <c r="V149" s="235"/>
      <c r="W149" s="235"/>
      <c r="X149" s="235"/>
      <c r="Y149" s="235"/>
      <c r="Z149" s="214"/>
      <c r="AA149" s="214"/>
      <c r="AB149" s="214"/>
      <c r="AC149" s="214"/>
      <c r="AD149" s="214"/>
      <c r="AE149" s="214"/>
      <c r="AF149" s="214"/>
      <c r="AG149" s="214" t="s">
        <v>144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48">
        <v>56</v>
      </c>
      <c r="B150" s="249" t="s">
        <v>326</v>
      </c>
      <c r="C150" s="262" t="s">
        <v>327</v>
      </c>
      <c r="D150" s="250" t="s">
        <v>272</v>
      </c>
      <c r="E150" s="251">
        <v>3</v>
      </c>
      <c r="F150" s="252"/>
      <c r="G150" s="253">
        <f>ROUND(E150*F150,2)</f>
        <v>0</v>
      </c>
      <c r="H150" s="236"/>
      <c r="I150" s="235">
        <f>ROUND(E150*H150,2)</f>
        <v>0</v>
      </c>
      <c r="J150" s="236"/>
      <c r="K150" s="235">
        <f>ROUND(E150*J150,2)</f>
        <v>0</v>
      </c>
      <c r="L150" s="235">
        <v>21</v>
      </c>
      <c r="M150" s="235">
        <f>G150*(1+L150/100)</f>
        <v>0</v>
      </c>
      <c r="N150" s="234">
        <v>0</v>
      </c>
      <c r="O150" s="234">
        <f>ROUND(E150*N150,2)</f>
        <v>0</v>
      </c>
      <c r="P150" s="234">
        <v>9.1999999999999998E-3</v>
      </c>
      <c r="Q150" s="234">
        <f>ROUND(E150*P150,2)</f>
        <v>0.03</v>
      </c>
      <c r="R150" s="235"/>
      <c r="S150" s="235" t="s">
        <v>139</v>
      </c>
      <c r="T150" s="235" t="s">
        <v>139</v>
      </c>
      <c r="U150" s="235">
        <v>0.46500000000000002</v>
      </c>
      <c r="V150" s="235">
        <f>ROUND(E150*U150,2)</f>
        <v>1.4</v>
      </c>
      <c r="W150" s="235"/>
      <c r="X150" s="235" t="s">
        <v>140</v>
      </c>
      <c r="Y150" s="235" t="s">
        <v>141</v>
      </c>
      <c r="Z150" s="214"/>
      <c r="AA150" s="214"/>
      <c r="AB150" s="214"/>
      <c r="AC150" s="214"/>
      <c r="AD150" s="214"/>
      <c r="AE150" s="214"/>
      <c r="AF150" s="214"/>
      <c r="AG150" s="214" t="s">
        <v>142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 x14ac:dyDescent="0.2">
      <c r="A151" s="231"/>
      <c r="B151" s="232"/>
      <c r="C151" s="263" t="s">
        <v>313</v>
      </c>
      <c r="D151" s="237"/>
      <c r="E151" s="238">
        <v>1</v>
      </c>
      <c r="F151" s="235"/>
      <c r="G151" s="235"/>
      <c r="H151" s="235"/>
      <c r="I151" s="235"/>
      <c r="J151" s="235"/>
      <c r="K151" s="235"/>
      <c r="L151" s="235"/>
      <c r="M151" s="235"/>
      <c r="N151" s="234"/>
      <c r="O151" s="234"/>
      <c r="P151" s="234"/>
      <c r="Q151" s="234"/>
      <c r="R151" s="235"/>
      <c r="S151" s="235"/>
      <c r="T151" s="235"/>
      <c r="U151" s="235"/>
      <c r="V151" s="235"/>
      <c r="W151" s="235"/>
      <c r="X151" s="235"/>
      <c r="Y151" s="235"/>
      <c r="Z151" s="214"/>
      <c r="AA151" s="214"/>
      <c r="AB151" s="214"/>
      <c r="AC151" s="214"/>
      <c r="AD151" s="214"/>
      <c r="AE151" s="214"/>
      <c r="AF151" s="214"/>
      <c r="AG151" s="214" t="s">
        <v>144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2">
      <c r="A152" s="231"/>
      <c r="B152" s="232"/>
      <c r="C152" s="263" t="s">
        <v>328</v>
      </c>
      <c r="D152" s="237"/>
      <c r="E152" s="238">
        <v>1</v>
      </c>
      <c r="F152" s="235"/>
      <c r="G152" s="235"/>
      <c r="H152" s="235"/>
      <c r="I152" s="235"/>
      <c r="J152" s="235"/>
      <c r="K152" s="235"/>
      <c r="L152" s="235"/>
      <c r="M152" s="235"/>
      <c r="N152" s="234"/>
      <c r="O152" s="234"/>
      <c r="P152" s="234"/>
      <c r="Q152" s="234"/>
      <c r="R152" s="235"/>
      <c r="S152" s="235"/>
      <c r="T152" s="235"/>
      <c r="U152" s="235"/>
      <c r="V152" s="235"/>
      <c r="W152" s="235"/>
      <c r="X152" s="235"/>
      <c r="Y152" s="235"/>
      <c r="Z152" s="214"/>
      <c r="AA152" s="214"/>
      <c r="AB152" s="214"/>
      <c r="AC152" s="214"/>
      <c r="AD152" s="214"/>
      <c r="AE152" s="214"/>
      <c r="AF152" s="214"/>
      <c r="AG152" s="214" t="s">
        <v>144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2">
      <c r="A153" s="231"/>
      <c r="B153" s="232"/>
      <c r="C153" s="263" t="s">
        <v>329</v>
      </c>
      <c r="D153" s="237"/>
      <c r="E153" s="238">
        <v>1</v>
      </c>
      <c r="F153" s="235"/>
      <c r="G153" s="235"/>
      <c r="H153" s="235"/>
      <c r="I153" s="235"/>
      <c r="J153" s="235"/>
      <c r="K153" s="235"/>
      <c r="L153" s="235"/>
      <c r="M153" s="235"/>
      <c r="N153" s="234"/>
      <c r="O153" s="234"/>
      <c r="P153" s="234"/>
      <c r="Q153" s="234"/>
      <c r="R153" s="235"/>
      <c r="S153" s="235"/>
      <c r="T153" s="235"/>
      <c r="U153" s="235"/>
      <c r="V153" s="235"/>
      <c r="W153" s="235"/>
      <c r="X153" s="235"/>
      <c r="Y153" s="235"/>
      <c r="Z153" s="214"/>
      <c r="AA153" s="214"/>
      <c r="AB153" s="214"/>
      <c r="AC153" s="214"/>
      <c r="AD153" s="214"/>
      <c r="AE153" s="214"/>
      <c r="AF153" s="214"/>
      <c r="AG153" s="214" t="s">
        <v>144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48">
        <v>57</v>
      </c>
      <c r="B154" s="249" t="s">
        <v>330</v>
      </c>
      <c r="C154" s="262" t="s">
        <v>331</v>
      </c>
      <c r="D154" s="250" t="s">
        <v>138</v>
      </c>
      <c r="E154" s="251">
        <v>2</v>
      </c>
      <c r="F154" s="252"/>
      <c r="G154" s="253">
        <f>ROUND(E154*F154,2)</f>
        <v>0</v>
      </c>
      <c r="H154" s="236"/>
      <c r="I154" s="235">
        <f>ROUND(E154*H154,2)</f>
        <v>0</v>
      </c>
      <c r="J154" s="236"/>
      <c r="K154" s="235">
        <f>ROUND(E154*J154,2)</f>
        <v>0</v>
      </c>
      <c r="L154" s="235">
        <v>21</v>
      </c>
      <c r="M154" s="235">
        <f>G154*(1+L154/100)</f>
        <v>0</v>
      </c>
      <c r="N154" s="234">
        <v>2.0000000000000002E-5</v>
      </c>
      <c r="O154" s="234">
        <f>ROUND(E154*N154,2)</f>
        <v>0</v>
      </c>
      <c r="P154" s="234">
        <v>0</v>
      </c>
      <c r="Q154" s="234">
        <f>ROUND(E154*P154,2)</f>
        <v>0</v>
      </c>
      <c r="R154" s="235"/>
      <c r="S154" s="235" t="s">
        <v>139</v>
      </c>
      <c r="T154" s="235" t="s">
        <v>139</v>
      </c>
      <c r="U154" s="235">
        <v>0.47899999999999998</v>
      </c>
      <c r="V154" s="235">
        <f>ROUND(E154*U154,2)</f>
        <v>0.96</v>
      </c>
      <c r="W154" s="235"/>
      <c r="X154" s="235" t="s">
        <v>140</v>
      </c>
      <c r="Y154" s="235" t="s">
        <v>141</v>
      </c>
      <c r="Z154" s="214"/>
      <c r="AA154" s="214"/>
      <c r="AB154" s="214"/>
      <c r="AC154" s="214"/>
      <c r="AD154" s="214"/>
      <c r="AE154" s="214"/>
      <c r="AF154" s="214"/>
      <c r="AG154" s="214" t="s">
        <v>142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2">
      <c r="A155" s="231"/>
      <c r="B155" s="232"/>
      <c r="C155" s="263" t="s">
        <v>303</v>
      </c>
      <c r="D155" s="237"/>
      <c r="E155" s="238">
        <v>2</v>
      </c>
      <c r="F155" s="235"/>
      <c r="G155" s="235"/>
      <c r="H155" s="235"/>
      <c r="I155" s="235"/>
      <c r="J155" s="235"/>
      <c r="K155" s="235"/>
      <c r="L155" s="235"/>
      <c r="M155" s="235"/>
      <c r="N155" s="234"/>
      <c r="O155" s="234"/>
      <c r="P155" s="234"/>
      <c r="Q155" s="234"/>
      <c r="R155" s="235"/>
      <c r="S155" s="235"/>
      <c r="T155" s="235"/>
      <c r="U155" s="235"/>
      <c r="V155" s="235"/>
      <c r="W155" s="235"/>
      <c r="X155" s="235"/>
      <c r="Y155" s="235"/>
      <c r="Z155" s="214"/>
      <c r="AA155" s="214"/>
      <c r="AB155" s="214"/>
      <c r="AC155" s="214"/>
      <c r="AD155" s="214"/>
      <c r="AE155" s="214"/>
      <c r="AF155" s="214"/>
      <c r="AG155" s="214" t="s">
        <v>144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48">
        <v>58</v>
      </c>
      <c r="B156" s="249" t="s">
        <v>332</v>
      </c>
      <c r="C156" s="262" t="s">
        <v>333</v>
      </c>
      <c r="D156" s="250" t="s">
        <v>272</v>
      </c>
      <c r="E156" s="251">
        <v>3</v>
      </c>
      <c r="F156" s="252"/>
      <c r="G156" s="253">
        <f>ROUND(E156*F156,2)</f>
        <v>0</v>
      </c>
      <c r="H156" s="236"/>
      <c r="I156" s="235">
        <f>ROUND(E156*H156,2)</f>
        <v>0</v>
      </c>
      <c r="J156" s="236"/>
      <c r="K156" s="235">
        <f>ROUND(E156*J156,2)</f>
        <v>0</v>
      </c>
      <c r="L156" s="235">
        <v>21</v>
      </c>
      <c r="M156" s="235">
        <f>G156*(1+L156/100)</f>
        <v>0</v>
      </c>
      <c r="N156" s="234">
        <v>7.2000000000000005E-4</v>
      </c>
      <c r="O156" s="234">
        <f>ROUND(E156*N156,2)</f>
        <v>0</v>
      </c>
      <c r="P156" s="234">
        <v>0</v>
      </c>
      <c r="Q156" s="234">
        <f>ROUND(E156*P156,2)</f>
        <v>0</v>
      </c>
      <c r="R156" s="235"/>
      <c r="S156" s="235" t="s">
        <v>139</v>
      </c>
      <c r="T156" s="235" t="s">
        <v>139</v>
      </c>
      <c r="U156" s="235">
        <v>0.50600000000000001</v>
      </c>
      <c r="V156" s="235">
        <f>ROUND(E156*U156,2)</f>
        <v>1.52</v>
      </c>
      <c r="W156" s="235"/>
      <c r="X156" s="235" t="s">
        <v>140</v>
      </c>
      <c r="Y156" s="235" t="s">
        <v>141</v>
      </c>
      <c r="Z156" s="214"/>
      <c r="AA156" s="214"/>
      <c r="AB156" s="214"/>
      <c r="AC156" s="214"/>
      <c r="AD156" s="214"/>
      <c r="AE156" s="214"/>
      <c r="AF156" s="214"/>
      <c r="AG156" s="214" t="s">
        <v>142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2" x14ac:dyDescent="0.2">
      <c r="A157" s="231"/>
      <c r="B157" s="232"/>
      <c r="C157" s="263" t="s">
        <v>313</v>
      </c>
      <c r="D157" s="237"/>
      <c r="E157" s="238">
        <v>1</v>
      </c>
      <c r="F157" s="235"/>
      <c r="G157" s="235"/>
      <c r="H157" s="235"/>
      <c r="I157" s="235"/>
      <c r="J157" s="235"/>
      <c r="K157" s="235"/>
      <c r="L157" s="235"/>
      <c r="M157" s="235"/>
      <c r="N157" s="234"/>
      <c r="O157" s="234"/>
      <c r="P157" s="234"/>
      <c r="Q157" s="234"/>
      <c r="R157" s="235"/>
      <c r="S157" s="235"/>
      <c r="T157" s="235"/>
      <c r="U157" s="235"/>
      <c r="V157" s="235"/>
      <c r="W157" s="235"/>
      <c r="X157" s="235"/>
      <c r="Y157" s="235"/>
      <c r="Z157" s="214"/>
      <c r="AA157" s="214"/>
      <c r="AB157" s="214"/>
      <c r="AC157" s="214"/>
      <c r="AD157" s="214"/>
      <c r="AE157" s="214"/>
      <c r="AF157" s="214"/>
      <c r="AG157" s="214" t="s">
        <v>144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2">
      <c r="A158" s="231"/>
      <c r="B158" s="232"/>
      <c r="C158" s="263" t="s">
        <v>328</v>
      </c>
      <c r="D158" s="237"/>
      <c r="E158" s="238">
        <v>1</v>
      </c>
      <c r="F158" s="235"/>
      <c r="G158" s="235"/>
      <c r="H158" s="235"/>
      <c r="I158" s="235"/>
      <c r="J158" s="235"/>
      <c r="K158" s="235"/>
      <c r="L158" s="235"/>
      <c r="M158" s="235"/>
      <c r="N158" s="234"/>
      <c r="O158" s="234"/>
      <c r="P158" s="234"/>
      <c r="Q158" s="234"/>
      <c r="R158" s="235"/>
      <c r="S158" s="235"/>
      <c r="T158" s="235"/>
      <c r="U158" s="235"/>
      <c r="V158" s="235"/>
      <c r="W158" s="235"/>
      <c r="X158" s="235"/>
      <c r="Y158" s="235"/>
      <c r="Z158" s="214"/>
      <c r="AA158" s="214"/>
      <c r="AB158" s="214"/>
      <c r="AC158" s="214"/>
      <c r="AD158" s="214"/>
      <c r="AE158" s="214"/>
      <c r="AF158" s="214"/>
      <c r="AG158" s="214" t="s">
        <v>144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 x14ac:dyDescent="0.2">
      <c r="A159" s="231"/>
      <c r="B159" s="232"/>
      <c r="C159" s="263" t="s">
        <v>329</v>
      </c>
      <c r="D159" s="237"/>
      <c r="E159" s="238">
        <v>1</v>
      </c>
      <c r="F159" s="235"/>
      <c r="G159" s="235"/>
      <c r="H159" s="235"/>
      <c r="I159" s="235"/>
      <c r="J159" s="235"/>
      <c r="K159" s="235"/>
      <c r="L159" s="235"/>
      <c r="M159" s="235"/>
      <c r="N159" s="234"/>
      <c r="O159" s="234"/>
      <c r="P159" s="234"/>
      <c r="Q159" s="234"/>
      <c r="R159" s="235"/>
      <c r="S159" s="235"/>
      <c r="T159" s="235"/>
      <c r="U159" s="235"/>
      <c r="V159" s="235"/>
      <c r="W159" s="235"/>
      <c r="X159" s="235"/>
      <c r="Y159" s="235"/>
      <c r="Z159" s="214"/>
      <c r="AA159" s="214"/>
      <c r="AB159" s="214"/>
      <c r="AC159" s="214"/>
      <c r="AD159" s="214"/>
      <c r="AE159" s="214"/>
      <c r="AF159" s="214"/>
      <c r="AG159" s="214" t="s">
        <v>144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48">
        <v>59</v>
      </c>
      <c r="B160" s="249" t="s">
        <v>334</v>
      </c>
      <c r="C160" s="262" t="s">
        <v>335</v>
      </c>
      <c r="D160" s="250" t="s">
        <v>272</v>
      </c>
      <c r="E160" s="251">
        <v>1</v>
      </c>
      <c r="F160" s="252"/>
      <c r="G160" s="253">
        <f>ROUND(E160*F160,2)</f>
        <v>0</v>
      </c>
      <c r="H160" s="236"/>
      <c r="I160" s="235">
        <f>ROUND(E160*H160,2)</f>
        <v>0</v>
      </c>
      <c r="J160" s="236"/>
      <c r="K160" s="235">
        <f>ROUND(E160*J160,2)</f>
        <v>0</v>
      </c>
      <c r="L160" s="235">
        <v>21</v>
      </c>
      <c r="M160" s="235">
        <f>G160*(1+L160/100)</f>
        <v>0</v>
      </c>
      <c r="N160" s="234">
        <v>0</v>
      </c>
      <c r="O160" s="234">
        <f>ROUND(E160*N160,2)</f>
        <v>0</v>
      </c>
      <c r="P160" s="234">
        <v>3.4700000000000002E-2</v>
      </c>
      <c r="Q160" s="234">
        <f>ROUND(E160*P160,2)</f>
        <v>0.03</v>
      </c>
      <c r="R160" s="235"/>
      <c r="S160" s="235" t="s">
        <v>139</v>
      </c>
      <c r="T160" s="235" t="s">
        <v>139</v>
      </c>
      <c r="U160" s="235">
        <v>0.56899999999999995</v>
      </c>
      <c r="V160" s="235">
        <f>ROUND(E160*U160,2)</f>
        <v>0.56999999999999995</v>
      </c>
      <c r="W160" s="235"/>
      <c r="X160" s="235" t="s">
        <v>140</v>
      </c>
      <c r="Y160" s="235" t="s">
        <v>141</v>
      </c>
      <c r="Z160" s="214"/>
      <c r="AA160" s="214"/>
      <c r="AB160" s="214"/>
      <c r="AC160" s="214"/>
      <c r="AD160" s="214"/>
      <c r="AE160" s="214"/>
      <c r="AF160" s="214"/>
      <c r="AG160" s="214" t="s">
        <v>142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2" x14ac:dyDescent="0.2">
      <c r="A161" s="231"/>
      <c r="B161" s="232"/>
      <c r="C161" s="263" t="s">
        <v>313</v>
      </c>
      <c r="D161" s="237"/>
      <c r="E161" s="238">
        <v>1</v>
      </c>
      <c r="F161" s="235"/>
      <c r="G161" s="235"/>
      <c r="H161" s="235"/>
      <c r="I161" s="235"/>
      <c r="J161" s="235"/>
      <c r="K161" s="235"/>
      <c r="L161" s="235"/>
      <c r="M161" s="235"/>
      <c r="N161" s="234"/>
      <c r="O161" s="234"/>
      <c r="P161" s="234"/>
      <c r="Q161" s="234"/>
      <c r="R161" s="235"/>
      <c r="S161" s="235"/>
      <c r="T161" s="235"/>
      <c r="U161" s="235"/>
      <c r="V161" s="235"/>
      <c r="W161" s="235"/>
      <c r="X161" s="235"/>
      <c r="Y161" s="235"/>
      <c r="Z161" s="214"/>
      <c r="AA161" s="214"/>
      <c r="AB161" s="214"/>
      <c r="AC161" s="214"/>
      <c r="AD161" s="214"/>
      <c r="AE161" s="214"/>
      <c r="AF161" s="214"/>
      <c r="AG161" s="214" t="s">
        <v>144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48">
        <v>60</v>
      </c>
      <c r="B162" s="249" t="s">
        <v>336</v>
      </c>
      <c r="C162" s="262" t="s">
        <v>337</v>
      </c>
      <c r="D162" s="250" t="s">
        <v>138</v>
      </c>
      <c r="E162" s="251">
        <v>1</v>
      </c>
      <c r="F162" s="252"/>
      <c r="G162" s="253">
        <f>ROUND(E162*F162,2)</f>
        <v>0</v>
      </c>
      <c r="H162" s="236"/>
      <c r="I162" s="235">
        <f>ROUND(E162*H162,2)</f>
        <v>0</v>
      </c>
      <c r="J162" s="236"/>
      <c r="K162" s="235">
        <f>ROUND(E162*J162,2)</f>
        <v>0</v>
      </c>
      <c r="L162" s="235">
        <v>21</v>
      </c>
      <c r="M162" s="235">
        <f>G162*(1+L162/100)</f>
        <v>0</v>
      </c>
      <c r="N162" s="234">
        <v>2.81E-3</v>
      </c>
      <c r="O162" s="234">
        <f>ROUND(E162*N162,2)</f>
        <v>0</v>
      </c>
      <c r="P162" s="234">
        <v>0</v>
      </c>
      <c r="Q162" s="234">
        <f>ROUND(E162*P162,2)</f>
        <v>0</v>
      </c>
      <c r="R162" s="235"/>
      <c r="S162" s="235" t="s">
        <v>139</v>
      </c>
      <c r="T162" s="235" t="s">
        <v>139</v>
      </c>
      <c r="U162" s="235">
        <v>0.64700000000000002</v>
      </c>
      <c r="V162" s="235">
        <f>ROUND(E162*U162,2)</f>
        <v>0.65</v>
      </c>
      <c r="W162" s="235"/>
      <c r="X162" s="235" t="s">
        <v>140</v>
      </c>
      <c r="Y162" s="235" t="s">
        <v>141</v>
      </c>
      <c r="Z162" s="214"/>
      <c r="AA162" s="214"/>
      <c r="AB162" s="214"/>
      <c r="AC162" s="214"/>
      <c r="AD162" s="214"/>
      <c r="AE162" s="214"/>
      <c r="AF162" s="214"/>
      <c r="AG162" s="214" t="s">
        <v>142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2" x14ac:dyDescent="0.2">
      <c r="A163" s="231"/>
      <c r="B163" s="232"/>
      <c r="C163" s="263" t="s">
        <v>260</v>
      </c>
      <c r="D163" s="237"/>
      <c r="E163" s="238">
        <v>1</v>
      </c>
      <c r="F163" s="235"/>
      <c r="G163" s="235"/>
      <c r="H163" s="235"/>
      <c r="I163" s="235"/>
      <c r="J163" s="235"/>
      <c r="K163" s="235"/>
      <c r="L163" s="235"/>
      <c r="M163" s="235"/>
      <c r="N163" s="234"/>
      <c r="O163" s="234"/>
      <c r="P163" s="234"/>
      <c r="Q163" s="234"/>
      <c r="R163" s="235"/>
      <c r="S163" s="235"/>
      <c r="T163" s="235"/>
      <c r="U163" s="235"/>
      <c r="V163" s="235"/>
      <c r="W163" s="235"/>
      <c r="X163" s="235"/>
      <c r="Y163" s="235"/>
      <c r="Z163" s="214"/>
      <c r="AA163" s="214"/>
      <c r="AB163" s="214"/>
      <c r="AC163" s="214"/>
      <c r="AD163" s="214"/>
      <c r="AE163" s="214"/>
      <c r="AF163" s="214"/>
      <c r="AG163" s="214" t="s">
        <v>144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ht="22.5" outlineLevel="1" x14ac:dyDescent="0.2">
      <c r="A164" s="248">
        <v>61</v>
      </c>
      <c r="B164" s="249" t="s">
        <v>338</v>
      </c>
      <c r="C164" s="262" t="s">
        <v>339</v>
      </c>
      <c r="D164" s="250" t="s">
        <v>272</v>
      </c>
      <c r="E164" s="251">
        <v>1</v>
      </c>
      <c r="F164" s="252"/>
      <c r="G164" s="253">
        <f>ROUND(E164*F164,2)</f>
        <v>0</v>
      </c>
      <c r="H164" s="236"/>
      <c r="I164" s="235">
        <f>ROUND(E164*H164,2)</f>
        <v>0</v>
      </c>
      <c r="J164" s="236"/>
      <c r="K164" s="235">
        <f>ROUND(E164*J164,2)</f>
        <v>0</v>
      </c>
      <c r="L164" s="235">
        <v>21</v>
      </c>
      <c r="M164" s="235">
        <f>G164*(1+L164/100)</f>
        <v>0</v>
      </c>
      <c r="N164" s="234">
        <v>3.8700000000000002E-3</v>
      </c>
      <c r="O164" s="234">
        <f>ROUND(E164*N164,2)</f>
        <v>0</v>
      </c>
      <c r="P164" s="234">
        <v>0</v>
      </c>
      <c r="Q164" s="234">
        <f>ROUND(E164*P164,2)</f>
        <v>0</v>
      </c>
      <c r="R164" s="235"/>
      <c r="S164" s="235" t="s">
        <v>139</v>
      </c>
      <c r="T164" s="235" t="s">
        <v>139</v>
      </c>
      <c r="U164" s="235">
        <v>0.50700000000000001</v>
      </c>
      <c r="V164" s="235">
        <f>ROUND(E164*U164,2)</f>
        <v>0.51</v>
      </c>
      <c r="W164" s="235"/>
      <c r="X164" s="235" t="s">
        <v>140</v>
      </c>
      <c r="Y164" s="235" t="s">
        <v>141</v>
      </c>
      <c r="Z164" s="214"/>
      <c r="AA164" s="214"/>
      <c r="AB164" s="214"/>
      <c r="AC164" s="214"/>
      <c r="AD164" s="214"/>
      <c r="AE164" s="214"/>
      <c r="AF164" s="214"/>
      <c r="AG164" s="214" t="s">
        <v>142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2" x14ac:dyDescent="0.2">
      <c r="A165" s="231"/>
      <c r="B165" s="232"/>
      <c r="C165" s="263" t="s">
        <v>340</v>
      </c>
      <c r="D165" s="237"/>
      <c r="E165" s="238"/>
      <c r="F165" s="235"/>
      <c r="G165" s="235"/>
      <c r="H165" s="235"/>
      <c r="I165" s="235"/>
      <c r="J165" s="235"/>
      <c r="K165" s="235"/>
      <c r="L165" s="235"/>
      <c r="M165" s="235"/>
      <c r="N165" s="234"/>
      <c r="O165" s="234"/>
      <c r="P165" s="234"/>
      <c r="Q165" s="234"/>
      <c r="R165" s="235"/>
      <c r="S165" s="235"/>
      <c r="T165" s="235"/>
      <c r="U165" s="235"/>
      <c r="V165" s="235"/>
      <c r="W165" s="235"/>
      <c r="X165" s="235"/>
      <c r="Y165" s="235"/>
      <c r="Z165" s="214"/>
      <c r="AA165" s="214"/>
      <c r="AB165" s="214"/>
      <c r="AC165" s="214"/>
      <c r="AD165" s="214"/>
      <c r="AE165" s="214"/>
      <c r="AF165" s="214"/>
      <c r="AG165" s="214" t="s">
        <v>144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2">
      <c r="A166" s="231"/>
      <c r="B166" s="232"/>
      <c r="C166" s="263" t="s">
        <v>329</v>
      </c>
      <c r="D166" s="237"/>
      <c r="E166" s="238">
        <v>1</v>
      </c>
      <c r="F166" s="235"/>
      <c r="G166" s="235"/>
      <c r="H166" s="235"/>
      <c r="I166" s="235"/>
      <c r="J166" s="235"/>
      <c r="K166" s="235"/>
      <c r="L166" s="235"/>
      <c r="M166" s="235"/>
      <c r="N166" s="234"/>
      <c r="O166" s="234"/>
      <c r="P166" s="234"/>
      <c r="Q166" s="234"/>
      <c r="R166" s="235"/>
      <c r="S166" s="235"/>
      <c r="T166" s="235"/>
      <c r="U166" s="235"/>
      <c r="V166" s="235"/>
      <c r="W166" s="235"/>
      <c r="X166" s="235"/>
      <c r="Y166" s="235"/>
      <c r="Z166" s="214"/>
      <c r="AA166" s="214"/>
      <c r="AB166" s="214"/>
      <c r="AC166" s="214"/>
      <c r="AD166" s="214"/>
      <c r="AE166" s="214"/>
      <c r="AF166" s="214"/>
      <c r="AG166" s="214" t="s">
        <v>144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ht="22.5" outlineLevel="1" x14ac:dyDescent="0.2">
      <c r="A167" s="248">
        <v>62</v>
      </c>
      <c r="B167" s="249" t="s">
        <v>341</v>
      </c>
      <c r="C167" s="262" t="s">
        <v>342</v>
      </c>
      <c r="D167" s="250" t="s">
        <v>272</v>
      </c>
      <c r="E167" s="251">
        <v>1</v>
      </c>
      <c r="F167" s="252"/>
      <c r="G167" s="253">
        <f>ROUND(E167*F167,2)</f>
        <v>0</v>
      </c>
      <c r="H167" s="236"/>
      <c r="I167" s="235">
        <f>ROUND(E167*H167,2)</f>
        <v>0</v>
      </c>
      <c r="J167" s="236"/>
      <c r="K167" s="235">
        <f>ROUND(E167*J167,2)</f>
        <v>0</v>
      </c>
      <c r="L167" s="235">
        <v>21</v>
      </c>
      <c r="M167" s="235">
        <f>G167*(1+L167/100)</f>
        <v>0</v>
      </c>
      <c r="N167" s="234">
        <v>6.4839999999999995E-2</v>
      </c>
      <c r="O167" s="234">
        <f>ROUND(E167*N167,2)</f>
        <v>0.06</v>
      </c>
      <c r="P167" s="234">
        <v>0</v>
      </c>
      <c r="Q167" s="234">
        <f>ROUND(E167*P167,2)</f>
        <v>0</v>
      </c>
      <c r="R167" s="235"/>
      <c r="S167" s="235" t="s">
        <v>139</v>
      </c>
      <c r="T167" s="235" t="s">
        <v>139</v>
      </c>
      <c r="U167" s="235">
        <v>2.8580000000000001</v>
      </c>
      <c r="V167" s="235">
        <f>ROUND(E167*U167,2)</f>
        <v>2.86</v>
      </c>
      <c r="W167" s="235"/>
      <c r="X167" s="235" t="s">
        <v>140</v>
      </c>
      <c r="Y167" s="235" t="s">
        <v>141</v>
      </c>
      <c r="Z167" s="214"/>
      <c r="AA167" s="214"/>
      <c r="AB167" s="214"/>
      <c r="AC167" s="214"/>
      <c r="AD167" s="214"/>
      <c r="AE167" s="214"/>
      <c r="AF167" s="214"/>
      <c r="AG167" s="214" t="s">
        <v>142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2" x14ac:dyDescent="0.2">
      <c r="A168" s="231"/>
      <c r="B168" s="232"/>
      <c r="C168" s="263" t="s">
        <v>340</v>
      </c>
      <c r="D168" s="237"/>
      <c r="E168" s="238"/>
      <c r="F168" s="235"/>
      <c r="G168" s="235"/>
      <c r="H168" s="235"/>
      <c r="I168" s="235"/>
      <c r="J168" s="235"/>
      <c r="K168" s="235"/>
      <c r="L168" s="235"/>
      <c r="M168" s="235"/>
      <c r="N168" s="234"/>
      <c r="O168" s="234"/>
      <c r="P168" s="234"/>
      <c r="Q168" s="234"/>
      <c r="R168" s="235"/>
      <c r="S168" s="235"/>
      <c r="T168" s="235"/>
      <c r="U168" s="235"/>
      <c r="V168" s="235"/>
      <c r="W168" s="235"/>
      <c r="X168" s="235"/>
      <c r="Y168" s="235"/>
      <c r="Z168" s="214"/>
      <c r="AA168" s="214"/>
      <c r="AB168" s="214"/>
      <c r="AC168" s="214"/>
      <c r="AD168" s="214"/>
      <c r="AE168" s="214"/>
      <c r="AF168" s="214"/>
      <c r="AG168" s="214" t="s">
        <v>144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 x14ac:dyDescent="0.2">
      <c r="A169" s="231"/>
      <c r="B169" s="232"/>
      <c r="C169" s="263" t="s">
        <v>328</v>
      </c>
      <c r="D169" s="237"/>
      <c r="E169" s="238">
        <v>1</v>
      </c>
      <c r="F169" s="235"/>
      <c r="G169" s="235"/>
      <c r="H169" s="235"/>
      <c r="I169" s="235"/>
      <c r="J169" s="235"/>
      <c r="K169" s="235"/>
      <c r="L169" s="235"/>
      <c r="M169" s="235"/>
      <c r="N169" s="234"/>
      <c r="O169" s="234"/>
      <c r="P169" s="234"/>
      <c r="Q169" s="234"/>
      <c r="R169" s="235"/>
      <c r="S169" s="235"/>
      <c r="T169" s="235"/>
      <c r="U169" s="235"/>
      <c r="V169" s="235"/>
      <c r="W169" s="235"/>
      <c r="X169" s="235"/>
      <c r="Y169" s="235"/>
      <c r="Z169" s="214"/>
      <c r="AA169" s="214"/>
      <c r="AB169" s="214"/>
      <c r="AC169" s="214"/>
      <c r="AD169" s="214"/>
      <c r="AE169" s="214"/>
      <c r="AF169" s="214"/>
      <c r="AG169" s="214" t="s">
        <v>144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48">
        <v>63</v>
      </c>
      <c r="B170" s="249" t="s">
        <v>343</v>
      </c>
      <c r="C170" s="262" t="s">
        <v>344</v>
      </c>
      <c r="D170" s="250" t="s">
        <v>272</v>
      </c>
      <c r="E170" s="251">
        <v>1</v>
      </c>
      <c r="F170" s="252"/>
      <c r="G170" s="253">
        <f>ROUND(E170*F170,2)</f>
        <v>0</v>
      </c>
      <c r="H170" s="236"/>
      <c r="I170" s="235">
        <f>ROUND(E170*H170,2)</f>
        <v>0</v>
      </c>
      <c r="J170" s="236"/>
      <c r="K170" s="235">
        <f>ROUND(E170*J170,2)</f>
        <v>0</v>
      </c>
      <c r="L170" s="235">
        <v>21</v>
      </c>
      <c r="M170" s="235">
        <f>G170*(1+L170/100)</f>
        <v>0</v>
      </c>
      <c r="N170" s="234">
        <v>0</v>
      </c>
      <c r="O170" s="234">
        <f>ROUND(E170*N170,2)</f>
        <v>0</v>
      </c>
      <c r="P170" s="234">
        <v>0.69347000000000003</v>
      </c>
      <c r="Q170" s="234">
        <f>ROUND(E170*P170,2)</f>
        <v>0.69</v>
      </c>
      <c r="R170" s="235"/>
      <c r="S170" s="235" t="s">
        <v>139</v>
      </c>
      <c r="T170" s="235" t="s">
        <v>139</v>
      </c>
      <c r="U170" s="235">
        <v>2.6989999999999998</v>
      </c>
      <c r="V170" s="235">
        <f>ROUND(E170*U170,2)</f>
        <v>2.7</v>
      </c>
      <c r="W170" s="235"/>
      <c r="X170" s="235" t="s">
        <v>140</v>
      </c>
      <c r="Y170" s="235" t="s">
        <v>141</v>
      </c>
      <c r="Z170" s="214"/>
      <c r="AA170" s="214"/>
      <c r="AB170" s="214"/>
      <c r="AC170" s="214"/>
      <c r="AD170" s="214"/>
      <c r="AE170" s="214"/>
      <c r="AF170" s="214"/>
      <c r="AG170" s="214" t="s">
        <v>142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 x14ac:dyDescent="0.2">
      <c r="A171" s="231"/>
      <c r="B171" s="232"/>
      <c r="C171" s="263" t="s">
        <v>313</v>
      </c>
      <c r="D171" s="237"/>
      <c r="E171" s="238">
        <v>1</v>
      </c>
      <c r="F171" s="235"/>
      <c r="G171" s="235"/>
      <c r="H171" s="235"/>
      <c r="I171" s="235"/>
      <c r="J171" s="235"/>
      <c r="K171" s="235"/>
      <c r="L171" s="235"/>
      <c r="M171" s="235"/>
      <c r="N171" s="234"/>
      <c r="O171" s="234"/>
      <c r="P171" s="234"/>
      <c r="Q171" s="234"/>
      <c r="R171" s="235"/>
      <c r="S171" s="235"/>
      <c r="T171" s="235"/>
      <c r="U171" s="235"/>
      <c r="V171" s="235"/>
      <c r="W171" s="235"/>
      <c r="X171" s="235"/>
      <c r="Y171" s="235"/>
      <c r="Z171" s="214"/>
      <c r="AA171" s="214"/>
      <c r="AB171" s="214"/>
      <c r="AC171" s="214"/>
      <c r="AD171" s="214"/>
      <c r="AE171" s="214"/>
      <c r="AF171" s="214"/>
      <c r="AG171" s="214" t="s">
        <v>144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48">
        <v>64</v>
      </c>
      <c r="B172" s="249" t="s">
        <v>345</v>
      </c>
      <c r="C172" s="262" t="s">
        <v>346</v>
      </c>
      <c r="D172" s="250" t="s">
        <v>138</v>
      </c>
      <c r="E172" s="251">
        <v>11</v>
      </c>
      <c r="F172" s="252"/>
      <c r="G172" s="253">
        <f>ROUND(E172*F172,2)</f>
        <v>0</v>
      </c>
      <c r="H172" s="236"/>
      <c r="I172" s="235">
        <f>ROUND(E172*H172,2)</f>
        <v>0</v>
      </c>
      <c r="J172" s="236"/>
      <c r="K172" s="235">
        <f>ROUND(E172*J172,2)</f>
        <v>0</v>
      </c>
      <c r="L172" s="235">
        <v>21</v>
      </c>
      <c r="M172" s="235">
        <f>G172*(1+L172/100)</f>
        <v>0</v>
      </c>
      <c r="N172" s="234">
        <v>1.0200000000000001E-3</v>
      </c>
      <c r="O172" s="234">
        <f>ROUND(E172*N172,2)</f>
        <v>0.01</v>
      </c>
      <c r="P172" s="234">
        <v>0</v>
      </c>
      <c r="Q172" s="234">
        <f>ROUND(E172*P172,2)</f>
        <v>0</v>
      </c>
      <c r="R172" s="235"/>
      <c r="S172" s="235" t="s">
        <v>139</v>
      </c>
      <c r="T172" s="235" t="s">
        <v>139</v>
      </c>
      <c r="U172" s="235">
        <v>0.47599999999999998</v>
      </c>
      <c r="V172" s="235">
        <f>ROUND(E172*U172,2)</f>
        <v>5.24</v>
      </c>
      <c r="W172" s="235"/>
      <c r="X172" s="235" t="s">
        <v>140</v>
      </c>
      <c r="Y172" s="235" t="s">
        <v>141</v>
      </c>
      <c r="Z172" s="214"/>
      <c r="AA172" s="214"/>
      <c r="AB172" s="214"/>
      <c r="AC172" s="214"/>
      <c r="AD172" s="214"/>
      <c r="AE172" s="214"/>
      <c r="AF172" s="214"/>
      <c r="AG172" s="214" t="s">
        <v>142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2" x14ac:dyDescent="0.2">
      <c r="A173" s="231"/>
      <c r="B173" s="232"/>
      <c r="C173" s="263" t="s">
        <v>347</v>
      </c>
      <c r="D173" s="237"/>
      <c r="E173" s="238">
        <v>11</v>
      </c>
      <c r="F173" s="235"/>
      <c r="G173" s="235"/>
      <c r="H173" s="235"/>
      <c r="I173" s="235"/>
      <c r="J173" s="235"/>
      <c r="K173" s="235"/>
      <c r="L173" s="235"/>
      <c r="M173" s="235"/>
      <c r="N173" s="234"/>
      <c r="O173" s="234"/>
      <c r="P173" s="234"/>
      <c r="Q173" s="234"/>
      <c r="R173" s="235"/>
      <c r="S173" s="235"/>
      <c r="T173" s="235"/>
      <c r="U173" s="235"/>
      <c r="V173" s="235"/>
      <c r="W173" s="235"/>
      <c r="X173" s="235"/>
      <c r="Y173" s="235"/>
      <c r="Z173" s="214"/>
      <c r="AA173" s="214"/>
      <c r="AB173" s="214"/>
      <c r="AC173" s="214"/>
      <c r="AD173" s="214"/>
      <c r="AE173" s="214"/>
      <c r="AF173" s="214"/>
      <c r="AG173" s="214" t="s">
        <v>144</v>
      </c>
      <c r="AH173" s="214">
        <v>5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48">
        <v>65</v>
      </c>
      <c r="B174" s="249" t="s">
        <v>348</v>
      </c>
      <c r="C174" s="262" t="s">
        <v>349</v>
      </c>
      <c r="D174" s="250" t="s">
        <v>272</v>
      </c>
      <c r="E174" s="251">
        <v>16</v>
      </c>
      <c r="F174" s="252"/>
      <c r="G174" s="253">
        <f>ROUND(E174*F174,2)</f>
        <v>0</v>
      </c>
      <c r="H174" s="236"/>
      <c r="I174" s="235">
        <f>ROUND(E174*H174,2)</f>
        <v>0</v>
      </c>
      <c r="J174" s="236"/>
      <c r="K174" s="235">
        <f>ROUND(E174*J174,2)</f>
        <v>0</v>
      </c>
      <c r="L174" s="235">
        <v>21</v>
      </c>
      <c r="M174" s="235">
        <f>G174*(1+L174/100)</f>
        <v>0</v>
      </c>
      <c r="N174" s="234">
        <v>0</v>
      </c>
      <c r="O174" s="234">
        <f>ROUND(E174*N174,2)</f>
        <v>0</v>
      </c>
      <c r="P174" s="234">
        <v>8.5999999999999998E-4</v>
      </c>
      <c r="Q174" s="234">
        <f>ROUND(E174*P174,2)</f>
        <v>0.01</v>
      </c>
      <c r="R174" s="235"/>
      <c r="S174" s="235" t="s">
        <v>139</v>
      </c>
      <c r="T174" s="235" t="s">
        <v>139</v>
      </c>
      <c r="U174" s="235">
        <v>0.222</v>
      </c>
      <c r="V174" s="235">
        <f>ROUND(E174*U174,2)</f>
        <v>3.55</v>
      </c>
      <c r="W174" s="235"/>
      <c r="X174" s="235" t="s">
        <v>140</v>
      </c>
      <c r="Y174" s="235" t="s">
        <v>141</v>
      </c>
      <c r="Z174" s="214"/>
      <c r="AA174" s="214"/>
      <c r="AB174" s="214"/>
      <c r="AC174" s="214"/>
      <c r="AD174" s="214"/>
      <c r="AE174" s="214"/>
      <c r="AF174" s="214"/>
      <c r="AG174" s="214" t="s">
        <v>142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2" x14ac:dyDescent="0.2">
      <c r="A175" s="231"/>
      <c r="B175" s="232"/>
      <c r="C175" s="263" t="s">
        <v>350</v>
      </c>
      <c r="D175" s="237"/>
      <c r="E175" s="238">
        <v>12</v>
      </c>
      <c r="F175" s="235"/>
      <c r="G175" s="235"/>
      <c r="H175" s="235"/>
      <c r="I175" s="235"/>
      <c r="J175" s="235"/>
      <c r="K175" s="235"/>
      <c r="L175" s="235"/>
      <c r="M175" s="235"/>
      <c r="N175" s="234"/>
      <c r="O175" s="234"/>
      <c r="P175" s="234"/>
      <c r="Q175" s="234"/>
      <c r="R175" s="235"/>
      <c r="S175" s="235"/>
      <c r="T175" s="235"/>
      <c r="U175" s="235"/>
      <c r="V175" s="235"/>
      <c r="W175" s="235"/>
      <c r="X175" s="235"/>
      <c r="Y175" s="235"/>
      <c r="Z175" s="214"/>
      <c r="AA175" s="214"/>
      <c r="AB175" s="214"/>
      <c r="AC175" s="214"/>
      <c r="AD175" s="214"/>
      <c r="AE175" s="214"/>
      <c r="AF175" s="214"/>
      <c r="AG175" s="214" t="s">
        <v>144</v>
      </c>
      <c r="AH175" s="214">
        <v>5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 x14ac:dyDescent="0.2">
      <c r="A176" s="231"/>
      <c r="B176" s="232"/>
      <c r="C176" s="263" t="s">
        <v>351</v>
      </c>
      <c r="D176" s="237"/>
      <c r="E176" s="238">
        <v>3</v>
      </c>
      <c r="F176" s="235"/>
      <c r="G176" s="235"/>
      <c r="H176" s="235"/>
      <c r="I176" s="235"/>
      <c r="J176" s="235"/>
      <c r="K176" s="235"/>
      <c r="L176" s="235"/>
      <c r="M176" s="235"/>
      <c r="N176" s="234"/>
      <c r="O176" s="234"/>
      <c r="P176" s="234"/>
      <c r="Q176" s="234"/>
      <c r="R176" s="235"/>
      <c r="S176" s="235"/>
      <c r="T176" s="235"/>
      <c r="U176" s="235"/>
      <c r="V176" s="235"/>
      <c r="W176" s="235"/>
      <c r="X176" s="235"/>
      <c r="Y176" s="235"/>
      <c r="Z176" s="214"/>
      <c r="AA176" s="214"/>
      <c r="AB176" s="214"/>
      <c r="AC176" s="214"/>
      <c r="AD176" s="214"/>
      <c r="AE176" s="214"/>
      <c r="AF176" s="214"/>
      <c r="AG176" s="214" t="s">
        <v>144</v>
      </c>
      <c r="AH176" s="214">
        <v>5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3" x14ac:dyDescent="0.2">
      <c r="A177" s="231"/>
      <c r="B177" s="232"/>
      <c r="C177" s="263" t="s">
        <v>352</v>
      </c>
      <c r="D177" s="237"/>
      <c r="E177" s="238">
        <v>1</v>
      </c>
      <c r="F177" s="235"/>
      <c r="G177" s="235"/>
      <c r="H177" s="235"/>
      <c r="I177" s="235"/>
      <c r="J177" s="235"/>
      <c r="K177" s="235"/>
      <c r="L177" s="235"/>
      <c r="M177" s="235"/>
      <c r="N177" s="234"/>
      <c r="O177" s="234"/>
      <c r="P177" s="234"/>
      <c r="Q177" s="234"/>
      <c r="R177" s="235"/>
      <c r="S177" s="235"/>
      <c r="T177" s="235"/>
      <c r="U177" s="235"/>
      <c r="V177" s="235"/>
      <c r="W177" s="235"/>
      <c r="X177" s="235"/>
      <c r="Y177" s="235"/>
      <c r="Z177" s="214"/>
      <c r="AA177" s="214"/>
      <c r="AB177" s="214"/>
      <c r="AC177" s="214"/>
      <c r="AD177" s="214"/>
      <c r="AE177" s="214"/>
      <c r="AF177" s="214"/>
      <c r="AG177" s="214" t="s">
        <v>144</v>
      </c>
      <c r="AH177" s="214">
        <v>5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48">
        <v>66</v>
      </c>
      <c r="B178" s="249" t="s">
        <v>353</v>
      </c>
      <c r="C178" s="262" t="s">
        <v>354</v>
      </c>
      <c r="D178" s="250" t="s">
        <v>138</v>
      </c>
      <c r="E178" s="251">
        <v>11</v>
      </c>
      <c r="F178" s="252"/>
      <c r="G178" s="253">
        <f>ROUND(E178*F178,2)</f>
        <v>0</v>
      </c>
      <c r="H178" s="236"/>
      <c r="I178" s="235">
        <f>ROUND(E178*H178,2)</f>
        <v>0</v>
      </c>
      <c r="J178" s="236"/>
      <c r="K178" s="235">
        <f>ROUND(E178*J178,2)</f>
        <v>0</v>
      </c>
      <c r="L178" s="235">
        <v>21</v>
      </c>
      <c r="M178" s="235">
        <f>G178*(1+L178/100)</f>
        <v>0</v>
      </c>
      <c r="N178" s="234">
        <v>0</v>
      </c>
      <c r="O178" s="234">
        <f>ROUND(E178*N178,2)</f>
        <v>0</v>
      </c>
      <c r="P178" s="234">
        <v>0</v>
      </c>
      <c r="Q178" s="234">
        <f>ROUND(E178*P178,2)</f>
        <v>0</v>
      </c>
      <c r="R178" s="235"/>
      <c r="S178" s="235" t="s">
        <v>139</v>
      </c>
      <c r="T178" s="235" t="s">
        <v>139</v>
      </c>
      <c r="U178" s="235">
        <v>0.246</v>
      </c>
      <c r="V178" s="235">
        <f>ROUND(E178*U178,2)</f>
        <v>2.71</v>
      </c>
      <c r="W178" s="235"/>
      <c r="X178" s="235" t="s">
        <v>140</v>
      </c>
      <c r="Y178" s="235" t="s">
        <v>141</v>
      </c>
      <c r="Z178" s="214"/>
      <c r="AA178" s="214"/>
      <c r="AB178" s="214"/>
      <c r="AC178" s="214"/>
      <c r="AD178" s="214"/>
      <c r="AE178" s="214"/>
      <c r="AF178" s="214"/>
      <c r="AG178" s="214" t="s">
        <v>142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 x14ac:dyDescent="0.2">
      <c r="A179" s="231"/>
      <c r="B179" s="232"/>
      <c r="C179" s="263" t="s">
        <v>347</v>
      </c>
      <c r="D179" s="237"/>
      <c r="E179" s="238">
        <v>11</v>
      </c>
      <c r="F179" s="235"/>
      <c r="G179" s="235"/>
      <c r="H179" s="235"/>
      <c r="I179" s="235"/>
      <c r="J179" s="235"/>
      <c r="K179" s="235"/>
      <c r="L179" s="235"/>
      <c r="M179" s="235"/>
      <c r="N179" s="234"/>
      <c r="O179" s="234"/>
      <c r="P179" s="234"/>
      <c r="Q179" s="234"/>
      <c r="R179" s="235"/>
      <c r="S179" s="235"/>
      <c r="T179" s="235"/>
      <c r="U179" s="235"/>
      <c r="V179" s="235"/>
      <c r="W179" s="235"/>
      <c r="X179" s="235"/>
      <c r="Y179" s="235"/>
      <c r="Z179" s="214"/>
      <c r="AA179" s="214"/>
      <c r="AB179" s="214"/>
      <c r="AC179" s="214"/>
      <c r="AD179" s="214"/>
      <c r="AE179" s="214"/>
      <c r="AF179" s="214"/>
      <c r="AG179" s="214" t="s">
        <v>144</v>
      </c>
      <c r="AH179" s="214">
        <v>5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48">
        <v>67</v>
      </c>
      <c r="B180" s="249" t="s">
        <v>355</v>
      </c>
      <c r="C180" s="262" t="s">
        <v>356</v>
      </c>
      <c r="D180" s="250" t="s">
        <v>138</v>
      </c>
      <c r="E180" s="251">
        <v>6</v>
      </c>
      <c r="F180" s="252"/>
      <c r="G180" s="253">
        <f>ROUND(E180*F180,2)</f>
        <v>0</v>
      </c>
      <c r="H180" s="236"/>
      <c r="I180" s="235">
        <f>ROUND(E180*H180,2)</f>
        <v>0</v>
      </c>
      <c r="J180" s="236"/>
      <c r="K180" s="235">
        <f>ROUND(E180*J180,2)</f>
        <v>0</v>
      </c>
      <c r="L180" s="235">
        <v>21</v>
      </c>
      <c r="M180" s="235">
        <f>G180*(1+L180/100)</f>
        <v>0</v>
      </c>
      <c r="N180" s="234">
        <v>6.9999999999999999E-4</v>
      </c>
      <c r="O180" s="234">
        <f>ROUND(E180*N180,2)</f>
        <v>0</v>
      </c>
      <c r="P180" s="234">
        <v>0</v>
      </c>
      <c r="Q180" s="234">
        <f>ROUND(E180*P180,2)</f>
        <v>0</v>
      </c>
      <c r="R180" s="235"/>
      <c r="S180" s="235" t="s">
        <v>139</v>
      </c>
      <c r="T180" s="235" t="s">
        <v>139</v>
      </c>
      <c r="U180" s="235">
        <v>0.37</v>
      </c>
      <c r="V180" s="235">
        <f>ROUND(E180*U180,2)</f>
        <v>2.2200000000000002</v>
      </c>
      <c r="W180" s="235"/>
      <c r="X180" s="235" t="s">
        <v>140</v>
      </c>
      <c r="Y180" s="235" t="s">
        <v>141</v>
      </c>
      <c r="Z180" s="214"/>
      <c r="AA180" s="214"/>
      <c r="AB180" s="214"/>
      <c r="AC180" s="214"/>
      <c r="AD180" s="214"/>
      <c r="AE180" s="214"/>
      <c r="AF180" s="214"/>
      <c r="AG180" s="214" t="s">
        <v>142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2" x14ac:dyDescent="0.2">
      <c r="A181" s="231"/>
      <c r="B181" s="232"/>
      <c r="C181" s="263" t="s">
        <v>357</v>
      </c>
      <c r="D181" s="237"/>
      <c r="E181" s="238">
        <v>3</v>
      </c>
      <c r="F181" s="235"/>
      <c r="G181" s="235"/>
      <c r="H181" s="235"/>
      <c r="I181" s="235"/>
      <c r="J181" s="235"/>
      <c r="K181" s="235"/>
      <c r="L181" s="235"/>
      <c r="M181" s="235"/>
      <c r="N181" s="234"/>
      <c r="O181" s="234"/>
      <c r="P181" s="234"/>
      <c r="Q181" s="234"/>
      <c r="R181" s="235"/>
      <c r="S181" s="235"/>
      <c r="T181" s="235"/>
      <c r="U181" s="235"/>
      <c r="V181" s="235"/>
      <c r="W181" s="235"/>
      <c r="X181" s="235"/>
      <c r="Y181" s="235"/>
      <c r="Z181" s="214"/>
      <c r="AA181" s="214"/>
      <c r="AB181" s="214"/>
      <c r="AC181" s="214"/>
      <c r="AD181" s="214"/>
      <c r="AE181" s="214"/>
      <c r="AF181" s="214"/>
      <c r="AG181" s="214" t="s">
        <v>144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 x14ac:dyDescent="0.2">
      <c r="A182" s="231"/>
      <c r="B182" s="232"/>
      <c r="C182" s="263" t="s">
        <v>358</v>
      </c>
      <c r="D182" s="237"/>
      <c r="E182" s="238">
        <v>3</v>
      </c>
      <c r="F182" s="235"/>
      <c r="G182" s="235"/>
      <c r="H182" s="235"/>
      <c r="I182" s="235"/>
      <c r="J182" s="235"/>
      <c r="K182" s="235"/>
      <c r="L182" s="235"/>
      <c r="M182" s="235"/>
      <c r="N182" s="234"/>
      <c r="O182" s="234"/>
      <c r="P182" s="234"/>
      <c r="Q182" s="234"/>
      <c r="R182" s="235"/>
      <c r="S182" s="235"/>
      <c r="T182" s="235"/>
      <c r="U182" s="235"/>
      <c r="V182" s="235"/>
      <c r="W182" s="235"/>
      <c r="X182" s="235"/>
      <c r="Y182" s="235"/>
      <c r="Z182" s="214"/>
      <c r="AA182" s="214"/>
      <c r="AB182" s="214"/>
      <c r="AC182" s="214"/>
      <c r="AD182" s="214"/>
      <c r="AE182" s="214"/>
      <c r="AF182" s="214"/>
      <c r="AG182" s="214" t="s">
        <v>144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48">
        <v>68</v>
      </c>
      <c r="B183" s="249" t="s">
        <v>359</v>
      </c>
      <c r="C183" s="262" t="s">
        <v>360</v>
      </c>
      <c r="D183" s="250" t="s">
        <v>138</v>
      </c>
      <c r="E183" s="251">
        <v>3</v>
      </c>
      <c r="F183" s="252"/>
      <c r="G183" s="253">
        <f>ROUND(E183*F183,2)</f>
        <v>0</v>
      </c>
      <c r="H183" s="236"/>
      <c r="I183" s="235">
        <f>ROUND(E183*H183,2)</f>
        <v>0</v>
      </c>
      <c r="J183" s="236"/>
      <c r="K183" s="235">
        <f>ROUND(E183*J183,2)</f>
        <v>0</v>
      </c>
      <c r="L183" s="235">
        <v>21</v>
      </c>
      <c r="M183" s="235">
        <f>G183*(1+L183/100)</f>
        <v>0</v>
      </c>
      <c r="N183" s="234">
        <v>4.8999999999999998E-4</v>
      </c>
      <c r="O183" s="234">
        <f>ROUND(E183*N183,2)</f>
        <v>0</v>
      </c>
      <c r="P183" s="234">
        <v>0</v>
      </c>
      <c r="Q183" s="234">
        <f>ROUND(E183*P183,2)</f>
        <v>0</v>
      </c>
      <c r="R183" s="235" t="s">
        <v>264</v>
      </c>
      <c r="S183" s="235" t="s">
        <v>139</v>
      </c>
      <c r="T183" s="235" t="s">
        <v>139</v>
      </c>
      <c r="U183" s="235">
        <v>0</v>
      </c>
      <c r="V183" s="235">
        <f>ROUND(E183*U183,2)</f>
        <v>0</v>
      </c>
      <c r="W183" s="235"/>
      <c r="X183" s="235" t="s">
        <v>265</v>
      </c>
      <c r="Y183" s="235" t="s">
        <v>141</v>
      </c>
      <c r="Z183" s="214"/>
      <c r="AA183" s="214"/>
      <c r="AB183" s="214"/>
      <c r="AC183" s="214"/>
      <c r="AD183" s="214"/>
      <c r="AE183" s="214"/>
      <c r="AF183" s="214"/>
      <c r="AG183" s="214" t="s">
        <v>266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2" x14ac:dyDescent="0.2">
      <c r="A184" s="231"/>
      <c r="B184" s="232"/>
      <c r="C184" s="263" t="s">
        <v>361</v>
      </c>
      <c r="D184" s="237"/>
      <c r="E184" s="238">
        <v>3</v>
      </c>
      <c r="F184" s="235"/>
      <c r="G184" s="235"/>
      <c r="H184" s="235"/>
      <c r="I184" s="235"/>
      <c r="J184" s="235"/>
      <c r="K184" s="235"/>
      <c r="L184" s="235"/>
      <c r="M184" s="235"/>
      <c r="N184" s="234"/>
      <c r="O184" s="234"/>
      <c r="P184" s="234"/>
      <c r="Q184" s="234"/>
      <c r="R184" s="235"/>
      <c r="S184" s="235"/>
      <c r="T184" s="235"/>
      <c r="U184" s="235"/>
      <c r="V184" s="235"/>
      <c r="W184" s="235"/>
      <c r="X184" s="235"/>
      <c r="Y184" s="235"/>
      <c r="Z184" s="214"/>
      <c r="AA184" s="214"/>
      <c r="AB184" s="214"/>
      <c r="AC184" s="214"/>
      <c r="AD184" s="214"/>
      <c r="AE184" s="214"/>
      <c r="AF184" s="214"/>
      <c r="AG184" s="214" t="s">
        <v>144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2.5" outlineLevel="1" x14ac:dyDescent="0.2">
      <c r="A185" s="231">
        <v>69</v>
      </c>
      <c r="B185" s="232" t="s">
        <v>362</v>
      </c>
      <c r="C185" s="265" t="s">
        <v>363</v>
      </c>
      <c r="D185" s="233" t="s">
        <v>0</v>
      </c>
      <c r="E185" s="260"/>
      <c r="F185" s="236"/>
      <c r="G185" s="235">
        <f>ROUND(E185*F185,2)</f>
        <v>0</v>
      </c>
      <c r="H185" s="236"/>
      <c r="I185" s="235">
        <f>ROUND(E185*H185,2)</f>
        <v>0</v>
      </c>
      <c r="J185" s="236"/>
      <c r="K185" s="235">
        <f>ROUND(E185*J185,2)</f>
        <v>0</v>
      </c>
      <c r="L185" s="235">
        <v>21</v>
      </c>
      <c r="M185" s="235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5"/>
      <c r="S185" s="235" t="s">
        <v>139</v>
      </c>
      <c r="T185" s="235" t="s">
        <v>139</v>
      </c>
      <c r="U185" s="235">
        <v>0</v>
      </c>
      <c r="V185" s="235">
        <f>ROUND(E185*U185,2)</f>
        <v>0</v>
      </c>
      <c r="W185" s="235"/>
      <c r="X185" s="235" t="s">
        <v>229</v>
      </c>
      <c r="Y185" s="235" t="s">
        <v>141</v>
      </c>
      <c r="Z185" s="214"/>
      <c r="AA185" s="214"/>
      <c r="AB185" s="214"/>
      <c r="AC185" s="214"/>
      <c r="AD185" s="214"/>
      <c r="AE185" s="214"/>
      <c r="AF185" s="214"/>
      <c r="AG185" s="214" t="s">
        <v>230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x14ac:dyDescent="0.2">
      <c r="A186" s="241" t="s">
        <v>134</v>
      </c>
      <c r="B186" s="242" t="s">
        <v>91</v>
      </c>
      <c r="C186" s="261" t="s">
        <v>92</v>
      </c>
      <c r="D186" s="243"/>
      <c r="E186" s="244"/>
      <c r="F186" s="245"/>
      <c r="G186" s="246">
        <f>SUMIF(AG187:AG193,"&lt;&gt;NOR",G187:G193)</f>
        <v>0</v>
      </c>
      <c r="H186" s="240"/>
      <c r="I186" s="240">
        <f>SUM(I187:I193)</f>
        <v>0</v>
      </c>
      <c r="J186" s="240"/>
      <c r="K186" s="240">
        <f>SUM(K187:K193)</f>
        <v>0</v>
      </c>
      <c r="L186" s="240"/>
      <c r="M186" s="240">
        <f>SUM(M187:M193)</f>
        <v>0</v>
      </c>
      <c r="N186" s="239"/>
      <c r="O186" s="239">
        <f>SUM(O187:O193)</f>
        <v>0</v>
      </c>
      <c r="P186" s="239"/>
      <c r="Q186" s="239">
        <f>SUM(Q187:Q193)</f>
        <v>0.35</v>
      </c>
      <c r="R186" s="240"/>
      <c r="S186" s="240"/>
      <c r="T186" s="240"/>
      <c r="U186" s="240"/>
      <c r="V186" s="240">
        <f>SUM(V187:V193)</f>
        <v>20.669999999999998</v>
      </c>
      <c r="W186" s="240"/>
      <c r="X186" s="240"/>
      <c r="Y186" s="240"/>
      <c r="AG186" t="s">
        <v>135</v>
      </c>
    </row>
    <row r="187" spans="1:60" ht="22.5" outlineLevel="1" x14ac:dyDescent="0.2">
      <c r="A187" s="248">
        <v>70</v>
      </c>
      <c r="B187" s="249" t="s">
        <v>364</v>
      </c>
      <c r="C187" s="262" t="s">
        <v>365</v>
      </c>
      <c r="D187" s="250" t="s">
        <v>138</v>
      </c>
      <c r="E187" s="251">
        <v>2</v>
      </c>
      <c r="F187" s="252"/>
      <c r="G187" s="253">
        <f>ROUND(E187*F187,2)</f>
        <v>0</v>
      </c>
      <c r="H187" s="236"/>
      <c r="I187" s="235">
        <f>ROUND(E187*H187,2)</f>
        <v>0</v>
      </c>
      <c r="J187" s="236"/>
      <c r="K187" s="235">
        <f>ROUND(E187*J187,2)</f>
        <v>0</v>
      </c>
      <c r="L187" s="235">
        <v>21</v>
      </c>
      <c r="M187" s="235">
        <f>G187*(1+L187/100)</f>
        <v>0</v>
      </c>
      <c r="N187" s="234">
        <v>0</v>
      </c>
      <c r="O187" s="234">
        <f>ROUND(E187*N187,2)</f>
        <v>0</v>
      </c>
      <c r="P187" s="234">
        <v>0</v>
      </c>
      <c r="Q187" s="234">
        <f>ROUND(E187*P187,2)</f>
        <v>0</v>
      </c>
      <c r="R187" s="235"/>
      <c r="S187" s="235" t="s">
        <v>139</v>
      </c>
      <c r="T187" s="235" t="s">
        <v>139</v>
      </c>
      <c r="U187" s="235">
        <v>9.3870000000000005</v>
      </c>
      <c r="V187" s="235">
        <f>ROUND(E187*U187,2)</f>
        <v>18.77</v>
      </c>
      <c r="W187" s="235"/>
      <c r="X187" s="235" t="s">
        <v>140</v>
      </c>
      <c r="Y187" s="235" t="s">
        <v>141</v>
      </c>
      <c r="Z187" s="214"/>
      <c r="AA187" s="214"/>
      <c r="AB187" s="214"/>
      <c r="AC187" s="214"/>
      <c r="AD187" s="214"/>
      <c r="AE187" s="214"/>
      <c r="AF187" s="214"/>
      <c r="AG187" s="214" t="s">
        <v>142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2" x14ac:dyDescent="0.2">
      <c r="A188" s="231"/>
      <c r="B188" s="232"/>
      <c r="C188" s="263" t="s">
        <v>366</v>
      </c>
      <c r="D188" s="237"/>
      <c r="E188" s="238">
        <v>2</v>
      </c>
      <c r="F188" s="235"/>
      <c r="G188" s="235"/>
      <c r="H188" s="235"/>
      <c r="I188" s="235"/>
      <c r="J188" s="235"/>
      <c r="K188" s="235"/>
      <c r="L188" s="235"/>
      <c r="M188" s="235"/>
      <c r="N188" s="234"/>
      <c r="O188" s="234"/>
      <c r="P188" s="234"/>
      <c r="Q188" s="234"/>
      <c r="R188" s="235"/>
      <c r="S188" s="235"/>
      <c r="T188" s="235"/>
      <c r="U188" s="235"/>
      <c r="V188" s="235"/>
      <c r="W188" s="235"/>
      <c r="X188" s="235"/>
      <c r="Y188" s="235"/>
      <c r="Z188" s="214"/>
      <c r="AA188" s="214"/>
      <c r="AB188" s="214"/>
      <c r="AC188" s="214"/>
      <c r="AD188" s="214"/>
      <c r="AE188" s="214"/>
      <c r="AF188" s="214"/>
      <c r="AG188" s="214" t="s">
        <v>144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48">
        <v>71</v>
      </c>
      <c r="B189" s="249" t="s">
        <v>367</v>
      </c>
      <c r="C189" s="262" t="s">
        <v>368</v>
      </c>
      <c r="D189" s="250" t="s">
        <v>138</v>
      </c>
      <c r="E189" s="251">
        <v>2</v>
      </c>
      <c r="F189" s="252"/>
      <c r="G189" s="253">
        <f>ROUND(E189*F189,2)</f>
        <v>0</v>
      </c>
      <c r="H189" s="236"/>
      <c r="I189" s="235">
        <f>ROUND(E189*H189,2)</f>
        <v>0</v>
      </c>
      <c r="J189" s="236"/>
      <c r="K189" s="235">
        <f>ROUND(E189*J189,2)</f>
        <v>0</v>
      </c>
      <c r="L189" s="235">
        <v>21</v>
      </c>
      <c r="M189" s="235">
        <f>G189*(1+L189/100)</f>
        <v>0</v>
      </c>
      <c r="N189" s="234">
        <v>0</v>
      </c>
      <c r="O189" s="234">
        <f>ROUND(E189*N189,2)</f>
        <v>0</v>
      </c>
      <c r="P189" s="234">
        <v>0.17399999999999999</v>
      </c>
      <c r="Q189" s="234">
        <f>ROUND(E189*P189,2)</f>
        <v>0.35</v>
      </c>
      <c r="R189" s="235"/>
      <c r="S189" s="235" t="s">
        <v>139</v>
      </c>
      <c r="T189" s="235" t="s">
        <v>139</v>
      </c>
      <c r="U189" s="235">
        <v>0.95</v>
      </c>
      <c r="V189" s="235">
        <f>ROUND(E189*U189,2)</f>
        <v>1.9</v>
      </c>
      <c r="W189" s="235"/>
      <c r="X189" s="235" t="s">
        <v>140</v>
      </c>
      <c r="Y189" s="235" t="s">
        <v>141</v>
      </c>
      <c r="Z189" s="214"/>
      <c r="AA189" s="214"/>
      <c r="AB189" s="214"/>
      <c r="AC189" s="214"/>
      <c r="AD189" s="214"/>
      <c r="AE189" s="214"/>
      <c r="AF189" s="214"/>
      <c r="AG189" s="214" t="s">
        <v>142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2" x14ac:dyDescent="0.2">
      <c r="A190" s="231"/>
      <c r="B190" s="232"/>
      <c r="C190" s="263" t="s">
        <v>328</v>
      </c>
      <c r="D190" s="237"/>
      <c r="E190" s="238">
        <v>1</v>
      </c>
      <c r="F190" s="235"/>
      <c r="G190" s="235"/>
      <c r="H190" s="235"/>
      <c r="I190" s="235"/>
      <c r="J190" s="235"/>
      <c r="K190" s="235"/>
      <c r="L190" s="235"/>
      <c r="M190" s="235"/>
      <c r="N190" s="234"/>
      <c r="O190" s="234"/>
      <c r="P190" s="234"/>
      <c r="Q190" s="234"/>
      <c r="R190" s="235"/>
      <c r="S190" s="235"/>
      <c r="T190" s="235"/>
      <c r="U190" s="235"/>
      <c r="V190" s="235"/>
      <c r="W190" s="235"/>
      <c r="X190" s="235"/>
      <c r="Y190" s="235"/>
      <c r="Z190" s="214"/>
      <c r="AA190" s="214"/>
      <c r="AB190" s="214"/>
      <c r="AC190" s="214"/>
      <c r="AD190" s="214"/>
      <c r="AE190" s="214"/>
      <c r="AF190" s="214"/>
      <c r="AG190" s="214" t="s">
        <v>144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2">
      <c r="A191" s="231"/>
      <c r="B191" s="232"/>
      <c r="C191" s="263" t="s">
        <v>329</v>
      </c>
      <c r="D191" s="237"/>
      <c r="E191" s="238">
        <v>1</v>
      </c>
      <c r="F191" s="235"/>
      <c r="G191" s="235"/>
      <c r="H191" s="235"/>
      <c r="I191" s="235"/>
      <c r="J191" s="235"/>
      <c r="K191" s="235"/>
      <c r="L191" s="235"/>
      <c r="M191" s="235"/>
      <c r="N191" s="234"/>
      <c r="O191" s="234"/>
      <c r="P191" s="234"/>
      <c r="Q191" s="234"/>
      <c r="R191" s="235"/>
      <c r="S191" s="235"/>
      <c r="T191" s="235"/>
      <c r="U191" s="235"/>
      <c r="V191" s="235"/>
      <c r="W191" s="235"/>
      <c r="X191" s="235"/>
      <c r="Y191" s="235"/>
      <c r="Z191" s="214"/>
      <c r="AA191" s="214"/>
      <c r="AB191" s="214"/>
      <c r="AC191" s="214"/>
      <c r="AD191" s="214"/>
      <c r="AE191" s="214"/>
      <c r="AF191" s="214"/>
      <c r="AG191" s="214" t="s">
        <v>144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48">
        <v>72</v>
      </c>
      <c r="B192" s="249" t="s">
        <v>369</v>
      </c>
      <c r="C192" s="262" t="s">
        <v>370</v>
      </c>
      <c r="D192" s="250" t="s">
        <v>138</v>
      </c>
      <c r="E192" s="251">
        <v>1</v>
      </c>
      <c r="F192" s="252"/>
      <c r="G192" s="253">
        <f>ROUND(E192*F192,2)</f>
        <v>0</v>
      </c>
      <c r="H192" s="236"/>
      <c r="I192" s="235">
        <f>ROUND(E192*H192,2)</f>
        <v>0</v>
      </c>
      <c r="J192" s="236"/>
      <c r="K192" s="235">
        <f>ROUND(E192*J192,2)</f>
        <v>0</v>
      </c>
      <c r="L192" s="235">
        <v>21</v>
      </c>
      <c r="M192" s="235">
        <f>G192*(1+L192/100)</f>
        <v>0</v>
      </c>
      <c r="N192" s="234">
        <v>0</v>
      </c>
      <c r="O192" s="234">
        <f>ROUND(E192*N192,2)</f>
        <v>0</v>
      </c>
      <c r="P192" s="234">
        <v>0</v>
      </c>
      <c r="Q192" s="234">
        <f>ROUND(E192*P192,2)</f>
        <v>0</v>
      </c>
      <c r="R192" s="235"/>
      <c r="S192" s="235" t="s">
        <v>371</v>
      </c>
      <c r="T192" s="235" t="s">
        <v>372</v>
      </c>
      <c r="U192" s="235">
        <v>0</v>
      </c>
      <c r="V192" s="235">
        <f>ROUND(E192*U192,2)</f>
        <v>0</v>
      </c>
      <c r="W192" s="235"/>
      <c r="X192" s="235" t="s">
        <v>140</v>
      </c>
      <c r="Y192" s="235" t="s">
        <v>141</v>
      </c>
      <c r="Z192" s="214"/>
      <c r="AA192" s="214"/>
      <c r="AB192" s="214"/>
      <c r="AC192" s="214"/>
      <c r="AD192" s="214"/>
      <c r="AE192" s="214"/>
      <c r="AF192" s="214"/>
      <c r="AG192" s="214" t="s">
        <v>142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>
        <v>73</v>
      </c>
      <c r="B193" s="232" t="s">
        <v>373</v>
      </c>
      <c r="C193" s="265" t="s">
        <v>374</v>
      </c>
      <c r="D193" s="233" t="s">
        <v>0</v>
      </c>
      <c r="E193" s="260"/>
      <c r="F193" s="236"/>
      <c r="G193" s="235">
        <f>ROUND(E193*F193,2)</f>
        <v>0</v>
      </c>
      <c r="H193" s="236"/>
      <c r="I193" s="235">
        <f>ROUND(E193*H193,2)</f>
        <v>0</v>
      </c>
      <c r="J193" s="236"/>
      <c r="K193" s="235">
        <f>ROUND(E193*J193,2)</f>
        <v>0</v>
      </c>
      <c r="L193" s="235">
        <v>21</v>
      </c>
      <c r="M193" s="235">
        <f>G193*(1+L193/100)</f>
        <v>0</v>
      </c>
      <c r="N193" s="234">
        <v>0</v>
      </c>
      <c r="O193" s="234">
        <f>ROUND(E193*N193,2)</f>
        <v>0</v>
      </c>
      <c r="P193" s="234">
        <v>0</v>
      </c>
      <c r="Q193" s="234">
        <f>ROUND(E193*P193,2)</f>
        <v>0</v>
      </c>
      <c r="R193" s="235"/>
      <c r="S193" s="235" t="s">
        <v>139</v>
      </c>
      <c r="T193" s="235" t="s">
        <v>139</v>
      </c>
      <c r="U193" s="235">
        <v>0</v>
      </c>
      <c r="V193" s="235">
        <f>ROUND(E193*U193,2)</f>
        <v>0</v>
      </c>
      <c r="W193" s="235"/>
      <c r="X193" s="235" t="s">
        <v>229</v>
      </c>
      <c r="Y193" s="235" t="s">
        <v>141</v>
      </c>
      <c r="Z193" s="214"/>
      <c r="AA193" s="214"/>
      <c r="AB193" s="214"/>
      <c r="AC193" s="214"/>
      <c r="AD193" s="214"/>
      <c r="AE193" s="214"/>
      <c r="AF193" s="214"/>
      <c r="AG193" s="214" t="s">
        <v>230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x14ac:dyDescent="0.2">
      <c r="A194" s="241" t="s">
        <v>134</v>
      </c>
      <c r="B194" s="242" t="s">
        <v>93</v>
      </c>
      <c r="C194" s="261" t="s">
        <v>94</v>
      </c>
      <c r="D194" s="243"/>
      <c r="E194" s="244"/>
      <c r="F194" s="245"/>
      <c r="G194" s="246">
        <f>SUMIF(AG195:AG202,"&lt;&gt;NOR",G195:G202)</f>
        <v>0</v>
      </c>
      <c r="H194" s="240"/>
      <c r="I194" s="240">
        <f>SUM(I195:I202)</f>
        <v>0</v>
      </c>
      <c r="J194" s="240"/>
      <c r="K194" s="240">
        <f>SUM(K195:K202)</f>
        <v>0</v>
      </c>
      <c r="L194" s="240"/>
      <c r="M194" s="240">
        <f>SUM(M195:M202)</f>
        <v>0</v>
      </c>
      <c r="N194" s="239"/>
      <c r="O194" s="239">
        <f>SUM(O195:O202)</f>
        <v>0.3</v>
      </c>
      <c r="P194" s="239"/>
      <c r="Q194" s="239">
        <f>SUM(Q195:Q202)</f>
        <v>0.3</v>
      </c>
      <c r="R194" s="240"/>
      <c r="S194" s="240"/>
      <c r="T194" s="240"/>
      <c r="U194" s="240"/>
      <c r="V194" s="240">
        <f>SUM(V195:V202)</f>
        <v>10.959999999999999</v>
      </c>
      <c r="W194" s="240"/>
      <c r="X194" s="240"/>
      <c r="Y194" s="240"/>
      <c r="AG194" t="s">
        <v>135</v>
      </c>
    </row>
    <row r="195" spans="1:60" ht="22.5" outlineLevel="1" x14ac:dyDescent="0.2">
      <c r="A195" s="248">
        <v>74</v>
      </c>
      <c r="B195" s="249" t="s">
        <v>375</v>
      </c>
      <c r="C195" s="262" t="s">
        <v>376</v>
      </c>
      <c r="D195" s="250" t="s">
        <v>157</v>
      </c>
      <c r="E195" s="251">
        <v>115.94</v>
      </c>
      <c r="F195" s="252"/>
      <c r="G195" s="253">
        <f>ROUND(E195*F195,2)</f>
        <v>0</v>
      </c>
      <c r="H195" s="236"/>
      <c r="I195" s="235">
        <f>ROUND(E195*H195,2)</f>
        <v>0</v>
      </c>
      <c r="J195" s="236"/>
      <c r="K195" s="235">
        <f>ROUND(E195*J195,2)</f>
        <v>0</v>
      </c>
      <c r="L195" s="235">
        <v>21</v>
      </c>
      <c r="M195" s="235">
        <f>G195*(1+L195/100)</f>
        <v>0</v>
      </c>
      <c r="N195" s="234">
        <v>0</v>
      </c>
      <c r="O195" s="234">
        <f>ROUND(E195*N195,2)</f>
        <v>0</v>
      </c>
      <c r="P195" s="234">
        <v>0</v>
      </c>
      <c r="Q195" s="234">
        <f>ROUND(E195*P195,2)</f>
        <v>0</v>
      </c>
      <c r="R195" s="235"/>
      <c r="S195" s="235" t="s">
        <v>139</v>
      </c>
      <c r="T195" s="235" t="s">
        <v>139</v>
      </c>
      <c r="U195" s="235">
        <v>1.6E-2</v>
      </c>
      <c r="V195" s="235">
        <f>ROUND(E195*U195,2)</f>
        <v>1.86</v>
      </c>
      <c r="W195" s="235"/>
      <c r="X195" s="235" t="s">
        <v>140</v>
      </c>
      <c r="Y195" s="235" t="s">
        <v>141</v>
      </c>
      <c r="Z195" s="214"/>
      <c r="AA195" s="214"/>
      <c r="AB195" s="214"/>
      <c r="AC195" s="214"/>
      <c r="AD195" s="214"/>
      <c r="AE195" s="214"/>
      <c r="AF195" s="214"/>
      <c r="AG195" s="214" t="s">
        <v>142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2" x14ac:dyDescent="0.2">
      <c r="A196" s="231"/>
      <c r="B196" s="232"/>
      <c r="C196" s="263" t="s">
        <v>377</v>
      </c>
      <c r="D196" s="237"/>
      <c r="E196" s="238">
        <v>86.7</v>
      </c>
      <c r="F196" s="235"/>
      <c r="G196" s="235"/>
      <c r="H196" s="235"/>
      <c r="I196" s="235"/>
      <c r="J196" s="235"/>
      <c r="K196" s="235"/>
      <c r="L196" s="235"/>
      <c r="M196" s="235"/>
      <c r="N196" s="234"/>
      <c r="O196" s="234"/>
      <c r="P196" s="234"/>
      <c r="Q196" s="234"/>
      <c r="R196" s="235"/>
      <c r="S196" s="235"/>
      <c r="T196" s="235"/>
      <c r="U196" s="235"/>
      <c r="V196" s="235"/>
      <c r="W196" s="235"/>
      <c r="X196" s="235"/>
      <c r="Y196" s="235"/>
      <c r="Z196" s="214"/>
      <c r="AA196" s="214"/>
      <c r="AB196" s="214"/>
      <c r="AC196" s="214"/>
      <c r="AD196" s="214"/>
      <c r="AE196" s="214"/>
      <c r="AF196" s="214"/>
      <c r="AG196" s="214" t="s">
        <v>144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 x14ac:dyDescent="0.2">
      <c r="A197" s="231"/>
      <c r="B197" s="232"/>
      <c r="C197" s="263" t="s">
        <v>378</v>
      </c>
      <c r="D197" s="237"/>
      <c r="E197" s="238">
        <v>29.24</v>
      </c>
      <c r="F197" s="235"/>
      <c r="G197" s="235"/>
      <c r="H197" s="235"/>
      <c r="I197" s="235"/>
      <c r="J197" s="235"/>
      <c r="K197" s="235"/>
      <c r="L197" s="235"/>
      <c r="M197" s="235"/>
      <c r="N197" s="234"/>
      <c r="O197" s="234"/>
      <c r="P197" s="234"/>
      <c r="Q197" s="234"/>
      <c r="R197" s="235"/>
      <c r="S197" s="235"/>
      <c r="T197" s="235"/>
      <c r="U197" s="235"/>
      <c r="V197" s="235"/>
      <c r="W197" s="235"/>
      <c r="X197" s="235"/>
      <c r="Y197" s="235"/>
      <c r="Z197" s="214"/>
      <c r="AA197" s="214"/>
      <c r="AB197" s="214"/>
      <c r="AC197" s="214"/>
      <c r="AD197" s="214"/>
      <c r="AE197" s="214"/>
      <c r="AF197" s="214"/>
      <c r="AG197" s="214" t="s">
        <v>144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2.5" outlineLevel="1" x14ac:dyDescent="0.2">
      <c r="A198" s="248">
        <v>75</v>
      </c>
      <c r="B198" s="249" t="s">
        <v>379</v>
      </c>
      <c r="C198" s="262" t="s">
        <v>380</v>
      </c>
      <c r="D198" s="250" t="s">
        <v>157</v>
      </c>
      <c r="E198" s="251">
        <v>86.7</v>
      </c>
      <c r="F198" s="252"/>
      <c r="G198" s="253">
        <f>ROUND(E198*F198,2)</f>
        <v>0</v>
      </c>
      <c r="H198" s="236"/>
      <c r="I198" s="235">
        <f>ROUND(E198*H198,2)</f>
        <v>0</v>
      </c>
      <c r="J198" s="236"/>
      <c r="K198" s="235">
        <f>ROUND(E198*J198,2)</f>
        <v>0</v>
      </c>
      <c r="L198" s="235">
        <v>21</v>
      </c>
      <c r="M198" s="235">
        <f>G198*(1+L198/100)</f>
        <v>0</v>
      </c>
      <c r="N198" s="234">
        <v>0</v>
      </c>
      <c r="O198" s="234">
        <f>ROUND(E198*N198,2)</f>
        <v>0</v>
      </c>
      <c r="P198" s="234">
        <v>3.5000000000000001E-3</v>
      </c>
      <c r="Q198" s="234">
        <f>ROUND(E198*P198,2)</f>
        <v>0.3</v>
      </c>
      <c r="R198" s="235"/>
      <c r="S198" s="235" t="s">
        <v>139</v>
      </c>
      <c r="T198" s="235" t="s">
        <v>139</v>
      </c>
      <c r="U198" s="235">
        <v>0.105</v>
      </c>
      <c r="V198" s="235">
        <f>ROUND(E198*U198,2)</f>
        <v>9.1</v>
      </c>
      <c r="W198" s="235"/>
      <c r="X198" s="235" t="s">
        <v>140</v>
      </c>
      <c r="Y198" s="235" t="s">
        <v>141</v>
      </c>
      <c r="Z198" s="214"/>
      <c r="AA198" s="214"/>
      <c r="AB198" s="214"/>
      <c r="AC198" s="214"/>
      <c r="AD198" s="214"/>
      <c r="AE198" s="214"/>
      <c r="AF198" s="214"/>
      <c r="AG198" s="214" t="s">
        <v>142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2" x14ac:dyDescent="0.2">
      <c r="A199" s="231"/>
      <c r="B199" s="232"/>
      <c r="C199" s="263" t="s">
        <v>377</v>
      </c>
      <c r="D199" s="237"/>
      <c r="E199" s="238">
        <v>86.7</v>
      </c>
      <c r="F199" s="235"/>
      <c r="G199" s="235"/>
      <c r="H199" s="235"/>
      <c r="I199" s="235"/>
      <c r="J199" s="235"/>
      <c r="K199" s="235"/>
      <c r="L199" s="235"/>
      <c r="M199" s="235"/>
      <c r="N199" s="234"/>
      <c r="O199" s="234"/>
      <c r="P199" s="234"/>
      <c r="Q199" s="234"/>
      <c r="R199" s="235"/>
      <c r="S199" s="235"/>
      <c r="T199" s="235"/>
      <c r="U199" s="235"/>
      <c r="V199" s="235"/>
      <c r="W199" s="235"/>
      <c r="X199" s="235"/>
      <c r="Y199" s="235"/>
      <c r="Z199" s="214"/>
      <c r="AA199" s="214"/>
      <c r="AB199" s="214"/>
      <c r="AC199" s="214"/>
      <c r="AD199" s="214"/>
      <c r="AE199" s="214"/>
      <c r="AF199" s="214"/>
      <c r="AG199" s="214" t="s">
        <v>144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2.5" outlineLevel="1" x14ac:dyDescent="0.2">
      <c r="A200" s="248">
        <v>76</v>
      </c>
      <c r="B200" s="249" t="s">
        <v>381</v>
      </c>
      <c r="C200" s="262" t="s">
        <v>382</v>
      </c>
      <c r="D200" s="250" t="s">
        <v>157</v>
      </c>
      <c r="E200" s="251">
        <v>86.7</v>
      </c>
      <c r="F200" s="252"/>
      <c r="G200" s="253">
        <f>ROUND(E200*F200,2)</f>
        <v>0</v>
      </c>
      <c r="H200" s="236"/>
      <c r="I200" s="235">
        <f>ROUND(E200*H200,2)</f>
        <v>0</v>
      </c>
      <c r="J200" s="236"/>
      <c r="K200" s="235">
        <f>ROUND(E200*J200,2)</f>
        <v>0</v>
      </c>
      <c r="L200" s="235">
        <v>21</v>
      </c>
      <c r="M200" s="235">
        <f>G200*(1+L200/100)</f>
        <v>0</v>
      </c>
      <c r="N200" s="234">
        <v>3.4299999999999999E-3</v>
      </c>
      <c r="O200" s="234">
        <f>ROUND(E200*N200,2)</f>
        <v>0.3</v>
      </c>
      <c r="P200" s="234">
        <v>0</v>
      </c>
      <c r="Q200" s="234">
        <f>ROUND(E200*P200,2)</f>
        <v>0</v>
      </c>
      <c r="R200" s="235"/>
      <c r="S200" s="235" t="s">
        <v>139</v>
      </c>
      <c r="T200" s="235" t="s">
        <v>139</v>
      </c>
      <c r="U200" s="235">
        <v>0</v>
      </c>
      <c r="V200" s="235">
        <f>ROUND(E200*U200,2)</f>
        <v>0</v>
      </c>
      <c r="W200" s="235"/>
      <c r="X200" s="235" t="s">
        <v>383</v>
      </c>
      <c r="Y200" s="235" t="s">
        <v>141</v>
      </c>
      <c r="Z200" s="214"/>
      <c r="AA200" s="214"/>
      <c r="AB200" s="214"/>
      <c r="AC200" s="214"/>
      <c r="AD200" s="214"/>
      <c r="AE200" s="214"/>
      <c r="AF200" s="214"/>
      <c r="AG200" s="214" t="s">
        <v>384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 x14ac:dyDescent="0.2">
      <c r="A201" s="231"/>
      <c r="B201" s="232"/>
      <c r="C201" s="263" t="s">
        <v>377</v>
      </c>
      <c r="D201" s="237"/>
      <c r="E201" s="238">
        <v>86.7</v>
      </c>
      <c r="F201" s="235"/>
      <c r="G201" s="235"/>
      <c r="H201" s="235"/>
      <c r="I201" s="235"/>
      <c r="J201" s="235"/>
      <c r="K201" s="235"/>
      <c r="L201" s="235"/>
      <c r="M201" s="235"/>
      <c r="N201" s="234"/>
      <c r="O201" s="234"/>
      <c r="P201" s="234"/>
      <c r="Q201" s="234"/>
      <c r="R201" s="235"/>
      <c r="S201" s="235"/>
      <c r="T201" s="235"/>
      <c r="U201" s="235"/>
      <c r="V201" s="235"/>
      <c r="W201" s="235"/>
      <c r="X201" s="235"/>
      <c r="Y201" s="235"/>
      <c r="Z201" s="214"/>
      <c r="AA201" s="214"/>
      <c r="AB201" s="214"/>
      <c r="AC201" s="214"/>
      <c r="AD201" s="214"/>
      <c r="AE201" s="214"/>
      <c r="AF201" s="214"/>
      <c r="AG201" s="214" t="s">
        <v>144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>
        <v>77</v>
      </c>
      <c r="B202" s="232" t="s">
        <v>385</v>
      </c>
      <c r="C202" s="265" t="s">
        <v>386</v>
      </c>
      <c r="D202" s="233" t="s">
        <v>0</v>
      </c>
      <c r="E202" s="260"/>
      <c r="F202" s="236"/>
      <c r="G202" s="235">
        <f>ROUND(E202*F202,2)</f>
        <v>0</v>
      </c>
      <c r="H202" s="236"/>
      <c r="I202" s="235">
        <f>ROUND(E202*H202,2)</f>
        <v>0</v>
      </c>
      <c r="J202" s="236"/>
      <c r="K202" s="235">
        <f>ROUND(E202*J202,2)</f>
        <v>0</v>
      </c>
      <c r="L202" s="235">
        <v>21</v>
      </c>
      <c r="M202" s="235">
        <f>G202*(1+L202/100)</f>
        <v>0</v>
      </c>
      <c r="N202" s="234">
        <v>0</v>
      </c>
      <c r="O202" s="234">
        <f>ROUND(E202*N202,2)</f>
        <v>0</v>
      </c>
      <c r="P202" s="234">
        <v>0</v>
      </c>
      <c r="Q202" s="234">
        <f>ROUND(E202*P202,2)</f>
        <v>0</v>
      </c>
      <c r="R202" s="235"/>
      <c r="S202" s="235" t="s">
        <v>139</v>
      </c>
      <c r="T202" s="235" t="s">
        <v>139</v>
      </c>
      <c r="U202" s="235">
        <v>0</v>
      </c>
      <c r="V202" s="235">
        <f>ROUND(E202*U202,2)</f>
        <v>0</v>
      </c>
      <c r="W202" s="235"/>
      <c r="X202" s="235" t="s">
        <v>229</v>
      </c>
      <c r="Y202" s="235" t="s">
        <v>141</v>
      </c>
      <c r="Z202" s="214"/>
      <c r="AA202" s="214"/>
      <c r="AB202" s="214"/>
      <c r="AC202" s="214"/>
      <c r="AD202" s="214"/>
      <c r="AE202" s="214"/>
      <c r="AF202" s="214"/>
      <c r="AG202" s="214" t="s">
        <v>230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x14ac:dyDescent="0.2">
      <c r="A203" s="241" t="s">
        <v>134</v>
      </c>
      <c r="B203" s="242" t="s">
        <v>95</v>
      </c>
      <c r="C203" s="261" t="s">
        <v>96</v>
      </c>
      <c r="D203" s="243"/>
      <c r="E203" s="244"/>
      <c r="F203" s="245"/>
      <c r="G203" s="246">
        <f>SUMIF(AG204:AG206,"&lt;&gt;NOR",G204:G206)</f>
        <v>0</v>
      </c>
      <c r="H203" s="240"/>
      <c r="I203" s="240">
        <f>SUM(I204:I206)</f>
        <v>0</v>
      </c>
      <c r="J203" s="240"/>
      <c r="K203" s="240">
        <f>SUM(K204:K206)</f>
        <v>0</v>
      </c>
      <c r="L203" s="240"/>
      <c r="M203" s="240">
        <f>SUM(M204:M206)</f>
        <v>0</v>
      </c>
      <c r="N203" s="239"/>
      <c r="O203" s="239">
        <f>SUM(O204:O206)</f>
        <v>0.12</v>
      </c>
      <c r="P203" s="239"/>
      <c r="Q203" s="239">
        <f>SUM(Q204:Q206)</f>
        <v>0</v>
      </c>
      <c r="R203" s="240"/>
      <c r="S203" s="240"/>
      <c r="T203" s="240"/>
      <c r="U203" s="240"/>
      <c r="V203" s="240">
        <f>SUM(V204:V206)</f>
        <v>6.9</v>
      </c>
      <c r="W203" s="240"/>
      <c r="X203" s="240"/>
      <c r="Y203" s="240"/>
      <c r="AG203" t="s">
        <v>135</v>
      </c>
    </row>
    <row r="204" spans="1:60" ht="22.5" outlineLevel="1" x14ac:dyDescent="0.2">
      <c r="A204" s="248">
        <v>78</v>
      </c>
      <c r="B204" s="249" t="s">
        <v>387</v>
      </c>
      <c r="C204" s="262" t="s">
        <v>388</v>
      </c>
      <c r="D204" s="250" t="s">
        <v>157</v>
      </c>
      <c r="E204" s="251">
        <v>11</v>
      </c>
      <c r="F204" s="252"/>
      <c r="G204" s="253">
        <f>ROUND(E204*F204,2)</f>
        <v>0</v>
      </c>
      <c r="H204" s="236"/>
      <c r="I204" s="235">
        <f>ROUND(E204*H204,2)</f>
        <v>0</v>
      </c>
      <c r="J204" s="236"/>
      <c r="K204" s="235">
        <f>ROUND(E204*J204,2)</f>
        <v>0</v>
      </c>
      <c r="L204" s="235">
        <v>21</v>
      </c>
      <c r="M204" s="235">
        <f>G204*(1+L204/100)</f>
        <v>0</v>
      </c>
      <c r="N204" s="234">
        <v>1.0710000000000001E-2</v>
      </c>
      <c r="O204" s="234">
        <f>ROUND(E204*N204,2)</f>
        <v>0.12</v>
      </c>
      <c r="P204" s="234">
        <v>0</v>
      </c>
      <c r="Q204" s="234">
        <f>ROUND(E204*P204,2)</f>
        <v>0</v>
      </c>
      <c r="R204" s="235"/>
      <c r="S204" s="235" t="s">
        <v>139</v>
      </c>
      <c r="T204" s="235" t="s">
        <v>139</v>
      </c>
      <c r="U204" s="235">
        <v>0.627</v>
      </c>
      <c r="V204" s="235">
        <f>ROUND(E204*U204,2)</f>
        <v>6.9</v>
      </c>
      <c r="W204" s="235"/>
      <c r="X204" s="235" t="s">
        <v>140</v>
      </c>
      <c r="Y204" s="235" t="s">
        <v>141</v>
      </c>
      <c r="Z204" s="214"/>
      <c r="AA204" s="214"/>
      <c r="AB204" s="214"/>
      <c r="AC204" s="214"/>
      <c r="AD204" s="214"/>
      <c r="AE204" s="214"/>
      <c r="AF204" s="214"/>
      <c r="AG204" s="214" t="s">
        <v>142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 x14ac:dyDescent="0.2">
      <c r="A205" s="231"/>
      <c r="B205" s="232"/>
      <c r="C205" s="263" t="s">
        <v>172</v>
      </c>
      <c r="D205" s="237"/>
      <c r="E205" s="238">
        <v>11</v>
      </c>
      <c r="F205" s="235"/>
      <c r="G205" s="235"/>
      <c r="H205" s="235"/>
      <c r="I205" s="235"/>
      <c r="J205" s="235"/>
      <c r="K205" s="235"/>
      <c r="L205" s="235"/>
      <c r="M205" s="235"/>
      <c r="N205" s="234"/>
      <c r="O205" s="234"/>
      <c r="P205" s="234"/>
      <c r="Q205" s="234"/>
      <c r="R205" s="235"/>
      <c r="S205" s="235"/>
      <c r="T205" s="235"/>
      <c r="U205" s="235"/>
      <c r="V205" s="235"/>
      <c r="W205" s="235"/>
      <c r="X205" s="235"/>
      <c r="Y205" s="235"/>
      <c r="Z205" s="214"/>
      <c r="AA205" s="214"/>
      <c r="AB205" s="214"/>
      <c r="AC205" s="214"/>
      <c r="AD205" s="214"/>
      <c r="AE205" s="214"/>
      <c r="AF205" s="214"/>
      <c r="AG205" s="214" t="s">
        <v>144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>
        <v>79</v>
      </c>
      <c r="B206" s="232" t="s">
        <v>389</v>
      </c>
      <c r="C206" s="265" t="s">
        <v>390</v>
      </c>
      <c r="D206" s="233" t="s">
        <v>0</v>
      </c>
      <c r="E206" s="260"/>
      <c r="F206" s="236"/>
      <c r="G206" s="235">
        <f>ROUND(E206*F206,2)</f>
        <v>0</v>
      </c>
      <c r="H206" s="236"/>
      <c r="I206" s="235">
        <f>ROUND(E206*H206,2)</f>
        <v>0</v>
      </c>
      <c r="J206" s="236"/>
      <c r="K206" s="235">
        <f>ROUND(E206*J206,2)</f>
        <v>0</v>
      </c>
      <c r="L206" s="235">
        <v>21</v>
      </c>
      <c r="M206" s="235">
        <f>G206*(1+L206/100)</f>
        <v>0</v>
      </c>
      <c r="N206" s="234">
        <v>0</v>
      </c>
      <c r="O206" s="234">
        <f>ROUND(E206*N206,2)</f>
        <v>0</v>
      </c>
      <c r="P206" s="234">
        <v>0</v>
      </c>
      <c r="Q206" s="234">
        <f>ROUND(E206*P206,2)</f>
        <v>0</v>
      </c>
      <c r="R206" s="235"/>
      <c r="S206" s="235" t="s">
        <v>139</v>
      </c>
      <c r="T206" s="235" t="s">
        <v>139</v>
      </c>
      <c r="U206" s="235">
        <v>0</v>
      </c>
      <c r="V206" s="235">
        <f>ROUND(E206*U206,2)</f>
        <v>0</v>
      </c>
      <c r="W206" s="235"/>
      <c r="X206" s="235" t="s">
        <v>229</v>
      </c>
      <c r="Y206" s="235" t="s">
        <v>141</v>
      </c>
      <c r="Z206" s="214"/>
      <c r="AA206" s="214"/>
      <c r="AB206" s="214"/>
      <c r="AC206" s="214"/>
      <c r="AD206" s="214"/>
      <c r="AE206" s="214"/>
      <c r="AF206" s="214"/>
      <c r="AG206" s="214" t="s">
        <v>230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x14ac:dyDescent="0.2">
      <c r="A207" s="241" t="s">
        <v>134</v>
      </c>
      <c r="B207" s="242" t="s">
        <v>97</v>
      </c>
      <c r="C207" s="261" t="s">
        <v>98</v>
      </c>
      <c r="D207" s="243"/>
      <c r="E207" s="244"/>
      <c r="F207" s="245"/>
      <c r="G207" s="246">
        <f>SUMIF(AG208:AG220,"&lt;&gt;NOR",G208:G220)</f>
        <v>0</v>
      </c>
      <c r="H207" s="240"/>
      <c r="I207" s="240">
        <f>SUM(I208:I220)</f>
        <v>0</v>
      </c>
      <c r="J207" s="240"/>
      <c r="K207" s="240">
        <f>SUM(K208:K220)</f>
        <v>0</v>
      </c>
      <c r="L207" s="240"/>
      <c r="M207" s="240">
        <f>SUM(M208:M220)</f>
        <v>0</v>
      </c>
      <c r="N207" s="239"/>
      <c r="O207" s="239">
        <f>SUM(O208:O220)</f>
        <v>0.71</v>
      </c>
      <c r="P207" s="239"/>
      <c r="Q207" s="239">
        <f>SUM(Q208:Q220)</f>
        <v>0</v>
      </c>
      <c r="R207" s="240"/>
      <c r="S207" s="240"/>
      <c r="T207" s="240"/>
      <c r="U207" s="240"/>
      <c r="V207" s="240">
        <f>SUM(V208:V220)</f>
        <v>40.020000000000003</v>
      </c>
      <c r="W207" s="240"/>
      <c r="X207" s="240"/>
      <c r="Y207" s="240"/>
      <c r="AG207" t="s">
        <v>135</v>
      </c>
    </row>
    <row r="208" spans="1:60" ht="22.5" outlineLevel="1" x14ac:dyDescent="0.2">
      <c r="A208" s="248">
        <v>80</v>
      </c>
      <c r="B208" s="249" t="s">
        <v>391</v>
      </c>
      <c r="C208" s="262" t="s">
        <v>392</v>
      </c>
      <c r="D208" s="250" t="s">
        <v>138</v>
      </c>
      <c r="E208" s="251">
        <v>15</v>
      </c>
      <c r="F208" s="252"/>
      <c r="G208" s="253">
        <f>ROUND(E208*F208,2)</f>
        <v>0</v>
      </c>
      <c r="H208" s="236"/>
      <c r="I208" s="235">
        <f>ROUND(E208*H208,2)</f>
        <v>0</v>
      </c>
      <c r="J208" s="236"/>
      <c r="K208" s="235">
        <f>ROUND(E208*J208,2)</f>
        <v>0</v>
      </c>
      <c r="L208" s="235">
        <v>21</v>
      </c>
      <c r="M208" s="235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5"/>
      <c r="S208" s="235" t="s">
        <v>139</v>
      </c>
      <c r="T208" s="235" t="s">
        <v>139</v>
      </c>
      <c r="U208" s="235">
        <v>0.1</v>
      </c>
      <c r="V208" s="235">
        <f>ROUND(E208*U208,2)</f>
        <v>1.5</v>
      </c>
      <c r="W208" s="235"/>
      <c r="X208" s="235" t="s">
        <v>140</v>
      </c>
      <c r="Y208" s="235" t="s">
        <v>141</v>
      </c>
      <c r="Z208" s="214"/>
      <c r="AA208" s="214"/>
      <c r="AB208" s="214"/>
      <c r="AC208" s="214"/>
      <c r="AD208" s="214"/>
      <c r="AE208" s="214"/>
      <c r="AF208" s="214"/>
      <c r="AG208" s="214" t="s">
        <v>142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2" x14ac:dyDescent="0.2">
      <c r="A209" s="231"/>
      <c r="B209" s="232"/>
      <c r="C209" s="263" t="s">
        <v>288</v>
      </c>
      <c r="D209" s="237"/>
      <c r="E209" s="238">
        <v>15</v>
      </c>
      <c r="F209" s="235"/>
      <c r="G209" s="235"/>
      <c r="H209" s="235"/>
      <c r="I209" s="235"/>
      <c r="J209" s="235"/>
      <c r="K209" s="235"/>
      <c r="L209" s="235"/>
      <c r="M209" s="235"/>
      <c r="N209" s="234"/>
      <c r="O209" s="234"/>
      <c r="P209" s="234"/>
      <c r="Q209" s="234"/>
      <c r="R209" s="235"/>
      <c r="S209" s="235"/>
      <c r="T209" s="235"/>
      <c r="U209" s="235"/>
      <c r="V209" s="235"/>
      <c r="W209" s="235"/>
      <c r="X209" s="235"/>
      <c r="Y209" s="235"/>
      <c r="Z209" s="214"/>
      <c r="AA209" s="214"/>
      <c r="AB209" s="214"/>
      <c r="AC209" s="214"/>
      <c r="AD209" s="214"/>
      <c r="AE209" s="214"/>
      <c r="AF209" s="214"/>
      <c r="AG209" s="214" t="s">
        <v>144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1" x14ac:dyDescent="0.2">
      <c r="A210" s="248">
        <v>81</v>
      </c>
      <c r="B210" s="249" t="s">
        <v>393</v>
      </c>
      <c r="C210" s="262" t="s">
        <v>394</v>
      </c>
      <c r="D210" s="250" t="s">
        <v>138</v>
      </c>
      <c r="E210" s="251">
        <v>11</v>
      </c>
      <c r="F210" s="252"/>
      <c r="G210" s="253">
        <f>ROUND(E210*F210,2)</f>
        <v>0</v>
      </c>
      <c r="H210" s="236"/>
      <c r="I210" s="235">
        <f>ROUND(E210*H210,2)</f>
        <v>0</v>
      </c>
      <c r="J210" s="236"/>
      <c r="K210" s="235">
        <f>ROUND(E210*J210,2)</f>
        <v>0</v>
      </c>
      <c r="L210" s="235">
        <v>21</v>
      </c>
      <c r="M210" s="235">
        <f>G210*(1+L210/100)</f>
        <v>0</v>
      </c>
      <c r="N210" s="234">
        <v>0</v>
      </c>
      <c r="O210" s="234">
        <f>ROUND(E210*N210,2)</f>
        <v>0</v>
      </c>
      <c r="P210" s="234">
        <v>0</v>
      </c>
      <c r="Q210" s="234">
        <f>ROUND(E210*P210,2)</f>
        <v>0</v>
      </c>
      <c r="R210" s="235"/>
      <c r="S210" s="235" t="s">
        <v>139</v>
      </c>
      <c r="T210" s="235" t="s">
        <v>139</v>
      </c>
      <c r="U210" s="235">
        <v>0.11</v>
      </c>
      <c r="V210" s="235">
        <f>ROUND(E210*U210,2)</f>
        <v>1.21</v>
      </c>
      <c r="W210" s="235"/>
      <c r="X210" s="235" t="s">
        <v>140</v>
      </c>
      <c r="Y210" s="235" t="s">
        <v>141</v>
      </c>
      <c r="Z210" s="214"/>
      <c r="AA210" s="214"/>
      <c r="AB210" s="214"/>
      <c r="AC210" s="214"/>
      <c r="AD210" s="214"/>
      <c r="AE210" s="214"/>
      <c r="AF210" s="214"/>
      <c r="AG210" s="214" t="s">
        <v>142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2" x14ac:dyDescent="0.2">
      <c r="A211" s="231"/>
      <c r="B211" s="232"/>
      <c r="C211" s="263" t="s">
        <v>395</v>
      </c>
      <c r="D211" s="237"/>
      <c r="E211" s="238">
        <v>11</v>
      </c>
      <c r="F211" s="235"/>
      <c r="G211" s="235"/>
      <c r="H211" s="235"/>
      <c r="I211" s="235"/>
      <c r="J211" s="235"/>
      <c r="K211" s="235"/>
      <c r="L211" s="235"/>
      <c r="M211" s="235"/>
      <c r="N211" s="234"/>
      <c r="O211" s="234"/>
      <c r="P211" s="234"/>
      <c r="Q211" s="234"/>
      <c r="R211" s="235"/>
      <c r="S211" s="235"/>
      <c r="T211" s="235"/>
      <c r="U211" s="235"/>
      <c r="V211" s="235"/>
      <c r="W211" s="235"/>
      <c r="X211" s="235"/>
      <c r="Y211" s="235"/>
      <c r="Z211" s="214"/>
      <c r="AA211" s="214"/>
      <c r="AB211" s="214"/>
      <c r="AC211" s="214"/>
      <c r="AD211" s="214"/>
      <c r="AE211" s="214"/>
      <c r="AF211" s="214"/>
      <c r="AG211" s="214" t="s">
        <v>144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ht="22.5" outlineLevel="1" x14ac:dyDescent="0.2">
      <c r="A212" s="248">
        <v>82</v>
      </c>
      <c r="B212" s="249" t="s">
        <v>396</v>
      </c>
      <c r="C212" s="262" t="s">
        <v>397</v>
      </c>
      <c r="D212" s="250" t="s">
        <v>157</v>
      </c>
      <c r="E212" s="251">
        <v>36</v>
      </c>
      <c r="F212" s="252"/>
      <c r="G212" s="253">
        <f>ROUND(E212*F212,2)</f>
        <v>0</v>
      </c>
      <c r="H212" s="236"/>
      <c r="I212" s="235">
        <f>ROUND(E212*H212,2)</f>
        <v>0</v>
      </c>
      <c r="J212" s="236"/>
      <c r="K212" s="235">
        <f>ROUND(E212*J212,2)</f>
        <v>0</v>
      </c>
      <c r="L212" s="235">
        <v>21</v>
      </c>
      <c r="M212" s="235">
        <f>G212*(1+L212/100)</f>
        <v>0</v>
      </c>
      <c r="N212" s="234">
        <v>4.9100000000000003E-3</v>
      </c>
      <c r="O212" s="234">
        <f>ROUND(E212*N212,2)</f>
        <v>0.18</v>
      </c>
      <c r="P212" s="234">
        <v>0</v>
      </c>
      <c r="Q212" s="234">
        <f>ROUND(E212*P212,2)</f>
        <v>0</v>
      </c>
      <c r="R212" s="235"/>
      <c r="S212" s="235" t="s">
        <v>139</v>
      </c>
      <c r="T212" s="235" t="s">
        <v>139</v>
      </c>
      <c r="U212" s="235">
        <v>1.0165</v>
      </c>
      <c r="V212" s="235">
        <f>ROUND(E212*U212,2)</f>
        <v>36.590000000000003</v>
      </c>
      <c r="W212" s="235"/>
      <c r="X212" s="235" t="s">
        <v>140</v>
      </c>
      <c r="Y212" s="235" t="s">
        <v>141</v>
      </c>
      <c r="Z212" s="214"/>
      <c r="AA212" s="214"/>
      <c r="AB212" s="214"/>
      <c r="AC212" s="214"/>
      <c r="AD212" s="214"/>
      <c r="AE212" s="214"/>
      <c r="AF212" s="214"/>
      <c r="AG212" s="214" t="s">
        <v>142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 x14ac:dyDescent="0.2">
      <c r="A213" s="231"/>
      <c r="B213" s="232"/>
      <c r="C213" s="263" t="s">
        <v>398</v>
      </c>
      <c r="D213" s="237"/>
      <c r="E213" s="238">
        <v>8</v>
      </c>
      <c r="F213" s="235"/>
      <c r="G213" s="235"/>
      <c r="H213" s="235"/>
      <c r="I213" s="235"/>
      <c r="J213" s="235"/>
      <c r="K213" s="235"/>
      <c r="L213" s="235"/>
      <c r="M213" s="235"/>
      <c r="N213" s="234"/>
      <c r="O213" s="234"/>
      <c r="P213" s="234"/>
      <c r="Q213" s="234"/>
      <c r="R213" s="235"/>
      <c r="S213" s="235"/>
      <c r="T213" s="235"/>
      <c r="U213" s="235"/>
      <c r="V213" s="235"/>
      <c r="W213" s="235"/>
      <c r="X213" s="235"/>
      <c r="Y213" s="235"/>
      <c r="Z213" s="214"/>
      <c r="AA213" s="214"/>
      <c r="AB213" s="214"/>
      <c r="AC213" s="214"/>
      <c r="AD213" s="214"/>
      <c r="AE213" s="214"/>
      <c r="AF213" s="214"/>
      <c r="AG213" s="214" t="s">
        <v>144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 x14ac:dyDescent="0.2">
      <c r="A214" s="231"/>
      <c r="B214" s="232"/>
      <c r="C214" s="263" t="s">
        <v>160</v>
      </c>
      <c r="D214" s="237"/>
      <c r="E214" s="238">
        <v>14</v>
      </c>
      <c r="F214" s="235"/>
      <c r="G214" s="235"/>
      <c r="H214" s="235"/>
      <c r="I214" s="235"/>
      <c r="J214" s="235"/>
      <c r="K214" s="235"/>
      <c r="L214" s="235"/>
      <c r="M214" s="235"/>
      <c r="N214" s="234"/>
      <c r="O214" s="234"/>
      <c r="P214" s="234"/>
      <c r="Q214" s="234"/>
      <c r="R214" s="235"/>
      <c r="S214" s="235"/>
      <c r="T214" s="235"/>
      <c r="U214" s="235"/>
      <c r="V214" s="235"/>
      <c r="W214" s="235"/>
      <c r="X214" s="235"/>
      <c r="Y214" s="235"/>
      <c r="Z214" s="214"/>
      <c r="AA214" s="214"/>
      <c r="AB214" s="214"/>
      <c r="AC214" s="214"/>
      <c r="AD214" s="214"/>
      <c r="AE214" s="214"/>
      <c r="AF214" s="214"/>
      <c r="AG214" s="214" t="s">
        <v>144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 x14ac:dyDescent="0.2">
      <c r="A215" s="231"/>
      <c r="B215" s="232"/>
      <c r="C215" s="263" t="s">
        <v>161</v>
      </c>
      <c r="D215" s="237"/>
      <c r="E215" s="238">
        <v>14</v>
      </c>
      <c r="F215" s="235"/>
      <c r="G215" s="235"/>
      <c r="H215" s="235"/>
      <c r="I215" s="235"/>
      <c r="J215" s="235"/>
      <c r="K215" s="235"/>
      <c r="L215" s="235"/>
      <c r="M215" s="235"/>
      <c r="N215" s="234"/>
      <c r="O215" s="234"/>
      <c r="P215" s="234"/>
      <c r="Q215" s="234"/>
      <c r="R215" s="235"/>
      <c r="S215" s="235"/>
      <c r="T215" s="235"/>
      <c r="U215" s="235"/>
      <c r="V215" s="235"/>
      <c r="W215" s="235"/>
      <c r="X215" s="235"/>
      <c r="Y215" s="235"/>
      <c r="Z215" s="214"/>
      <c r="AA215" s="214"/>
      <c r="AB215" s="214"/>
      <c r="AC215" s="214"/>
      <c r="AD215" s="214"/>
      <c r="AE215" s="214"/>
      <c r="AF215" s="214"/>
      <c r="AG215" s="214" t="s">
        <v>144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ht="22.5" outlineLevel="1" x14ac:dyDescent="0.2">
      <c r="A216" s="248">
        <v>83</v>
      </c>
      <c r="B216" s="249" t="s">
        <v>399</v>
      </c>
      <c r="C216" s="262" t="s">
        <v>400</v>
      </c>
      <c r="D216" s="250" t="s">
        <v>147</v>
      </c>
      <c r="E216" s="251">
        <v>6</v>
      </c>
      <c r="F216" s="252"/>
      <c r="G216" s="253">
        <f>ROUND(E216*F216,2)</f>
        <v>0</v>
      </c>
      <c r="H216" s="236"/>
      <c r="I216" s="235">
        <f>ROUND(E216*H216,2)</f>
        <v>0</v>
      </c>
      <c r="J216" s="236"/>
      <c r="K216" s="235">
        <f>ROUND(E216*J216,2)</f>
        <v>0</v>
      </c>
      <c r="L216" s="235">
        <v>21</v>
      </c>
      <c r="M216" s="235">
        <f>G216*(1+L216/100)</f>
        <v>0</v>
      </c>
      <c r="N216" s="234">
        <v>4.2000000000000002E-4</v>
      </c>
      <c r="O216" s="234">
        <f>ROUND(E216*N216,2)</f>
        <v>0</v>
      </c>
      <c r="P216" s="234">
        <v>0</v>
      </c>
      <c r="Q216" s="234">
        <f>ROUND(E216*P216,2)</f>
        <v>0</v>
      </c>
      <c r="R216" s="235"/>
      <c r="S216" s="235" t="s">
        <v>401</v>
      </c>
      <c r="T216" s="235" t="s">
        <v>401</v>
      </c>
      <c r="U216" s="235">
        <v>0.12</v>
      </c>
      <c r="V216" s="235">
        <f>ROUND(E216*U216,2)</f>
        <v>0.72</v>
      </c>
      <c r="W216" s="235"/>
      <c r="X216" s="235" t="s">
        <v>140</v>
      </c>
      <c r="Y216" s="235" t="s">
        <v>141</v>
      </c>
      <c r="Z216" s="214"/>
      <c r="AA216" s="214"/>
      <c r="AB216" s="214"/>
      <c r="AC216" s="214"/>
      <c r="AD216" s="214"/>
      <c r="AE216" s="214"/>
      <c r="AF216" s="214"/>
      <c r="AG216" s="214" t="s">
        <v>142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2" x14ac:dyDescent="0.2">
      <c r="A217" s="231"/>
      <c r="B217" s="232"/>
      <c r="C217" s="263" t="s">
        <v>402</v>
      </c>
      <c r="D217" s="237"/>
      <c r="E217" s="238">
        <v>6</v>
      </c>
      <c r="F217" s="235"/>
      <c r="G217" s="235"/>
      <c r="H217" s="235"/>
      <c r="I217" s="235"/>
      <c r="J217" s="235"/>
      <c r="K217" s="235"/>
      <c r="L217" s="235"/>
      <c r="M217" s="235"/>
      <c r="N217" s="234"/>
      <c r="O217" s="234"/>
      <c r="P217" s="234"/>
      <c r="Q217" s="234"/>
      <c r="R217" s="235"/>
      <c r="S217" s="235"/>
      <c r="T217" s="235"/>
      <c r="U217" s="235"/>
      <c r="V217" s="235"/>
      <c r="W217" s="235"/>
      <c r="X217" s="235"/>
      <c r="Y217" s="235"/>
      <c r="Z217" s="214"/>
      <c r="AA217" s="214"/>
      <c r="AB217" s="214"/>
      <c r="AC217" s="214"/>
      <c r="AD217" s="214"/>
      <c r="AE217" s="214"/>
      <c r="AF217" s="214"/>
      <c r="AG217" s="214" t="s">
        <v>144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48">
        <v>84</v>
      </c>
      <c r="B218" s="249" t="s">
        <v>403</v>
      </c>
      <c r="C218" s="262" t="s">
        <v>404</v>
      </c>
      <c r="D218" s="250" t="s">
        <v>157</v>
      </c>
      <c r="E218" s="251">
        <v>43.2</v>
      </c>
      <c r="F218" s="252"/>
      <c r="G218" s="253">
        <f>ROUND(E218*F218,2)</f>
        <v>0</v>
      </c>
      <c r="H218" s="236"/>
      <c r="I218" s="235">
        <f>ROUND(E218*H218,2)</f>
        <v>0</v>
      </c>
      <c r="J218" s="236"/>
      <c r="K218" s="235">
        <f>ROUND(E218*J218,2)</f>
        <v>0</v>
      </c>
      <c r="L218" s="235">
        <v>21</v>
      </c>
      <c r="M218" s="235">
        <f>G218*(1+L218/100)</f>
        <v>0</v>
      </c>
      <c r="N218" s="234">
        <v>1.2200000000000001E-2</v>
      </c>
      <c r="O218" s="234">
        <f>ROUND(E218*N218,2)</f>
        <v>0.53</v>
      </c>
      <c r="P218" s="234">
        <v>0</v>
      </c>
      <c r="Q218" s="234">
        <f>ROUND(E218*P218,2)</f>
        <v>0</v>
      </c>
      <c r="R218" s="235" t="s">
        <v>264</v>
      </c>
      <c r="S218" s="235" t="s">
        <v>139</v>
      </c>
      <c r="T218" s="235" t="s">
        <v>139</v>
      </c>
      <c r="U218" s="235">
        <v>0</v>
      </c>
      <c r="V218" s="235">
        <f>ROUND(E218*U218,2)</f>
        <v>0</v>
      </c>
      <c r="W218" s="235"/>
      <c r="X218" s="235" t="s">
        <v>265</v>
      </c>
      <c r="Y218" s="235" t="s">
        <v>141</v>
      </c>
      <c r="Z218" s="214"/>
      <c r="AA218" s="214"/>
      <c r="AB218" s="214"/>
      <c r="AC218" s="214"/>
      <c r="AD218" s="214"/>
      <c r="AE218" s="214"/>
      <c r="AF218" s="214"/>
      <c r="AG218" s="214" t="s">
        <v>266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 x14ac:dyDescent="0.2">
      <c r="A219" s="231"/>
      <c r="B219" s="232"/>
      <c r="C219" s="263" t="s">
        <v>405</v>
      </c>
      <c r="D219" s="237"/>
      <c r="E219" s="238">
        <v>43.2</v>
      </c>
      <c r="F219" s="235"/>
      <c r="G219" s="235"/>
      <c r="H219" s="235"/>
      <c r="I219" s="235"/>
      <c r="J219" s="235"/>
      <c r="K219" s="235"/>
      <c r="L219" s="235"/>
      <c r="M219" s="235"/>
      <c r="N219" s="234"/>
      <c r="O219" s="234"/>
      <c r="P219" s="234"/>
      <c r="Q219" s="234"/>
      <c r="R219" s="235"/>
      <c r="S219" s="235"/>
      <c r="T219" s="235"/>
      <c r="U219" s="235"/>
      <c r="V219" s="235"/>
      <c r="W219" s="235"/>
      <c r="X219" s="235"/>
      <c r="Y219" s="235"/>
      <c r="Z219" s="214"/>
      <c r="AA219" s="214"/>
      <c r="AB219" s="214"/>
      <c r="AC219" s="214"/>
      <c r="AD219" s="214"/>
      <c r="AE219" s="214"/>
      <c r="AF219" s="214"/>
      <c r="AG219" s="214" t="s">
        <v>144</v>
      </c>
      <c r="AH219" s="214">
        <v>5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>
        <v>85</v>
      </c>
      <c r="B220" s="232" t="s">
        <v>406</v>
      </c>
      <c r="C220" s="265" t="s">
        <v>407</v>
      </c>
      <c r="D220" s="233" t="s">
        <v>0</v>
      </c>
      <c r="E220" s="260"/>
      <c r="F220" s="236"/>
      <c r="G220" s="235">
        <f>ROUND(E220*F220,2)</f>
        <v>0</v>
      </c>
      <c r="H220" s="236"/>
      <c r="I220" s="235">
        <f>ROUND(E220*H220,2)</f>
        <v>0</v>
      </c>
      <c r="J220" s="236"/>
      <c r="K220" s="235">
        <f>ROUND(E220*J220,2)</f>
        <v>0</v>
      </c>
      <c r="L220" s="235">
        <v>21</v>
      </c>
      <c r="M220" s="235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5"/>
      <c r="S220" s="235" t="s">
        <v>139</v>
      </c>
      <c r="T220" s="235" t="s">
        <v>139</v>
      </c>
      <c r="U220" s="235">
        <v>0</v>
      </c>
      <c r="V220" s="235">
        <f>ROUND(E220*U220,2)</f>
        <v>0</v>
      </c>
      <c r="W220" s="235"/>
      <c r="X220" s="235" t="s">
        <v>229</v>
      </c>
      <c r="Y220" s="235" t="s">
        <v>141</v>
      </c>
      <c r="Z220" s="214"/>
      <c r="AA220" s="214"/>
      <c r="AB220" s="214"/>
      <c r="AC220" s="214"/>
      <c r="AD220" s="214"/>
      <c r="AE220" s="214"/>
      <c r="AF220" s="214"/>
      <c r="AG220" s="214" t="s">
        <v>230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x14ac:dyDescent="0.2">
      <c r="A221" s="241" t="s">
        <v>134</v>
      </c>
      <c r="B221" s="242" t="s">
        <v>99</v>
      </c>
      <c r="C221" s="261" t="s">
        <v>100</v>
      </c>
      <c r="D221" s="243"/>
      <c r="E221" s="244"/>
      <c r="F221" s="245"/>
      <c r="G221" s="246">
        <f>SUMIF(AG222:AG227,"&lt;&gt;NOR",G222:G227)</f>
        <v>0</v>
      </c>
      <c r="H221" s="240"/>
      <c r="I221" s="240">
        <f>SUM(I222:I227)</f>
        <v>0</v>
      </c>
      <c r="J221" s="240"/>
      <c r="K221" s="240">
        <f>SUM(K222:K227)</f>
        <v>0</v>
      </c>
      <c r="L221" s="240"/>
      <c r="M221" s="240">
        <f>SUM(M222:M227)</f>
        <v>0</v>
      </c>
      <c r="N221" s="239"/>
      <c r="O221" s="239">
        <f>SUM(O222:O227)</f>
        <v>0.53</v>
      </c>
      <c r="P221" s="239"/>
      <c r="Q221" s="239">
        <f>SUM(Q222:Q227)</f>
        <v>0</v>
      </c>
      <c r="R221" s="240"/>
      <c r="S221" s="240"/>
      <c r="T221" s="240"/>
      <c r="U221" s="240"/>
      <c r="V221" s="240">
        <f>SUM(V222:V227)</f>
        <v>187.93</v>
      </c>
      <c r="W221" s="240"/>
      <c r="X221" s="240"/>
      <c r="Y221" s="240"/>
      <c r="AG221" t="s">
        <v>135</v>
      </c>
    </row>
    <row r="222" spans="1:60" outlineLevel="1" x14ac:dyDescent="0.2">
      <c r="A222" s="248">
        <v>86</v>
      </c>
      <c r="B222" s="249" t="s">
        <v>408</v>
      </c>
      <c r="C222" s="262" t="s">
        <v>409</v>
      </c>
      <c r="D222" s="250" t="s">
        <v>157</v>
      </c>
      <c r="E222" s="251">
        <v>1640</v>
      </c>
      <c r="F222" s="252"/>
      <c r="G222" s="253">
        <f>ROUND(E222*F222,2)</f>
        <v>0</v>
      </c>
      <c r="H222" s="236"/>
      <c r="I222" s="235">
        <f>ROUND(E222*H222,2)</f>
        <v>0</v>
      </c>
      <c r="J222" s="236"/>
      <c r="K222" s="235">
        <f>ROUND(E222*J222,2)</f>
        <v>0</v>
      </c>
      <c r="L222" s="235">
        <v>21</v>
      </c>
      <c r="M222" s="235">
        <f>G222*(1+L222/100)</f>
        <v>0</v>
      </c>
      <c r="N222" s="234">
        <v>2.0000000000000001E-4</v>
      </c>
      <c r="O222" s="234">
        <f>ROUND(E222*N222,2)</f>
        <v>0.33</v>
      </c>
      <c r="P222" s="234">
        <v>0</v>
      </c>
      <c r="Q222" s="234">
        <f>ROUND(E222*P222,2)</f>
        <v>0</v>
      </c>
      <c r="R222" s="235"/>
      <c r="S222" s="235" t="s">
        <v>139</v>
      </c>
      <c r="T222" s="235" t="s">
        <v>139</v>
      </c>
      <c r="U222" s="235">
        <v>0.11</v>
      </c>
      <c r="V222" s="235">
        <f>ROUND(E222*U222,2)</f>
        <v>180.4</v>
      </c>
      <c r="W222" s="235"/>
      <c r="X222" s="235" t="s">
        <v>140</v>
      </c>
      <c r="Y222" s="235" t="s">
        <v>141</v>
      </c>
      <c r="Z222" s="214"/>
      <c r="AA222" s="214"/>
      <c r="AB222" s="214"/>
      <c r="AC222" s="214"/>
      <c r="AD222" s="214"/>
      <c r="AE222" s="214"/>
      <c r="AF222" s="214"/>
      <c r="AG222" s="214" t="s">
        <v>142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2" x14ac:dyDescent="0.2">
      <c r="A223" s="231"/>
      <c r="B223" s="232"/>
      <c r="C223" s="263" t="s">
        <v>410</v>
      </c>
      <c r="D223" s="237"/>
      <c r="E223" s="238">
        <v>1640</v>
      </c>
      <c r="F223" s="235"/>
      <c r="G223" s="235"/>
      <c r="H223" s="235"/>
      <c r="I223" s="235"/>
      <c r="J223" s="235"/>
      <c r="K223" s="235"/>
      <c r="L223" s="235"/>
      <c r="M223" s="235"/>
      <c r="N223" s="234"/>
      <c r="O223" s="234"/>
      <c r="P223" s="234"/>
      <c r="Q223" s="234"/>
      <c r="R223" s="235"/>
      <c r="S223" s="235"/>
      <c r="T223" s="235"/>
      <c r="U223" s="235"/>
      <c r="V223" s="235"/>
      <c r="W223" s="235"/>
      <c r="X223" s="235"/>
      <c r="Y223" s="235"/>
      <c r="Z223" s="214"/>
      <c r="AA223" s="214"/>
      <c r="AB223" s="214"/>
      <c r="AC223" s="214"/>
      <c r="AD223" s="214"/>
      <c r="AE223" s="214"/>
      <c r="AF223" s="214"/>
      <c r="AG223" s="214" t="s">
        <v>144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22.5" outlineLevel="1" x14ac:dyDescent="0.2">
      <c r="A224" s="248">
        <v>87</v>
      </c>
      <c r="B224" s="249" t="s">
        <v>411</v>
      </c>
      <c r="C224" s="262" t="s">
        <v>412</v>
      </c>
      <c r="D224" s="250" t="s">
        <v>157</v>
      </c>
      <c r="E224" s="251">
        <v>558</v>
      </c>
      <c r="F224" s="252"/>
      <c r="G224" s="253">
        <f>ROUND(E224*F224,2)</f>
        <v>0</v>
      </c>
      <c r="H224" s="236"/>
      <c r="I224" s="235">
        <f>ROUND(E224*H224,2)</f>
        <v>0</v>
      </c>
      <c r="J224" s="236"/>
      <c r="K224" s="235">
        <f>ROUND(E224*J224,2)</f>
        <v>0</v>
      </c>
      <c r="L224" s="235">
        <v>21</v>
      </c>
      <c r="M224" s="235">
        <f>G224*(1+L224/100)</f>
        <v>0</v>
      </c>
      <c r="N224" s="234">
        <v>3.5E-4</v>
      </c>
      <c r="O224" s="234">
        <f>ROUND(E224*N224,2)</f>
        <v>0.2</v>
      </c>
      <c r="P224" s="234">
        <v>0</v>
      </c>
      <c r="Q224" s="234">
        <f>ROUND(E224*P224,2)</f>
        <v>0</v>
      </c>
      <c r="R224" s="235"/>
      <c r="S224" s="235" t="s">
        <v>139</v>
      </c>
      <c r="T224" s="235" t="s">
        <v>139</v>
      </c>
      <c r="U224" s="235">
        <v>1.35E-2</v>
      </c>
      <c r="V224" s="235">
        <f>ROUND(E224*U224,2)</f>
        <v>7.53</v>
      </c>
      <c r="W224" s="235"/>
      <c r="X224" s="235" t="s">
        <v>140</v>
      </c>
      <c r="Y224" s="235" t="s">
        <v>141</v>
      </c>
      <c r="Z224" s="214"/>
      <c r="AA224" s="214"/>
      <c r="AB224" s="214"/>
      <c r="AC224" s="214"/>
      <c r="AD224" s="214"/>
      <c r="AE224" s="214"/>
      <c r="AF224" s="214"/>
      <c r="AG224" s="214" t="s">
        <v>142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2" x14ac:dyDescent="0.2">
      <c r="A225" s="231"/>
      <c r="B225" s="232"/>
      <c r="C225" s="263" t="s">
        <v>413</v>
      </c>
      <c r="D225" s="237"/>
      <c r="E225" s="238">
        <v>222</v>
      </c>
      <c r="F225" s="235"/>
      <c r="G225" s="235"/>
      <c r="H225" s="235"/>
      <c r="I225" s="235"/>
      <c r="J225" s="235"/>
      <c r="K225" s="235"/>
      <c r="L225" s="235"/>
      <c r="M225" s="235"/>
      <c r="N225" s="234"/>
      <c r="O225" s="234"/>
      <c r="P225" s="234"/>
      <c r="Q225" s="234"/>
      <c r="R225" s="235"/>
      <c r="S225" s="235"/>
      <c r="T225" s="235"/>
      <c r="U225" s="235"/>
      <c r="V225" s="235"/>
      <c r="W225" s="235"/>
      <c r="X225" s="235"/>
      <c r="Y225" s="235"/>
      <c r="Z225" s="214"/>
      <c r="AA225" s="214"/>
      <c r="AB225" s="214"/>
      <c r="AC225" s="214"/>
      <c r="AD225" s="214"/>
      <c r="AE225" s="214"/>
      <c r="AF225" s="214"/>
      <c r="AG225" s="214" t="s">
        <v>144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2">
      <c r="A226" s="231"/>
      <c r="B226" s="232"/>
      <c r="C226" s="263" t="s">
        <v>414</v>
      </c>
      <c r="D226" s="237"/>
      <c r="E226" s="238">
        <v>168</v>
      </c>
      <c r="F226" s="235"/>
      <c r="G226" s="235"/>
      <c r="H226" s="235"/>
      <c r="I226" s="235"/>
      <c r="J226" s="235"/>
      <c r="K226" s="235"/>
      <c r="L226" s="235"/>
      <c r="M226" s="235"/>
      <c r="N226" s="234"/>
      <c r="O226" s="234"/>
      <c r="P226" s="234"/>
      <c r="Q226" s="234"/>
      <c r="R226" s="235"/>
      <c r="S226" s="235"/>
      <c r="T226" s="235"/>
      <c r="U226" s="235"/>
      <c r="V226" s="235"/>
      <c r="W226" s="235"/>
      <c r="X226" s="235"/>
      <c r="Y226" s="235"/>
      <c r="Z226" s="214"/>
      <c r="AA226" s="214"/>
      <c r="AB226" s="214"/>
      <c r="AC226" s="214"/>
      <c r="AD226" s="214"/>
      <c r="AE226" s="214"/>
      <c r="AF226" s="214"/>
      <c r="AG226" s="214" t="s">
        <v>144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 x14ac:dyDescent="0.2">
      <c r="A227" s="231"/>
      <c r="B227" s="232"/>
      <c r="C227" s="263" t="s">
        <v>415</v>
      </c>
      <c r="D227" s="237"/>
      <c r="E227" s="238">
        <v>168</v>
      </c>
      <c r="F227" s="235"/>
      <c r="G227" s="235"/>
      <c r="H227" s="235"/>
      <c r="I227" s="235"/>
      <c r="J227" s="235"/>
      <c r="K227" s="235"/>
      <c r="L227" s="235"/>
      <c r="M227" s="235"/>
      <c r="N227" s="234"/>
      <c r="O227" s="234"/>
      <c r="P227" s="234"/>
      <c r="Q227" s="234"/>
      <c r="R227" s="235"/>
      <c r="S227" s="235"/>
      <c r="T227" s="235"/>
      <c r="U227" s="235"/>
      <c r="V227" s="235"/>
      <c r="W227" s="235"/>
      <c r="X227" s="235"/>
      <c r="Y227" s="235"/>
      <c r="Z227" s="214"/>
      <c r="AA227" s="214"/>
      <c r="AB227" s="214"/>
      <c r="AC227" s="214"/>
      <c r="AD227" s="214"/>
      <c r="AE227" s="214"/>
      <c r="AF227" s="214"/>
      <c r="AG227" s="214" t="s">
        <v>144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x14ac:dyDescent="0.2">
      <c r="A228" s="241" t="s">
        <v>134</v>
      </c>
      <c r="B228" s="242" t="s">
        <v>101</v>
      </c>
      <c r="C228" s="261" t="s">
        <v>102</v>
      </c>
      <c r="D228" s="243"/>
      <c r="E228" s="244"/>
      <c r="F228" s="245"/>
      <c r="G228" s="246">
        <f>SUMIF(AG229:AG233,"&lt;&gt;NOR",G229:G233)</f>
        <v>0</v>
      </c>
      <c r="H228" s="240"/>
      <c r="I228" s="240">
        <f>SUM(I229:I233)</f>
        <v>0</v>
      </c>
      <c r="J228" s="240"/>
      <c r="K228" s="240">
        <f>SUM(K229:K233)</f>
        <v>0</v>
      </c>
      <c r="L228" s="240"/>
      <c r="M228" s="240">
        <f>SUM(M229:M233)</f>
        <v>0</v>
      </c>
      <c r="N228" s="239"/>
      <c r="O228" s="239">
        <f>SUM(O229:O233)</f>
        <v>0</v>
      </c>
      <c r="P228" s="239"/>
      <c r="Q228" s="239">
        <f>SUM(Q229:Q233)</f>
        <v>0</v>
      </c>
      <c r="R228" s="240"/>
      <c r="S228" s="240"/>
      <c r="T228" s="240"/>
      <c r="U228" s="240"/>
      <c r="V228" s="240">
        <f>SUM(V229:V233)</f>
        <v>0</v>
      </c>
      <c r="W228" s="240"/>
      <c r="X228" s="240"/>
      <c r="Y228" s="240"/>
      <c r="AG228" t="s">
        <v>135</v>
      </c>
    </row>
    <row r="229" spans="1:60" ht="22.5" outlineLevel="1" x14ac:dyDescent="0.2">
      <c r="A229" s="248">
        <v>88</v>
      </c>
      <c r="B229" s="249" t="s">
        <v>416</v>
      </c>
      <c r="C229" s="262" t="s">
        <v>417</v>
      </c>
      <c r="D229" s="250" t="s">
        <v>138</v>
      </c>
      <c r="E229" s="251">
        <v>1</v>
      </c>
      <c r="F229" s="252"/>
      <c r="G229" s="253">
        <f>ROUND(E229*F229,2)</f>
        <v>0</v>
      </c>
      <c r="H229" s="236"/>
      <c r="I229" s="235">
        <f>ROUND(E229*H229,2)</f>
        <v>0</v>
      </c>
      <c r="J229" s="236"/>
      <c r="K229" s="235">
        <f>ROUND(E229*J229,2)</f>
        <v>0</v>
      </c>
      <c r="L229" s="235">
        <v>21</v>
      </c>
      <c r="M229" s="235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5"/>
      <c r="S229" s="235" t="s">
        <v>371</v>
      </c>
      <c r="T229" s="235" t="s">
        <v>372</v>
      </c>
      <c r="U229" s="235">
        <v>0</v>
      </c>
      <c r="V229" s="235">
        <f>ROUND(E229*U229,2)</f>
        <v>0</v>
      </c>
      <c r="W229" s="235"/>
      <c r="X229" s="235" t="s">
        <v>140</v>
      </c>
      <c r="Y229" s="235" t="s">
        <v>141</v>
      </c>
      <c r="Z229" s="214"/>
      <c r="AA229" s="214"/>
      <c r="AB229" s="214"/>
      <c r="AC229" s="214"/>
      <c r="AD229" s="214"/>
      <c r="AE229" s="214"/>
      <c r="AF229" s="214"/>
      <c r="AG229" s="214" t="s">
        <v>142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2" x14ac:dyDescent="0.2">
      <c r="A230" s="231"/>
      <c r="B230" s="232"/>
      <c r="C230" s="263" t="s">
        <v>418</v>
      </c>
      <c r="D230" s="237"/>
      <c r="E230" s="238">
        <v>1</v>
      </c>
      <c r="F230" s="235"/>
      <c r="G230" s="235"/>
      <c r="H230" s="235"/>
      <c r="I230" s="235"/>
      <c r="J230" s="235"/>
      <c r="K230" s="235"/>
      <c r="L230" s="235"/>
      <c r="M230" s="235"/>
      <c r="N230" s="234"/>
      <c r="O230" s="234"/>
      <c r="P230" s="234"/>
      <c r="Q230" s="234"/>
      <c r="R230" s="235"/>
      <c r="S230" s="235"/>
      <c r="T230" s="235"/>
      <c r="U230" s="235"/>
      <c r="V230" s="235"/>
      <c r="W230" s="235"/>
      <c r="X230" s="235"/>
      <c r="Y230" s="235"/>
      <c r="Z230" s="214"/>
      <c r="AA230" s="214"/>
      <c r="AB230" s="214"/>
      <c r="AC230" s="214"/>
      <c r="AD230" s="214"/>
      <c r="AE230" s="214"/>
      <c r="AF230" s="214"/>
      <c r="AG230" s="214" t="s">
        <v>144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 x14ac:dyDescent="0.2">
      <c r="A231" s="231"/>
      <c r="B231" s="232"/>
      <c r="C231" s="263" t="s">
        <v>419</v>
      </c>
      <c r="D231" s="237"/>
      <c r="E231" s="238"/>
      <c r="F231" s="235"/>
      <c r="G231" s="235"/>
      <c r="H231" s="235"/>
      <c r="I231" s="235"/>
      <c r="J231" s="235"/>
      <c r="K231" s="235"/>
      <c r="L231" s="235"/>
      <c r="M231" s="235"/>
      <c r="N231" s="234"/>
      <c r="O231" s="234"/>
      <c r="P231" s="234"/>
      <c r="Q231" s="234"/>
      <c r="R231" s="235"/>
      <c r="S231" s="235"/>
      <c r="T231" s="235"/>
      <c r="U231" s="235"/>
      <c r="V231" s="235"/>
      <c r="W231" s="235"/>
      <c r="X231" s="235"/>
      <c r="Y231" s="235"/>
      <c r="Z231" s="214"/>
      <c r="AA231" s="214"/>
      <c r="AB231" s="214"/>
      <c r="AC231" s="214"/>
      <c r="AD231" s="214"/>
      <c r="AE231" s="214"/>
      <c r="AF231" s="214"/>
      <c r="AG231" s="214" t="s">
        <v>144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 x14ac:dyDescent="0.2">
      <c r="A232" s="231"/>
      <c r="B232" s="232"/>
      <c r="C232" s="263" t="s">
        <v>420</v>
      </c>
      <c r="D232" s="237"/>
      <c r="E232" s="238"/>
      <c r="F232" s="235"/>
      <c r="G232" s="235"/>
      <c r="H232" s="235"/>
      <c r="I232" s="235"/>
      <c r="J232" s="235"/>
      <c r="K232" s="235"/>
      <c r="L232" s="235"/>
      <c r="M232" s="235"/>
      <c r="N232" s="234"/>
      <c r="O232" s="234"/>
      <c r="P232" s="234"/>
      <c r="Q232" s="234"/>
      <c r="R232" s="235"/>
      <c r="S232" s="235"/>
      <c r="T232" s="235"/>
      <c r="U232" s="235"/>
      <c r="V232" s="235"/>
      <c r="W232" s="235"/>
      <c r="X232" s="235"/>
      <c r="Y232" s="235"/>
      <c r="Z232" s="214"/>
      <c r="AA232" s="214"/>
      <c r="AB232" s="214"/>
      <c r="AC232" s="214"/>
      <c r="AD232" s="214"/>
      <c r="AE232" s="214"/>
      <c r="AF232" s="214"/>
      <c r="AG232" s="214" t="s">
        <v>144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 x14ac:dyDescent="0.2">
      <c r="A233" s="231"/>
      <c r="B233" s="232"/>
      <c r="C233" s="263" t="s">
        <v>421</v>
      </c>
      <c r="D233" s="237"/>
      <c r="E233" s="238"/>
      <c r="F233" s="235"/>
      <c r="G233" s="235"/>
      <c r="H233" s="235"/>
      <c r="I233" s="235"/>
      <c r="J233" s="235"/>
      <c r="K233" s="235"/>
      <c r="L233" s="235"/>
      <c r="M233" s="235"/>
      <c r="N233" s="234"/>
      <c r="O233" s="234"/>
      <c r="P233" s="234"/>
      <c r="Q233" s="234"/>
      <c r="R233" s="235"/>
      <c r="S233" s="235"/>
      <c r="T233" s="235"/>
      <c r="U233" s="235"/>
      <c r="V233" s="235"/>
      <c r="W233" s="235"/>
      <c r="X233" s="235"/>
      <c r="Y233" s="235"/>
      <c r="Z233" s="214"/>
      <c r="AA233" s="214"/>
      <c r="AB233" s="214"/>
      <c r="AC233" s="214"/>
      <c r="AD233" s="214"/>
      <c r="AE233" s="214"/>
      <c r="AF233" s="214"/>
      <c r="AG233" s="214" t="s">
        <v>144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x14ac:dyDescent="0.2">
      <c r="A234" s="241" t="s">
        <v>134</v>
      </c>
      <c r="B234" s="242" t="s">
        <v>103</v>
      </c>
      <c r="C234" s="261" t="s">
        <v>104</v>
      </c>
      <c r="D234" s="243"/>
      <c r="E234" s="244"/>
      <c r="F234" s="245"/>
      <c r="G234" s="246">
        <f>SUMIF(AG235:AG243,"&lt;&gt;NOR",G235:G243)</f>
        <v>0</v>
      </c>
      <c r="H234" s="240"/>
      <c r="I234" s="240">
        <f>SUM(I235:I243)</f>
        <v>0</v>
      </c>
      <c r="J234" s="240"/>
      <c r="K234" s="240">
        <f>SUM(K235:K243)</f>
        <v>0</v>
      </c>
      <c r="L234" s="240"/>
      <c r="M234" s="240">
        <f>SUM(M235:M243)</f>
        <v>0</v>
      </c>
      <c r="N234" s="239"/>
      <c r="O234" s="239">
        <f>SUM(O235:O243)</f>
        <v>0</v>
      </c>
      <c r="P234" s="239"/>
      <c r="Q234" s="239">
        <f>SUM(Q235:Q243)</f>
        <v>0</v>
      </c>
      <c r="R234" s="240"/>
      <c r="S234" s="240"/>
      <c r="T234" s="240"/>
      <c r="U234" s="240"/>
      <c r="V234" s="240">
        <f>SUM(V235:V243)</f>
        <v>59.35</v>
      </c>
      <c r="W234" s="240"/>
      <c r="X234" s="240"/>
      <c r="Y234" s="240"/>
      <c r="AG234" t="s">
        <v>135</v>
      </c>
    </row>
    <row r="235" spans="1:60" outlineLevel="1" x14ac:dyDescent="0.2">
      <c r="A235" s="248">
        <v>89</v>
      </c>
      <c r="B235" s="249" t="s">
        <v>422</v>
      </c>
      <c r="C235" s="262" t="s">
        <v>423</v>
      </c>
      <c r="D235" s="250" t="s">
        <v>228</v>
      </c>
      <c r="E235" s="251">
        <v>1.25</v>
      </c>
      <c r="F235" s="252"/>
      <c r="G235" s="253">
        <f>ROUND(E235*F235,2)</f>
        <v>0</v>
      </c>
      <c r="H235" s="236"/>
      <c r="I235" s="235">
        <f>ROUND(E235*H235,2)</f>
        <v>0</v>
      </c>
      <c r="J235" s="236"/>
      <c r="K235" s="235">
        <f>ROUND(E235*J235,2)</f>
        <v>0</v>
      </c>
      <c r="L235" s="235">
        <v>21</v>
      </c>
      <c r="M235" s="235">
        <f>G235*(1+L235/100)</f>
        <v>0</v>
      </c>
      <c r="N235" s="234">
        <v>0</v>
      </c>
      <c r="O235" s="234">
        <f>ROUND(E235*N235,2)</f>
        <v>0</v>
      </c>
      <c r="P235" s="234">
        <v>0</v>
      </c>
      <c r="Q235" s="234">
        <f>ROUND(E235*P235,2)</f>
        <v>0</v>
      </c>
      <c r="R235" s="235"/>
      <c r="S235" s="235" t="s">
        <v>139</v>
      </c>
      <c r="T235" s="235" t="s">
        <v>139</v>
      </c>
      <c r="U235" s="235">
        <v>2.0099999999999998</v>
      </c>
      <c r="V235" s="235">
        <f>ROUND(E235*U235,2)</f>
        <v>2.5099999999999998</v>
      </c>
      <c r="W235" s="235"/>
      <c r="X235" s="235" t="s">
        <v>140</v>
      </c>
      <c r="Y235" s="235" t="s">
        <v>141</v>
      </c>
      <c r="Z235" s="214"/>
      <c r="AA235" s="214"/>
      <c r="AB235" s="214"/>
      <c r="AC235" s="214"/>
      <c r="AD235" s="214"/>
      <c r="AE235" s="214"/>
      <c r="AF235" s="214"/>
      <c r="AG235" s="214" t="s">
        <v>142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2" x14ac:dyDescent="0.2">
      <c r="A236" s="231"/>
      <c r="B236" s="232"/>
      <c r="C236" s="263" t="s">
        <v>424</v>
      </c>
      <c r="D236" s="237"/>
      <c r="E236" s="238">
        <v>1.25</v>
      </c>
      <c r="F236" s="235"/>
      <c r="G236" s="235"/>
      <c r="H236" s="235"/>
      <c r="I236" s="235"/>
      <c r="J236" s="235"/>
      <c r="K236" s="235"/>
      <c r="L236" s="235"/>
      <c r="M236" s="235"/>
      <c r="N236" s="234"/>
      <c r="O236" s="234"/>
      <c r="P236" s="234"/>
      <c r="Q236" s="234"/>
      <c r="R236" s="235"/>
      <c r="S236" s="235"/>
      <c r="T236" s="235"/>
      <c r="U236" s="235"/>
      <c r="V236" s="235"/>
      <c r="W236" s="235"/>
      <c r="X236" s="235"/>
      <c r="Y236" s="235"/>
      <c r="Z236" s="214"/>
      <c r="AA236" s="214"/>
      <c r="AB236" s="214"/>
      <c r="AC236" s="214"/>
      <c r="AD236" s="214"/>
      <c r="AE236" s="214"/>
      <c r="AF236" s="214"/>
      <c r="AG236" s="214" t="s">
        <v>144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48">
        <v>90</v>
      </c>
      <c r="B237" s="249" t="s">
        <v>425</v>
      </c>
      <c r="C237" s="262" t="s">
        <v>426</v>
      </c>
      <c r="D237" s="250" t="s">
        <v>228</v>
      </c>
      <c r="E237" s="251">
        <v>1.25</v>
      </c>
      <c r="F237" s="252"/>
      <c r="G237" s="253">
        <f>ROUND(E237*F237,2)</f>
        <v>0</v>
      </c>
      <c r="H237" s="236"/>
      <c r="I237" s="235">
        <f>ROUND(E237*H237,2)</f>
        <v>0</v>
      </c>
      <c r="J237" s="236"/>
      <c r="K237" s="235">
        <f>ROUND(E237*J237,2)</f>
        <v>0</v>
      </c>
      <c r="L237" s="235">
        <v>21</v>
      </c>
      <c r="M237" s="235">
        <f>G237*(1+L237/100)</f>
        <v>0</v>
      </c>
      <c r="N237" s="234">
        <v>0</v>
      </c>
      <c r="O237" s="234">
        <f>ROUND(E237*N237,2)</f>
        <v>0</v>
      </c>
      <c r="P237" s="234">
        <v>0</v>
      </c>
      <c r="Q237" s="234">
        <f>ROUND(E237*P237,2)</f>
        <v>0</v>
      </c>
      <c r="R237" s="235"/>
      <c r="S237" s="235" t="s">
        <v>139</v>
      </c>
      <c r="T237" s="235" t="s">
        <v>139</v>
      </c>
      <c r="U237" s="235">
        <v>0.96</v>
      </c>
      <c r="V237" s="235">
        <f>ROUND(E237*U237,2)</f>
        <v>1.2</v>
      </c>
      <c r="W237" s="235"/>
      <c r="X237" s="235" t="s">
        <v>140</v>
      </c>
      <c r="Y237" s="235" t="s">
        <v>141</v>
      </c>
      <c r="Z237" s="214"/>
      <c r="AA237" s="214"/>
      <c r="AB237" s="214"/>
      <c r="AC237" s="214"/>
      <c r="AD237" s="214"/>
      <c r="AE237" s="214"/>
      <c r="AF237" s="214"/>
      <c r="AG237" s="214" t="s">
        <v>142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2" x14ac:dyDescent="0.2">
      <c r="A238" s="231"/>
      <c r="B238" s="232"/>
      <c r="C238" s="263" t="s">
        <v>424</v>
      </c>
      <c r="D238" s="237"/>
      <c r="E238" s="238">
        <v>1.25</v>
      </c>
      <c r="F238" s="235"/>
      <c r="G238" s="235"/>
      <c r="H238" s="235"/>
      <c r="I238" s="235"/>
      <c r="J238" s="235"/>
      <c r="K238" s="235"/>
      <c r="L238" s="235"/>
      <c r="M238" s="235"/>
      <c r="N238" s="234"/>
      <c r="O238" s="234"/>
      <c r="P238" s="234"/>
      <c r="Q238" s="234"/>
      <c r="R238" s="235"/>
      <c r="S238" s="235"/>
      <c r="T238" s="235"/>
      <c r="U238" s="235"/>
      <c r="V238" s="235"/>
      <c r="W238" s="235"/>
      <c r="X238" s="235"/>
      <c r="Y238" s="235"/>
      <c r="Z238" s="214"/>
      <c r="AA238" s="214"/>
      <c r="AB238" s="214"/>
      <c r="AC238" s="214"/>
      <c r="AD238" s="214"/>
      <c r="AE238" s="214"/>
      <c r="AF238" s="214"/>
      <c r="AG238" s="214" t="s">
        <v>144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54">
        <v>91</v>
      </c>
      <c r="B239" s="255" t="s">
        <v>427</v>
      </c>
      <c r="C239" s="264" t="s">
        <v>428</v>
      </c>
      <c r="D239" s="256" t="s">
        <v>228</v>
      </c>
      <c r="E239" s="257">
        <v>30.04035</v>
      </c>
      <c r="F239" s="258"/>
      <c r="G239" s="259">
        <f>ROUND(E239*F239,2)</f>
        <v>0</v>
      </c>
      <c r="H239" s="236"/>
      <c r="I239" s="235">
        <f>ROUND(E239*H239,2)</f>
        <v>0</v>
      </c>
      <c r="J239" s="236"/>
      <c r="K239" s="235">
        <f>ROUND(E239*J239,2)</f>
        <v>0</v>
      </c>
      <c r="L239" s="235">
        <v>21</v>
      </c>
      <c r="M239" s="235">
        <f>G239*(1+L239/100)</f>
        <v>0</v>
      </c>
      <c r="N239" s="234">
        <v>0</v>
      </c>
      <c r="O239" s="234">
        <f>ROUND(E239*N239,2)</f>
        <v>0</v>
      </c>
      <c r="P239" s="234">
        <v>0</v>
      </c>
      <c r="Q239" s="234">
        <f>ROUND(E239*P239,2)</f>
        <v>0</v>
      </c>
      <c r="R239" s="235"/>
      <c r="S239" s="235" t="s">
        <v>139</v>
      </c>
      <c r="T239" s="235" t="s">
        <v>139</v>
      </c>
      <c r="U239" s="235">
        <v>0.49</v>
      </c>
      <c r="V239" s="235">
        <f>ROUND(E239*U239,2)</f>
        <v>14.72</v>
      </c>
      <c r="W239" s="235"/>
      <c r="X239" s="235" t="s">
        <v>429</v>
      </c>
      <c r="Y239" s="235" t="s">
        <v>141</v>
      </c>
      <c r="Z239" s="214"/>
      <c r="AA239" s="214"/>
      <c r="AB239" s="214"/>
      <c r="AC239" s="214"/>
      <c r="AD239" s="214"/>
      <c r="AE239" s="214"/>
      <c r="AF239" s="214"/>
      <c r="AG239" s="214" t="s">
        <v>430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54">
        <v>92</v>
      </c>
      <c r="B240" s="255" t="s">
        <v>431</v>
      </c>
      <c r="C240" s="264" t="s">
        <v>432</v>
      </c>
      <c r="D240" s="256" t="s">
        <v>228</v>
      </c>
      <c r="E240" s="257">
        <v>420.56486999999998</v>
      </c>
      <c r="F240" s="258"/>
      <c r="G240" s="259">
        <f>ROUND(E240*F240,2)</f>
        <v>0</v>
      </c>
      <c r="H240" s="236"/>
      <c r="I240" s="235">
        <f>ROUND(E240*H240,2)</f>
        <v>0</v>
      </c>
      <c r="J240" s="236"/>
      <c r="K240" s="235">
        <f>ROUND(E240*J240,2)</f>
        <v>0</v>
      </c>
      <c r="L240" s="235">
        <v>21</v>
      </c>
      <c r="M240" s="235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5"/>
      <c r="S240" s="235" t="s">
        <v>139</v>
      </c>
      <c r="T240" s="235" t="s">
        <v>139</v>
      </c>
      <c r="U240" s="235">
        <v>0</v>
      </c>
      <c r="V240" s="235">
        <f>ROUND(E240*U240,2)</f>
        <v>0</v>
      </c>
      <c r="W240" s="235"/>
      <c r="X240" s="235" t="s">
        <v>429</v>
      </c>
      <c r="Y240" s="235" t="s">
        <v>141</v>
      </c>
      <c r="Z240" s="214"/>
      <c r="AA240" s="214"/>
      <c r="AB240" s="214"/>
      <c r="AC240" s="214"/>
      <c r="AD240" s="214"/>
      <c r="AE240" s="214"/>
      <c r="AF240" s="214"/>
      <c r="AG240" s="214" t="s">
        <v>430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54">
        <v>93</v>
      </c>
      <c r="B241" s="255" t="s">
        <v>433</v>
      </c>
      <c r="C241" s="264" t="s">
        <v>434</v>
      </c>
      <c r="D241" s="256" t="s">
        <v>228</v>
      </c>
      <c r="E241" s="257">
        <v>30.04035</v>
      </c>
      <c r="F241" s="258"/>
      <c r="G241" s="259">
        <f>ROUND(E241*F241,2)</f>
        <v>0</v>
      </c>
      <c r="H241" s="236"/>
      <c r="I241" s="235">
        <f>ROUND(E241*H241,2)</f>
        <v>0</v>
      </c>
      <c r="J241" s="236"/>
      <c r="K241" s="235">
        <f>ROUND(E241*J241,2)</f>
        <v>0</v>
      </c>
      <c r="L241" s="235">
        <v>21</v>
      </c>
      <c r="M241" s="235">
        <f>G241*(1+L241/100)</f>
        <v>0</v>
      </c>
      <c r="N241" s="234">
        <v>0</v>
      </c>
      <c r="O241" s="234">
        <f>ROUND(E241*N241,2)</f>
        <v>0</v>
      </c>
      <c r="P241" s="234">
        <v>0</v>
      </c>
      <c r="Q241" s="234">
        <f>ROUND(E241*P241,2)</f>
        <v>0</v>
      </c>
      <c r="R241" s="235"/>
      <c r="S241" s="235" t="s">
        <v>139</v>
      </c>
      <c r="T241" s="235" t="s">
        <v>139</v>
      </c>
      <c r="U241" s="235">
        <v>0.94199999999999995</v>
      </c>
      <c r="V241" s="235">
        <f>ROUND(E241*U241,2)</f>
        <v>28.3</v>
      </c>
      <c r="W241" s="235"/>
      <c r="X241" s="235" t="s">
        <v>429</v>
      </c>
      <c r="Y241" s="235" t="s">
        <v>141</v>
      </c>
      <c r="Z241" s="214"/>
      <c r="AA241" s="214"/>
      <c r="AB241" s="214"/>
      <c r="AC241" s="214"/>
      <c r="AD241" s="214"/>
      <c r="AE241" s="214"/>
      <c r="AF241" s="214"/>
      <c r="AG241" s="214" t="s">
        <v>430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54">
        <v>94</v>
      </c>
      <c r="B242" s="255" t="s">
        <v>435</v>
      </c>
      <c r="C242" s="264" t="s">
        <v>436</v>
      </c>
      <c r="D242" s="256" t="s">
        <v>228</v>
      </c>
      <c r="E242" s="257">
        <v>120.16139</v>
      </c>
      <c r="F242" s="258"/>
      <c r="G242" s="259">
        <f>ROUND(E242*F242,2)</f>
        <v>0</v>
      </c>
      <c r="H242" s="236"/>
      <c r="I242" s="235">
        <f>ROUND(E242*H242,2)</f>
        <v>0</v>
      </c>
      <c r="J242" s="236"/>
      <c r="K242" s="235">
        <f>ROUND(E242*J242,2)</f>
        <v>0</v>
      </c>
      <c r="L242" s="235">
        <v>21</v>
      </c>
      <c r="M242" s="235">
        <f>G242*(1+L242/100)</f>
        <v>0</v>
      </c>
      <c r="N242" s="234">
        <v>0</v>
      </c>
      <c r="O242" s="234">
        <f>ROUND(E242*N242,2)</f>
        <v>0</v>
      </c>
      <c r="P242" s="234">
        <v>0</v>
      </c>
      <c r="Q242" s="234">
        <f>ROUND(E242*P242,2)</f>
        <v>0</v>
      </c>
      <c r="R242" s="235"/>
      <c r="S242" s="235" t="s">
        <v>139</v>
      </c>
      <c r="T242" s="235" t="s">
        <v>139</v>
      </c>
      <c r="U242" s="235">
        <v>0.105</v>
      </c>
      <c r="V242" s="235">
        <f>ROUND(E242*U242,2)</f>
        <v>12.62</v>
      </c>
      <c r="W242" s="235"/>
      <c r="X242" s="235" t="s">
        <v>429</v>
      </c>
      <c r="Y242" s="235" t="s">
        <v>141</v>
      </c>
      <c r="Z242" s="214"/>
      <c r="AA242" s="214"/>
      <c r="AB242" s="214"/>
      <c r="AC242" s="214"/>
      <c r="AD242" s="214"/>
      <c r="AE242" s="214"/>
      <c r="AF242" s="214"/>
      <c r="AG242" s="214" t="s">
        <v>430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22.5" outlineLevel="1" x14ac:dyDescent="0.2">
      <c r="A243" s="254">
        <v>95</v>
      </c>
      <c r="B243" s="255" t="s">
        <v>437</v>
      </c>
      <c r="C243" s="264" t="s">
        <v>438</v>
      </c>
      <c r="D243" s="256" t="s">
        <v>228</v>
      </c>
      <c r="E243" s="257">
        <v>30.04035</v>
      </c>
      <c r="F243" s="258"/>
      <c r="G243" s="259">
        <f>ROUND(E243*F243,2)</f>
        <v>0</v>
      </c>
      <c r="H243" s="236"/>
      <c r="I243" s="235">
        <f>ROUND(E243*H243,2)</f>
        <v>0</v>
      </c>
      <c r="J243" s="236"/>
      <c r="K243" s="235">
        <f>ROUND(E243*J243,2)</f>
        <v>0</v>
      </c>
      <c r="L243" s="235">
        <v>21</v>
      </c>
      <c r="M243" s="235">
        <f>G243*(1+L243/100)</f>
        <v>0</v>
      </c>
      <c r="N243" s="234">
        <v>0</v>
      </c>
      <c r="O243" s="234">
        <f>ROUND(E243*N243,2)</f>
        <v>0</v>
      </c>
      <c r="P243" s="234">
        <v>0</v>
      </c>
      <c r="Q243" s="234">
        <f>ROUND(E243*P243,2)</f>
        <v>0</v>
      </c>
      <c r="R243" s="235"/>
      <c r="S243" s="235" t="s">
        <v>139</v>
      </c>
      <c r="T243" s="235" t="s">
        <v>372</v>
      </c>
      <c r="U243" s="235">
        <v>0</v>
      </c>
      <c r="V243" s="235">
        <f>ROUND(E243*U243,2)</f>
        <v>0</v>
      </c>
      <c r="W243" s="235"/>
      <c r="X243" s="235" t="s">
        <v>429</v>
      </c>
      <c r="Y243" s="235" t="s">
        <v>141</v>
      </c>
      <c r="Z243" s="214"/>
      <c r="AA243" s="214"/>
      <c r="AB243" s="214"/>
      <c r="AC243" s="214"/>
      <c r="AD243" s="214"/>
      <c r="AE243" s="214"/>
      <c r="AF243" s="214"/>
      <c r="AG243" s="214" t="s">
        <v>430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x14ac:dyDescent="0.2">
      <c r="A244" s="241" t="s">
        <v>134</v>
      </c>
      <c r="B244" s="242" t="s">
        <v>106</v>
      </c>
      <c r="C244" s="261" t="s">
        <v>30</v>
      </c>
      <c r="D244" s="243"/>
      <c r="E244" s="244"/>
      <c r="F244" s="245"/>
      <c r="G244" s="246">
        <f>SUMIF(AG245:AG245,"&lt;&gt;NOR",G245:G245)</f>
        <v>0</v>
      </c>
      <c r="H244" s="240"/>
      <c r="I244" s="240">
        <f>SUM(I245:I245)</f>
        <v>0</v>
      </c>
      <c r="J244" s="240"/>
      <c r="K244" s="240">
        <f>SUM(K245:K245)</f>
        <v>0</v>
      </c>
      <c r="L244" s="240"/>
      <c r="M244" s="240">
        <f>SUM(M245:M245)</f>
        <v>0</v>
      </c>
      <c r="N244" s="239"/>
      <c r="O244" s="239">
        <f>SUM(O245:O245)</f>
        <v>0</v>
      </c>
      <c r="P244" s="239"/>
      <c r="Q244" s="239">
        <f>SUM(Q245:Q245)</f>
        <v>0</v>
      </c>
      <c r="R244" s="240"/>
      <c r="S244" s="240"/>
      <c r="T244" s="240"/>
      <c r="U244" s="240"/>
      <c r="V244" s="240">
        <f>SUM(V245:V245)</f>
        <v>0</v>
      </c>
      <c r="W244" s="240"/>
      <c r="X244" s="240"/>
      <c r="Y244" s="240"/>
      <c r="AG244" t="s">
        <v>135</v>
      </c>
    </row>
    <row r="245" spans="1:60" outlineLevel="1" x14ac:dyDescent="0.2">
      <c r="A245" s="248">
        <v>96</v>
      </c>
      <c r="B245" s="249" t="s">
        <v>439</v>
      </c>
      <c r="C245" s="262" t="s">
        <v>440</v>
      </c>
      <c r="D245" s="250" t="s">
        <v>441</v>
      </c>
      <c r="E245" s="251">
        <v>1</v>
      </c>
      <c r="F245" s="252"/>
      <c r="G245" s="253">
        <f>ROUND(E245*F245,2)</f>
        <v>0</v>
      </c>
      <c r="H245" s="236"/>
      <c r="I245" s="235">
        <f>ROUND(E245*H245,2)</f>
        <v>0</v>
      </c>
      <c r="J245" s="236"/>
      <c r="K245" s="235">
        <f>ROUND(E245*J245,2)</f>
        <v>0</v>
      </c>
      <c r="L245" s="235">
        <v>21</v>
      </c>
      <c r="M245" s="235">
        <f>G245*(1+L245/100)</f>
        <v>0</v>
      </c>
      <c r="N245" s="234">
        <v>0</v>
      </c>
      <c r="O245" s="234">
        <f>ROUND(E245*N245,2)</f>
        <v>0</v>
      </c>
      <c r="P245" s="234">
        <v>0</v>
      </c>
      <c r="Q245" s="234">
        <f>ROUND(E245*P245,2)</f>
        <v>0</v>
      </c>
      <c r="R245" s="235"/>
      <c r="S245" s="235" t="s">
        <v>139</v>
      </c>
      <c r="T245" s="235" t="s">
        <v>372</v>
      </c>
      <c r="U245" s="235">
        <v>0</v>
      </c>
      <c r="V245" s="235">
        <f>ROUND(E245*U245,2)</f>
        <v>0</v>
      </c>
      <c r="W245" s="235"/>
      <c r="X245" s="235" t="s">
        <v>442</v>
      </c>
      <c r="Y245" s="235" t="s">
        <v>141</v>
      </c>
      <c r="Z245" s="214"/>
      <c r="AA245" s="214"/>
      <c r="AB245" s="214"/>
      <c r="AC245" s="214"/>
      <c r="AD245" s="214"/>
      <c r="AE245" s="214"/>
      <c r="AF245" s="214"/>
      <c r="AG245" s="214" t="s">
        <v>443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x14ac:dyDescent="0.2">
      <c r="A246" s="3"/>
      <c r="B246" s="4"/>
      <c r="C246" s="266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v>12</v>
      </c>
      <c r="AF246">
        <v>21</v>
      </c>
      <c r="AG246" t="s">
        <v>120</v>
      </c>
    </row>
    <row r="247" spans="1:60" x14ac:dyDescent="0.2">
      <c r="A247" s="217"/>
      <c r="B247" s="218" t="s">
        <v>31</v>
      </c>
      <c r="C247" s="267"/>
      <c r="D247" s="219"/>
      <c r="E247" s="220"/>
      <c r="F247" s="220"/>
      <c r="G247" s="247">
        <f>G8+G11+G25+G31+G34+G42+G45+G75+G77+G83+G104+G134+G186+G194+G203+G207+G221+G228+G234+G244</f>
        <v>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E247">
        <f>SUMIF(L7:L245,AE246,G7:G245)</f>
        <v>0</v>
      </c>
      <c r="AF247">
        <f>SUMIF(L7:L245,AF246,G7:G245)</f>
        <v>0</v>
      </c>
      <c r="AG247" t="s">
        <v>444</v>
      </c>
    </row>
    <row r="248" spans="1:60" x14ac:dyDescent="0.2">
      <c r="A248" s="3"/>
      <c r="B248" s="4"/>
      <c r="C248" s="266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60" x14ac:dyDescent="0.2">
      <c r="A249" s="3"/>
      <c r="B249" s="4"/>
      <c r="C249" s="266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 x14ac:dyDescent="0.2">
      <c r="A250" s="221" t="s">
        <v>445</v>
      </c>
      <c r="B250" s="221"/>
      <c r="C250" s="268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 x14ac:dyDescent="0.2">
      <c r="A251" s="222"/>
      <c r="B251" s="223"/>
      <c r="C251" s="269"/>
      <c r="D251" s="223"/>
      <c r="E251" s="223"/>
      <c r="F251" s="223"/>
      <c r="G251" s="2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G251" t="s">
        <v>446</v>
      </c>
    </row>
    <row r="252" spans="1:60" x14ac:dyDescent="0.2">
      <c r="A252" s="225"/>
      <c r="B252" s="226"/>
      <c r="C252" s="270"/>
      <c r="D252" s="226"/>
      <c r="E252" s="226"/>
      <c r="F252" s="226"/>
      <c r="G252" s="22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25"/>
      <c r="B253" s="226"/>
      <c r="C253" s="270"/>
      <c r="D253" s="226"/>
      <c r="E253" s="226"/>
      <c r="F253" s="226"/>
      <c r="G253" s="22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25"/>
      <c r="B254" s="226"/>
      <c r="C254" s="270"/>
      <c r="D254" s="226"/>
      <c r="E254" s="226"/>
      <c r="F254" s="226"/>
      <c r="G254" s="22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28"/>
      <c r="B255" s="229"/>
      <c r="C255" s="271"/>
      <c r="D255" s="229"/>
      <c r="E255" s="229"/>
      <c r="F255" s="229"/>
      <c r="G255" s="23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3"/>
      <c r="B256" s="4"/>
      <c r="C256" s="266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3:33" x14ac:dyDescent="0.2">
      <c r="C257" s="272"/>
      <c r="D257" s="10"/>
      <c r="AG257" t="s">
        <v>447</v>
      </c>
    </row>
    <row r="258" spans="3:33" x14ac:dyDescent="0.2">
      <c r="D258" s="10"/>
    </row>
    <row r="259" spans="3:33" x14ac:dyDescent="0.2">
      <c r="D259" s="10"/>
    </row>
    <row r="260" spans="3:33" x14ac:dyDescent="0.2">
      <c r="D260" s="10"/>
    </row>
    <row r="261" spans="3:33" x14ac:dyDescent="0.2">
      <c r="D261" s="10"/>
    </row>
    <row r="262" spans="3:33" x14ac:dyDescent="0.2">
      <c r="D262" s="10"/>
    </row>
    <row r="263" spans="3:33" x14ac:dyDescent="0.2">
      <c r="D263" s="10"/>
    </row>
    <row r="264" spans="3:33" x14ac:dyDescent="0.2">
      <c r="D264" s="10"/>
    </row>
    <row r="265" spans="3:33" x14ac:dyDescent="0.2">
      <c r="D265" s="10"/>
    </row>
    <row r="266" spans="3:33" x14ac:dyDescent="0.2">
      <c r="D266" s="10"/>
    </row>
    <row r="267" spans="3:33" x14ac:dyDescent="0.2">
      <c r="D267" s="10"/>
    </row>
    <row r="268" spans="3:33" x14ac:dyDescent="0.2">
      <c r="D268" s="10"/>
    </row>
    <row r="269" spans="3:33" x14ac:dyDescent="0.2">
      <c r="D269" s="10"/>
    </row>
    <row r="270" spans="3:33" x14ac:dyDescent="0.2">
      <c r="D270" s="10"/>
    </row>
    <row r="271" spans="3:33" x14ac:dyDescent="0.2">
      <c r="D271" s="10"/>
    </row>
    <row r="272" spans="3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50:C250"/>
    <mergeCell ref="A251:G25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2417_01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2417_01 Pol'!Názvy_tisku</vt:lpstr>
      <vt:lpstr>oadresa</vt:lpstr>
      <vt:lpstr>Stavba!Objednatel</vt:lpstr>
      <vt:lpstr>Stavba!Objekt</vt:lpstr>
      <vt:lpstr>'01 2417_01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Daniel Malina</cp:lastModifiedBy>
  <cp:lastPrinted>2019-03-19T12:27:02Z</cp:lastPrinted>
  <dcterms:created xsi:type="dcterms:W3CDTF">2009-04-08T07:15:50Z</dcterms:created>
  <dcterms:modified xsi:type="dcterms:W3CDTF">2024-04-22T13:20:13Z</dcterms:modified>
</cp:coreProperties>
</file>