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/>
  <bookViews>
    <workbookView xWindow="65416" yWindow="65416" windowWidth="29040" windowHeight="15720" activeTab="0"/>
  </bookViews>
  <sheets>
    <sheet name="SO 08 - Příslušenství k f..." sheetId="9" r:id="rId1"/>
    <sheet name="SO 09 - Obráběcí stroje v..." sheetId="10" r:id="rId2"/>
  </sheets>
  <definedNames>
    <definedName name="_xlnm._FilterDatabase" localSheetId="0" hidden="1">'SO 08 - Příslušenství k f...'!$C$117:$K$224</definedName>
    <definedName name="_xlnm._FilterDatabase" localSheetId="1" hidden="1">'SO 09 - Obráběcí stroje v...'!$C$117:$K$145</definedName>
    <definedName name="_xlnm.Print_Area" localSheetId="0">'SO 08 - Příslušenství k f...'!$C$105:$K$224</definedName>
    <definedName name="_xlnm.Print_Area" localSheetId="1">'SO 09 - Obráběcí stroje v...'!$C$105:$K$145</definedName>
    <definedName name="_xlnm.Print_Titles" localSheetId="0">'SO 08 - Příslušenství k f...'!$117:$117</definedName>
    <definedName name="_xlnm.Print_Titles" localSheetId="1">'SO 09 - Obráběcí stroje v...'!$117:$117</definedName>
  </definedNames>
  <calcPr calcId="191029"/>
</workbook>
</file>

<file path=xl/sharedStrings.xml><?xml version="1.0" encoding="utf-8"?>
<sst xmlns="http://schemas.openxmlformats.org/spreadsheetml/2006/main" count="2150" uniqueCount="466">
  <si>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</si>
  <si>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</si>
  <si>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</si>
  <si>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</si>
  <si>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</si>
  <si>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</si>
  <si>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</si>
  <si>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</si>
  <si>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</si>
  <si>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</si>
  <si>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</si>
  <si>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</si>
  <si>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</si>
  <si>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</si>
  <si>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</si>
  <si>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</si>
  <si>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</si>
  <si>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</si>
  <si>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</si>
  <si>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</si>
  <si>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</si>
  <si>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</si>
  <si>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</si>
  <si>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</si>
  <si>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</si>
  <si>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</si>
  <si>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</si>
  <si>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</si>
  <si>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</si>
  <si>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</si>
  <si>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</si>
  <si>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</si>
  <si>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</si>
  <si>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</si>
  <si>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</si>
  <si>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</si>
  <si>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</si>
  <si>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</si>
  <si>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</si>
  <si>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</si>
  <si>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</si>
  <si>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</si>
  <si>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</si>
  <si>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</si>
  <si>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</si>
  <si>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Příslušenství k frézkám</t>
  </si>
  <si>
    <t>{ee7785e3-dff0-40d3-8417-3008f2c91a12}</t>
  </si>
  <si>
    <t>{bbdca5e6-ef86-4bd5-853a-22ec71ce9c0b}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</si>
  <si>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</si>
  <si>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</si>
  <si>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</si>
  <si>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</si>
  <si>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</si>
  <si>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</si>
  <si>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</si>
  <si>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</si>
  <si>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</si>
  <si>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</si>
  <si>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</si>
  <si>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</si>
  <si>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</si>
  <si>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</si>
  <si>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</si>
  <si>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</si>
  <si>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</si>
  <si>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</si>
  <si>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</si>
  <si>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</si>
  <si>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</si>
  <si>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</si>
  <si>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K</t>
  </si>
  <si>
    <t>4</t>
  </si>
  <si>
    <t>3</t>
  </si>
  <si>
    <t>6</t>
  </si>
  <si>
    <t>8</t>
  </si>
  <si>
    <t>5</t>
  </si>
  <si>
    <t>10</t>
  </si>
  <si>
    <t>12</t>
  </si>
  <si>
    <t>7</t>
  </si>
  <si>
    <t>14</t>
  </si>
  <si>
    <t>16</t>
  </si>
  <si>
    <t>9</t>
  </si>
  <si>
    <t>18</t>
  </si>
  <si>
    <t>kus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</si>
  <si>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</si>
  <si>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</si>
  <si>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</si>
  <si>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</si>
  <si>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</si>
  <si>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</si>
  <si>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</si>
  <si>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</si>
  <si>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</si>
  <si>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</si>
  <si>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</si>
  <si>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36</t>
  </si>
  <si>
    <t>19</t>
  </si>
  <si>
    <t>38</t>
  </si>
  <si>
    <t>P</t>
  </si>
  <si>
    <t>40</t>
  </si>
  <si>
    <t>42</t>
  </si>
  <si>
    <t>44</t>
  </si>
  <si>
    <t>23</t>
  </si>
  <si>
    <t>46</t>
  </si>
  <si>
    <t>48</t>
  </si>
  <si>
    <t>25</t>
  </si>
  <si>
    <t>50</t>
  </si>
  <si>
    <t>52</t>
  </si>
  <si>
    <t>27</t>
  </si>
  <si>
    <t>54</t>
  </si>
  <si>
    <t>56</t>
  </si>
  <si>
    <t>29</t>
  </si>
  <si>
    <t>58</t>
  </si>
  <si>
    <t>60</t>
  </si>
  <si>
    <t>31</t>
  </si>
  <si>
    <t>62</t>
  </si>
  <si>
    <t>64</t>
  </si>
  <si>
    <t>33</t>
  </si>
  <si>
    <t>66</t>
  </si>
  <si>
    <t>68</t>
  </si>
  <si>
    <t>35</t>
  </si>
  <si>
    <t>70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</si>
  <si>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</si>
  <si>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</si>
  <si>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</si>
  <si>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</si>
  <si>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</si>
  <si>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</si>
  <si>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</si>
  <si>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</si>
  <si>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</si>
  <si>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84</t>
  </si>
  <si>
    <t>43</t>
  </si>
  <si>
    <t>86</t>
  </si>
  <si>
    <t>88</t>
  </si>
  <si>
    <t>45</t>
  </si>
  <si>
    <t>90</t>
  </si>
  <si>
    <t>92</t>
  </si>
  <si>
    <t>47</t>
  </si>
  <si>
    <t>94</t>
  </si>
  <si>
    <t>96</t>
  </si>
  <si>
    <t>49</t>
  </si>
  <si>
    <t>98</t>
  </si>
  <si>
    <t>100</t>
  </si>
  <si>
    <t>51</t>
  </si>
  <si>
    <t>102</t>
  </si>
  <si>
    <t>104</t>
  </si>
  <si>
    <t>53</t>
  </si>
  <si>
    <t>106</t>
  </si>
  <si>
    <t>108</t>
  </si>
  <si>
    <t>55</t>
  </si>
  <si>
    <t>110</t>
  </si>
  <si>
    <t>112</t>
  </si>
  <si>
    <t>57</t>
  </si>
  <si>
    <t>114</t>
  </si>
  <si>
    <t>116</t>
  </si>
  <si>
    <t>59</t>
  </si>
  <si>
    <t>118</t>
  </si>
  <si>
    <t>120</t>
  </si>
  <si>
    <t>61</t>
  </si>
  <si>
    <t>122</t>
  </si>
  <si>
    <t>124</t>
  </si>
  <si>
    <t>63</t>
  </si>
  <si>
    <t>126</t>
  </si>
  <si>
    <t>128</t>
  </si>
  <si>
    <t>65</t>
  </si>
  <si>
    <t>130</t>
  </si>
  <si>
    <t>132</t>
  </si>
  <si>
    <t>67</t>
  </si>
  <si>
    <t>134</t>
  </si>
  <si>
    <t>136</t>
  </si>
  <si>
    <t>69</t>
  </si>
  <si>
    <t>138</t>
  </si>
  <si>
    <t>140</t>
  </si>
  <si>
    <t>71</t>
  </si>
  <si>
    <t>142</t>
  </si>
  <si>
    <t>144</t>
  </si>
  <si>
    <t>73</t>
  </si>
  <si>
    <t>146</t>
  </si>
  <si>
    <t>148</t>
  </si>
  <si>
    <t>75</t>
  </si>
  <si>
    <t>150</t>
  </si>
  <si>
    <t>152</t>
  </si>
  <si>
    <t>77</t>
  </si>
  <si>
    <t>154</t>
  </si>
  <si>
    <t>156</t>
  </si>
  <si>
    <t>79</t>
  </si>
  <si>
    <t>158</t>
  </si>
  <si>
    <t>160</t>
  </si>
  <si>
    <t>81</t>
  </si>
  <si>
    <t>162</t>
  </si>
  <si>
    <t>164</t>
  </si>
  <si>
    <t>83</t>
  </si>
  <si>
    <t>166</t>
  </si>
  <si>
    <t>168</t>
  </si>
  <si>
    <t>85</t>
  </si>
  <si>
    <t>170</t>
  </si>
  <si>
    <t>172</t>
  </si>
  <si>
    <t>87</t>
  </si>
  <si>
    <t>174</t>
  </si>
  <si>
    <t>176</t>
  </si>
  <si>
    <t>89</t>
  </si>
  <si>
    <t>178</t>
  </si>
  <si>
    <t>180</t>
  </si>
  <si>
    <t>91</t>
  </si>
  <si>
    <t>182</t>
  </si>
  <si>
    <t>184</t>
  </si>
  <si>
    <t>93</t>
  </si>
  <si>
    <t>186</t>
  </si>
  <si>
    <t>188</t>
  </si>
  <si>
    <t>95</t>
  </si>
  <si>
    <t>190</t>
  </si>
  <si>
    <t>192</t>
  </si>
  <si>
    <t>97</t>
  </si>
  <si>
    <t>194</t>
  </si>
  <si>
    <t>196</t>
  </si>
  <si>
    <t>99</t>
  </si>
  <si>
    <t>198</t>
  </si>
  <si>
    <t>200</t>
  </si>
  <si>
    <t>101</t>
  </si>
  <si>
    <t>202</t>
  </si>
  <si>
    <t>204</t>
  </si>
  <si>
    <t>103</t>
  </si>
  <si>
    <t>206</t>
  </si>
  <si>
    <t>208</t>
  </si>
  <si>
    <t>kpt</t>
  </si>
  <si>
    <t>HSV - HSV</t>
  </si>
  <si>
    <t>001</t>
  </si>
  <si>
    <t>001R001</t>
  </si>
  <si>
    <t>001R002</t>
  </si>
  <si>
    <t>001R003</t>
  </si>
  <si>
    <t>001R004</t>
  </si>
  <si>
    <t>001R005</t>
  </si>
  <si>
    <t>001R006</t>
  </si>
  <si>
    <t>001R007</t>
  </si>
  <si>
    <t>001R008</t>
  </si>
  <si>
    <t>001R009</t>
  </si>
  <si>
    <t>001R010</t>
  </si>
  <si>
    <t>001R011</t>
  </si>
  <si>
    <t>001R012</t>
  </si>
  <si>
    <t>001R013</t>
  </si>
  <si>
    <t>001R014</t>
  </si>
  <si>
    <t>001R015</t>
  </si>
  <si>
    <t>001R016</t>
  </si>
  <si>
    <t>001R017</t>
  </si>
  <si>
    <t>001R018</t>
  </si>
  <si>
    <t>001R019</t>
  </si>
  <si>
    <t>001R020</t>
  </si>
  <si>
    <t>001R021</t>
  </si>
  <si>
    <t>001R022</t>
  </si>
  <si>
    <t>001R023</t>
  </si>
  <si>
    <t>001R024</t>
  </si>
  <si>
    <t>001R025</t>
  </si>
  <si>
    <t>001R026</t>
  </si>
  <si>
    <t>001R027</t>
  </si>
  <si>
    <t>001R028</t>
  </si>
  <si>
    <t>001R029</t>
  </si>
  <si>
    <t>001R030</t>
  </si>
  <si>
    <t>001R031</t>
  </si>
  <si>
    <t>001R032</t>
  </si>
  <si>
    <t>001R033</t>
  </si>
  <si>
    <t>001R034</t>
  </si>
  <si>
    <t>001R035</t>
  </si>
  <si>
    <t>001R036</t>
  </si>
  <si>
    <t>001R037</t>
  </si>
  <si>
    <t>001R038</t>
  </si>
  <si>
    <t>001R039</t>
  </si>
  <si>
    <t>001R040</t>
  </si>
  <si>
    <t>001R041</t>
  </si>
  <si>
    <t>001R042</t>
  </si>
  <si>
    <t>001R043</t>
  </si>
  <si>
    <t>001R044</t>
  </si>
  <si>
    <t>001R045</t>
  </si>
  <si>
    <t>001R046</t>
  </si>
  <si>
    <t>001R047</t>
  </si>
  <si>
    <t>001R048</t>
  </si>
  <si>
    <t>001R049</t>
  </si>
  <si>
    <t>001R050</t>
  </si>
  <si>
    <t>001R052</t>
  </si>
  <si>
    <t>001R053</t>
  </si>
  <si>
    <t>001R054</t>
  </si>
  <si>
    <t>001R055</t>
  </si>
  <si>
    <t>001R056</t>
  </si>
  <si>
    <t>001R057</t>
  </si>
  <si>
    <t>001R058</t>
  </si>
  <si>
    <t>001R059</t>
  </si>
  <si>
    <t>001R060</t>
  </si>
  <si>
    <t>001R061</t>
  </si>
  <si>
    <t>SO 08 - Příslušenství k frézkám</t>
  </si>
  <si>
    <t xml:space="preserve">    001 - Příslušenství k frézkám</t>
  </si>
  <si>
    <t>fr. válc. čelní D40x32x16, Z6, H, HSSSE</t>
  </si>
  <si>
    <t>fr. válc. čelní D63x40x27, Z8, H, HSSCo8</t>
  </si>
  <si>
    <t>fr. válc. čelní s MK D32x53x178, Z4</t>
  </si>
  <si>
    <t>fr. drážk. D6x8x52, Z2, HSSCo8</t>
  </si>
  <si>
    <t>fr. drážk. D8x11x61, Z2, HSSCo8</t>
  </si>
  <si>
    <t>fr. drážk. D10x13x63, Z2, HSSCo8</t>
  </si>
  <si>
    <t>fr. drážk. D12x16x73, Z2, HSSCo8</t>
  </si>
  <si>
    <t>fr. válc. čelní D6x13x57, Z4, HSSCo8</t>
  </si>
  <si>
    <t>fr. válc. čelní D8x19x69, Z4, HSSCo8</t>
  </si>
  <si>
    <t>fr. válc. čelní D10x22x72, Z4, HSSCo8</t>
  </si>
  <si>
    <t>fr. válc. čelní D12x26x83, Z4, HSSCo8</t>
  </si>
  <si>
    <t>fr. válc. čelní D14x26x83, Z4, HSSCo8</t>
  </si>
  <si>
    <t>fr. válc. čelní D16x32x92, Z4, HSSCo8</t>
  </si>
  <si>
    <t>fr. válc. čelní D12x53x110, Z4, HSSCo8</t>
  </si>
  <si>
    <t>fr. válc. čelní D14x53x110, Z4, HSSCo8</t>
  </si>
  <si>
    <t>fr. kopír. R=1/2D D4x7x51, Z2, H, HSSSCo8</t>
  </si>
  <si>
    <t>fr. kopír. R=1/2D D6x8x52, Z2, H, HSSSCo8</t>
  </si>
  <si>
    <t>fr. kopír. R=1/2D D8x11x61, Z2, H, HSSSCo8</t>
  </si>
  <si>
    <t>fr. kopír. R=1/2D D10x13x63, Z2, H, HSSSCo8</t>
  </si>
  <si>
    <t>fr. kopír. R=1/2D D12x16x73, Z2, H, HSSSCo8</t>
  </si>
  <si>
    <t>VHM-Kopierfräser lange Ausführung, Mic</t>
  </si>
  <si>
    <t>fr. úhlová čelní 45st. D40x10x80, Z12, DIN 1833A, HSSCo5</t>
  </si>
  <si>
    <t>fr. čtvrtkr. vydutá R3 D12x60, Z4, H, HSSCo8</t>
  </si>
  <si>
    <t>fr. čtvrtkr. vydutá R4 D14x60, Z4, H, HSSCo8</t>
  </si>
  <si>
    <t>fr. čtvrtkr. vydutá R5 D16x60, Z4, H, HSSCo8</t>
  </si>
  <si>
    <t>fr. čtvrtkr. vydutá R6 D20x67, Z4, H, HSSCo8</t>
  </si>
  <si>
    <t>fr. čtvrtkr. vydutá R8 D24x71, Z4, H, HSSCo8</t>
  </si>
  <si>
    <t>fr. čtvrtkr. vydutá R10 D28x85, Z4, H, HSSCo8</t>
  </si>
  <si>
    <t>multifunkční fr. D5x10x57, Z2, 90</t>
  </si>
  <si>
    <t>pil. kot. D100x2x22, Z48</t>
  </si>
  <si>
    <t>záv. 371 M3 k.č.2050 ISO2 HSSE</t>
  </si>
  <si>
    <t>závitník DIN 371 M4 ISO2 HSSE šr. k.č. 23802</t>
  </si>
  <si>
    <t>závitník DIN 371 M5 ISO2 HSSE šr. k.č. 23803</t>
  </si>
  <si>
    <t>závitník DIN 371 M6 ISO2 HSSE šr. k.č. 23804</t>
  </si>
  <si>
    <t>závitník DIN 371 M8 ISO2 HSSE šr. k.č. 23806</t>
  </si>
  <si>
    <t>závitník DIN 371 M10 ISO2 HSSE šr. k.č. 23805</t>
  </si>
  <si>
    <t>závitník DIN 376 M12 ISO2 HSSE k.č. 24106</t>
  </si>
  <si>
    <t>záv. 371 M3 k.č.1500 ISO2 HSSE</t>
  </si>
  <si>
    <t>závitník DIN 371 M4 ISO2 HSSE k.č. 23703</t>
  </si>
  <si>
    <t>závitník DIN 371 M5 ISO2 HSSE k.č. 23704</t>
  </si>
  <si>
    <t>závitník DIN 371 M6 ISO2 HSSE k.č. 23705</t>
  </si>
  <si>
    <t>závitník DIN 371 M8 ISO2 HSSE k.č. 23707</t>
  </si>
  <si>
    <t>závitník DIN 371 M10 ISO2 HSSE k.č. 23708</t>
  </si>
  <si>
    <t>závitník DIN 376 M12 ISO2 HSSE k.č. 24006</t>
  </si>
  <si>
    <t>záv.čelist 22 3210 M3 HSS</t>
  </si>
  <si>
    <t>záv.čelist 22 3210 M4 HSS</t>
  </si>
  <si>
    <t>záv.čelist 22 3210 M5 HSS</t>
  </si>
  <si>
    <t>záv.čelist 22 3210 M6 HSS</t>
  </si>
  <si>
    <t>záv.čelist 22 3210 M8 HSS 28855</t>
  </si>
  <si>
    <t>záv.čelist 22 3210 M10 HSS</t>
  </si>
  <si>
    <t>záv.čelist 22 3210 M12 HSS</t>
  </si>
  <si>
    <t>záv.čelist 22 3210 M14 HSS</t>
  </si>
  <si>
    <t>záv.čelist 22 3210 M16 HSS</t>
  </si>
  <si>
    <t>záv.čelist 22 3210 M18 HSS</t>
  </si>
  <si>
    <t>záv.čelist 22 3210 M20 HSS</t>
  </si>
  <si>
    <t>un.sklíčidlo 24 3801 IUS 100/3-2-M1</t>
  </si>
  <si>
    <t>un.sklíčidlo 24 3801 IUS 160/3-1-M1</t>
  </si>
  <si>
    <t>závitník TR 12x3 P</t>
  </si>
  <si>
    <t>svěrák YORK 150</t>
  </si>
  <si>
    <t>Vrták s válcovou st. HSS Co5 D=2.5 l=30 L=57</t>
  </si>
  <si>
    <t>001R062</t>
  </si>
  <si>
    <t>Vrták s válcovou st. HSS Co5 D=3.3 l=36 L=65</t>
  </si>
  <si>
    <t>001R063</t>
  </si>
  <si>
    <t>Vrták s válcovou st. HSS Co5 D=4.2 l=43 L=75</t>
  </si>
  <si>
    <t>001R064</t>
  </si>
  <si>
    <t>Vrták s válcovou st. HSS Co5 D=5 l=52 L=86</t>
  </si>
  <si>
    <t>001R065</t>
  </si>
  <si>
    <t>Vrták s válcovou st. HSS Co5 D=6 l=57 L=93</t>
  </si>
  <si>
    <t>001R066</t>
  </si>
  <si>
    <t>Vrták s válcovou st. HSS Co5 D=6.8 l=69 L=109</t>
  </si>
  <si>
    <t>001R067</t>
  </si>
  <si>
    <t>Vrták s válcovou st. HSS Co5 D=8.6 l=81 L=125</t>
  </si>
  <si>
    <t>001R068</t>
  </si>
  <si>
    <t>Vrták s válcovou st. HSS Co5 D=10.3 l=87 L=133</t>
  </si>
  <si>
    <t>001R069</t>
  </si>
  <si>
    <t>vrt.válcový PN 2907 pr.12.1</t>
  </si>
  <si>
    <t>001R070</t>
  </si>
  <si>
    <t>Vrták s válcovou st. HSS Co5 D=2 l=24 L=49</t>
  </si>
  <si>
    <t>001R071</t>
  </si>
  <si>
    <t>Vrták s válcovou st. HSS Co5 D=3 l=33 L=61</t>
  </si>
  <si>
    <t>001R072</t>
  </si>
  <si>
    <t>Vrták s válcovou st. HSS Co5 D=4 l=43 L=75</t>
  </si>
  <si>
    <t>001R073</t>
  </si>
  <si>
    <t>Vrták s válcovou st. HSS Co5 D=7 l=69 L=109</t>
  </si>
  <si>
    <t>001R074</t>
  </si>
  <si>
    <t>Vrták s válcovou st. HSS Co5 D=8 l=75 L=117</t>
  </si>
  <si>
    <t>001R075</t>
  </si>
  <si>
    <t>Vrták s válcovou st. HSS Co5 D=9 l=81 L=125</t>
  </si>
  <si>
    <t>001R076</t>
  </si>
  <si>
    <t>Vrták s válcovou st. HSS Co5 D=10 l=87 L=133</t>
  </si>
  <si>
    <t>001R077</t>
  </si>
  <si>
    <t>Vrták s válcovou st. HSS Co5 D=11 l=94 L=142</t>
  </si>
  <si>
    <t>001R078</t>
  </si>
  <si>
    <t>Vrták s válcovou st. HSS Co5 D=12 l=101 L=151</t>
  </si>
  <si>
    <t>001R079</t>
  </si>
  <si>
    <t>vrták 221110 1.6</t>
  </si>
  <si>
    <t>001R080</t>
  </si>
  <si>
    <t>vrták 221110 2.5</t>
  </si>
  <si>
    <t>001R081</t>
  </si>
  <si>
    <t>vrták 221110 3.15</t>
  </si>
  <si>
    <t>001R082</t>
  </si>
  <si>
    <t>vrták 221110 4</t>
  </si>
  <si>
    <t>001R083</t>
  </si>
  <si>
    <t>52000060 6,0x15x40 60st.grav.fréza</t>
  </si>
  <si>
    <t>001R084</t>
  </si>
  <si>
    <t>dig.PM 150mm Mitutoyo 500-706-20 IP-67</t>
  </si>
  <si>
    <t>001R085</t>
  </si>
  <si>
    <t>001R086</t>
  </si>
  <si>
    <t>magnetický stojánek 25 1858.1</t>
  </si>
  <si>
    <t>001R087</t>
  </si>
  <si>
    <t>NG 3000 držák</t>
  </si>
  <si>
    <t>001R088</t>
  </si>
  <si>
    <t>BC 1041 nůž RD 10.4 záhlubník</t>
  </si>
  <si>
    <t>001R089</t>
  </si>
  <si>
    <t>BS 1012 nůž S-10Tin povlakovaný</t>
  </si>
  <si>
    <t>001R090</t>
  </si>
  <si>
    <t>DB 1000 škrabák dvoustranný</t>
  </si>
  <si>
    <t>001R091</t>
  </si>
  <si>
    <t>710.609K Sada imbusů s kul.- 9 dílů</t>
  </si>
  <si>
    <t>001R092</t>
  </si>
  <si>
    <t>olejnička kovová 500 ml</t>
  </si>
  <si>
    <t>001R093</t>
  </si>
  <si>
    <t>001R094</t>
  </si>
  <si>
    <t>mikrometr třmenový 25-50 ČSN 251420</t>
  </si>
  <si>
    <t>001R095</t>
  </si>
  <si>
    <t>001R096</t>
  </si>
  <si>
    <t>otočný up. hrot 24 3324 Mk 4</t>
  </si>
  <si>
    <t>001R097</t>
  </si>
  <si>
    <t>otoč.up.hrot s výměn.vlož.243326 Mk4</t>
  </si>
  <si>
    <t>001R098</t>
  </si>
  <si>
    <t>ostřička vrtáků VDG 13A + NA13-20</t>
  </si>
  <si>
    <t>001R099</t>
  </si>
  <si>
    <t>VHM Fr. 5,0 TiAlN W 50/8 4z 10419.050</t>
  </si>
  <si>
    <t>001R100</t>
  </si>
  <si>
    <t>VHM Fr. 6,0 TiAlN W 57/13 4z 10419.060</t>
  </si>
  <si>
    <t>001R101</t>
  </si>
  <si>
    <t>VHM Fr. 8,0 TiAlN W 63/19 4z 10419.080</t>
  </si>
  <si>
    <t>001R102</t>
  </si>
  <si>
    <t>VHM Fr. 10,0 TiAlN W 72/22 4z 10419.100</t>
  </si>
  <si>
    <t>001R103</t>
  </si>
  <si>
    <t>VHM Fr. 12,0 TiAlN W 83/26 4z 10419.120</t>
  </si>
  <si>
    <t>001R104</t>
  </si>
  <si>
    <t>34090060A VHM-srážecí fréza pr.6mm 90st DIN 6527</t>
  </si>
  <si>
    <t>001R105</t>
  </si>
  <si>
    <t>samostředící strojní svěrák 110086</t>
  </si>
  <si>
    <t>SO 09 - Obráběcí stroje včetně příslušenství</t>
  </si>
  <si>
    <t xml:space="preserve">    001 - Obráběcí stroje vč.příslušenství</t>
  </si>
  <si>
    <t>Obráběcí stroje vč.příslušenství</t>
  </si>
  <si>
    <t>Konzolová frézka vertikální F2V-R</t>
  </si>
  <si>
    <t>Poznámka k položce:
Poznámka k položce: - metrické provedení - náhon vřetena regulační s plynulou změnou otáček ve dvou stupích - strojní posuv a rychloposuv v osách X, Y, Z - pohon posuvů regulační s plynulou zněnou - výsuv pinoly ruční a strojní - centrální mazání - chlazení nástroje do řezu - osvětlení pracovního prostoru - bezpečnostní kryt a kryt pracovního prostoru - 400 V / 50 Hz - provedení CE</t>
  </si>
  <si>
    <t>Hlavní motor s brzdou</t>
  </si>
  <si>
    <t>Obrážecí hlava HOB2</t>
  </si>
  <si>
    <t>Univerzální dělící přístroj DU 200</t>
  </si>
  <si>
    <t>Montážní příslušenství</t>
  </si>
  <si>
    <t>Otočný stůl ruční vč. dělení pr. 250</t>
  </si>
  <si>
    <t>Upínka</t>
  </si>
  <si>
    <t>Strojní svěrák pevný 125</t>
  </si>
  <si>
    <t>Strojní svěrák otočný a sklopný 125</t>
  </si>
  <si>
    <t>Frézovací trn krátký ISO 40 x 16 x 37</t>
  </si>
  <si>
    <t>Frézovací trn krátký ISO 40 x 27 x 37</t>
  </si>
  <si>
    <t>Frézovací trn krátký ISO 40 x 32 x 37</t>
  </si>
  <si>
    <t>Redukční pouzdro ISO 40 / Morse 2</t>
  </si>
  <si>
    <t>Redukční pouzdro ISO 40 / Morse 3</t>
  </si>
  <si>
    <t>Vrtačkové sklíčidlo samosvorné ISO40 / 3-16mm</t>
  </si>
  <si>
    <t>Upínací pouzdro pro kleštiny ISO 40 x 70 / ER40</t>
  </si>
  <si>
    <t>Sada kleštin ER40 3-26 mm / 24 ks</t>
  </si>
  <si>
    <t>Klíč na matice kleštin ER40</t>
  </si>
  <si>
    <t>Centrální rozvod chladící kapaliny, čištění, filtrace</t>
  </si>
  <si>
    <t>Transportní ližiny</t>
  </si>
  <si>
    <t>Přepravní obal</t>
  </si>
  <si>
    <t>Pružné ustavovací podložky</t>
  </si>
  <si>
    <t>Dopravní náklady,manipulace na místě,uvedení do provozu, zaškolení obsluhy</t>
  </si>
  <si>
    <t xml:space="preserve">Číslicová indikace polohy </t>
  </si>
  <si>
    <t xml:space="preserve">mikrometr třmenový 0-25 ČSN 251420 </t>
  </si>
  <si>
    <t xml:space="preserve">mikrometr třmenový 50-75 ČSN 251420 </t>
  </si>
  <si>
    <t>čís. úchylkoměr 60 251811 0-10 0.01mm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</si>
</sst>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16" fillId="0" borderId="0" xfId="0" applyNumberFormat="1" applyFont="1"/>
    <xf numFmtId="166" fontId="19" fillId="0" borderId="8" xfId="0" applyNumberFormat="1" applyFont="1" applyBorder="1"/>
    <xf numFmtId="166" fontId="19" fillId="0" borderId="18" xfId="0" applyNumberFormat="1" applyFont="1" applyBorder="1"/>
    <xf numFmtId="4" fontId="2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9" xfId="0" applyFont="1" applyBorder="1"/>
    <xf numFmtId="166" fontId="8" fillId="0" borderId="0" xfId="0" applyNumberFormat="1" applyFont="1"/>
    <xf numFmtId="166" fontId="8" fillId="0" borderId="9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7" fontId="14" fillId="0" borderId="20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166" fontId="15" fillId="0" borderId="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66" fontId="15" fillId="0" borderId="17" xfId="0" applyNumberFormat="1" applyFont="1" applyBorder="1" applyAlignment="1">
      <alignment vertical="center"/>
    </xf>
    <xf numFmtId="166" fontId="15" fillId="0" borderId="22" xfId="0" applyNumberFormat="1" applyFont="1" applyBorder="1" applyAlignment="1">
      <alignment vertical="center"/>
    </xf>
    <xf numFmtId="4" fontId="14" fillId="3" borderId="2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50"/>
  <sheetViews>
    <sheetView showGridLines="0" tabSelected="1" view="pageLayout" zoomScale="80" zoomScalePageLayoutView="80" workbookViewId="0" topLeftCell="A1">
      <selection activeCell="F210" sqref="F210"/>
    </sheetView>
  </sheetViews>
  <sheetFormatPr defaultColWidth="8.710937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2:46" ht="36.95" customHeight="1">
      <c r="L2" s="106" t="s">
        <v>2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AT2" s="7" t="s">
        <v>46</v>
      </c>
    </row>
    <row r="3" spans="2:46" ht="6.95" customHeight="1" hidden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44</v>
      </c>
    </row>
    <row r="4" spans="2:46" ht="24.95" customHeight="1" hidden="1">
      <c r="B4" s="10"/>
      <c r="D4" s="11" t="s">
        <v>48</v>
      </c>
      <c r="L4" s="10"/>
      <c r="M4" s="35" t="s">
        <v>5</v>
      </c>
      <c r="AT4" s="7" t="s">
        <v>1</v>
      </c>
    </row>
    <row r="5" spans="2:12" ht="6.95" customHeight="1" hidden="1">
      <c r="B5" s="10"/>
      <c r="L5" s="10"/>
    </row>
    <row r="6" spans="2:12" ht="12" customHeight="1" hidden="1">
      <c r="B6" s="10"/>
      <c r="D6" s="13" t="s">
        <v>6</v>
      </c>
      <c r="L6" s="10"/>
    </row>
    <row r="7" spans="2:12" ht="26.25" customHeight="1" hidden="1">
      <c r="B7" s="10"/>
      <c r="E7" s="104" t="e">
        <f>#REF!</f>
        <v>#REF!</v>
      </c>
      <c r="F7" s="105"/>
      <c r="G7" s="105"/>
      <c r="H7" s="105"/>
      <c r="L7" s="10"/>
    </row>
    <row r="8" spans="2:12" s="1" customFormat="1" ht="12" customHeight="1" hidden="1">
      <c r="B8" s="15"/>
      <c r="D8" s="13" t="s">
        <v>49</v>
      </c>
      <c r="L8" s="15"/>
    </row>
    <row r="9" spans="2:12" s="1" customFormat="1" ht="16.5" customHeight="1" hidden="1">
      <c r="B9" s="15"/>
      <c r="E9" s="102" t="s">
        <v>288</v>
      </c>
      <c r="F9" s="103"/>
      <c r="G9" s="103"/>
      <c r="H9" s="103"/>
      <c r="L9" s="15"/>
    </row>
    <row r="10" spans="2:12" s="1" customFormat="1" ht="12" hidden="1">
      <c r="B10" s="15"/>
      <c r="L10" s="15"/>
    </row>
    <row r="11" spans="2:12" s="1" customFormat="1" ht="12" customHeight="1" hidden="1">
      <c r="B11" s="15"/>
      <c r="D11" s="13" t="s">
        <v>7</v>
      </c>
      <c r="F11" s="12" t="s">
        <v>0</v>
      </c>
      <c r="I11" s="13" t="s">
        <v>8</v>
      </c>
      <c r="J11" s="12" t="s">
        <v>0</v>
      </c>
      <c r="L11" s="15"/>
    </row>
    <row r="12" spans="2:12" s="1" customFormat="1" ht="12" customHeight="1" hidden="1">
      <c r="B12" s="15"/>
      <c r="D12" s="13" t="s">
        <v>9</v>
      </c>
      <c r="F12" s="12" t="s">
        <v>10</v>
      </c>
      <c r="I12" s="13" t="s">
        <v>11</v>
      </c>
      <c r="J12" s="25" t="e">
        <f>#REF!</f>
        <v>#REF!</v>
      </c>
      <c r="L12" s="15"/>
    </row>
    <row r="13" spans="2:12" s="1" customFormat="1" ht="11.1" customHeight="1" hidden="1">
      <c r="B13" s="15"/>
      <c r="L13" s="15"/>
    </row>
    <row r="14" spans="2:12" s="1" customFormat="1" ht="12" customHeight="1" hidden="1">
      <c r="B14" s="15"/>
      <c r="D14" s="13" t="s">
        <v>12</v>
      </c>
      <c r="I14" s="13" t="s">
        <v>13</v>
      </c>
      <c r="J14" s="12" t="e">
        <f>IF(#REF!="","",#REF!)</f>
        <v>#REF!</v>
      </c>
      <c r="L14" s="15"/>
    </row>
    <row r="15" spans="2:12" s="1" customFormat="1" ht="18" customHeight="1" hidden="1">
      <c r="B15" s="15"/>
      <c r="E15" s="12" t="e">
        <f>IF(#REF!="","",#REF!)</f>
        <v>#REF!</v>
      </c>
      <c r="I15" s="13" t="s">
        <v>14</v>
      </c>
      <c r="J15" s="12" t="e">
        <f>IF(#REF!="","",#REF!)</f>
        <v>#REF!</v>
      </c>
      <c r="L15" s="15"/>
    </row>
    <row r="16" spans="2:12" s="1" customFormat="1" ht="6.95" customHeight="1" hidden="1">
      <c r="B16" s="15"/>
      <c r="L16" s="15"/>
    </row>
    <row r="17" spans="2:12" s="1" customFormat="1" ht="12" customHeight="1" hidden="1">
      <c r="B17" s="15"/>
      <c r="D17" s="13" t="s">
        <v>15</v>
      </c>
      <c r="I17" s="13" t="s">
        <v>13</v>
      </c>
      <c r="J17" s="12" t="e">
        <f>#REF!</f>
        <v>#REF!</v>
      </c>
      <c r="L17" s="15"/>
    </row>
    <row r="18" spans="2:12" s="1" customFormat="1" ht="18" customHeight="1" hidden="1">
      <c r="B18" s="15"/>
      <c r="E18" s="108" t="e">
        <f>#REF!</f>
        <v>#REF!</v>
      </c>
      <c r="F18" s="108"/>
      <c r="G18" s="108"/>
      <c r="H18" s="108"/>
      <c r="I18" s="13" t="s">
        <v>14</v>
      </c>
      <c r="J18" s="12" t="e">
        <f>#REF!</f>
        <v>#REF!</v>
      </c>
      <c r="L18" s="15"/>
    </row>
    <row r="19" spans="2:12" s="1" customFormat="1" ht="6.95" customHeight="1" hidden="1">
      <c r="B19" s="15"/>
      <c r="L19" s="15"/>
    </row>
    <row r="20" spans="2:12" s="1" customFormat="1" ht="12" customHeight="1" hidden="1">
      <c r="B20" s="15"/>
      <c r="D20" s="13" t="s">
        <v>16</v>
      </c>
      <c r="I20" s="13" t="s">
        <v>13</v>
      </c>
      <c r="J20" s="12" t="e">
        <f>IF(#REF!="","",#REF!)</f>
        <v>#REF!</v>
      </c>
      <c r="L20" s="15"/>
    </row>
    <row r="21" spans="2:12" s="1" customFormat="1" ht="18" customHeight="1" hidden="1">
      <c r="B21" s="15"/>
      <c r="E21" s="12" t="e">
        <f>IF(#REF!="","",#REF!)</f>
        <v>#REF!</v>
      </c>
      <c r="I21" s="13" t="s">
        <v>14</v>
      </c>
      <c r="J21" s="12" t="e">
        <f>IF(#REF!="","",#REF!)</f>
        <v>#REF!</v>
      </c>
      <c r="L21" s="15"/>
    </row>
    <row r="22" spans="2:12" s="1" customFormat="1" ht="6.95" customHeight="1" hidden="1">
      <c r="B22" s="15"/>
      <c r="L22" s="15"/>
    </row>
    <row r="23" spans="2:12" s="1" customFormat="1" ht="12" customHeight="1" hidden="1">
      <c r="B23" s="15"/>
      <c r="D23" s="13" t="s">
        <v>17</v>
      </c>
      <c r="I23" s="13" t="s">
        <v>13</v>
      </c>
      <c r="J23" s="12" t="e">
        <f>IF(#REF!="","",#REF!)</f>
        <v>#REF!</v>
      </c>
      <c r="L23" s="15"/>
    </row>
    <row r="24" spans="2:12" s="1" customFormat="1" ht="18" customHeight="1" hidden="1">
      <c r="B24" s="15"/>
      <c r="E24" s="12" t="e">
        <f>IF(#REF!="","",#REF!)</f>
        <v>#REF!</v>
      </c>
      <c r="I24" s="13" t="s">
        <v>14</v>
      </c>
      <c r="J24" s="12" t="e">
        <f>IF(#REF!="","",#REF!)</f>
        <v>#REF!</v>
      </c>
      <c r="L24" s="15"/>
    </row>
    <row r="25" spans="2:12" s="1" customFormat="1" ht="6.95" customHeight="1" hidden="1">
      <c r="B25" s="15"/>
      <c r="L25" s="15"/>
    </row>
    <row r="26" spans="2:12" s="1" customFormat="1" ht="12" customHeight="1" hidden="1">
      <c r="B26" s="15"/>
      <c r="D26" s="13" t="s">
        <v>18</v>
      </c>
      <c r="L26" s="15"/>
    </row>
    <row r="27" spans="2:12" s="2" customFormat="1" ht="16.5" customHeight="1" hidden="1">
      <c r="B27" s="36"/>
      <c r="E27" s="109" t="s">
        <v>0</v>
      </c>
      <c r="F27" s="109"/>
      <c r="G27" s="109"/>
      <c r="H27" s="109"/>
      <c r="L27" s="36"/>
    </row>
    <row r="28" spans="2:12" s="1" customFormat="1" ht="6.95" customHeight="1" hidden="1">
      <c r="B28" s="15"/>
      <c r="L28" s="15"/>
    </row>
    <row r="29" spans="2:12" s="1" customFormat="1" ht="6.95" customHeight="1" hidden="1">
      <c r="B29" s="15"/>
      <c r="D29" s="26"/>
      <c r="E29" s="26"/>
      <c r="F29" s="26"/>
      <c r="G29" s="26"/>
      <c r="H29" s="26"/>
      <c r="I29" s="26"/>
      <c r="J29" s="26"/>
      <c r="K29" s="26"/>
      <c r="L29" s="15"/>
    </row>
    <row r="30" spans="2:12" s="1" customFormat="1" ht="25.35" customHeight="1" hidden="1">
      <c r="B30" s="15"/>
      <c r="D30" s="37" t="s">
        <v>19</v>
      </c>
      <c r="J30" s="34">
        <f>ROUND(J118,2)</f>
        <v>0</v>
      </c>
      <c r="L30" s="15"/>
    </row>
    <row r="31" spans="2:12" s="1" customFormat="1" ht="6.95" customHeight="1" hidden="1">
      <c r="B31" s="15"/>
      <c r="D31" s="26"/>
      <c r="E31" s="26"/>
      <c r="F31" s="26"/>
      <c r="G31" s="26"/>
      <c r="H31" s="26"/>
      <c r="I31" s="26"/>
      <c r="J31" s="26"/>
      <c r="K31" s="26"/>
      <c r="L31" s="15"/>
    </row>
    <row r="32" spans="2:12" s="1" customFormat="1" ht="14.45" customHeight="1" hidden="1">
      <c r="B32" s="15"/>
      <c r="F32" s="17" t="s">
        <v>21</v>
      </c>
      <c r="I32" s="17" t="s">
        <v>20</v>
      </c>
      <c r="J32" s="17" t="s">
        <v>22</v>
      </c>
      <c r="L32" s="15"/>
    </row>
    <row r="33" spans="2:12" s="1" customFormat="1" ht="14.45" customHeight="1" hidden="1">
      <c r="B33" s="15"/>
      <c r="D33" s="38" t="s">
        <v>23</v>
      </c>
      <c r="E33" s="13" t="s">
        <v>24</v>
      </c>
      <c r="F33" s="39">
        <f>ROUND((SUM(BE118:BE224)),2)</f>
        <v>0</v>
      </c>
      <c r="I33" s="40">
        <v>0.21</v>
      </c>
      <c r="J33" s="39">
        <f>ROUND(((SUM(BE118:BE224))*I33),2)</f>
        <v>0</v>
      </c>
      <c r="L33" s="15"/>
    </row>
    <row r="34" spans="2:12" s="1" customFormat="1" ht="14.45" customHeight="1" hidden="1">
      <c r="B34" s="15"/>
      <c r="E34" s="13" t="s">
        <v>25</v>
      </c>
      <c r="F34" s="39">
        <f>ROUND((SUM(BF118:BF224)),2)</f>
        <v>0</v>
      </c>
      <c r="I34" s="40">
        <v>0.15</v>
      </c>
      <c r="J34" s="39">
        <f>ROUND(((SUM(BF118:BF224))*I34),2)</f>
        <v>0</v>
      </c>
      <c r="L34" s="15"/>
    </row>
    <row r="35" spans="2:12" s="1" customFormat="1" ht="14.45" customHeight="1" hidden="1">
      <c r="B35" s="15"/>
      <c r="E35" s="13" t="s">
        <v>26</v>
      </c>
      <c r="F35" s="39">
        <f>ROUND((SUM(BG118:BG224)),2)</f>
        <v>0</v>
      </c>
      <c r="I35" s="40">
        <v>0.21</v>
      </c>
      <c r="J35" s="39">
        <f>0</f>
        <v>0</v>
      </c>
      <c r="L35" s="15"/>
    </row>
    <row r="36" spans="2:12" s="1" customFormat="1" ht="14.45" customHeight="1" hidden="1">
      <c r="B36" s="15"/>
      <c r="E36" s="13" t="s">
        <v>27</v>
      </c>
      <c r="F36" s="39">
        <f>ROUND((SUM(BH118:BH224)),2)</f>
        <v>0</v>
      </c>
      <c r="I36" s="40">
        <v>0.15</v>
      </c>
      <c r="J36" s="39">
        <f>0</f>
        <v>0</v>
      </c>
      <c r="L36" s="15"/>
    </row>
    <row r="37" spans="2:12" s="1" customFormat="1" ht="14.45" customHeight="1" hidden="1">
      <c r="B37" s="15"/>
      <c r="E37" s="13" t="s">
        <v>28</v>
      </c>
      <c r="F37" s="39">
        <f>ROUND((SUM(BI118:BI224)),2)</f>
        <v>0</v>
      </c>
      <c r="I37" s="40">
        <v>0</v>
      </c>
      <c r="J37" s="39">
        <f>0</f>
        <v>0</v>
      </c>
      <c r="L37" s="15"/>
    </row>
    <row r="38" spans="2:12" s="1" customFormat="1" ht="6.95" customHeight="1" hidden="1">
      <c r="B38" s="15"/>
      <c r="L38" s="15"/>
    </row>
    <row r="39" spans="2:12" s="1" customFormat="1" ht="25.35" customHeight="1" hidden="1">
      <c r="B39" s="15"/>
      <c r="C39" s="41"/>
      <c r="D39" s="42" t="s">
        <v>29</v>
      </c>
      <c r="E39" s="28"/>
      <c r="F39" s="28"/>
      <c r="G39" s="43" t="s">
        <v>30</v>
      </c>
      <c r="H39" s="44" t="s">
        <v>31</v>
      </c>
      <c r="I39" s="28"/>
      <c r="J39" s="45">
        <f>SUM(J30:J37)</f>
        <v>0</v>
      </c>
      <c r="K39" s="46"/>
      <c r="L39" s="15"/>
    </row>
    <row r="40" spans="2:12" s="1" customFormat="1" ht="14.45" customHeight="1" hidden="1">
      <c r="B40" s="15"/>
      <c r="L40" s="15"/>
    </row>
    <row r="41" spans="2:12" ht="14.45" customHeight="1" hidden="1">
      <c r="B41" s="10"/>
      <c r="L41" s="10"/>
    </row>
    <row r="42" spans="2:12" ht="14.45" customHeight="1" hidden="1">
      <c r="B42" s="10"/>
      <c r="L42" s="10"/>
    </row>
    <row r="43" spans="2:12" ht="14.45" customHeight="1" hidden="1">
      <c r="B43" s="10"/>
      <c r="L43" s="10"/>
    </row>
    <row r="44" spans="2:12" ht="14.45" customHeight="1" hidden="1">
      <c r="B44" s="10"/>
      <c r="L44" s="10"/>
    </row>
    <row r="45" spans="2:12" ht="14.45" customHeight="1" hidden="1">
      <c r="B45" s="10"/>
      <c r="L45" s="10"/>
    </row>
    <row r="46" spans="2:12" ht="14.45" customHeight="1" hidden="1">
      <c r="B46" s="10"/>
      <c r="L46" s="10"/>
    </row>
    <row r="47" spans="2:12" ht="14.45" customHeight="1" hidden="1">
      <c r="B47" s="10"/>
      <c r="L47" s="10"/>
    </row>
    <row r="48" spans="2:12" ht="14.45" customHeight="1" hidden="1">
      <c r="B48" s="10"/>
      <c r="L48" s="10"/>
    </row>
    <row r="49" spans="2:12" ht="14.45" customHeight="1" hidden="1">
      <c r="B49" s="10"/>
      <c r="L49" s="10"/>
    </row>
    <row r="50" spans="2:12" s="1" customFormat="1" ht="14.45" customHeight="1" hidden="1">
      <c r="B50" s="15"/>
      <c r="D50" s="18" t="s">
        <v>32</v>
      </c>
      <c r="E50" s="19"/>
      <c r="F50" s="19"/>
      <c r="G50" s="18" t="s">
        <v>33</v>
      </c>
      <c r="H50" s="19"/>
      <c r="I50" s="19"/>
      <c r="J50" s="19"/>
      <c r="K50" s="19"/>
      <c r="L50" s="15"/>
    </row>
    <row r="51" spans="2:12" ht="12" hidden="1">
      <c r="B51" s="10"/>
      <c r="L51" s="10"/>
    </row>
    <row r="52" spans="2:12" ht="12" hidden="1">
      <c r="B52" s="10"/>
      <c r="L52" s="10"/>
    </row>
    <row r="53" spans="2:12" ht="12" hidden="1">
      <c r="B53" s="10"/>
      <c r="L53" s="10"/>
    </row>
    <row r="54" spans="2:12" ht="12" hidden="1">
      <c r="B54" s="10"/>
      <c r="L54" s="10"/>
    </row>
    <row r="55" spans="2:12" ht="12" hidden="1">
      <c r="B55" s="10"/>
      <c r="L55" s="10"/>
    </row>
    <row r="56" spans="2:12" ht="12" hidden="1">
      <c r="B56" s="10"/>
      <c r="L56" s="10"/>
    </row>
    <row r="57" spans="2:12" ht="12" hidden="1">
      <c r="B57" s="10"/>
      <c r="L57" s="10"/>
    </row>
    <row r="58" spans="2:12" ht="12" hidden="1">
      <c r="B58" s="10"/>
      <c r="L58" s="10"/>
    </row>
    <row r="59" spans="2:12" ht="12" hidden="1">
      <c r="B59" s="10"/>
      <c r="L59" s="10"/>
    </row>
    <row r="60" spans="2:12" ht="12" hidden="1">
      <c r="B60" s="10"/>
      <c r="L60" s="10"/>
    </row>
    <row r="61" spans="2:12" s="1" customFormat="1" ht="12.75" hidden="1">
      <c r="B61" s="15"/>
      <c r="D61" s="20" t="s">
        <v>34</v>
      </c>
      <c r="E61" s="16"/>
      <c r="F61" s="47" t="s">
        <v>35</v>
      </c>
      <c r="G61" s="20" t="s">
        <v>34</v>
      </c>
      <c r="H61" s="16"/>
      <c r="I61" s="16"/>
      <c r="J61" s="48" t="s">
        <v>35</v>
      </c>
      <c r="K61" s="16"/>
      <c r="L61" s="15"/>
    </row>
    <row r="62" spans="2:12" ht="12" hidden="1">
      <c r="B62" s="10"/>
      <c r="L62" s="10"/>
    </row>
    <row r="63" spans="2:12" ht="12" hidden="1">
      <c r="B63" s="10"/>
      <c r="L63" s="10"/>
    </row>
    <row r="64" spans="2:12" ht="12" hidden="1">
      <c r="B64" s="10"/>
      <c r="L64" s="10"/>
    </row>
    <row r="65" spans="2:12" s="1" customFormat="1" ht="12.75" hidden="1">
      <c r="B65" s="15"/>
      <c r="D65" s="18" t="s">
        <v>36</v>
      </c>
      <c r="E65" s="19"/>
      <c r="F65" s="19"/>
      <c r="G65" s="18" t="s">
        <v>37</v>
      </c>
      <c r="H65" s="19"/>
      <c r="I65" s="19"/>
      <c r="J65" s="19"/>
      <c r="K65" s="19"/>
      <c r="L65" s="15"/>
    </row>
    <row r="66" spans="2:12" ht="12" hidden="1">
      <c r="B66" s="10"/>
      <c r="L66" s="10"/>
    </row>
    <row r="67" spans="2:12" ht="12" hidden="1">
      <c r="B67" s="10"/>
      <c r="L67" s="10"/>
    </row>
    <row r="68" spans="2:12" ht="12" hidden="1">
      <c r="B68" s="10"/>
      <c r="L68" s="10"/>
    </row>
    <row r="69" spans="2:12" ht="12" hidden="1">
      <c r="B69" s="10"/>
      <c r="L69" s="10"/>
    </row>
    <row r="70" spans="2:12" ht="12" hidden="1">
      <c r="B70" s="10"/>
      <c r="L70" s="10"/>
    </row>
    <row r="71" spans="2:12" ht="12" hidden="1">
      <c r="B71" s="10"/>
      <c r="L71" s="10"/>
    </row>
    <row r="72" spans="2:12" ht="12" hidden="1">
      <c r="B72" s="10"/>
      <c r="L72" s="10"/>
    </row>
    <row r="73" spans="2:12" ht="12" hidden="1">
      <c r="B73" s="10"/>
      <c r="L73" s="10"/>
    </row>
    <row r="74" spans="2:12" ht="12" hidden="1">
      <c r="B74" s="10"/>
      <c r="L74" s="10"/>
    </row>
    <row r="75" spans="2:12" ht="12" hidden="1">
      <c r="B75" s="10"/>
      <c r="L75" s="10"/>
    </row>
    <row r="76" spans="2:12" s="1" customFormat="1" ht="12.75" hidden="1">
      <c r="B76" s="15"/>
      <c r="D76" s="20" t="s">
        <v>34</v>
      </c>
      <c r="E76" s="16"/>
      <c r="F76" s="47" t="s">
        <v>35</v>
      </c>
      <c r="G76" s="20" t="s">
        <v>34</v>
      </c>
      <c r="H76" s="16"/>
      <c r="I76" s="16"/>
      <c r="J76" s="48" t="s">
        <v>35</v>
      </c>
      <c r="K76" s="16"/>
      <c r="L76" s="15"/>
    </row>
    <row r="77" spans="2:12" s="1" customFormat="1" ht="14.45" customHeight="1" hidden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15"/>
    </row>
    <row r="78" ht="12" hidden="1"/>
    <row r="79" ht="12" hidden="1"/>
    <row r="80" ht="12" hidden="1"/>
    <row r="81" spans="2:12" s="1" customFormat="1" ht="6.95" customHeight="1" hidden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15"/>
    </row>
    <row r="82" spans="2:12" s="1" customFormat="1" ht="24.95" customHeight="1" hidden="1">
      <c r="B82" s="15"/>
      <c r="C82" s="11" t="s">
        <v>50</v>
      </c>
      <c r="L82" s="15"/>
    </row>
    <row r="83" spans="2:12" s="1" customFormat="1" ht="6.95" customHeight="1" hidden="1">
      <c r="B83" s="15"/>
      <c r="L83" s="15"/>
    </row>
    <row r="84" spans="2:12" s="1" customFormat="1" ht="12" customHeight="1" hidden="1">
      <c r="B84" s="15"/>
      <c r="C84" s="13" t="s">
        <v>6</v>
      </c>
      <c r="L84" s="15"/>
    </row>
    <row r="85" spans="2:12" s="1" customFormat="1" ht="26.25" customHeight="1" hidden="1">
      <c r="B85" s="15"/>
      <c r="E85" s="104" t="e">
        <f>E7</f>
        <v>#REF!</v>
      </c>
      <c r="F85" s="105"/>
      <c r="G85" s="105"/>
      <c r="H85" s="105"/>
      <c r="L85" s="15"/>
    </row>
    <row r="86" spans="2:12" s="1" customFormat="1" ht="12" customHeight="1" hidden="1">
      <c r="B86" s="15"/>
      <c r="C86" s="13" t="s">
        <v>49</v>
      </c>
      <c r="L86" s="15"/>
    </row>
    <row r="87" spans="2:12" s="1" customFormat="1" ht="16.5" customHeight="1" hidden="1">
      <c r="B87" s="15"/>
      <c r="E87" s="102" t="str">
        <f>E9</f>
        <v>SO 08 - Příslušenství k frézkám</v>
      </c>
      <c r="F87" s="103"/>
      <c r="G87" s="103"/>
      <c r="H87" s="103"/>
      <c r="L87" s="15"/>
    </row>
    <row r="88" spans="2:12" s="1" customFormat="1" ht="6.95" customHeight="1" hidden="1">
      <c r="B88" s="15"/>
      <c r="L88" s="15"/>
    </row>
    <row r="89" spans="2:12" s="1" customFormat="1" ht="12" customHeight="1" hidden="1">
      <c r="B89" s="15"/>
      <c r="C89" s="13" t="s">
        <v>9</v>
      </c>
      <c r="F89" s="12" t="str">
        <f>F12</f>
        <v xml:space="preserve"> </v>
      </c>
      <c r="I89" s="13" t="s">
        <v>11</v>
      </c>
      <c r="J89" s="25" t="e">
        <f>IF(J12="","",J12)</f>
        <v>#REF!</v>
      </c>
      <c r="L89" s="15"/>
    </row>
    <row r="90" spans="2:12" s="1" customFormat="1" ht="6.95" customHeight="1" hidden="1">
      <c r="B90" s="15"/>
      <c r="L90" s="15"/>
    </row>
    <row r="91" spans="2:12" s="1" customFormat="1" ht="15.2" customHeight="1" hidden="1">
      <c r="B91" s="15"/>
      <c r="C91" s="13" t="s">
        <v>12</v>
      </c>
      <c r="F91" s="12" t="e">
        <f>E15</f>
        <v>#REF!</v>
      </c>
      <c r="I91" s="13" t="s">
        <v>16</v>
      </c>
      <c r="J91" s="14" t="e">
        <f>E21</f>
        <v>#REF!</v>
      </c>
      <c r="L91" s="15"/>
    </row>
    <row r="92" spans="2:12" s="1" customFormat="1" ht="15.2" customHeight="1" hidden="1">
      <c r="B92" s="15"/>
      <c r="C92" s="13" t="s">
        <v>15</v>
      </c>
      <c r="F92" s="12" t="e">
        <f>IF(E18="","",E18)</f>
        <v>#REF!</v>
      </c>
      <c r="I92" s="13" t="s">
        <v>17</v>
      </c>
      <c r="J92" s="14" t="e">
        <f>E24</f>
        <v>#REF!</v>
      </c>
      <c r="L92" s="15"/>
    </row>
    <row r="93" spans="2:12" s="1" customFormat="1" ht="10.35" customHeight="1" hidden="1">
      <c r="B93" s="15"/>
      <c r="L93" s="15"/>
    </row>
    <row r="94" spans="2:12" s="1" customFormat="1" ht="29.25" customHeight="1" hidden="1">
      <c r="B94" s="15"/>
      <c r="C94" s="49" t="s">
        <v>51</v>
      </c>
      <c r="D94" s="41"/>
      <c r="E94" s="41"/>
      <c r="F94" s="41"/>
      <c r="G94" s="41"/>
      <c r="H94" s="41"/>
      <c r="I94" s="41"/>
      <c r="J94" s="50" t="s">
        <v>52</v>
      </c>
      <c r="K94" s="41"/>
      <c r="L94" s="15"/>
    </row>
    <row r="95" spans="2:12" s="1" customFormat="1" ht="10.35" customHeight="1" hidden="1">
      <c r="B95" s="15"/>
      <c r="L95" s="15"/>
    </row>
    <row r="96" spans="2:47" s="1" customFormat="1" ht="23.1" customHeight="1" hidden="1">
      <c r="B96" s="15"/>
      <c r="C96" s="51" t="s">
        <v>53</v>
      </c>
      <c r="J96" s="34">
        <f>J118</f>
        <v>0</v>
      </c>
      <c r="L96" s="15"/>
      <c r="AU96" s="7" t="s">
        <v>54</v>
      </c>
    </row>
    <row r="97" spans="2:12" s="3" customFormat="1" ht="24.95" customHeight="1" hidden="1">
      <c r="B97" s="52"/>
      <c r="D97" s="53" t="s">
        <v>226</v>
      </c>
      <c r="E97" s="54"/>
      <c r="F97" s="54"/>
      <c r="G97" s="54"/>
      <c r="H97" s="54"/>
      <c r="I97" s="54"/>
      <c r="J97" s="55">
        <f>J119</f>
        <v>0</v>
      </c>
      <c r="L97" s="52"/>
    </row>
    <row r="98" spans="2:12" s="4" customFormat="1" ht="20.1" customHeight="1" hidden="1">
      <c r="B98" s="56"/>
      <c r="D98" s="57" t="s">
        <v>289</v>
      </c>
      <c r="E98" s="58"/>
      <c r="F98" s="58"/>
      <c r="G98" s="58"/>
      <c r="H98" s="58"/>
      <c r="I98" s="58"/>
      <c r="J98" s="59">
        <f>J120</f>
        <v>0</v>
      </c>
      <c r="L98" s="56"/>
    </row>
    <row r="99" spans="2:12" s="1" customFormat="1" ht="21.75" customHeight="1" hidden="1">
      <c r="B99" s="15"/>
      <c r="L99" s="15"/>
    </row>
    <row r="100" spans="2:12" s="1" customFormat="1" ht="6.95" customHeight="1" hidden="1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15"/>
    </row>
    <row r="101" ht="12" hidden="1"/>
    <row r="102" ht="12" hidden="1"/>
    <row r="103" ht="12" hidden="1"/>
    <row r="104" spans="2:12" s="1" customFormat="1" ht="6.9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15"/>
    </row>
    <row r="105" spans="2:12" s="1" customFormat="1" ht="24.95" customHeight="1">
      <c r="B105" s="15"/>
      <c r="C105" s="11" t="s">
        <v>55</v>
      </c>
      <c r="L105" s="15"/>
    </row>
    <row r="106" spans="2:12" s="1" customFormat="1" ht="6.95" customHeight="1">
      <c r="B106" s="15"/>
      <c r="L106" s="15"/>
    </row>
    <row r="107" spans="2:12" s="1" customFormat="1" ht="12" customHeight="1">
      <c r="B107" s="15"/>
      <c r="C107" s="13" t="s">
        <v>6</v>
      </c>
      <c r="L107" s="15"/>
    </row>
    <row r="108" spans="2:12" s="1" customFormat="1" ht="26.25" customHeight="1">
      <c r="B108" s="15"/>
      <c r="E108" s="104" t="e">
        <f>E7</f>
        <v>#REF!</v>
      </c>
      <c r="F108" s="105"/>
      <c r="G108" s="105"/>
      <c r="H108" s="105"/>
      <c r="L108" s="15"/>
    </row>
    <row r="109" spans="2:12" s="1" customFormat="1" ht="12" customHeight="1">
      <c r="B109" s="15"/>
      <c r="C109" s="13" t="s">
        <v>49</v>
      </c>
      <c r="L109" s="15"/>
    </row>
    <row r="110" spans="2:12" s="1" customFormat="1" ht="16.5" customHeight="1">
      <c r="B110" s="15"/>
      <c r="E110" s="102" t="str">
        <f>E9</f>
        <v>SO 08 - Příslušenství k frézkám</v>
      </c>
      <c r="F110" s="103"/>
      <c r="G110" s="103"/>
      <c r="H110" s="103"/>
      <c r="L110" s="15"/>
    </row>
    <row r="111" spans="2:12" s="1" customFormat="1" ht="6.95" customHeight="1">
      <c r="B111" s="15"/>
      <c r="L111" s="15"/>
    </row>
    <row r="112" spans="2:12" s="1" customFormat="1" ht="12" customHeight="1">
      <c r="B112" s="15"/>
      <c r="C112" s="13" t="s">
        <v>9</v>
      </c>
      <c r="F112" s="12" t="str">
        <f>F12</f>
        <v xml:space="preserve"> </v>
      </c>
      <c r="I112" s="13" t="s">
        <v>11</v>
      </c>
      <c r="J112" s="25"/>
      <c r="L112" s="15"/>
    </row>
    <row r="113" spans="2:12" s="1" customFormat="1" ht="6.95" customHeight="1">
      <c r="B113" s="15"/>
      <c r="L113" s="15"/>
    </row>
    <row r="114" spans="2:12" s="1" customFormat="1" ht="15.2" customHeight="1">
      <c r="B114" s="15"/>
      <c r="C114" s="13" t="s">
        <v>12</v>
      </c>
      <c r="F114" s="12"/>
      <c r="I114" s="13" t="s">
        <v>16</v>
      </c>
      <c r="J114" s="14"/>
      <c r="L114" s="15"/>
    </row>
    <row r="115" spans="2:12" s="1" customFormat="1" ht="15.2" customHeight="1">
      <c r="B115" s="15"/>
      <c r="C115" s="13" t="s">
        <v>15</v>
      </c>
      <c r="F115" s="12"/>
      <c r="I115" s="13" t="s">
        <v>17</v>
      </c>
      <c r="J115" s="14"/>
      <c r="L115" s="15"/>
    </row>
    <row r="116" spans="2:12" s="1" customFormat="1" ht="10.35" customHeight="1">
      <c r="B116" s="15"/>
      <c r="L116" s="15"/>
    </row>
    <row r="117" spans="2:20" s="5" customFormat="1" ht="29.25" customHeight="1">
      <c r="B117" s="60"/>
      <c r="C117" s="61" t="s">
        <v>56</v>
      </c>
      <c r="D117" s="62" t="s">
        <v>40</v>
      </c>
      <c r="E117" s="62" t="s">
        <v>38</v>
      </c>
      <c r="F117" s="62" t="s">
        <v>39</v>
      </c>
      <c r="G117" s="62" t="s">
        <v>57</v>
      </c>
      <c r="H117" s="62" t="s">
        <v>58</v>
      </c>
      <c r="I117" s="62" t="s">
        <v>59</v>
      </c>
      <c r="J117" s="62" t="s">
        <v>52</v>
      </c>
      <c r="K117" s="63" t="s">
        <v>60</v>
      </c>
      <c r="L117" s="60"/>
      <c r="M117" s="29" t="s">
        <v>0</v>
      </c>
      <c r="N117" s="30" t="s">
        <v>23</v>
      </c>
      <c r="O117" s="30" t="s">
        <v>61</v>
      </c>
      <c r="P117" s="30" t="s">
        <v>62</v>
      </c>
      <c r="Q117" s="30" t="s">
        <v>63</v>
      </c>
      <c r="R117" s="30" t="s">
        <v>64</v>
      </c>
      <c r="S117" s="30" t="s">
        <v>65</v>
      </c>
      <c r="T117" s="31" t="s">
        <v>66</v>
      </c>
    </row>
    <row r="118" spans="2:63" s="1" customFormat="1" ht="23.1" customHeight="1">
      <c r="B118" s="15"/>
      <c r="C118" s="33" t="s">
        <v>67</v>
      </c>
      <c r="J118" s="64">
        <f>BK118</f>
        <v>0</v>
      </c>
      <c r="L118" s="15"/>
      <c r="M118" s="32"/>
      <c r="N118" s="26"/>
      <c r="O118" s="26"/>
      <c r="P118" s="65">
        <f>P119</f>
        <v>0</v>
      </c>
      <c r="Q118" s="26"/>
      <c r="R118" s="65">
        <f>R119</f>
        <v>0</v>
      </c>
      <c r="S118" s="26"/>
      <c r="T118" s="66">
        <f>T119</f>
        <v>0</v>
      </c>
      <c r="AT118" s="7" t="s">
        <v>41</v>
      </c>
      <c r="AU118" s="7" t="s">
        <v>54</v>
      </c>
      <c r="BK118" s="67">
        <f>BK119</f>
        <v>0</v>
      </c>
    </row>
    <row r="119" spans="2:63" s="6" customFormat="1" ht="26.1" customHeight="1">
      <c r="B119" s="68"/>
      <c r="D119" s="69" t="s">
        <v>41</v>
      </c>
      <c r="E119" s="70" t="s">
        <v>68</v>
      </c>
      <c r="F119" s="70" t="s">
        <v>68</v>
      </c>
      <c r="J119" s="71">
        <f>BK119</f>
        <v>0</v>
      </c>
      <c r="L119" s="68"/>
      <c r="M119" s="72"/>
      <c r="P119" s="73">
        <f>P120</f>
        <v>0</v>
      </c>
      <c r="R119" s="73">
        <f>R120</f>
        <v>0</v>
      </c>
      <c r="T119" s="74">
        <f>T120</f>
        <v>0</v>
      </c>
      <c r="AR119" s="69" t="s">
        <v>43</v>
      </c>
      <c r="AT119" s="75" t="s">
        <v>41</v>
      </c>
      <c r="AU119" s="75" t="s">
        <v>42</v>
      </c>
      <c r="AY119" s="69" t="s">
        <v>69</v>
      </c>
      <c r="BK119" s="76">
        <f>BK120</f>
        <v>0</v>
      </c>
    </row>
    <row r="120" spans="2:63" s="6" customFormat="1" ht="23.1" customHeight="1">
      <c r="B120" s="68"/>
      <c r="D120" s="69" t="s">
        <v>41</v>
      </c>
      <c r="E120" s="77" t="s">
        <v>227</v>
      </c>
      <c r="F120" s="77" t="s">
        <v>45</v>
      </c>
      <c r="J120" s="78">
        <f>BK120</f>
        <v>0</v>
      </c>
      <c r="L120" s="68"/>
      <c r="M120" s="72"/>
      <c r="P120" s="73">
        <f>SUM(P121:P224)</f>
        <v>0</v>
      </c>
      <c r="R120" s="73">
        <f>SUM(R121:R224)</f>
        <v>0</v>
      </c>
      <c r="T120" s="74">
        <f>SUM(T121:T224)</f>
        <v>0</v>
      </c>
      <c r="AR120" s="69" t="s">
        <v>43</v>
      </c>
      <c r="AT120" s="75" t="s">
        <v>41</v>
      </c>
      <c r="AU120" s="75" t="s">
        <v>43</v>
      </c>
      <c r="AY120" s="69" t="s">
        <v>69</v>
      </c>
      <c r="BK120" s="76">
        <f>SUM(BK121:BK224)</f>
        <v>0</v>
      </c>
    </row>
    <row r="121" spans="2:65" s="1" customFormat="1" ht="16.5" customHeight="1">
      <c r="B121" s="79"/>
      <c r="C121" s="80" t="s">
        <v>43</v>
      </c>
      <c r="D121" s="80" t="s">
        <v>70</v>
      </c>
      <c r="E121" s="81" t="s">
        <v>228</v>
      </c>
      <c r="F121" s="82" t="s">
        <v>290</v>
      </c>
      <c r="G121" s="83" t="s">
        <v>83</v>
      </c>
      <c r="H121" s="84">
        <v>40</v>
      </c>
      <c r="I121" s="99"/>
      <c r="J121" s="85">
        <f aca="true" t="shared" si="0" ref="J121:J152">ROUND(I121*H121,2)</f>
        <v>0</v>
      </c>
      <c r="K121" s="82" t="s">
        <v>0</v>
      </c>
      <c r="L121" s="15"/>
      <c r="M121" s="86" t="s">
        <v>0</v>
      </c>
      <c r="N121" s="87" t="s">
        <v>24</v>
      </c>
      <c r="O121" s="88">
        <v>0</v>
      </c>
      <c r="P121" s="88">
        <f aca="true" t="shared" si="1" ref="P121:P152">O121*H121</f>
        <v>0</v>
      </c>
      <c r="Q121" s="88">
        <v>0</v>
      </c>
      <c r="R121" s="88">
        <f aca="true" t="shared" si="2" ref="R121:R152">Q121*H121</f>
        <v>0</v>
      </c>
      <c r="S121" s="88">
        <v>0</v>
      </c>
      <c r="T121" s="89">
        <f aca="true" t="shared" si="3" ref="T121:T152">S121*H121</f>
        <v>0</v>
      </c>
      <c r="AR121" s="90" t="s">
        <v>71</v>
      </c>
      <c r="AT121" s="90" t="s">
        <v>70</v>
      </c>
      <c r="AU121" s="90" t="s">
        <v>44</v>
      </c>
      <c r="AY121" s="7" t="s">
        <v>69</v>
      </c>
      <c r="BE121" s="91">
        <f aca="true" t="shared" si="4" ref="BE121:BE152">IF(N121="základní",J121,0)</f>
        <v>0</v>
      </c>
      <c r="BF121" s="91">
        <f aca="true" t="shared" si="5" ref="BF121:BF152">IF(N121="snížená",J121,0)</f>
        <v>0</v>
      </c>
      <c r="BG121" s="91">
        <f aca="true" t="shared" si="6" ref="BG121:BG152">IF(N121="zákl. přenesená",J121,0)</f>
        <v>0</v>
      </c>
      <c r="BH121" s="91">
        <f aca="true" t="shared" si="7" ref="BH121:BH152">IF(N121="sníž. přenesená",J121,0)</f>
        <v>0</v>
      </c>
      <c r="BI121" s="91">
        <f aca="true" t="shared" si="8" ref="BI121:BI152">IF(N121="nulová",J121,0)</f>
        <v>0</v>
      </c>
      <c r="BJ121" s="7" t="s">
        <v>43</v>
      </c>
      <c r="BK121" s="91">
        <f aca="true" t="shared" si="9" ref="BK121:BK152">ROUND(I121*H121,2)</f>
        <v>0</v>
      </c>
      <c r="BL121" s="7" t="s">
        <v>71</v>
      </c>
      <c r="BM121" s="90" t="s">
        <v>44</v>
      </c>
    </row>
    <row r="122" spans="2:65" s="1" customFormat="1" ht="16.5" customHeight="1">
      <c r="B122" s="79"/>
      <c r="C122" s="80" t="s">
        <v>44</v>
      </c>
      <c r="D122" s="80" t="s">
        <v>70</v>
      </c>
      <c r="E122" s="81" t="s">
        <v>229</v>
      </c>
      <c r="F122" s="82" t="s">
        <v>291</v>
      </c>
      <c r="G122" s="83" t="s">
        <v>83</v>
      </c>
      <c r="H122" s="84">
        <v>50</v>
      </c>
      <c r="I122" s="99"/>
      <c r="J122" s="85">
        <f t="shared" si="0"/>
        <v>0</v>
      </c>
      <c r="K122" s="82" t="s">
        <v>0</v>
      </c>
      <c r="L122" s="15"/>
      <c r="M122" s="86" t="s">
        <v>0</v>
      </c>
      <c r="N122" s="87" t="s">
        <v>24</v>
      </c>
      <c r="O122" s="88">
        <v>0</v>
      </c>
      <c r="P122" s="88">
        <f t="shared" si="1"/>
        <v>0</v>
      </c>
      <c r="Q122" s="88">
        <v>0</v>
      </c>
      <c r="R122" s="88">
        <f t="shared" si="2"/>
        <v>0</v>
      </c>
      <c r="S122" s="88">
        <v>0</v>
      </c>
      <c r="T122" s="89">
        <f t="shared" si="3"/>
        <v>0</v>
      </c>
      <c r="AR122" s="90" t="s">
        <v>71</v>
      </c>
      <c r="AT122" s="90" t="s">
        <v>70</v>
      </c>
      <c r="AU122" s="90" t="s">
        <v>44</v>
      </c>
      <c r="AY122" s="7" t="s">
        <v>69</v>
      </c>
      <c r="BE122" s="91">
        <f t="shared" si="4"/>
        <v>0</v>
      </c>
      <c r="BF122" s="91">
        <f t="shared" si="5"/>
        <v>0</v>
      </c>
      <c r="BG122" s="91">
        <f t="shared" si="6"/>
        <v>0</v>
      </c>
      <c r="BH122" s="91">
        <f t="shared" si="7"/>
        <v>0</v>
      </c>
      <c r="BI122" s="91">
        <f t="shared" si="8"/>
        <v>0</v>
      </c>
      <c r="BJ122" s="7" t="s">
        <v>43</v>
      </c>
      <c r="BK122" s="91">
        <f t="shared" si="9"/>
        <v>0</v>
      </c>
      <c r="BL122" s="7" t="s">
        <v>71</v>
      </c>
      <c r="BM122" s="90" t="s">
        <v>71</v>
      </c>
    </row>
    <row r="123" spans="2:65" s="1" customFormat="1" ht="16.5" customHeight="1">
      <c r="B123" s="79"/>
      <c r="C123" s="80" t="s">
        <v>72</v>
      </c>
      <c r="D123" s="80" t="s">
        <v>70</v>
      </c>
      <c r="E123" s="81" t="s">
        <v>230</v>
      </c>
      <c r="F123" s="82" t="s">
        <v>292</v>
      </c>
      <c r="G123" s="83" t="s">
        <v>83</v>
      </c>
      <c r="H123" s="84">
        <v>40</v>
      </c>
      <c r="I123" s="99"/>
      <c r="J123" s="85">
        <f t="shared" si="0"/>
        <v>0</v>
      </c>
      <c r="K123" s="82" t="s">
        <v>0</v>
      </c>
      <c r="L123" s="15"/>
      <c r="M123" s="86" t="s">
        <v>0</v>
      </c>
      <c r="N123" s="87" t="s">
        <v>24</v>
      </c>
      <c r="O123" s="88">
        <v>0</v>
      </c>
      <c r="P123" s="88">
        <f t="shared" si="1"/>
        <v>0</v>
      </c>
      <c r="Q123" s="88">
        <v>0</v>
      </c>
      <c r="R123" s="88">
        <f t="shared" si="2"/>
        <v>0</v>
      </c>
      <c r="S123" s="88">
        <v>0</v>
      </c>
      <c r="T123" s="89">
        <f t="shared" si="3"/>
        <v>0</v>
      </c>
      <c r="AR123" s="90" t="s">
        <v>71</v>
      </c>
      <c r="AT123" s="90" t="s">
        <v>70</v>
      </c>
      <c r="AU123" s="90" t="s">
        <v>44</v>
      </c>
      <c r="AY123" s="7" t="s">
        <v>69</v>
      </c>
      <c r="BE123" s="91">
        <f t="shared" si="4"/>
        <v>0</v>
      </c>
      <c r="BF123" s="91">
        <f t="shared" si="5"/>
        <v>0</v>
      </c>
      <c r="BG123" s="91">
        <f t="shared" si="6"/>
        <v>0</v>
      </c>
      <c r="BH123" s="91">
        <f t="shared" si="7"/>
        <v>0</v>
      </c>
      <c r="BI123" s="91">
        <f t="shared" si="8"/>
        <v>0</v>
      </c>
      <c r="BJ123" s="7" t="s">
        <v>43</v>
      </c>
      <c r="BK123" s="91">
        <f t="shared" si="9"/>
        <v>0</v>
      </c>
      <c r="BL123" s="7" t="s">
        <v>71</v>
      </c>
      <c r="BM123" s="90" t="s">
        <v>73</v>
      </c>
    </row>
    <row r="124" spans="2:65" s="1" customFormat="1" ht="16.5" customHeight="1">
      <c r="B124" s="79"/>
      <c r="C124" s="80" t="s">
        <v>71</v>
      </c>
      <c r="D124" s="80" t="s">
        <v>70</v>
      </c>
      <c r="E124" s="81" t="s">
        <v>231</v>
      </c>
      <c r="F124" s="82" t="s">
        <v>293</v>
      </c>
      <c r="G124" s="83" t="s">
        <v>83</v>
      </c>
      <c r="H124" s="84">
        <v>40</v>
      </c>
      <c r="I124" s="99"/>
      <c r="J124" s="85">
        <f t="shared" si="0"/>
        <v>0</v>
      </c>
      <c r="K124" s="82" t="s">
        <v>0</v>
      </c>
      <c r="L124" s="15"/>
      <c r="M124" s="86" t="s">
        <v>0</v>
      </c>
      <c r="N124" s="87" t="s">
        <v>24</v>
      </c>
      <c r="O124" s="88">
        <v>0</v>
      </c>
      <c r="P124" s="88">
        <f t="shared" si="1"/>
        <v>0</v>
      </c>
      <c r="Q124" s="88">
        <v>0</v>
      </c>
      <c r="R124" s="88">
        <f t="shared" si="2"/>
        <v>0</v>
      </c>
      <c r="S124" s="88">
        <v>0</v>
      </c>
      <c r="T124" s="89">
        <f t="shared" si="3"/>
        <v>0</v>
      </c>
      <c r="AR124" s="90" t="s">
        <v>71</v>
      </c>
      <c r="AT124" s="90" t="s">
        <v>70</v>
      </c>
      <c r="AU124" s="90" t="s">
        <v>44</v>
      </c>
      <c r="AY124" s="7" t="s">
        <v>69</v>
      </c>
      <c r="BE124" s="91">
        <f t="shared" si="4"/>
        <v>0</v>
      </c>
      <c r="BF124" s="91">
        <f t="shared" si="5"/>
        <v>0</v>
      </c>
      <c r="BG124" s="91">
        <f t="shared" si="6"/>
        <v>0</v>
      </c>
      <c r="BH124" s="91">
        <f t="shared" si="7"/>
        <v>0</v>
      </c>
      <c r="BI124" s="91">
        <f t="shared" si="8"/>
        <v>0</v>
      </c>
      <c r="BJ124" s="7" t="s">
        <v>43</v>
      </c>
      <c r="BK124" s="91">
        <f t="shared" si="9"/>
        <v>0</v>
      </c>
      <c r="BL124" s="7" t="s">
        <v>71</v>
      </c>
      <c r="BM124" s="90" t="s">
        <v>74</v>
      </c>
    </row>
    <row r="125" spans="2:65" s="1" customFormat="1" ht="16.5" customHeight="1">
      <c r="B125" s="79"/>
      <c r="C125" s="80" t="s">
        <v>75</v>
      </c>
      <c r="D125" s="80" t="s">
        <v>70</v>
      </c>
      <c r="E125" s="81" t="s">
        <v>232</v>
      </c>
      <c r="F125" s="82" t="s">
        <v>294</v>
      </c>
      <c r="G125" s="83" t="s">
        <v>83</v>
      </c>
      <c r="H125" s="84">
        <v>40</v>
      </c>
      <c r="I125" s="99"/>
      <c r="J125" s="85">
        <f t="shared" si="0"/>
        <v>0</v>
      </c>
      <c r="K125" s="82" t="s">
        <v>0</v>
      </c>
      <c r="L125" s="15"/>
      <c r="M125" s="86" t="s">
        <v>0</v>
      </c>
      <c r="N125" s="87" t="s">
        <v>24</v>
      </c>
      <c r="O125" s="88">
        <v>0</v>
      </c>
      <c r="P125" s="88">
        <f t="shared" si="1"/>
        <v>0</v>
      </c>
      <c r="Q125" s="88">
        <v>0</v>
      </c>
      <c r="R125" s="88">
        <f t="shared" si="2"/>
        <v>0</v>
      </c>
      <c r="S125" s="88">
        <v>0</v>
      </c>
      <c r="T125" s="89">
        <f t="shared" si="3"/>
        <v>0</v>
      </c>
      <c r="AR125" s="90" t="s">
        <v>71</v>
      </c>
      <c r="AT125" s="90" t="s">
        <v>70</v>
      </c>
      <c r="AU125" s="90" t="s">
        <v>44</v>
      </c>
      <c r="AY125" s="7" t="s">
        <v>69</v>
      </c>
      <c r="BE125" s="91">
        <f t="shared" si="4"/>
        <v>0</v>
      </c>
      <c r="BF125" s="91">
        <f t="shared" si="5"/>
        <v>0</v>
      </c>
      <c r="BG125" s="91">
        <f t="shared" si="6"/>
        <v>0</v>
      </c>
      <c r="BH125" s="91">
        <f t="shared" si="7"/>
        <v>0</v>
      </c>
      <c r="BI125" s="91">
        <f t="shared" si="8"/>
        <v>0</v>
      </c>
      <c r="BJ125" s="7" t="s">
        <v>43</v>
      </c>
      <c r="BK125" s="91">
        <f t="shared" si="9"/>
        <v>0</v>
      </c>
      <c r="BL125" s="7" t="s">
        <v>71</v>
      </c>
      <c r="BM125" s="90" t="s">
        <v>76</v>
      </c>
    </row>
    <row r="126" spans="2:65" s="1" customFormat="1" ht="16.5" customHeight="1">
      <c r="B126" s="79"/>
      <c r="C126" s="80" t="s">
        <v>73</v>
      </c>
      <c r="D126" s="80" t="s">
        <v>70</v>
      </c>
      <c r="E126" s="81" t="s">
        <v>233</v>
      </c>
      <c r="F126" s="82" t="s">
        <v>295</v>
      </c>
      <c r="G126" s="83" t="s">
        <v>83</v>
      </c>
      <c r="H126" s="84">
        <v>40</v>
      </c>
      <c r="I126" s="99"/>
      <c r="J126" s="85">
        <f t="shared" si="0"/>
        <v>0</v>
      </c>
      <c r="K126" s="82" t="s">
        <v>0</v>
      </c>
      <c r="L126" s="15"/>
      <c r="M126" s="86" t="s">
        <v>0</v>
      </c>
      <c r="N126" s="87" t="s">
        <v>24</v>
      </c>
      <c r="O126" s="88">
        <v>0</v>
      </c>
      <c r="P126" s="88">
        <f t="shared" si="1"/>
        <v>0</v>
      </c>
      <c r="Q126" s="88">
        <v>0</v>
      </c>
      <c r="R126" s="88">
        <f t="shared" si="2"/>
        <v>0</v>
      </c>
      <c r="S126" s="88">
        <v>0</v>
      </c>
      <c r="T126" s="89">
        <f t="shared" si="3"/>
        <v>0</v>
      </c>
      <c r="AR126" s="90" t="s">
        <v>71</v>
      </c>
      <c r="AT126" s="90" t="s">
        <v>70</v>
      </c>
      <c r="AU126" s="90" t="s">
        <v>44</v>
      </c>
      <c r="AY126" s="7" t="s">
        <v>69</v>
      </c>
      <c r="BE126" s="91">
        <f t="shared" si="4"/>
        <v>0</v>
      </c>
      <c r="BF126" s="91">
        <f t="shared" si="5"/>
        <v>0</v>
      </c>
      <c r="BG126" s="91">
        <f t="shared" si="6"/>
        <v>0</v>
      </c>
      <c r="BH126" s="91">
        <f t="shared" si="7"/>
        <v>0</v>
      </c>
      <c r="BI126" s="91">
        <f t="shared" si="8"/>
        <v>0</v>
      </c>
      <c r="BJ126" s="7" t="s">
        <v>43</v>
      </c>
      <c r="BK126" s="91">
        <f t="shared" si="9"/>
        <v>0</v>
      </c>
      <c r="BL126" s="7" t="s">
        <v>71</v>
      </c>
      <c r="BM126" s="90" t="s">
        <v>77</v>
      </c>
    </row>
    <row r="127" spans="2:65" s="1" customFormat="1" ht="16.5" customHeight="1">
      <c r="B127" s="79"/>
      <c r="C127" s="80" t="s">
        <v>78</v>
      </c>
      <c r="D127" s="80" t="s">
        <v>70</v>
      </c>
      <c r="E127" s="81" t="s">
        <v>234</v>
      </c>
      <c r="F127" s="82" t="s">
        <v>296</v>
      </c>
      <c r="G127" s="83" t="s">
        <v>83</v>
      </c>
      <c r="H127" s="84">
        <v>40</v>
      </c>
      <c r="I127" s="99"/>
      <c r="J127" s="85">
        <f t="shared" si="0"/>
        <v>0</v>
      </c>
      <c r="K127" s="82" t="s">
        <v>0</v>
      </c>
      <c r="L127" s="15"/>
      <c r="M127" s="86" t="s">
        <v>0</v>
      </c>
      <c r="N127" s="87" t="s">
        <v>24</v>
      </c>
      <c r="O127" s="88">
        <v>0</v>
      </c>
      <c r="P127" s="88">
        <f t="shared" si="1"/>
        <v>0</v>
      </c>
      <c r="Q127" s="88">
        <v>0</v>
      </c>
      <c r="R127" s="88">
        <f t="shared" si="2"/>
        <v>0</v>
      </c>
      <c r="S127" s="88">
        <v>0</v>
      </c>
      <c r="T127" s="89">
        <f t="shared" si="3"/>
        <v>0</v>
      </c>
      <c r="AR127" s="90" t="s">
        <v>71</v>
      </c>
      <c r="AT127" s="90" t="s">
        <v>70</v>
      </c>
      <c r="AU127" s="90" t="s">
        <v>44</v>
      </c>
      <c r="AY127" s="7" t="s">
        <v>69</v>
      </c>
      <c r="BE127" s="91">
        <f t="shared" si="4"/>
        <v>0</v>
      </c>
      <c r="BF127" s="91">
        <f t="shared" si="5"/>
        <v>0</v>
      </c>
      <c r="BG127" s="91">
        <f t="shared" si="6"/>
        <v>0</v>
      </c>
      <c r="BH127" s="91">
        <f t="shared" si="7"/>
        <v>0</v>
      </c>
      <c r="BI127" s="91">
        <f t="shared" si="8"/>
        <v>0</v>
      </c>
      <c r="BJ127" s="7" t="s">
        <v>43</v>
      </c>
      <c r="BK127" s="91">
        <f t="shared" si="9"/>
        <v>0</v>
      </c>
      <c r="BL127" s="7" t="s">
        <v>71</v>
      </c>
      <c r="BM127" s="90" t="s">
        <v>79</v>
      </c>
    </row>
    <row r="128" spans="2:65" s="1" customFormat="1" ht="16.5" customHeight="1">
      <c r="B128" s="79"/>
      <c r="C128" s="80" t="s">
        <v>74</v>
      </c>
      <c r="D128" s="80" t="s">
        <v>70</v>
      </c>
      <c r="E128" s="81" t="s">
        <v>235</v>
      </c>
      <c r="F128" s="82" t="s">
        <v>297</v>
      </c>
      <c r="G128" s="83" t="s">
        <v>83</v>
      </c>
      <c r="H128" s="84">
        <v>40</v>
      </c>
      <c r="I128" s="99"/>
      <c r="J128" s="85">
        <f t="shared" si="0"/>
        <v>0</v>
      </c>
      <c r="K128" s="82" t="s">
        <v>0</v>
      </c>
      <c r="L128" s="15"/>
      <c r="M128" s="86" t="s">
        <v>0</v>
      </c>
      <c r="N128" s="87" t="s">
        <v>24</v>
      </c>
      <c r="O128" s="88">
        <v>0</v>
      </c>
      <c r="P128" s="88">
        <f t="shared" si="1"/>
        <v>0</v>
      </c>
      <c r="Q128" s="88">
        <v>0</v>
      </c>
      <c r="R128" s="88">
        <f t="shared" si="2"/>
        <v>0</v>
      </c>
      <c r="S128" s="88">
        <v>0</v>
      </c>
      <c r="T128" s="89">
        <f t="shared" si="3"/>
        <v>0</v>
      </c>
      <c r="AR128" s="90" t="s">
        <v>71</v>
      </c>
      <c r="AT128" s="90" t="s">
        <v>70</v>
      </c>
      <c r="AU128" s="90" t="s">
        <v>44</v>
      </c>
      <c r="AY128" s="7" t="s">
        <v>69</v>
      </c>
      <c r="BE128" s="91">
        <f t="shared" si="4"/>
        <v>0</v>
      </c>
      <c r="BF128" s="91">
        <f t="shared" si="5"/>
        <v>0</v>
      </c>
      <c r="BG128" s="91">
        <f t="shared" si="6"/>
        <v>0</v>
      </c>
      <c r="BH128" s="91">
        <f t="shared" si="7"/>
        <v>0</v>
      </c>
      <c r="BI128" s="91">
        <f t="shared" si="8"/>
        <v>0</v>
      </c>
      <c r="BJ128" s="7" t="s">
        <v>43</v>
      </c>
      <c r="BK128" s="91">
        <f t="shared" si="9"/>
        <v>0</v>
      </c>
      <c r="BL128" s="7" t="s">
        <v>71</v>
      </c>
      <c r="BM128" s="90" t="s">
        <v>80</v>
      </c>
    </row>
    <row r="129" spans="2:65" s="1" customFormat="1" ht="16.5" customHeight="1">
      <c r="B129" s="79"/>
      <c r="C129" s="80" t="s">
        <v>81</v>
      </c>
      <c r="D129" s="80" t="s">
        <v>70</v>
      </c>
      <c r="E129" s="81" t="s">
        <v>236</v>
      </c>
      <c r="F129" s="82" t="s">
        <v>298</v>
      </c>
      <c r="G129" s="83" t="s">
        <v>83</v>
      </c>
      <c r="H129" s="84">
        <v>40</v>
      </c>
      <c r="I129" s="99"/>
      <c r="J129" s="85">
        <f t="shared" si="0"/>
        <v>0</v>
      </c>
      <c r="K129" s="82" t="s">
        <v>0</v>
      </c>
      <c r="L129" s="15"/>
      <c r="M129" s="86" t="s">
        <v>0</v>
      </c>
      <c r="N129" s="87" t="s">
        <v>24</v>
      </c>
      <c r="O129" s="88">
        <v>0</v>
      </c>
      <c r="P129" s="88">
        <f t="shared" si="1"/>
        <v>0</v>
      </c>
      <c r="Q129" s="88">
        <v>0</v>
      </c>
      <c r="R129" s="88">
        <f t="shared" si="2"/>
        <v>0</v>
      </c>
      <c r="S129" s="88">
        <v>0</v>
      </c>
      <c r="T129" s="89">
        <f t="shared" si="3"/>
        <v>0</v>
      </c>
      <c r="AR129" s="90" t="s">
        <v>71</v>
      </c>
      <c r="AT129" s="90" t="s">
        <v>70</v>
      </c>
      <c r="AU129" s="90" t="s">
        <v>44</v>
      </c>
      <c r="AY129" s="7" t="s">
        <v>69</v>
      </c>
      <c r="BE129" s="91">
        <f t="shared" si="4"/>
        <v>0</v>
      </c>
      <c r="BF129" s="91">
        <f t="shared" si="5"/>
        <v>0</v>
      </c>
      <c r="BG129" s="91">
        <f t="shared" si="6"/>
        <v>0</v>
      </c>
      <c r="BH129" s="91">
        <f t="shared" si="7"/>
        <v>0</v>
      </c>
      <c r="BI129" s="91">
        <f t="shared" si="8"/>
        <v>0</v>
      </c>
      <c r="BJ129" s="7" t="s">
        <v>43</v>
      </c>
      <c r="BK129" s="91">
        <f t="shared" si="9"/>
        <v>0</v>
      </c>
      <c r="BL129" s="7" t="s">
        <v>71</v>
      </c>
      <c r="BM129" s="90" t="s">
        <v>82</v>
      </c>
    </row>
    <row r="130" spans="2:65" s="1" customFormat="1" ht="16.5" customHeight="1">
      <c r="B130" s="79"/>
      <c r="C130" s="80" t="s">
        <v>76</v>
      </c>
      <c r="D130" s="80" t="s">
        <v>70</v>
      </c>
      <c r="E130" s="81" t="s">
        <v>237</v>
      </c>
      <c r="F130" s="82" t="s">
        <v>299</v>
      </c>
      <c r="G130" s="83" t="s">
        <v>83</v>
      </c>
      <c r="H130" s="84">
        <v>40</v>
      </c>
      <c r="I130" s="99"/>
      <c r="J130" s="85">
        <f t="shared" si="0"/>
        <v>0</v>
      </c>
      <c r="K130" s="82" t="s">
        <v>0</v>
      </c>
      <c r="L130" s="15"/>
      <c r="M130" s="86" t="s">
        <v>0</v>
      </c>
      <c r="N130" s="87" t="s">
        <v>24</v>
      </c>
      <c r="O130" s="88">
        <v>0</v>
      </c>
      <c r="P130" s="88">
        <f t="shared" si="1"/>
        <v>0</v>
      </c>
      <c r="Q130" s="88">
        <v>0</v>
      </c>
      <c r="R130" s="88">
        <f t="shared" si="2"/>
        <v>0</v>
      </c>
      <c r="S130" s="88">
        <v>0</v>
      </c>
      <c r="T130" s="89">
        <f t="shared" si="3"/>
        <v>0</v>
      </c>
      <c r="AR130" s="90" t="s">
        <v>71</v>
      </c>
      <c r="AT130" s="90" t="s">
        <v>70</v>
      </c>
      <c r="AU130" s="90" t="s">
        <v>44</v>
      </c>
      <c r="AY130" s="7" t="s">
        <v>69</v>
      </c>
      <c r="BE130" s="91">
        <f t="shared" si="4"/>
        <v>0</v>
      </c>
      <c r="BF130" s="91">
        <f t="shared" si="5"/>
        <v>0</v>
      </c>
      <c r="BG130" s="91">
        <f t="shared" si="6"/>
        <v>0</v>
      </c>
      <c r="BH130" s="91">
        <f t="shared" si="7"/>
        <v>0</v>
      </c>
      <c r="BI130" s="91">
        <f t="shared" si="8"/>
        <v>0</v>
      </c>
      <c r="BJ130" s="7" t="s">
        <v>43</v>
      </c>
      <c r="BK130" s="91">
        <f t="shared" si="9"/>
        <v>0</v>
      </c>
      <c r="BL130" s="7" t="s">
        <v>71</v>
      </c>
      <c r="BM130" s="90" t="s">
        <v>84</v>
      </c>
    </row>
    <row r="131" spans="2:65" s="1" customFormat="1" ht="16.5" customHeight="1">
      <c r="B131" s="79"/>
      <c r="C131" s="80" t="s">
        <v>85</v>
      </c>
      <c r="D131" s="80" t="s">
        <v>70</v>
      </c>
      <c r="E131" s="81" t="s">
        <v>238</v>
      </c>
      <c r="F131" s="82" t="s">
        <v>300</v>
      </c>
      <c r="G131" s="83" t="s">
        <v>83</v>
      </c>
      <c r="H131" s="84">
        <v>40</v>
      </c>
      <c r="I131" s="99"/>
      <c r="J131" s="85">
        <f t="shared" si="0"/>
        <v>0</v>
      </c>
      <c r="K131" s="82" t="s">
        <v>0</v>
      </c>
      <c r="L131" s="15"/>
      <c r="M131" s="86" t="s">
        <v>0</v>
      </c>
      <c r="N131" s="87" t="s">
        <v>24</v>
      </c>
      <c r="O131" s="88">
        <v>0</v>
      </c>
      <c r="P131" s="88">
        <f t="shared" si="1"/>
        <v>0</v>
      </c>
      <c r="Q131" s="88">
        <v>0</v>
      </c>
      <c r="R131" s="88">
        <f t="shared" si="2"/>
        <v>0</v>
      </c>
      <c r="S131" s="88">
        <v>0</v>
      </c>
      <c r="T131" s="89">
        <f t="shared" si="3"/>
        <v>0</v>
      </c>
      <c r="AR131" s="90" t="s">
        <v>71</v>
      </c>
      <c r="AT131" s="90" t="s">
        <v>70</v>
      </c>
      <c r="AU131" s="90" t="s">
        <v>44</v>
      </c>
      <c r="AY131" s="7" t="s">
        <v>69</v>
      </c>
      <c r="BE131" s="91">
        <f t="shared" si="4"/>
        <v>0</v>
      </c>
      <c r="BF131" s="91">
        <f t="shared" si="5"/>
        <v>0</v>
      </c>
      <c r="BG131" s="91">
        <f t="shared" si="6"/>
        <v>0</v>
      </c>
      <c r="BH131" s="91">
        <f t="shared" si="7"/>
        <v>0</v>
      </c>
      <c r="BI131" s="91">
        <f t="shared" si="8"/>
        <v>0</v>
      </c>
      <c r="BJ131" s="7" t="s">
        <v>43</v>
      </c>
      <c r="BK131" s="91">
        <f t="shared" si="9"/>
        <v>0</v>
      </c>
      <c r="BL131" s="7" t="s">
        <v>71</v>
      </c>
      <c r="BM131" s="90" t="s">
        <v>86</v>
      </c>
    </row>
    <row r="132" spans="2:65" s="1" customFormat="1" ht="16.5" customHeight="1">
      <c r="B132" s="79"/>
      <c r="C132" s="80" t="s">
        <v>77</v>
      </c>
      <c r="D132" s="80" t="s">
        <v>70</v>
      </c>
      <c r="E132" s="81" t="s">
        <v>239</v>
      </c>
      <c r="F132" s="82" t="s">
        <v>301</v>
      </c>
      <c r="G132" s="83" t="s">
        <v>83</v>
      </c>
      <c r="H132" s="84">
        <v>40</v>
      </c>
      <c r="I132" s="99"/>
      <c r="J132" s="85">
        <f t="shared" si="0"/>
        <v>0</v>
      </c>
      <c r="K132" s="82" t="s">
        <v>0</v>
      </c>
      <c r="L132" s="15"/>
      <c r="M132" s="86" t="s">
        <v>0</v>
      </c>
      <c r="N132" s="87" t="s">
        <v>24</v>
      </c>
      <c r="O132" s="88">
        <v>0</v>
      </c>
      <c r="P132" s="88">
        <f t="shared" si="1"/>
        <v>0</v>
      </c>
      <c r="Q132" s="88">
        <v>0</v>
      </c>
      <c r="R132" s="88">
        <f t="shared" si="2"/>
        <v>0</v>
      </c>
      <c r="S132" s="88">
        <v>0</v>
      </c>
      <c r="T132" s="89">
        <f t="shared" si="3"/>
        <v>0</v>
      </c>
      <c r="AR132" s="90" t="s">
        <v>71</v>
      </c>
      <c r="AT132" s="90" t="s">
        <v>70</v>
      </c>
      <c r="AU132" s="90" t="s">
        <v>44</v>
      </c>
      <c r="AY132" s="7" t="s">
        <v>69</v>
      </c>
      <c r="BE132" s="91">
        <f t="shared" si="4"/>
        <v>0</v>
      </c>
      <c r="BF132" s="91">
        <f t="shared" si="5"/>
        <v>0</v>
      </c>
      <c r="BG132" s="91">
        <f t="shared" si="6"/>
        <v>0</v>
      </c>
      <c r="BH132" s="91">
        <f t="shared" si="7"/>
        <v>0</v>
      </c>
      <c r="BI132" s="91">
        <f t="shared" si="8"/>
        <v>0</v>
      </c>
      <c r="BJ132" s="7" t="s">
        <v>43</v>
      </c>
      <c r="BK132" s="91">
        <f t="shared" si="9"/>
        <v>0</v>
      </c>
      <c r="BL132" s="7" t="s">
        <v>71</v>
      </c>
      <c r="BM132" s="90" t="s">
        <v>87</v>
      </c>
    </row>
    <row r="133" spans="2:65" s="1" customFormat="1" ht="16.5" customHeight="1">
      <c r="B133" s="79"/>
      <c r="C133" s="80" t="s">
        <v>88</v>
      </c>
      <c r="D133" s="80" t="s">
        <v>70</v>
      </c>
      <c r="E133" s="81" t="s">
        <v>240</v>
      </c>
      <c r="F133" s="82" t="s">
        <v>302</v>
      </c>
      <c r="G133" s="83" t="s">
        <v>83</v>
      </c>
      <c r="H133" s="84">
        <v>40</v>
      </c>
      <c r="I133" s="99"/>
      <c r="J133" s="85">
        <f t="shared" si="0"/>
        <v>0</v>
      </c>
      <c r="K133" s="82" t="s">
        <v>0</v>
      </c>
      <c r="L133" s="15"/>
      <c r="M133" s="86" t="s">
        <v>0</v>
      </c>
      <c r="N133" s="87" t="s">
        <v>24</v>
      </c>
      <c r="O133" s="88">
        <v>0</v>
      </c>
      <c r="P133" s="88">
        <f t="shared" si="1"/>
        <v>0</v>
      </c>
      <c r="Q133" s="88">
        <v>0</v>
      </c>
      <c r="R133" s="88">
        <f t="shared" si="2"/>
        <v>0</v>
      </c>
      <c r="S133" s="88">
        <v>0</v>
      </c>
      <c r="T133" s="89">
        <f t="shared" si="3"/>
        <v>0</v>
      </c>
      <c r="AR133" s="90" t="s">
        <v>71</v>
      </c>
      <c r="AT133" s="90" t="s">
        <v>70</v>
      </c>
      <c r="AU133" s="90" t="s">
        <v>44</v>
      </c>
      <c r="AY133" s="7" t="s">
        <v>69</v>
      </c>
      <c r="BE133" s="91">
        <f t="shared" si="4"/>
        <v>0</v>
      </c>
      <c r="BF133" s="91">
        <f t="shared" si="5"/>
        <v>0</v>
      </c>
      <c r="BG133" s="91">
        <f t="shared" si="6"/>
        <v>0</v>
      </c>
      <c r="BH133" s="91">
        <f t="shared" si="7"/>
        <v>0</v>
      </c>
      <c r="BI133" s="91">
        <f t="shared" si="8"/>
        <v>0</v>
      </c>
      <c r="BJ133" s="7" t="s">
        <v>43</v>
      </c>
      <c r="BK133" s="91">
        <f t="shared" si="9"/>
        <v>0</v>
      </c>
      <c r="BL133" s="7" t="s">
        <v>71</v>
      </c>
      <c r="BM133" s="90" t="s">
        <v>89</v>
      </c>
    </row>
    <row r="134" spans="2:65" s="1" customFormat="1" ht="16.5" customHeight="1">
      <c r="B134" s="79"/>
      <c r="C134" s="80" t="s">
        <v>79</v>
      </c>
      <c r="D134" s="80" t="s">
        <v>70</v>
      </c>
      <c r="E134" s="81" t="s">
        <v>241</v>
      </c>
      <c r="F134" s="82" t="s">
        <v>303</v>
      </c>
      <c r="G134" s="83" t="s">
        <v>83</v>
      </c>
      <c r="H134" s="84">
        <v>20</v>
      </c>
      <c r="I134" s="99"/>
      <c r="J134" s="85">
        <f t="shared" si="0"/>
        <v>0</v>
      </c>
      <c r="K134" s="82" t="s">
        <v>0</v>
      </c>
      <c r="L134" s="15"/>
      <c r="M134" s="86" t="s">
        <v>0</v>
      </c>
      <c r="N134" s="87" t="s">
        <v>24</v>
      </c>
      <c r="O134" s="88">
        <v>0</v>
      </c>
      <c r="P134" s="88">
        <f t="shared" si="1"/>
        <v>0</v>
      </c>
      <c r="Q134" s="88">
        <v>0</v>
      </c>
      <c r="R134" s="88">
        <f t="shared" si="2"/>
        <v>0</v>
      </c>
      <c r="S134" s="88">
        <v>0</v>
      </c>
      <c r="T134" s="89">
        <f t="shared" si="3"/>
        <v>0</v>
      </c>
      <c r="AR134" s="90" t="s">
        <v>71</v>
      </c>
      <c r="AT134" s="90" t="s">
        <v>70</v>
      </c>
      <c r="AU134" s="90" t="s">
        <v>44</v>
      </c>
      <c r="AY134" s="7" t="s">
        <v>69</v>
      </c>
      <c r="BE134" s="91">
        <f t="shared" si="4"/>
        <v>0</v>
      </c>
      <c r="BF134" s="91">
        <f t="shared" si="5"/>
        <v>0</v>
      </c>
      <c r="BG134" s="91">
        <f t="shared" si="6"/>
        <v>0</v>
      </c>
      <c r="BH134" s="91">
        <f t="shared" si="7"/>
        <v>0</v>
      </c>
      <c r="BI134" s="91">
        <f t="shared" si="8"/>
        <v>0</v>
      </c>
      <c r="BJ134" s="7" t="s">
        <v>43</v>
      </c>
      <c r="BK134" s="91">
        <f t="shared" si="9"/>
        <v>0</v>
      </c>
      <c r="BL134" s="7" t="s">
        <v>71</v>
      </c>
      <c r="BM134" s="90" t="s">
        <v>90</v>
      </c>
    </row>
    <row r="135" spans="2:65" s="1" customFormat="1" ht="16.5" customHeight="1">
      <c r="B135" s="79"/>
      <c r="C135" s="80" t="s">
        <v>4</v>
      </c>
      <c r="D135" s="80" t="s">
        <v>70</v>
      </c>
      <c r="E135" s="81" t="s">
        <v>242</v>
      </c>
      <c r="F135" s="82" t="s">
        <v>304</v>
      </c>
      <c r="G135" s="83" t="s">
        <v>83</v>
      </c>
      <c r="H135" s="84">
        <v>20</v>
      </c>
      <c r="I135" s="99"/>
      <c r="J135" s="85">
        <f t="shared" si="0"/>
        <v>0</v>
      </c>
      <c r="K135" s="82" t="s">
        <v>0</v>
      </c>
      <c r="L135" s="15"/>
      <c r="M135" s="86" t="s">
        <v>0</v>
      </c>
      <c r="N135" s="87" t="s">
        <v>24</v>
      </c>
      <c r="O135" s="88">
        <v>0</v>
      </c>
      <c r="P135" s="88">
        <f t="shared" si="1"/>
        <v>0</v>
      </c>
      <c r="Q135" s="88">
        <v>0</v>
      </c>
      <c r="R135" s="88">
        <f t="shared" si="2"/>
        <v>0</v>
      </c>
      <c r="S135" s="88">
        <v>0</v>
      </c>
      <c r="T135" s="89">
        <f t="shared" si="3"/>
        <v>0</v>
      </c>
      <c r="AR135" s="90" t="s">
        <v>71</v>
      </c>
      <c r="AT135" s="90" t="s">
        <v>70</v>
      </c>
      <c r="AU135" s="90" t="s">
        <v>44</v>
      </c>
      <c r="AY135" s="7" t="s">
        <v>69</v>
      </c>
      <c r="BE135" s="91">
        <f t="shared" si="4"/>
        <v>0</v>
      </c>
      <c r="BF135" s="91">
        <f t="shared" si="5"/>
        <v>0</v>
      </c>
      <c r="BG135" s="91">
        <f t="shared" si="6"/>
        <v>0</v>
      </c>
      <c r="BH135" s="91">
        <f t="shared" si="7"/>
        <v>0</v>
      </c>
      <c r="BI135" s="91">
        <f t="shared" si="8"/>
        <v>0</v>
      </c>
      <c r="BJ135" s="7" t="s">
        <v>43</v>
      </c>
      <c r="BK135" s="91">
        <f t="shared" si="9"/>
        <v>0</v>
      </c>
      <c r="BL135" s="7" t="s">
        <v>71</v>
      </c>
      <c r="BM135" s="90" t="s">
        <v>91</v>
      </c>
    </row>
    <row r="136" spans="2:65" s="1" customFormat="1" ht="16.5" customHeight="1">
      <c r="B136" s="79"/>
      <c r="C136" s="80" t="s">
        <v>80</v>
      </c>
      <c r="D136" s="80" t="s">
        <v>70</v>
      </c>
      <c r="E136" s="81" t="s">
        <v>243</v>
      </c>
      <c r="F136" s="82" t="s">
        <v>305</v>
      </c>
      <c r="G136" s="83" t="s">
        <v>83</v>
      </c>
      <c r="H136" s="84">
        <v>5</v>
      </c>
      <c r="I136" s="99"/>
      <c r="J136" s="85">
        <f t="shared" si="0"/>
        <v>0</v>
      </c>
      <c r="K136" s="82" t="s">
        <v>0</v>
      </c>
      <c r="L136" s="15"/>
      <c r="M136" s="86" t="s">
        <v>0</v>
      </c>
      <c r="N136" s="87" t="s">
        <v>24</v>
      </c>
      <c r="O136" s="88">
        <v>0</v>
      </c>
      <c r="P136" s="88">
        <f t="shared" si="1"/>
        <v>0</v>
      </c>
      <c r="Q136" s="88">
        <v>0</v>
      </c>
      <c r="R136" s="88">
        <f t="shared" si="2"/>
        <v>0</v>
      </c>
      <c r="S136" s="88">
        <v>0</v>
      </c>
      <c r="T136" s="89">
        <f t="shared" si="3"/>
        <v>0</v>
      </c>
      <c r="AR136" s="90" t="s">
        <v>71</v>
      </c>
      <c r="AT136" s="90" t="s">
        <v>70</v>
      </c>
      <c r="AU136" s="90" t="s">
        <v>44</v>
      </c>
      <c r="AY136" s="7" t="s">
        <v>69</v>
      </c>
      <c r="BE136" s="91">
        <f t="shared" si="4"/>
        <v>0</v>
      </c>
      <c r="BF136" s="91">
        <f t="shared" si="5"/>
        <v>0</v>
      </c>
      <c r="BG136" s="91">
        <f t="shared" si="6"/>
        <v>0</v>
      </c>
      <c r="BH136" s="91">
        <f t="shared" si="7"/>
        <v>0</v>
      </c>
      <c r="BI136" s="91">
        <f t="shared" si="8"/>
        <v>0</v>
      </c>
      <c r="BJ136" s="7" t="s">
        <v>43</v>
      </c>
      <c r="BK136" s="91">
        <f t="shared" si="9"/>
        <v>0</v>
      </c>
      <c r="BL136" s="7" t="s">
        <v>71</v>
      </c>
      <c r="BM136" s="90" t="s">
        <v>92</v>
      </c>
    </row>
    <row r="137" spans="2:65" s="1" customFormat="1" ht="16.5" customHeight="1">
      <c r="B137" s="79"/>
      <c r="C137" s="80" t="s">
        <v>93</v>
      </c>
      <c r="D137" s="80" t="s">
        <v>70</v>
      </c>
      <c r="E137" s="81" t="s">
        <v>244</v>
      </c>
      <c r="F137" s="82" t="s">
        <v>306</v>
      </c>
      <c r="G137" s="83" t="s">
        <v>83</v>
      </c>
      <c r="H137" s="84">
        <v>5</v>
      </c>
      <c r="I137" s="99"/>
      <c r="J137" s="85">
        <f t="shared" si="0"/>
        <v>0</v>
      </c>
      <c r="K137" s="82" t="s">
        <v>0</v>
      </c>
      <c r="L137" s="15"/>
      <c r="M137" s="86" t="s">
        <v>0</v>
      </c>
      <c r="N137" s="87" t="s">
        <v>24</v>
      </c>
      <c r="O137" s="88">
        <v>0</v>
      </c>
      <c r="P137" s="88">
        <f t="shared" si="1"/>
        <v>0</v>
      </c>
      <c r="Q137" s="88">
        <v>0</v>
      </c>
      <c r="R137" s="88">
        <f t="shared" si="2"/>
        <v>0</v>
      </c>
      <c r="S137" s="88">
        <v>0</v>
      </c>
      <c r="T137" s="89">
        <f t="shared" si="3"/>
        <v>0</v>
      </c>
      <c r="AR137" s="90" t="s">
        <v>71</v>
      </c>
      <c r="AT137" s="90" t="s">
        <v>70</v>
      </c>
      <c r="AU137" s="90" t="s">
        <v>44</v>
      </c>
      <c r="AY137" s="7" t="s">
        <v>69</v>
      </c>
      <c r="BE137" s="91">
        <f t="shared" si="4"/>
        <v>0</v>
      </c>
      <c r="BF137" s="91">
        <f t="shared" si="5"/>
        <v>0</v>
      </c>
      <c r="BG137" s="91">
        <f t="shared" si="6"/>
        <v>0</v>
      </c>
      <c r="BH137" s="91">
        <f t="shared" si="7"/>
        <v>0</v>
      </c>
      <c r="BI137" s="91">
        <f t="shared" si="8"/>
        <v>0</v>
      </c>
      <c r="BJ137" s="7" t="s">
        <v>43</v>
      </c>
      <c r="BK137" s="91">
        <f t="shared" si="9"/>
        <v>0</v>
      </c>
      <c r="BL137" s="7" t="s">
        <v>71</v>
      </c>
      <c r="BM137" s="90" t="s">
        <v>94</v>
      </c>
    </row>
    <row r="138" spans="2:65" s="1" customFormat="1" ht="16.5" customHeight="1">
      <c r="B138" s="79"/>
      <c r="C138" s="80" t="s">
        <v>82</v>
      </c>
      <c r="D138" s="80" t="s">
        <v>70</v>
      </c>
      <c r="E138" s="81" t="s">
        <v>245</v>
      </c>
      <c r="F138" s="82" t="s">
        <v>307</v>
      </c>
      <c r="G138" s="83" t="s">
        <v>83</v>
      </c>
      <c r="H138" s="84">
        <v>5</v>
      </c>
      <c r="I138" s="99"/>
      <c r="J138" s="85">
        <f t="shared" si="0"/>
        <v>0</v>
      </c>
      <c r="K138" s="82" t="s">
        <v>0</v>
      </c>
      <c r="L138" s="15"/>
      <c r="M138" s="86" t="s">
        <v>0</v>
      </c>
      <c r="N138" s="87" t="s">
        <v>24</v>
      </c>
      <c r="O138" s="88">
        <v>0</v>
      </c>
      <c r="P138" s="88">
        <f t="shared" si="1"/>
        <v>0</v>
      </c>
      <c r="Q138" s="88">
        <v>0</v>
      </c>
      <c r="R138" s="88">
        <f t="shared" si="2"/>
        <v>0</v>
      </c>
      <c r="S138" s="88">
        <v>0</v>
      </c>
      <c r="T138" s="89">
        <f t="shared" si="3"/>
        <v>0</v>
      </c>
      <c r="AR138" s="90" t="s">
        <v>71</v>
      </c>
      <c r="AT138" s="90" t="s">
        <v>70</v>
      </c>
      <c r="AU138" s="90" t="s">
        <v>44</v>
      </c>
      <c r="AY138" s="7" t="s">
        <v>69</v>
      </c>
      <c r="BE138" s="91">
        <f t="shared" si="4"/>
        <v>0</v>
      </c>
      <c r="BF138" s="91">
        <f t="shared" si="5"/>
        <v>0</v>
      </c>
      <c r="BG138" s="91">
        <f t="shared" si="6"/>
        <v>0</v>
      </c>
      <c r="BH138" s="91">
        <f t="shared" si="7"/>
        <v>0</v>
      </c>
      <c r="BI138" s="91">
        <f t="shared" si="8"/>
        <v>0</v>
      </c>
      <c r="BJ138" s="7" t="s">
        <v>43</v>
      </c>
      <c r="BK138" s="91">
        <f t="shared" si="9"/>
        <v>0</v>
      </c>
      <c r="BL138" s="7" t="s">
        <v>71</v>
      </c>
      <c r="BM138" s="90" t="s">
        <v>95</v>
      </c>
    </row>
    <row r="139" spans="2:65" s="1" customFormat="1" ht="16.5" customHeight="1">
      <c r="B139" s="79"/>
      <c r="C139" s="80" t="s">
        <v>96</v>
      </c>
      <c r="D139" s="80" t="s">
        <v>70</v>
      </c>
      <c r="E139" s="81" t="s">
        <v>246</v>
      </c>
      <c r="F139" s="82" t="s">
        <v>308</v>
      </c>
      <c r="G139" s="83" t="s">
        <v>83</v>
      </c>
      <c r="H139" s="84">
        <v>5</v>
      </c>
      <c r="I139" s="99"/>
      <c r="J139" s="85">
        <f t="shared" si="0"/>
        <v>0</v>
      </c>
      <c r="K139" s="82" t="s">
        <v>0</v>
      </c>
      <c r="L139" s="15"/>
      <c r="M139" s="86" t="s">
        <v>0</v>
      </c>
      <c r="N139" s="87" t="s">
        <v>24</v>
      </c>
      <c r="O139" s="88">
        <v>0</v>
      </c>
      <c r="P139" s="88">
        <f t="shared" si="1"/>
        <v>0</v>
      </c>
      <c r="Q139" s="88">
        <v>0</v>
      </c>
      <c r="R139" s="88">
        <f t="shared" si="2"/>
        <v>0</v>
      </c>
      <c r="S139" s="88">
        <v>0</v>
      </c>
      <c r="T139" s="89">
        <f t="shared" si="3"/>
        <v>0</v>
      </c>
      <c r="AR139" s="90" t="s">
        <v>71</v>
      </c>
      <c r="AT139" s="90" t="s">
        <v>70</v>
      </c>
      <c r="AU139" s="90" t="s">
        <v>44</v>
      </c>
      <c r="AY139" s="7" t="s">
        <v>69</v>
      </c>
      <c r="BE139" s="91">
        <f t="shared" si="4"/>
        <v>0</v>
      </c>
      <c r="BF139" s="91">
        <f t="shared" si="5"/>
        <v>0</v>
      </c>
      <c r="BG139" s="91">
        <f t="shared" si="6"/>
        <v>0</v>
      </c>
      <c r="BH139" s="91">
        <f t="shared" si="7"/>
        <v>0</v>
      </c>
      <c r="BI139" s="91">
        <f t="shared" si="8"/>
        <v>0</v>
      </c>
      <c r="BJ139" s="7" t="s">
        <v>43</v>
      </c>
      <c r="BK139" s="91">
        <f t="shared" si="9"/>
        <v>0</v>
      </c>
      <c r="BL139" s="7" t="s">
        <v>71</v>
      </c>
      <c r="BM139" s="90" t="s">
        <v>97</v>
      </c>
    </row>
    <row r="140" spans="2:65" s="1" customFormat="1" ht="16.5" customHeight="1">
      <c r="B140" s="79"/>
      <c r="C140" s="80" t="s">
        <v>84</v>
      </c>
      <c r="D140" s="80" t="s">
        <v>70</v>
      </c>
      <c r="E140" s="81" t="s">
        <v>247</v>
      </c>
      <c r="F140" s="82" t="s">
        <v>309</v>
      </c>
      <c r="G140" s="83" t="s">
        <v>83</v>
      </c>
      <c r="H140" s="84">
        <v>5</v>
      </c>
      <c r="I140" s="99"/>
      <c r="J140" s="85">
        <f t="shared" si="0"/>
        <v>0</v>
      </c>
      <c r="K140" s="82" t="s">
        <v>0</v>
      </c>
      <c r="L140" s="15"/>
      <c r="M140" s="86" t="s">
        <v>0</v>
      </c>
      <c r="N140" s="87" t="s">
        <v>24</v>
      </c>
      <c r="O140" s="88">
        <v>0</v>
      </c>
      <c r="P140" s="88">
        <f t="shared" si="1"/>
        <v>0</v>
      </c>
      <c r="Q140" s="88">
        <v>0</v>
      </c>
      <c r="R140" s="88">
        <f t="shared" si="2"/>
        <v>0</v>
      </c>
      <c r="S140" s="88">
        <v>0</v>
      </c>
      <c r="T140" s="89">
        <f t="shared" si="3"/>
        <v>0</v>
      </c>
      <c r="AR140" s="90" t="s">
        <v>71</v>
      </c>
      <c r="AT140" s="90" t="s">
        <v>70</v>
      </c>
      <c r="AU140" s="90" t="s">
        <v>44</v>
      </c>
      <c r="AY140" s="7" t="s">
        <v>69</v>
      </c>
      <c r="BE140" s="91">
        <f t="shared" si="4"/>
        <v>0</v>
      </c>
      <c r="BF140" s="91">
        <f t="shared" si="5"/>
        <v>0</v>
      </c>
      <c r="BG140" s="91">
        <f t="shared" si="6"/>
        <v>0</v>
      </c>
      <c r="BH140" s="91">
        <f t="shared" si="7"/>
        <v>0</v>
      </c>
      <c r="BI140" s="91">
        <f t="shared" si="8"/>
        <v>0</v>
      </c>
      <c r="BJ140" s="7" t="s">
        <v>43</v>
      </c>
      <c r="BK140" s="91">
        <f t="shared" si="9"/>
        <v>0</v>
      </c>
      <c r="BL140" s="7" t="s">
        <v>71</v>
      </c>
      <c r="BM140" s="90" t="s">
        <v>99</v>
      </c>
    </row>
    <row r="141" spans="2:65" s="1" customFormat="1" ht="16.5" customHeight="1">
      <c r="B141" s="79"/>
      <c r="C141" s="80" t="s">
        <v>3</v>
      </c>
      <c r="D141" s="80" t="s">
        <v>70</v>
      </c>
      <c r="E141" s="81" t="s">
        <v>248</v>
      </c>
      <c r="F141" s="82" t="s">
        <v>310</v>
      </c>
      <c r="G141" s="83" t="s">
        <v>83</v>
      </c>
      <c r="H141" s="84">
        <v>5</v>
      </c>
      <c r="I141" s="99"/>
      <c r="J141" s="85">
        <f t="shared" si="0"/>
        <v>0</v>
      </c>
      <c r="K141" s="82" t="s">
        <v>0</v>
      </c>
      <c r="L141" s="15"/>
      <c r="M141" s="86" t="s">
        <v>0</v>
      </c>
      <c r="N141" s="87" t="s">
        <v>24</v>
      </c>
      <c r="O141" s="88">
        <v>0</v>
      </c>
      <c r="P141" s="88">
        <f t="shared" si="1"/>
        <v>0</v>
      </c>
      <c r="Q141" s="88">
        <v>0</v>
      </c>
      <c r="R141" s="88">
        <f t="shared" si="2"/>
        <v>0</v>
      </c>
      <c r="S141" s="88">
        <v>0</v>
      </c>
      <c r="T141" s="89">
        <f t="shared" si="3"/>
        <v>0</v>
      </c>
      <c r="AR141" s="90" t="s">
        <v>71</v>
      </c>
      <c r="AT141" s="90" t="s">
        <v>70</v>
      </c>
      <c r="AU141" s="90" t="s">
        <v>44</v>
      </c>
      <c r="AY141" s="7" t="s">
        <v>69</v>
      </c>
      <c r="BE141" s="91">
        <f t="shared" si="4"/>
        <v>0</v>
      </c>
      <c r="BF141" s="91">
        <f t="shared" si="5"/>
        <v>0</v>
      </c>
      <c r="BG141" s="91">
        <f t="shared" si="6"/>
        <v>0</v>
      </c>
      <c r="BH141" s="91">
        <f t="shared" si="7"/>
        <v>0</v>
      </c>
      <c r="BI141" s="91">
        <f t="shared" si="8"/>
        <v>0</v>
      </c>
      <c r="BJ141" s="7" t="s">
        <v>43</v>
      </c>
      <c r="BK141" s="91">
        <f t="shared" si="9"/>
        <v>0</v>
      </c>
      <c r="BL141" s="7" t="s">
        <v>71</v>
      </c>
      <c r="BM141" s="90" t="s">
        <v>100</v>
      </c>
    </row>
    <row r="142" spans="2:65" s="1" customFormat="1" ht="24.2" customHeight="1">
      <c r="B142" s="79"/>
      <c r="C142" s="80" t="s">
        <v>86</v>
      </c>
      <c r="D142" s="80" t="s">
        <v>70</v>
      </c>
      <c r="E142" s="81" t="s">
        <v>249</v>
      </c>
      <c r="F142" s="82" t="s">
        <v>311</v>
      </c>
      <c r="G142" s="83" t="s">
        <v>83</v>
      </c>
      <c r="H142" s="84">
        <v>10</v>
      </c>
      <c r="I142" s="99"/>
      <c r="J142" s="85">
        <f t="shared" si="0"/>
        <v>0</v>
      </c>
      <c r="K142" s="82" t="s">
        <v>0</v>
      </c>
      <c r="L142" s="15"/>
      <c r="M142" s="86" t="s">
        <v>0</v>
      </c>
      <c r="N142" s="87" t="s">
        <v>24</v>
      </c>
      <c r="O142" s="88">
        <v>0</v>
      </c>
      <c r="P142" s="88">
        <f t="shared" si="1"/>
        <v>0</v>
      </c>
      <c r="Q142" s="88">
        <v>0</v>
      </c>
      <c r="R142" s="88">
        <f t="shared" si="2"/>
        <v>0</v>
      </c>
      <c r="S142" s="88">
        <v>0</v>
      </c>
      <c r="T142" s="89">
        <f t="shared" si="3"/>
        <v>0</v>
      </c>
      <c r="AR142" s="90" t="s">
        <v>71</v>
      </c>
      <c r="AT142" s="90" t="s">
        <v>70</v>
      </c>
      <c r="AU142" s="90" t="s">
        <v>44</v>
      </c>
      <c r="AY142" s="7" t="s">
        <v>69</v>
      </c>
      <c r="BE142" s="91">
        <f t="shared" si="4"/>
        <v>0</v>
      </c>
      <c r="BF142" s="91">
        <f t="shared" si="5"/>
        <v>0</v>
      </c>
      <c r="BG142" s="91">
        <f t="shared" si="6"/>
        <v>0</v>
      </c>
      <c r="BH142" s="91">
        <f t="shared" si="7"/>
        <v>0</v>
      </c>
      <c r="BI142" s="91">
        <f t="shared" si="8"/>
        <v>0</v>
      </c>
      <c r="BJ142" s="7" t="s">
        <v>43</v>
      </c>
      <c r="BK142" s="91">
        <f t="shared" si="9"/>
        <v>0</v>
      </c>
      <c r="BL142" s="7" t="s">
        <v>71</v>
      </c>
      <c r="BM142" s="90" t="s">
        <v>101</v>
      </c>
    </row>
    <row r="143" spans="2:65" s="1" customFormat="1" ht="16.5" customHeight="1">
      <c r="B143" s="79"/>
      <c r="C143" s="80" t="s">
        <v>102</v>
      </c>
      <c r="D143" s="80" t="s">
        <v>70</v>
      </c>
      <c r="E143" s="81" t="s">
        <v>250</v>
      </c>
      <c r="F143" s="82" t="s">
        <v>312</v>
      </c>
      <c r="G143" s="83" t="s">
        <v>83</v>
      </c>
      <c r="H143" s="84">
        <v>5</v>
      </c>
      <c r="I143" s="99"/>
      <c r="J143" s="85">
        <f t="shared" si="0"/>
        <v>0</v>
      </c>
      <c r="K143" s="82" t="s">
        <v>0</v>
      </c>
      <c r="L143" s="15"/>
      <c r="M143" s="86" t="s">
        <v>0</v>
      </c>
      <c r="N143" s="87" t="s">
        <v>24</v>
      </c>
      <c r="O143" s="88">
        <v>0</v>
      </c>
      <c r="P143" s="88">
        <f t="shared" si="1"/>
        <v>0</v>
      </c>
      <c r="Q143" s="88">
        <v>0</v>
      </c>
      <c r="R143" s="88">
        <f t="shared" si="2"/>
        <v>0</v>
      </c>
      <c r="S143" s="88">
        <v>0</v>
      </c>
      <c r="T143" s="89">
        <f t="shared" si="3"/>
        <v>0</v>
      </c>
      <c r="AR143" s="90" t="s">
        <v>71</v>
      </c>
      <c r="AT143" s="90" t="s">
        <v>70</v>
      </c>
      <c r="AU143" s="90" t="s">
        <v>44</v>
      </c>
      <c r="AY143" s="7" t="s">
        <v>69</v>
      </c>
      <c r="BE143" s="91">
        <f t="shared" si="4"/>
        <v>0</v>
      </c>
      <c r="BF143" s="91">
        <f t="shared" si="5"/>
        <v>0</v>
      </c>
      <c r="BG143" s="91">
        <f t="shared" si="6"/>
        <v>0</v>
      </c>
      <c r="BH143" s="91">
        <f t="shared" si="7"/>
        <v>0</v>
      </c>
      <c r="BI143" s="91">
        <f t="shared" si="8"/>
        <v>0</v>
      </c>
      <c r="BJ143" s="7" t="s">
        <v>43</v>
      </c>
      <c r="BK143" s="91">
        <f t="shared" si="9"/>
        <v>0</v>
      </c>
      <c r="BL143" s="7" t="s">
        <v>71</v>
      </c>
      <c r="BM143" s="90" t="s">
        <v>103</v>
      </c>
    </row>
    <row r="144" spans="2:65" s="1" customFormat="1" ht="16.5" customHeight="1">
      <c r="B144" s="79"/>
      <c r="C144" s="80" t="s">
        <v>87</v>
      </c>
      <c r="D144" s="80" t="s">
        <v>70</v>
      </c>
      <c r="E144" s="81" t="s">
        <v>251</v>
      </c>
      <c r="F144" s="82" t="s">
        <v>313</v>
      </c>
      <c r="G144" s="83" t="s">
        <v>83</v>
      </c>
      <c r="H144" s="84">
        <v>5</v>
      </c>
      <c r="I144" s="99"/>
      <c r="J144" s="85">
        <f t="shared" si="0"/>
        <v>0</v>
      </c>
      <c r="K144" s="82" t="s">
        <v>0</v>
      </c>
      <c r="L144" s="15"/>
      <c r="M144" s="86" t="s">
        <v>0</v>
      </c>
      <c r="N144" s="87" t="s">
        <v>24</v>
      </c>
      <c r="O144" s="88">
        <v>0</v>
      </c>
      <c r="P144" s="88">
        <f t="shared" si="1"/>
        <v>0</v>
      </c>
      <c r="Q144" s="88">
        <v>0</v>
      </c>
      <c r="R144" s="88">
        <f t="shared" si="2"/>
        <v>0</v>
      </c>
      <c r="S144" s="88">
        <v>0</v>
      </c>
      <c r="T144" s="89">
        <f t="shared" si="3"/>
        <v>0</v>
      </c>
      <c r="AR144" s="90" t="s">
        <v>71</v>
      </c>
      <c r="AT144" s="90" t="s">
        <v>70</v>
      </c>
      <c r="AU144" s="90" t="s">
        <v>44</v>
      </c>
      <c r="AY144" s="7" t="s">
        <v>69</v>
      </c>
      <c r="BE144" s="91">
        <f t="shared" si="4"/>
        <v>0</v>
      </c>
      <c r="BF144" s="91">
        <f t="shared" si="5"/>
        <v>0</v>
      </c>
      <c r="BG144" s="91">
        <f t="shared" si="6"/>
        <v>0</v>
      </c>
      <c r="BH144" s="91">
        <f t="shared" si="7"/>
        <v>0</v>
      </c>
      <c r="BI144" s="91">
        <f t="shared" si="8"/>
        <v>0</v>
      </c>
      <c r="BJ144" s="7" t="s">
        <v>43</v>
      </c>
      <c r="BK144" s="91">
        <f t="shared" si="9"/>
        <v>0</v>
      </c>
      <c r="BL144" s="7" t="s">
        <v>71</v>
      </c>
      <c r="BM144" s="90" t="s">
        <v>104</v>
      </c>
    </row>
    <row r="145" spans="2:65" s="1" customFormat="1" ht="16.5" customHeight="1">
      <c r="B145" s="79"/>
      <c r="C145" s="80" t="s">
        <v>105</v>
      </c>
      <c r="D145" s="80" t="s">
        <v>70</v>
      </c>
      <c r="E145" s="81" t="s">
        <v>252</v>
      </c>
      <c r="F145" s="82" t="s">
        <v>314</v>
      </c>
      <c r="G145" s="83" t="s">
        <v>83</v>
      </c>
      <c r="H145" s="84">
        <v>5</v>
      </c>
      <c r="I145" s="99"/>
      <c r="J145" s="85">
        <f t="shared" si="0"/>
        <v>0</v>
      </c>
      <c r="K145" s="82" t="s">
        <v>0</v>
      </c>
      <c r="L145" s="15"/>
      <c r="M145" s="86" t="s">
        <v>0</v>
      </c>
      <c r="N145" s="87" t="s">
        <v>24</v>
      </c>
      <c r="O145" s="88">
        <v>0</v>
      </c>
      <c r="P145" s="88">
        <f t="shared" si="1"/>
        <v>0</v>
      </c>
      <c r="Q145" s="88">
        <v>0</v>
      </c>
      <c r="R145" s="88">
        <f t="shared" si="2"/>
        <v>0</v>
      </c>
      <c r="S145" s="88">
        <v>0</v>
      </c>
      <c r="T145" s="89">
        <f t="shared" si="3"/>
        <v>0</v>
      </c>
      <c r="AR145" s="90" t="s">
        <v>71</v>
      </c>
      <c r="AT145" s="90" t="s">
        <v>70</v>
      </c>
      <c r="AU145" s="90" t="s">
        <v>44</v>
      </c>
      <c r="AY145" s="7" t="s">
        <v>69</v>
      </c>
      <c r="BE145" s="91">
        <f t="shared" si="4"/>
        <v>0</v>
      </c>
      <c r="BF145" s="91">
        <f t="shared" si="5"/>
        <v>0</v>
      </c>
      <c r="BG145" s="91">
        <f t="shared" si="6"/>
        <v>0</v>
      </c>
      <c r="BH145" s="91">
        <f t="shared" si="7"/>
        <v>0</v>
      </c>
      <c r="BI145" s="91">
        <f t="shared" si="8"/>
        <v>0</v>
      </c>
      <c r="BJ145" s="7" t="s">
        <v>43</v>
      </c>
      <c r="BK145" s="91">
        <f t="shared" si="9"/>
        <v>0</v>
      </c>
      <c r="BL145" s="7" t="s">
        <v>71</v>
      </c>
      <c r="BM145" s="90" t="s">
        <v>106</v>
      </c>
    </row>
    <row r="146" spans="2:65" s="1" customFormat="1" ht="16.5" customHeight="1">
      <c r="B146" s="79"/>
      <c r="C146" s="80" t="s">
        <v>89</v>
      </c>
      <c r="D146" s="80" t="s">
        <v>70</v>
      </c>
      <c r="E146" s="81" t="s">
        <v>253</v>
      </c>
      <c r="F146" s="82" t="s">
        <v>315</v>
      </c>
      <c r="G146" s="83" t="s">
        <v>83</v>
      </c>
      <c r="H146" s="84">
        <v>5</v>
      </c>
      <c r="I146" s="99"/>
      <c r="J146" s="85">
        <f t="shared" si="0"/>
        <v>0</v>
      </c>
      <c r="K146" s="82" t="s">
        <v>0</v>
      </c>
      <c r="L146" s="15"/>
      <c r="M146" s="86" t="s">
        <v>0</v>
      </c>
      <c r="N146" s="87" t="s">
        <v>24</v>
      </c>
      <c r="O146" s="88">
        <v>0</v>
      </c>
      <c r="P146" s="88">
        <f t="shared" si="1"/>
        <v>0</v>
      </c>
      <c r="Q146" s="88">
        <v>0</v>
      </c>
      <c r="R146" s="88">
        <f t="shared" si="2"/>
        <v>0</v>
      </c>
      <c r="S146" s="88">
        <v>0</v>
      </c>
      <c r="T146" s="89">
        <f t="shared" si="3"/>
        <v>0</v>
      </c>
      <c r="AR146" s="90" t="s">
        <v>71</v>
      </c>
      <c r="AT146" s="90" t="s">
        <v>70</v>
      </c>
      <c r="AU146" s="90" t="s">
        <v>44</v>
      </c>
      <c r="AY146" s="7" t="s">
        <v>69</v>
      </c>
      <c r="BE146" s="91">
        <f t="shared" si="4"/>
        <v>0</v>
      </c>
      <c r="BF146" s="91">
        <f t="shared" si="5"/>
        <v>0</v>
      </c>
      <c r="BG146" s="91">
        <f t="shared" si="6"/>
        <v>0</v>
      </c>
      <c r="BH146" s="91">
        <f t="shared" si="7"/>
        <v>0</v>
      </c>
      <c r="BI146" s="91">
        <f t="shared" si="8"/>
        <v>0</v>
      </c>
      <c r="BJ146" s="7" t="s">
        <v>43</v>
      </c>
      <c r="BK146" s="91">
        <f t="shared" si="9"/>
        <v>0</v>
      </c>
      <c r="BL146" s="7" t="s">
        <v>71</v>
      </c>
      <c r="BM146" s="90" t="s">
        <v>107</v>
      </c>
    </row>
    <row r="147" spans="2:65" s="1" customFormat="1" ht="16.5" customHeight="1">
      <c r="B147" s="79"/>
      <c r="C147" s="80" t="s">
        <v>108</v>
      </c>
      <c r="D147" s="80" t="s">
        <v>70</v>
      </c>
      <c r="E147" s="81" t="s">
        <v>254</v>
      </c>
      <c r="F147" s="82" t="s">
        <v>316</v>
      </c>
      <c r="G147" s="83" t="s">
        <v>83</v>
      </c>
      <c r="H147" s="84">
        <v>5</v>
      </c>
      <c r="I147" s="99"/>
      <c r="J147" s="85">
        <f t="shared" si="0"/>
        <v>0</v>
      </c>
      <c r="K147" s="82" t="s">
        <v>0</v>
      </c>
      <c r="L147" s="15"/>
      <c r="M147" s="86" t="s">
        <v>0</v>
      </c>
      <c r="N147" s="87" t="s">
        <v>24</v>
      </c>
      <c r="O147" s="88">
        <v>0</v>
      </c>
      <c r="P147" s="88">
        <f t="shared" si="1"/>
        <v>0</v>
      </c>
      <c r="Q147" s="88">
        <v>0</v>
      </c>
      <c r="R147" s="88">
        <f t="shared" si="2"/>
        <v>0</v>
      </c>
      <c r="S147" s="88">
        <v>0</v>
      </c>
      <c r="T147" s="89">
        <f t="shared" si="3"/>
        <v>0</v>
      </c>
      <c r="AR147" s="90" t="s">
        <v>71</v>
      </c>
      <c r="AT147" s="90" t="s">
        <v>70</v>
      </c>
      <c r="AU147" s="90" t="s">
        <v>44</v>
      </c>
      <c r="AY147" s="7" t="s">
        <v>69</v>
      </c>
      <c r="BE147" s="91">
        <f t="shared" si="4"/>
        <v>0</v>
      </c>
      <c r="BF147" s="91">
        <f t="shared" si="5"/>
        <v>0</v>
      </c>
      <c r="BG147" s="91">
        <f t="shared" si="6"/>
        <v>0</v>
      </c>
      <c r="BH147" s="91">
        <f t="shared" si="7"/>
        <v>0</v>
      </c>
      <c r="BI147" s="91">
        <f t="shared" si="8"/>
        <v>0</v>
      </c>
      <c r="BJ147" s="7" t="s">
        <v>43</v>
      </c>
      <c r="BK147" s="91">
        <f t="shared" si="9"/>
        <v>0</v>
      </c>
      <c r="BL147" s="7" t="s">
        <v>71</v>
      </c>
      <c r="BM147" s="90" t="s">
        <v>109</v>
      </c>
    </row>
    <row r="148" spans="2:65" s="1" customFormat="1" ht="16.5" customHeight="1">
      <c r="B148" s="79"/>
      <c r="C148" s="80" t="s">
        <v>90</v>
      </c>
      <c r="D148" s="80" t="s">
        <v>70</v>
      </c>
      <c r="E148" s="81" t="s">
        <v>255</v>
      </c>
      <c r="F148" s="82" t="s">
        <v>317</v>
      </c>
      <c r="G148" s="83" t="s">
        <v>83</v>
      </c>
      <c r="H148" s="84">
        <v>5</v>
      </c>
      <c r="I148" s="99"/>
      <c r="J148" s="85">
        <f t="shared" si="0"/>
        <v>0</v>
      </c>
      <c r="K148" s="82" t="s">
        <v>0</v>
      </c>
      <c r="L148" s="15"/>
      <c r="M148" s="86" t="s">
        <v>0</v>
      </c>
      <c r="N148" s="87" t="s">
        <v>24</v>
      </c>
      <c r="O148" s="88">
        <v>0</v>
      </c>
      <c r="P148" s="88">
        <f t="shared" si="1"/>
        <v>0</v>
      </c>
      <c r="Q148" s="88">
        <v>0</v>
      </c>
      <c r="R148" s="88">
        <f t="shared" si="2"/>
        <v>0</v>
      </c>
      <c r="S148" s="88">
        <v>0</v>
      </c>
      <c r="T148" s="89">
        <f t="shared" si="3"/>
        <v>0</v>
      </c>
      <c r="AR148" s="90" t="s">
        <v>71</v>
      </c>
      <c r="AT148" s="90" t="s">
        <v>70</v>
      </c>
      <c r="AU148" s="90" t="s">
        <v>44</v>
      </c>
      <c r="AY148" s="7" t="s">
        <v>69</v>
      </c>
      <c r="BE148" s="91">
        <f t="shared" si="4"/>
        <v>0</v>
      </c>
      <c r="BF148" s="91">
        <f t="shared" si="5"/>
        <v>0</v>
      </c>
      <c r="BG148" s="91">
        <f t="shared" si="6"/>
        <v>0</v>
      </c>
      <c r="BH148" s="91">
        <f t="shared" si="7"/>
        <v>0</v>
      </c>
      <c r="BI148" s="91">
        <f t="shared" si="8"/>
        <v>0</v>
      </c>
      <c r="BJ148" s="7" t="s">
        <v>43</v>
      </c>
      <c r="BK148" s="91">
        <f t="shared" si="9"/>
        <v>0</v>
      </c>
      <c r="BL148" s="7" t="s">
        <v>71</v>
      </c>
      <c r="BM148" s="90" t="s">
        <v>110</v>
      </c>
    </row>
    <row r="149" spans="2:65" s="1" customFormat="1" ht="16.5" customHeight="1">
      <c r="B149" s="79"/>
      <c r="C149" s="80" t="s">
        <v>111</v>
      </c>
      <c r="D149" s="80" t="s">
        <v>70</v>
      </c>
      <c r="E149" s="81" t="s">
        <v>256</v>
      </c>
      <c r="F149" s="82" t="s">
        <v>318</v>
      </c>
      <c r="G149" s="83" t="s">
        <v>83</v>
      </c>
      <c r="H149" s="84">
        <v>7</v>
      </c>
      <c r="I149" s="99"/>
      <c r="J149" s="85">
        <f t="shared" si="0"/>
        <v>0</v>
      </c>
      <c r="K149" s="82" t="s">
        <v>0</v>
      </c>
      <c r="L149" s="15"/>
      <c r="M149" s="86" t="s">
        <v>0</v>
      </c>
      <c r="N149" s="87" t="s">
        <v>24</v>
      </c>
      <c r="O149" s="88">
        <v>0</v>
      </c>
      <c r="P149" s="88">
        <f t="shared" si="1"/>
        <v>0</v>
      </c>
      <c r="Q149" s="88">
        <v>0</v>
      </c>
      <c r="R149" s="88">
        <f t="shared" si="2"/>
        <v>0</v>
      </c>
      <c r="S149" s="88">
        <v>0</v>
      </c>
      <c r="T149" s="89">
        <f t="shared" si="3"/>
        <v>0</v>
      </c>
      <c r="AR149" s="90" t="s">
        <v>71</v>
      </c>
      <c r="AT149" s="90" t="s">
        <v>70</v>
      </c>
      <c r="AU149" s="90" t="s">
        <v>44</v>
      </c>
      <c r="AY149" s="7" t="s">
        <v>69</v>
      </c>
      <c r="BE149" s="91">
        <f t="shared" si="4"/>
        <v>0</v>
      </c>
      <c r="BF149" s="91">
        <f t="shared" si="5"/>
        <v>0</v>
      </c>
      <c r="BG149" s="91">
        <f t="shared" si="6"/>
        <v>0</v>
      </c>
      <c r="BH149" s="91">
        <f t="shared" si="7"/>
        <v>0</v>
      </c>
      <c r="BI149" s="91">
        <f t="shared" si="8"/>
        <v>0</v>
      </c>
      <c r="BJ149" s="7" t="s">
        <v>43</v>
      </c>
      <c r="BK149" s="91">
        <f t="shared" si="9"/>
        <v>0</v>
      </c>
      <c r="BL149" s="7" t="s">
        <v>71</v>
      </c>
      <c r="BM149" s="90" t="s">
        <v>112</v>
      </c>
    </row>
    <row r="150" spans="2:65" s="1" customFormat="1" ht="16.5" customHeight="1">
      <c r="B150" s="79"/>
      <c r="C150" s="80" t="s">
        <v>91</v>
      </c>
      <c r="D150" s="80" t="s">
        <v>70</v>
      </c>
      <c r="E150" s="81" t="s">
        <v>257</v>
      </c>
      <c r="F150" s="82" t="s">
        <v>319</v>
      </c>
      <c r="G150" s="83" t="s">
        <v>83</v>
      </c>
      <c r="H150" s="84">
        <v>20</v>
      </c>
      <c r="I150" s="99"/>
      <c r="J150" s="85">
        <f t="shared" si="0"/>
        <v>0</v>
      </c>
      <c r="K150" s="82" t="s">
        <v>0</v>
      </c>
      <c r="L150" s="15"/>
      <c r="M150" s="86" t="s">
        <v>0</v>
      </c>
      <c r="N150" s="87" t="s">
        <v>24</v>
      </c>
      <c r="O150" s="88">
        <v>0</v>
      </c>
      <c r="P150" s="88">
        <f t="shared" si="1"/>
        <v>0</v>
      </c>
      <c r="Q150" s="88">
        <v>0</v>
      </c>
      <c r="R150" s="88">
        <f t="shared" si="2"/>
        <v>0</v>
      </c>
      <c r="S150" s="88">
        <v>0</v>
      </c>
      <c r="T150" s="89">
        <f t="shared" si="3"/>
        <v>0</v>
      </c>
      <c r="AR150" s="90" t="s">
        <v>71</v>
      </c>
      <c r="AT150" s="90" t="s">
        <v>70</v>
      </c>
      <c r="AU150" s="90" t="s">
        <v>44</v>
      </c>
      <c r="AY150" s="7" t="s">
        <v>69</v>
      </c>
      <c r="BE150" s="91">
        <f t="shared" si="4"/>
        <v>0</v>
      </c>
      <c r="BF150" s="91">
        <f t="shared" si="5"/>
        <v>0</v>
      </c>
      <c r="BG150" s="91">
        <f t="shared" si="6"/>
        <v>0</v>
      </c>
      <c r="BH150" s="91">
        <f t="shared" si="7"/>
        <v>0</v>
      </c>
      <c r="BI150" s="91">
        <f t="shared" si="8"/>
        <v>0</v>
      </c>
      <c r="BJ150" s="7" t="s">
        <v>43</v>
      </c>
      <c r="BK150" s="91">
        <f t="shared" si="9"/>
        <v>0</v>
      </c>
      <c r="BL150" s="7" t="s">
        <v>71</v>
      </c>
      <c r="BM150" s="90" t="s">
        <v>113</v>
      </c>
    </row>
    <row r="151" spans="2:65" s="1" customFormat="1" ht="16.5" customHeight="1">
      <c r="B151" s="79"/>
      <c r="C151" s="80" t="s">
        <v>114</v>
      </c>
      <c r="D151" s="80" t="s">
        <v>70</v>
      </c>
      <c r="E151" s="81" t="s">
        <v>258</v>
      </c>
      <c r="F151" s="82" t="s">
        <v>320</v>
      </c>
      <c r="G151" s="83" t="s">
        <v>83</v>
      </c>
      <c r="H151" s="84">
        <v>15</v>
      </c>
      <c r="I151" s="99"/>
      <c r="J151" s="85">
        <f t="shared" si="0"/>
        <v>0</v>
      </c>
      <c r="K151" s="82" t="s">
        <v>0</v>
      </c>
      <c r="L151" s="15"/>
      <c r="M151" s="86" t="s">
        <v>0</v>
      </c>
      <c r="N151" s="87" t="s">
        <v>24</v>
      </c>
      <c r="O151" s="88">
        <v>0</v>
      </c>
      <c r="P151" s="88">
        <f t="shared" si="1"/>
        <v>0</v>
      </c>
      <c r="Q151" s="88">
        <v>0</v>
      </c>
      <c r="R151" s="88">
        <f t="shared" si="2"/>
        <v>0</v>
      </c>
      <c r="S151" s="88">
        <v>0</v>
      </c>
      <c r="T151" s="89">
        <f t="shared" si="3"/>
        <v>0</v>
      </c>
      <c r="AR151" s="90" t="s">
        <v>71</v>
      </c>
      <c r="AT151" s="90" t="s">
        <v>70</v>
      </c>
      <c r="AU151" s="90" t="s">
        <v>44</v>
      </c>
      <c r="AY151" s="7" t="s">
        <v>69</v>
      </c>
      <c r="BE151" s="91">
        <f t="shared" si="4"/>
        <v>0</v>
      </c>
      <c r="BF151" s="91">
        <f t="shared" si="5"/>
        <v>0</v>
      </c>
      <c r="BG151" s="91">
        <f t="shared" si="6"/>
        <v>0</v>
      </c>
      <c r="BH151" s="91">
        <f t="shared" si="7"/>
        <v>0</v>
      </c>
      <c r="BI151" s="91">
        <f t="shared" si="8"/>
        <v>0</v>
      </c>
      <c r="BJ151" s="7" t="s">
        <v>43</v>
      </c>
      <c r="BK151" s="91">
        <f t="shared" si="9"/>
        <v>0</v>
      </c>
      <c r="BL151" s="7" t="s">
        <v>71</v>
      </c>
      <c r="BM151" s="90" t="s">
        <v>115</v>
      </c>
    </row>
    <row r="152" spans="2:65" s="1" customFormat="1" ht="16.5" customHeight="1">
      <c r="B152" s="79"/>
      <c r="C152" s="80" t="s">
        <v>92</v>
      </c>
      <c r="D152" s="80" t="s">
        <v>70</v>
      </c>
      <c r="E152" s="81" t="s">
        <v>259</v>
      </c>
      <c r="F152" s="82" t="s">
        <v>321</v>
      </c>
      <c r="G152" s="83" t="s">
        <v>83</v>
      </c>
      <c r="H152" s="84">
        <v>15</v>
      </c>
      <c r="I152" s="99"/>
      <c r="J152" s="85">
        <f t="shared" si="0"/>
        <v>0</v>
      </c>
      <c r="K152" s="82" t="s">
        <v>0</v>
      </c>
      <c r="L152" s="15"/>
      <c r="M152" s="86" t="s">
        <v>0</v>
      </c>
      <c r="N152" s="87" t="s">
        <v>24</v>
      </c>
      <c r="O152" s="88">
        <v>0</v>
      </c>
      <c r="P152" s="88">
        <f t="shared" si="1"/>
        <v>0</v>
      </c>
      <c r="Q152" s="88">
        <v>0</v>
      </c>
      <c r="R152" s="88">
        <f t="shared" si="2"/>
        <v>0</v>
      </c>
      <c r="S152" s="88">
        <v>0</v>
      </c>
      <c r="T152" s="89">
        <f t="shared" si="3"/>
        <v>0</v>
      </c>
      <c r="AR152" s="90" t="s">
        <v>71</v>
      </c>
      <c r="AT152" s="90" t="s">
        <v>70</v>
      </c>
      <c r="AU152" s="90" t="s">
        <v>44</v>
      </c>
      <c r="AY152" s="7" t="s">
        <v>69</v>
      </c>
      <c r="BE152" s="91">
        <f t="shared" si="4"/>
        <v>0</v>
      </c>
      <c r="BF152" s="91">
        <f t="shared" si="5"/>
        <v>0</v>
      </c>
      <c r="BG152" s="91">
        <f t="shared" si="6"/>
        <v>0</v>
      </c>
      <c r="BH152" s="91">
        <f t="shared" si="7"/>
        <v>0</v>
      </c>
      <c r="BI152" s="91">
        <f t="shared" si="8"/>
        <v>0</v>
      </c>
      <c r="BJ152" s="7" t="s">
        <v>43</v>
      </c>
      <c r="BK152" s="91">
        <f t="shared" si="9"/>
        <v>0</v>
      </c>
      <c r="BL152" s="7" t="s">
        <v>71</v>
      </c>
      <c r="BM152" s="90" t="s">
        <v>116</v>
      </c>
    </row>
    <row r="153" spans="2:65" s="1" customFormat="1" ht="16.5" customHeight="1">
      <c r="B153" s="79"/>
      <c r="C153" s="80" t="s">
        <v>117</v>
      </c>
      <c r="D153" s="80" t="s">
        <v>70</v>
      </c>
      <c r="E153" s="81" t="s">
        <v>260</v>
      </c>
      <c r="F153" s="82" t="s">
        <v>322</v>
      </c>
      <c r="G153" s="83" t="s">
        <v>83</v>
      </c>
      <c r="H153" s="84">
        <v>15</v>
      </c>
      <c r="I153" s="99"/>
      <c r="J153" s="85">
        <f aca="true" t="shared" si="10" ref="J153:J184">ROUND(I153*H153,2)</f>
        <v>0</v>
      </c>
      <c r="K153" s="82" t="s">
        <v>0</v>
      </c>
      <c r="L153" s="15"/>
      <c r="M153" s="86" t="s">
        <v>0</v>
      </c>
      <c r="N153" s="87" t="s">
        <v>24</v>
      </c>
      <c r="O153" s="88">
        <v>0</v>
      </c>
      <c r="P153" s="88">
        <f aca="true" t="shared" si="11" ref="P153:P184">O153*H153</f>
        <v>0</v>
      </c>
      <c r="Q153" s="88">
        <v>0</v>
      </c>
      <c r="R153" s="88">
        <f aca="true" t="shared" si="12" ref="R153:R184">Q153*H153</f>
        <v>0</v>
      </c>
      <c r="S153" s="88">
        <v>0</v>
      </c>
      <c r="T153" s="89">
        <f aca="true" t="shared" si="13" ref="T153:T184">S153*H153</f>
        <v>0</v>
      </c>
      <c r="AR153" s="90" t="s">
        <v>71</v>
      </c>
      <c r="AT153" s="90" t="s">
        <v>70</v>
      </c>
      <c r="AU153" s="90" t="s">
        <v>44</v>
      </c>
      <c r="AY153" s="7" t="s">
        <v>69</v>
      </c>
      <c r="BE153" s="91">
        <f aca="true" t="shared" si="14" ref="BE153:BE184">IF(N153="základní",J153,0)</f>
        <v>0</v>
      </c>
      <c r="BF153" s="91">
        <f aca="true" t="shared" si="15" ref="BF153:BF184">IF(N153="snížená",J153,0)</f>
        <v>0</v>
      </c>
      <c r="BG153" s="91">
        <f aca="true" t="shared" si="16" ref="BG153:BG184">IF(N153="zákl. přenesená",J153,0)</f>
        <v>0</v>
      </c>
      <c r="BH153" s="91">
        <f aca="true" t="shared" si="17" ref="BH153:BH184">IF(N153="sníž. přenesená",J153,0)</f>
        <v>0</v>
      </c>
      <c r="BI153" s="91">
        <f aca="true" t="shared" si="18" ref="BI153:BI184">IF(N153="nulová",J153,0)</f>
        <v>0</v>
      </c>
      <c r="BJ153" s="7" t="s">
        <v>43</v>
      </c>
      <c r="BK153" s="91">
        <f aca="true" t="shared" si="19" ref="BK153:BK184">ROUND(I153*H153,2)</f>
        <v>0</v>
      </c>
      <c r="BL153" s="7" t="s">
        <v>71</v>
      </c>
      <c r="BM153" s="90" t="s">
        <v>118</v>
      </c>
    </row>
    <row r="154" spans="2:65" s="1" customFormat="1" ht="16.5" customHeight="1">
      <c r="B154" s="79"/>
      <c r="C154" s="80" t="s">
        <v>94</v>
      </c>
      <c r="D154" s="80" t="s">
        <v>70</v>
      </c>
      <c r="E154" s="81" t="s">
        <v>261</v>
      </c>
      <c r="F154" s="82" t="s">
        <v>323</v>
      </c>
      <c r="G154" s="83" t="s">
        <v>83</v>
      </c>
      <c r="H154" s="84">
        <v>15</v>
      </c>
      <c r="I154" s="99"/>
      <c r="J154" s="85">
        <f t="shared" si="10"/>
        <v>0</v>
      </c>
      <c r="K154" s="82" t="s">
        <v>0</v>
      </c>
      <c r="L154" s="15"/>
      <c r="M154" s="86" t="s">
        <v>0</v>
      </c>
      <c r="N154" s="87" t="s">
        <v>24</v>
      </c>
      <c r="O154" s="88">
        <v>0</v>
      </c>
      <c r="P154" s="88">
        <f t="shared" si="11"/>
        <v>0</v>
      </c>
      <c r="Q154" s="88">
        <v>0</v>
      </c>
      <c r="R154" s="88">
        <f t="shared" si="12"/>
        <v>0</v>
      </c>
      <c r="S154" s="88">
        <v>0</v>
      </c>
      <c r="T154" s="89">
        <f t="shared" si="13"/>
        <v>0</v>
      </c>
      <c r="AR154" s="90" t="s">
        <v>71</v>
      </c>
      <c r="AT154" s="90" t="s">
        <v>70</v>
      </c>
      <c r="AU154" s="90" t="s">
        <v>44</v>
      </c>
      <c r="AY154" s="7" t="s">
        <v>69</v>
      </c>
      <c r="BE154" s="91">
        <f t="shared" si="14"/>
        <v>0</v>
      </c>
      <c r="BF154" s="91">
        <f t="shared" si="15"/>
        <v>0</v>
      </c>
      <c r="BG154" s="91">
        <f t="shared" si="16"/>
        <v>0</v>
      </c>
      <c r="BH154" s="91">
        <f t="shared" si="17"/>
        <v>0</v>
      </c>
      <c r="BI154" s="91">
        <f t="shared" si="18"/>
        <v>0</v>
      </c>
      <c r="BJ154" s="7" t="s">
        <v>43</v>
      </c>
      <c r="BK154" s="91">
        <f t="shared" si="19"/>
        <v>0</v>
      </c>
      <c r="BL154" s="7" t="s">
        <v>71</v>
      </c>
      <c r="BM154" s="90" t="s">
        <v>119</v>
      </c>
    </row>
    <row r="155" spans="2:65" s="1" customFormat="1" ht="16.5" customHeight="1">
      <c r="B155" s="79"/>
      <c r="C155" s="80" t="s">
        <v>120</v>
      </c>
      <c r="D155" s="80" t="s">
        <v>70</v>
      </c>
      <c r="E155" s="81" t="s">
        <v>262</v>
      </c>
      <c r="F155" s="82" t="s">
        <v>324</v>
      </c>
      <c r="G155" s="83" t="s">
        <v>83</v>
      </c>
      <c r="H155" s="84">
        <v>15</v>
      </c>
      <c r="I155" s="99"/>
      <c r="J155" s="85">
        <f t="shared" si="10"/>
        <v>0</v>
      </c>
      <c r="K155" s="82" t="s">
        <v>0</v>
      </c>
      <c r="L155" s="15"/>
      <c r="M155" s="86" t="s">
        <v>0</v>
      </c>
      <c r="N155" s="87" t="s">
        <v>24</v>
      </c>
      <c r="O155" s="88">
        <v>0</v>
      </c>
      <c r="P155" s="88">
        <f t="shared" si="11"/>
        <v>0</v>
      </c>
      <c r="Q155" s="88">
        <v>0</v>
      </c>
      <c r="R155" s="88">
        <f t="shared" si="12"/>
        <v>0</v>
      </c>
      <c r="S155" s="88">
        <v>0</v>
      </c>
      <c r="T155" s="89">
        <f t="shared" si="13"/>
        <v>0</v>
      </c>
      <c r="AR155" s="90" t="s">
        <v>71</v>
      </c>
      <c r="AT155" s="90" t="s">
        <v>70</v>
      </c>
      <c r="AU155" s="90" t="s">
        <v>44</v>
      </c>
      <c r="AY155" s="7" t="s">
        <v>69</v>
      </c>
      <c r="BE155" s="91">
        <f t="shared" si="14"/>
        <v>0</v>
      </c>
      <c r="BF155" s="91">
        <f t="shared" si="15"/>
        <v>0</v>
      </c>
      <c r="BG155" s="91">
        <f t="shared" si="16"/>
        <v>0</v>
      </c>
      <c r="BH155" s="91">
        <f t="shared" si="17"/>
        <v>0</v>
      </c>
      <c r="BI155" s="91">
        <f t="shared" si="18"/>
        <v>0</v>
      </c>
      <c r="BJ155" s="7" t="s">
        <v>43</v>
      </c>
      <c r="BK155" s="91">
        <f t="shared" si="19"/>
        <v>0</v>
      </c>
      <c r="BL155" s="7" t="s">
        <v>71</v>
      </c>
      <c r="BM155" s="90" t="s">
        <v>121</v>
      </c>
    </row>
    <row r="156" spans="2:65" s="1" customFormat="1" ht="21.75" customHeight="1">
      <c r="B156" s="79"/>
      <c r="C156" s="80" t="s">
        <v>95</v>
      </c>
      <c r="D156" s="80" t="s">
        <v>70</v>
      </c>
      <c r="E156" s="81" t="s">
        <v>263</v>
      </c>
      <c r="F156" s="82" t="s">
        <v>325</v>
      </c>
      <c r="G156" s="83" t="s">
        <v>83</v>
      </c>
      <c r="H156" s="84">
        <v>15</v>
      </c>
      <c r="I156" s="99"/>
      <c r="J156" s="85">
        <f t="shared" si="10"/>
        <v>0</v>
      </c>
      <c r="K156" s="82" t="s">
        <v>0</v>
      </c>
      <c r="L156" s="15"/>
      <c r="M156" s="86" t="s">
        <v>0</v>
      </c>
      <c r="N156" s="87" t="s">
        <v>24</v>
      </c>
      <c r="O156" s="88">
        <v>0</v>
      </c>
      <c r="P156" s="88">
        <f t="shared" si="11"/>
        <v>0</v>
      </c>
      <c r="Q156" s="88">
        <v>0</v>
      </c>
      <c r="R156" s="88">
        <f t="shared" si="12"/>
        <v>0</v>
      </c>
      <c r="S156" s="88">
        <v>0</v>
      </c>
      <c r="T156" s="89">
        <f t="shared" si="13"/>
        <v>0</v>
      </c>
      <c r="AR156" s="90" t="s">
        <v>71</v>
      </c>
      <c r="AT156" s="90" t="s">
        <v>70</v>
      </c>
      <c r="AU156" s="90" t="s">
        <v>44</v>
      </c>
      <c r="AY156" s="7" t="s">
        <v>69</v>
      </c>
      <c r="BE156" s="91">
        <f t="shared" si="14"/>
        <v>0</v>
      </c>
      <c r="BF156" s="91">
        <f t="shared" si="15"/>
        <v>0</v>
      </c>
      <c r="BG156" s="91">
        <f t="shared" si="16"/>
        <v>0</v>
      </c>
      <c r="BH156" s="91">
        <f t="shared" si="17"/>
        <v>0</v>
      </c>
      <c r="BI156" s="91">
        <f t="shared" si="18"/>
        <v>0</v>
      </c>
      <c r="BJ156" s="7" t="s">
        <v>43</v>
      </c>
      <c r="BK156" s="91">
        <f t="shared" si="19"/>
        <v>0</v>
      </c>
      <c r="BL156" s="7" t="s">
        <v>71</v>
      </c>
      <c r="BM156" s="90" t="s">
        <v>122</v>
      </c>
    </row>
    <row r="157" spans="2:65" s="1" customFormat="1" ht="16.5" customHeight="1">
      <c r="B157" s="79"/>
      <c r="C157" s="80" t="s">
        <v>123</v>
      </c>
      <c r="D157" s="80" t="s">
        <v>70</v>
      </c>
      <c r="E157" s="81" t="s">
        <v>264</v>
      </c>
      <c r="F157" s="82" t="s">
        <v>326</v>
      </c>
      <c r="G157" s="83" t="s">
        <v>83</v>
      </c>
      <c r="H157" s="84">
        <v>15</v>
      </c>
      <c r="I157" s="99"/>
      <c r="J157" s="85">
        <f t="shared" si="10"/>
        <v>0</v>
      </c>
      <c r="K157" s="82" t="s">
        <v>0</v>
      </c>
      <c r="L157" s="15"/>
      <c r="M157" s="86" t="s">
        <v>0</v>
      </c>
      <c r="N157" s="87" t="s">
        <v>24</v>
      </c>
      <c r="O157" s="88">
        <v>0</v>
      </c>
      <c r="P157" s="88">
        <f t="shared" si="11"/>
        <v>0</v>
      </c>
      <c r="Q157" s="88">
        <v>0</v>
      </c>
      <c r="R157" s="88">
        <f t="shared" si="12"/>
        <v>0</v>
      </c>
      <c r="S157" s="88">
        <v>0</v>
      </c>
      <c r="T157" s="89">
        <f t="shared" si="13"/>
        <v>0</v>
      </c>
      <c r="AR157" s="90" t="s">
        <v>71</v>
      </c>
      <c r="AT157" s="90" t="s">
        <v>70</v>
      </c>
      <c r="AU157" s="90" t="s">
        <v>44</v>
      </c>
      <c r="AY157" s="7" t="s">
        <v>69</v>
      </c>
      <c r="BE157" s="91">
        <f t="shared" si="14"/>
        <v>0</v>
      </c>
      <c r="BF157" s="91">
        <f t="shared" si="15"/>
        <v>0</v>
      </c>
      <c r="BG157" s="91">
        <f t="shared" si="16"/>
        <v>0</v>
      </c>
      <c r="BH157" s="91">
        <f t="shared" si="17"/>
        <v>0</v>
      </c>
      <c r="BI157" s="91">
        <f t="shared" si="18"/>
        <v>0</v>
      </c>
      <c r="BJ157" s="7" t="s">
        <v>43</v>
      </c>
      <c r="BK157" s="91">
        <f t="shared" si="19"/>
        <v>0</v>
      </c>
      <c r="BL157" s="7" t="s">
        <v>71</v>
      </c>
      <c r="BM157" s="90" t="s">
        <v>124</v>
      </c>
    </row>
    <row r="158" spans="2:65" s="1" customFormat="1" ht="16.5" customHeight="1">
      <c r="B158" s="79"/>
      <c r="C158" s="80" t="s">
        <v>97</v>
      </c>
      <c r="D158" s="80" t="s">
        <v>70</v>
      </c>
      <c r="E158" s="81" t="s">
        <v>265</v>
      </c>
      <c r="F158" s="82" t="s">
        <v>327</v>
      </c>
      <c r="G158" s="83" t="s">
        <v>83</v>
      </c>
      <c r="H158" s="84">
        <v>15</v>
      </c>
      <c r="I158" s="99"/>
      <c r="J158" s="85">
        <f t="shared" si="10"/>
        <v>0</v>
      </c>
      <c r="K158" s="82" t="s">
        <v>0</v>
      </c>
      <c r="L158" s="15"/>
      <c r="M158" s="86" t="s">
        <v>0</v>
      </c>
      <c r="N158" s="87" t="s">
        <v>24</v>
      </c>
      <c r="O158" s="88">
        <v>0</v>
      </c>
      <c r="P158" s="88">
        <f t="shared" si="11"/>
        <v>0</v>
      </c>
      <c r="Q158" s="88">
        <v>0</v>
      </c>
      <c r="R158" s="88">
        <f t="shared" si="12"/>
        <v>0</v>
      </c>
      <c r="S158" s="88">
        <v>0</v>
      </c>
      <c r="T158" s="89">
        <f t="shared" si="13"/>
        <v>0</v>
      </c>
      <c r="AR158" s="90" t="s">
        <v>71</v>
      </c>
      <c r="AT158" s="90" t="s">
        <v>70</v>
      </c>
      <c r="AU158" s="90" t="s">
        <v>44</v>
      </c>
      <c r="AY158" s="7" t="s">
        <v>69</v>
      </c>
      <c r="BE158" s="91">
        <f t="shared" si="14"/>
        <v>0</v>
      </c>
      <c r="BF158" s="91">
        <f t="shared" si="15"/>
        <v>0</v>
      </c>
      <c r="BG158" s="91">
        <f t="shared" si="16"/>
        <v>0</v>
      </c>
      <c r="BH158" s="91">
        <f t="shared" si="17"/>
        <v>0</v>
      </c>
      <c r="BI158" s="91">
        <f t="shared" si="18"/>
        <v>0</v>
      </c>
      <c r="BJ158" s="7" t="s">
        <v>43</v>
      </c>
      <c r="BK158" s="91">
        <f t="shared" si="19"/>
        <v>0</v>
      </c>
      <c r="BL158" s="7" t="s">
        <v>71</v>
      </c>
      <c r="BM158" s="90" t="s">
        <v>125</v>
      </c>
    </row>
    <row r="159" spans="2:65" s="1" customFormat="1" ht="16.5" customHeight="1">
      <c r="B159" s="79"/>
      <c r="C159" s="80" t="s">
        <v>126</v>
      </c>
      <c r="D159" s="80" t="s">
        <v>70</v>
      </c>
      <c r="E159" s="81" t="s">
        <v>266</v>
      </c>
      <c r="F159" s="82" t="s">
        <v>328</v>
      </c>
      <c r="G159" s="83" t="s">
        <v>83</v>
      </c>
      <c r="H159" s="84">
        <v>15</v>
      </c>
      <c r="I159" s="99"/>
      <c r="J159" s="85">
        <f t="shared" si="10"/>
        <v>0</v>
      </c>
      <c r="K159" s="82" t="s">
        <v>0</v>
      </c>
      <c r="L159" s="15"/>
      <c r="M159" s="86" t="s">
        <v>0</v>
      </c>
      <c r="N159" s="87" t="s">
        <v>24</v>
      </c>
      <c r="O159" s="88">
        <v>0</v>
      </c>
      <c r="P159" s="88">
        <f t="shared" si="11"/>
        <v>0</v>
      </c>
      <c r="Q159" s="88">
        <v>0</v>
      </c>
      <c r="R159" s="88">
        <f t="shared" si="12"/>
        <v>0</v>
      </c>
      <c r="S159" s="88">
        <v>0</v>
      </c>
      <c r="T159" s="89">
        <f t="shared" si="13"/>
        <v>0</v>
      </c>
      <c r="AR159" s="90" t="s">
        <v>71</v>
      </c>
      <c r="AT159" s="90" t="s">
        <v>70</v>
      </c>
      <c r="AU159" s="90" t="s">
        <v>44</v>
      </c>
      <c r="AY159" s="7" t="s">
        <v>69</v>
      </c>
      <c r="BE159" s="91">
        <f t="shared" si="14"/>
        <v>0</v>
      </c>
      <c r="BF159" s="91">
        <f t="shared" si="15"/>
        <v>0</v>
      </c>
      <c r="BG159" s="91">
        <f t="shared" si="16"/>
        <v>0</v>
      </c>
      <c r="BH159" s="91">
        <f t="shared" si="17"/>
        <v>0</v>
      </c>
      <c r="BI159" s="91">
        <f t="shared" si="18"/>
        <v>0</v>
      </c>
      <c r="BJ159" s="7" t="s">
        <v>43</v>
      </c>
      <c r="BK159" s="91">
        <f t="shared" si="19"/>
        <v>0</v>
      </c>
      <c r="BL159" s="7" t="s">
        <v>71</v>
      </c>
      <c r="BM159" s="90" t="s">
        <v>127</v>
      </c>
    </row>
    <row r="160" spans="2:65" s="1" customFormat="1" ht="16.5" customHeight="1">
      <c r="B160" s="79"/>
      <c r="C160" s="80" t="s">
        <v>99</v>
      </c>
      <c r="D160" s="80" t="s">
        <v>70</v>
      </c>
      <c r="E160" s="81" t="s">
        <v>267</v>
      </c>
      <c r="F160" s="82" t="s">
        <v>329</v>
      </c>
      <c r="G160" s="83" t="s">
        <v>83</v>
      </c>
      <c r="H160" s="84">
        <v>15</v>
      </c>
      <c r="I160" s="99"/>
      <c r="J160" s="85">
        <f t="shared" si="10"/>
        <v>0</v>
      </c>
      <c r="K160" s="82" t="s">
        <v>0</v>
      </c>
      <c r="L160" s="15"/>
      <c r="M160" s="86" t="s">
        <v>0</v>
      </c>
      <c r="N160" s="87" t="s">
        <v>24</v>
      </c>
      <c r="O160" s="88">
        <v>0</v>
      </c>
      <c r="P160" s="88">
        <f t="shared" si="11"/>
        <v>0</v>
      </c>
      <c r="Q160" s="88">
        <v>0</v>
      </c>
      <c r="R160" s="88">
        <f t="shared" si="12"/>
        <v>0</v>
      </c>
      <c r="S160" s="88">
        <v>0</v>
      </c>
      <c r="T160" s="89">
        <f t="shared" si="13"/>
        <v>0</v>
      </c>
      <c r="AR160" s="90" t="s">
        <v>71</v>
      </c>
      <c r="AT160" s="90" t="s">
        <v>70</v>
      </c>
      <c r="AU160" s="90" t="s">
        <v>44</v>
      </c>
      <c r="AY160" s="7" t="s">
        <v>69</v>
      </c>
      <c r="BE160" s="91">
        <f t="shared" si="14"/>
        <v>0</v>
      </c>
      <c r="BF160" s="91">
        <f t="shared" si="15"/>
        <v>0</v>
      </c>
      <c r="BG160" s="91">
        <f t="shared" si="16"/>
        <v>0</v>
      </c>
      <c r="BH160" s="91">
        <f t="shared" si="17"/>
        <v>0</v>
      </c>
      <c r="BI160" s="91">
        <f t="shared" si="18"/>
        <v>0</v>
      </c>
      <c r="BJ160" s="7" t="s">
        <v>43</v>
      </c>
      <c r="BK160" s="91">
        <f t="shared" si="19"/>
        <v>0</v>
      </c>
      <c r="BL160" s="7" t="s">
        <v>71</v>
      </c>
      <c r="BM160" s="90" t="s">
        <v>128</v>
      </c>
    </row>
    <row r="161" spans="2:65" s="1" customFormat="1" ht="16.5" customHeight="1">
      <c r="B161" s="79"/>
      <c r="C161" s="80" t="s">
        <v>129</v>
      </c>
      <c r="D161" s="80" t="s">
        <v>70</v>
      </c>
      <c r="E161" s="81" t="s">
        <v>268</v>
      </c>
      <c r="F161" s="82" t="s">
        <v>330</v>
      </c>
      <c r="G161" s="83" t="s">
        <v>83</v>
      </c>
      <c r="H161" s="84">
        <v>15</v>
      </c>
      <c r="I161" s="99"/>
      <c r="J161" s="85">
        <f t="shared" si="10"/>
        <v>0</v>
      </c>
      <c r="K161" s="82" t="s">
        <v>0</v>
      </c>
      <c r="L161" s="15"/>
      <c r="M161" s="86" t="s">
        <v>0</v>
      </c>
      <c r="N161" s="87" t="s">
        <v>24</v>
      </c>
      <c r="O161" s="88">
        <v>0</v>
      </c>
      <c r="P161" s="88">
        <f t="shared" si="11"/>
        <v>0</v>
      </c>
      <c r="Q161" s="88">
        <v>0</v>
      </c>
      <c r="R161" s="88">
        <f t="shared" si="12"/>
        <v>0</v>
      </c>
      <c r="S161" s="88">
        <v>0</v>
      </c>
      <c r="T161" s="89">
        <f t="shared" si="13"/>
        <v>0</v>
      </c>
      <c r="AR161" s="90" t="s">
        <v>71</v>
      </c>
      <c r="AT161" s="90" t="s">
        <v>70</v>
      </c>
      <c r="AU161" s="90" t="s">
        <v>44</v>
      </c>
      <c r="AY161" s="7" t="s">
        <v>69</v>
      </c>
      <c r="BE161" s="91">
        <f t="shared" si="14"/>
        <v>0</v>
      </c>
      <c r="BF161" s="91">
        <f t="shared" si="15"/>
        <v>0</v>
      </c>
      <c r="BG161" s="91">
        <f t="shared" si="16"/>
        <v>0</v>
      </c>
      <c r="BH161" s="91">
        <f t="shared" si="17"/>
        <v>0</v>
      </c>
      <c r="BI161" s="91">
        <f t="shared" si="18"/>
        <v>0</v>
      </c>
      <c r="BJ161" s="7" t="s">
        <v>43</v>
      </c>
      <c r="BK161" s="91">
        <f t="shared" si="19"/>
        <v>0</v>
      </c>
      <c r="BL161" s="7" t="s">
        <v>71</v>
      </c>
      <c r="BM161" s="90" t="s">
        <v>130</v>
      </c>
    </row>
    <row r="162" spans="2:65" s="1" customFormat="1" ht="16.5" customHeight="1">
      <c r="B162" s="79"/>
      <c r="C162" s="80" t="s">
        <v>100</v>
      </c>
      <c r="D162" s="80" t="s">
        <v>70</v>
      </c>
      <c r="E162" s="81" t="s">
        <v>269</v>
      </c>
      <c r="F162" s="82" t="s">
        <v>331</v>
      </c>
      <c r="G162" s="83" t="s">
        <v>83</v>
      </c>
      <c r="H162" s="84">
        <v>15</v>
      </c>
      <c r="I162" s="99"/>
      <c r="J162" s="85">
        <f t="shared" si="10"/>
        <v>0</v>
      </c>
      <c r="K162" s="82" t="s">
        <v>0</v>
      </c>
      <c r="L162" s="15"/>
      <c r="M162" s="86" t="s">
        <v>0</v>
      </c>
      <c r="N162" s="87" t="s">
        <v>24</v>
      </c>
      <c r="O162" s="88">
        <v>0</v>
      </c>
      <c r="P162" s="88">
        <f t="shared" si="11"/>
        <v>0</v>
      </c>
      <c r="Q162" s="88">
        <v>0</v>
      </c>
      <c r="R162" s="88">
        <f t="shared" si="12"/>
        <v>0</v>
      </c>
      <c r="S162" s="88">
        <v>0</v>
      </c>
      <c r="T162" s="89">
        <f t="shared" si="13"/>
        <v>0</v>
      </c>
      <c r="AR162" s="90" t="s">
        <v>71</v>
      </c>
      <c r="AT162" s="90" t="s">
        <v>70</v>
      </c>
      <c r="AU162" s="90" t="s">
        <v>44</v>
      </c>
      <c r="AY162" s="7" t="s">
        <v>69</v>
      </c>
      <c r="BE162" s="91">
        <f t="shared" si="14"/>
        <v>0</v>
      </c>
      <c r="BF162" s="91">
        <f t="shared" si="15"/>
        <v>0</v>
      </c>
      <c r="BG162" s="91">
        <f t="shared" si="16"/>
        <v>0</v>
      </c>
      <c r="BH162" s="91">
        <f t="shared" si="17"/>
        <v>0</v>
      </c>
      <c r="BI162" s="91">
        <f t="shared" si="18"/>
        <v>0</v>
      </c>
      <c r="BJ162" s="7" t="s">
        <v>43</v>
      </c>
      <c r="BK162" s="91">
        <f t="shared" si="19"/>
        <v>0</v>
      </c>
      <c r="BL162" s="7" t="s">
        <v>71</v>
      </c>
      <c r="BM162" s="90" t="s">
        <v>131</v>
      </c>
    </row>
    <row r="163" spans="2:65" s="1" customFormat="1" ht="16.5" customHeight="1">
      <c r="B163" s="79"/>
      <c r="C163" s="80" t="s">
        <v>132</v>
      </c>
      <c r="D163" s="80" t="s">
        <v>70</v>
      </c>
      <c r="E163" s="81" t="s">
        <v>270</v>
      </c>
      <c r="F163" s="82" t="s">
        <v>332</v>
      </c>
      <c r="G163" s="83" t="s">
        <v>83</v>
      </c>
      <c r="H163" s="84">
        <v>15</v>
      </c>
      <c r="I163" s="99"/>
      <c r="J163" s="85">
        <f t="shared" si="10"/>
        <v>0</v>
      </c>
      <c r="K163" s="82" t="s">
        <v>0</v>
      </c>
      <c r="L163" s="15"/>
      <c r="M163" s="86" t="s">
        <v>0</v>
      </c>
      <c r="N163" s="87" t="s">
        <v>24</v>
      </c>
      <c r="O163" s="88">
        <v>0</v>
      </c>
      <c r="P163" s="88">
        <f t="shared" si="11"/>
        <v>0</v>
      </c>
      <c r="Q163" s="88">
        <v>0</v>
      </c>
      <c r="R163" s="88">
        <f t="shared" si="12"/>
        <v>0</v>
      </c>
      <c r="S163" s="88">
        <v>0</v>
      </c>
      <c r="T163" s="89">
        <f t="shared" si="13"/>
        <v>0</v>
      </c>
      <c r="AR163" s="90" t="s">
        <v>71</v>
      </c>
      <c r="AT163" s="90" t="s">
        <v>70</v>
      </c>
      <c r="AU163" s="90" t="s">
        <v>44</v>
      </c>
      <c r="AY163" s="7" t="s">
        <v>69</v>
      </c>
      <c r="BE163" s="91">
        <f t="shared" si="14"/>
        <v>0</v>
      </c>
      <c r="BF163" s="91">
        <f t="shared" si="15"/>
        <v>0</v>
      </c>
      <c r="BG163" s="91">
        <f t="shared" si="16"/>
        <v>0</v>
      </c>
      <c r="BH163" s="91">
        <f t="shared" si="17"/>
        <v>0</v>
      </c>
      <c r="BI163" s="91">
        <f t="shared" si="18"/>
        <v>0</v>
      </c>
      <c r="BJ163" s="7" t="s">
        <v>43</v>
      </c>
      <c r="BK163" s="91">
        <f t="shared" si="19"/>
        <v>0</v>
      </c>
      <c r="BL163" s="7" t="s">
        <v>71</v>
      </c>
      <c r="BM163" s="90" t="s">
        <v>133</v>
      </c>
    </row>
    <row r="164" spans="2:65" s="1" customFormat="1" ht="16.5" customHeight="1">
      <c r="B164" s="79"/>
      <c r="C164" s="80" t="s">
        <v>101</v>
      </c>
      <c r="D164" s="80" t="s">
        <v>70</v>
      </c>
      <c r="E164" s="81" t="s">
        <v>271</v>
      </c>
      <c r="F164" s="82" t="s">
        <v>333</v>
      </c>
      <c r="G164" s="83" t="s">
        <v>83</v>
      </c>
      <c r="H164" s="84">
        <v>15</v>
      </c>
      <c r="I164" s="99"/>
      <c r="J164" s="85">
        <f t="shared" si="10"/>
        <v>0</v>
      </c>
      <c r="K164" s="82" t="s">
        <v>0</v>
      </c>
      <c r="L164" s="15"/>
      <c r="M164" s="86" t="s">
        <v>0</v>
      </c>
      <c r="N164" s="87" t="s">
        <v>24</v>
      </c>
      <c r="O164" s="88">
        <v>0</v>
      </c>
      <c r="P164" s="88">
        <f t="shared" si="11"/>
        <v>0</v>
      </c>
      <c r="Q164" s="88">
        <v>0</v>
      </c>
      <c r="R164" s="88">
        <f t="shared" si="12"/>
        <v>0</v>
      </c>
      <c r="S164" s="88">
        <v>0</v>
      </c>
      <c r="T164" s="89">
        <f t="shared" si="13"/>
        <v>0</v>
      </c>
      <c r="AR164" s="90" t="s">
        <v>71</v>
      </c>
      <c r="AT164" s="90" t="s">
        <v>70</v>
      </c>
      <c r="AU164" s="90" t="s">
        <v>44</v>
      </c>
      <c r="AY164" s="7" t="s">
        <v>69</v>
      </c>
      <c r="BE164" s="91">
        <f t="shared" si="14"/>
        <v>0</v>
      </c>
      <c r="BF164" s="91">
        <f t="shared" si="15"/>
        <v>0</v>
      </c>
      <c r="BG164" s="91">
        <f t="shared" si="16"/>
        <v>0</v>
      </c>
      <c r="BH164" s="91">
        <f t="shared" si="17"/>
        <v>0</v>
      </c>
      <c r="BI164" s="91">
        <f t="shared" si="18"/>
        <v>0</v>
      </c>
      <c r="BJ164" s="7" t="s">
        <v>43</v>
      </c>
      <c r="BK164" s="91">
        <f t="shared" si="19"/>
        <v>0</v>
      </c>
      <c r="BL164" s="7" t="s">
        <v>71</v>
      </c>
      <c r="BM164" s="90" t="s">
        <v>134</v>
      </c>
    </row>
    <row r="165" spans="2:65" s="1" customFormat="1" ht="16.5" customHeight="1">
      <c r="B165" s="79"/>
      <c r="C165" s="80" t="s">
        <v>135</v>
      </c>
      <c r="D165" s="80" t="s">
        <v>70</v>
      </c>
      <c r="E165" s="81" t="s">
        <v>272</v>
      </c>
      <c r="F165" s="82" t="s">
        <v>334</v>
      </c>
      <c r="G165" s="83" t="s">
        <v>83</v>
      </c>
      <c r="H165" s="84">
        <v>15</v>
      </c>
      <c r="I165" s="99"/>
      <c r="J165" s="85">
        <f t="shared" si="10"/>
        <v>0</v>
      </c>
      <c r="K165" s="82" t="s">
        <v>0</v>
      </c>
      <c r="L165" s="15"/>
      <c r="M165" s="86" t="s">
        <v>0</v>
      </c>
      <c r="N165" s="87" t="s">
        <v>24</v>
      </c>
      <c r="O165" s="88">
        <v>0</v>
      </c>
      <c r="P165" s="88">
        <f t="shared" si="11"/>
        <v>0</v>
      </c>
      <c r="Q165" s="88">
        <v>0</v>
      </c>
      <c r="R165" s="88">
        <f t="shared" si="12"/>
        <v>0</v>
      </c>
      <c r="S165" s="88">
        <v>0</v>
      </c>
      <c r="T165" s="89">
        <f t="shared" si="13"/>
        <v>0</v>
      </c>
      <c r="AR165" s="90" t="s">
        <v>71</v>
      </c>
      <c r="AT165" s="90" t="s">
        <v>70</v>
      </c>
      <c r="AU165" s="90" t="s">
        <v>44</v>
      </c>
      <c r="AY165" s="7" t="s">
        <v>69</v>
      </c>
      <c r="BE165" s="91">
        <f t="shared" si="14"/>
        <v>0</v>
      </c>
      <c r="BF165" s="91">
        <f t="shared" si="15"/>
        <v>0</v>
      </c>
      <c r="BG165" s="91">
        <f t="shared" si="16"/>
        <v>0</v>
      </c>
      <c r="BH165" s="91">
        <f t="shared" si="17"/>
        <v>0</v>
      </c>
      <c r="BI165" s="91">
        <f t="shared" si="18"/>
        <v>0</v>
      </c>
      <c r="BJ165" s="7" t="s">
        <v>43</v>
      </c>
      <c r="BK165" s="91">
        <f t="shared" si="19"/>
        <v>0</v>
      </c>
      <c r="BL165" s="7" t="s">
        <v>71</v>
      </c>
      <c r="BM165" s="90" t="s">
        <v>136</v>
      </c>
    </row>
    <row r="166" spans="2:65" s="1" customFormat="1" ht="16.5" customHeight="1">
      <c r="B166" s="79"/>
      <c r="C166" s="80" t="s">
        <v>103</v>
      </c>
      <c r="D166" s="80" t="s">
        <v>70</v>
      </c>
      <c r="E166" s="81" t="s">
        <v>273</v>
      </c>
      <c r="F166" s="82" t="s">
        <v>335</v>
      </c>
      <c r="G166" s="83" t="s">
        <v>83</v>
      </c>
      <c r="H166" s="84">
        <v>15</v>
      </c>
      <c r="I166" s="99"/>
      <c r="J166" s="85">
        <f t="shared" si="10"/>
        <v>0</v>
      </c>
      <c r="K166" s="82" t="s">
        <v>0</v>
      </c>
      <c r="L166" s="15"/>
      <c r="M166" s="86" t="s">
        <v>0</v>
      </c>
      <c r="N166" s="87" t="s">
        <v>24</v>
      </c>
      <c r="O166" s="88">
        <v>0</v>
      </c>
      <c r="P166" s="88">
        <f t="shared" si="11"/>
        <v>0</v>
      </c>
      <c r="Q166" s="88">
        <v>0</v>
      </c>
      <c r="R166" s="88">
        <f t="shared" si="12"/>
        <v>0</v>
      </c>
      <c r="S166" s="88">
        <v>0</v>
      </c>
      <c r="T166" s="89">
        <f t="shared" si="13"/>
        <v>0</v>
      </c>
      <c r="AR166" s="90" t="s">
        <v>71</v>
      </c>
      <c r="AT166" s="90" t="s">
        <v>70</v>
      </c>
      <c r="AU166" s="90" t="s">
        <v>44</v>
      </c>
      <c r="AY166" s="7" t="s">
        <v>69</v>
      </c>
      <c r="BE166" s="91">
        <f t="shared" si="14"/>
        <v>0</v>
      </c>
      <c r="BF166" s="91">
        <f t="shared" si="15"/>
        <v>0</v>
      </c>
      <c r="BG166" s="91">
        <f t="shared" si="16"/>
        <v>0</v>
      </c>
      <c r="BH166" s="91">
        <f t="shared" si="17"/>
        <v>0</v>
      </c>
      <c r="BI166" s="91">
        <f t="shared" si="18"/>
        <v>0</v>
      </c>
      <c r="BJ166" s="7" t="s">
        <v>43</v>
      </c>
      <c r="BK166" s="91">
        <f t="shared" si="19"/>
        <v>0</v>
      </c>
      <c r="BL166" s="7" t="s">
        <v>71</v>
      </c>
      <c r="BM166" s="90" t="s">
        <v>137</v>
      </c>
    </row>
    <row r="167" spans="2:65" s="1" customFormat="1" ht="16.5" customHeight="1">
      <c r="B167" s="79"/>
      <c r="C167" s="80" t="s">
        <v>138</v>
      </c>
      <c r="D167" s="80" t="s">
        <v>70</v>
      </c>
      <c r="E167" s="81" t="s">
        <v>274</v>
      </c>
      <c r="F167" s="82" t="s">
        <v>336</v>
      </c>
      <c r="G167" s="83" t="s">
        <v>83</v>
      </c>
      <c r="H167" s="84">
        <v>15</v>
      </c>
      <c r="I167" s="99"/>
      <c r="J167" s="85">
        <f t="shared" si="10"/>
        <v>0</v>
      </c>
      <c r="K167" s="82" t="s">
        <v>0</v>
      </c>
      <c r="L167" s="15"/>
      <c r="M167" s="86" t="s">
        <v>0</v>
      </c>
      <c r="N167" s="87" t="s">
        <v>24</v>
      </c>
      <c r="O167" s="88">
        <v>0</v>
      </c>
      <c r="P167" s="88">
        <f t="shared" si="11"/>
        <v>0</v>
      </c>
      <c r="Q167" s="88">
        <v>0</v>
      </c>
      <c r="R167" s="88">
        <f t="shared" si="12"/>
        <v>0</v>
      </c>
      <c r="S167" s="88">
        <v>0</v>
      </c>
      <c r="T167" s="89">
        <f t="shared" si="13"/>
        <v>0</v>
      </c>
      <c r="AR167" s="90" t="s">
        <v>71</v>
      </c>
      <c r="AT167" s="90" t="s">
        <v>70</v>
      </c>
      <c r="AU167" s="90" t="s">
        <v>44</v>
      </c>
      <c r="AY167" s="7" t="s">
        <v>69</v>
      </c>
      <c r="BE167" s="91">
        <f t="shared" si="14"/>
        <v>0</v>
      </c>
      <c r="BF167" s="91">
        <f t="shared" si="15"/>
        <v>0</v>
      </c>
      <c r="BG167" s="91">
        <f t="shared" si="16"/>
        <v>0</v>
      </c>
      <c r="BH167" s="91">
        <f t="shared" si="17"/>
        <v>0</v>
      </c>
      <c r="BI167" s="91">
        <f t="shared" si="18"/>
        <v>0</v>
      </c>
      <c r="BJ167" s="7" t="s">
        <v>43</v>
      </c>
      <c r="BK167" s="91">
        <f t="shared" si="19"/>
        <v>0</v>
      </c>
      <c r="BL167" s="7" t="s">
        <v>71</v>
      </c>
      <c r="BM167" s="90" t="s">
        <v>139</v>
      </c>
    </row>
    <row r="168" spans="2:65" s="1" customFormat="1" ht="16.5" customHeight="1">
      <c r="B168" s="79"/>
      <c r="C168" s="80" t="s">
        <v>104</v>
      </c>
      <c r="D168" s="80" t="s">
        <v>70</v>
      </c>
      <c r="E168" s="81" t="s">
        <v>275</v>
      </c>
      <c r="F168" s="82" t="s">
        <v>337</v>
      </c>
      <c r="G168" s="83" t="s">
        <v>83</v>
      </c>
      <c r="H168" s="84">
        <v>15</v>
      </c>
      <c r="I168" s="99"/>
      <c r="J168" s="85">
        <f t="shared" si="10"/>
        <v>0</v>
      </c>
      <c r="K168" s="82" t="s">
        <v>0</v>
      </c>
      <c r="L168" s="15"/>
      <c r="M168" s="86" t="s">
        <v>0</v>
      </c>
      <c r="N168" s="87" t="s">
        <v>24</v>
      </c>
      <c r="O168" s="88">
        <v>0</v>
      </c>
      <c r="P168" s="88">
        <f t="shared" si="11"/>
        <v>0</v>
      </c>
      <c r="Q168" s="88">
        <v>0</v>
      </c>
      <c r="R168" s="88">
        <f t="shared" si="12"/>
        <v>0</v>
      </c>
      <c r="S168" s="88">
        <v>0</v>
      </c>
      <c r="T168" s="89">
        <f t="shared" si="13"/>
        <v>0</v>
      </c>
      <c r="AR168" s="90" t="s">
        <v>71</v>
      </c>
      <c r="AT168" s="90" t="s">
        <v>70</v>
      </c>
      <c r="AU168" s="90" t="s">
        <v>44</v>
      </c>
      <c r="AY168" s="7" t="s">
        <v>69</v>
      </c>
      <c r="BE168" s="91">
        <f t="shared" si="14"/>
        <v>0</v>
      </c>
      <c r="BF168" s="91">
        <f t="shared" si="15"/>
        <v>0</v>
      </c>
      <c r="BG168" s="91">
        <f t="shared" si="16"/>
        <v>0</v>
      </c>
      <c r="BH168" s="91">
        <f t="shared" si="17"/>
        <v>0</v>
      </c>
      <c r="BI168" s="91">
        <f t="shared" si="18"/>
        <v>0</v>
      </c>
      <c r="BJ168" s="7" t="s">
        <v>43</v>
      </c>
      <c r="BK168" s="91">
        <f t="shared" si="19"/>
        <v>0</v>
      </c>
      <c r="BL168" s="7" t="s">
        <v>71</v>
      </c>
      <c r="BM168" s="90" t="s">
        <v>140</v>
      </c>
    </row>
    <row r="169" spans="2:65" s="1" customFormat="1" ht="16.5" customHeight="1">
      <c r="B169" s="79"/>
      <c r="C169" s="80" t="s">
        <v>141</v>
      </c>
      <c r="D169" s="80" t="s">
        <v>70</v>
      </c>
      <c r="E169" s="81" t="s">
        <v>276</v>
      </c>
      <c r="F169" s="82" t="s">
        <v>338</v>
      </c>
      <c r="G169" s="83" t="s">
        <v>83</v>
      </c>
      <c r="H169" s="84">
        <v>15</v>
      </c>
      <c r="I169" s="99"/>
      <c r="J169" s="85">
        <f t="shared" si="10"/>
        <v>0</v>
      </c>
      <c r="K169" s="82" t="s">
        <v>0</v>
      </c>
      <c r="L169" s="15"/>
      <c r="M169" s="86" t="s">
        <v>0</v>
      </c>
      <c r="N169" s="87" t="s">
        <v>24</v>
      </c>
      <c r="O169" s="88">
        <v>0</v>
      </c>
      <c r="P169" s="88">
        <f t="shared" si="11"/>
        <v>0</v>
      </c>
      <c r="Q169" s="88">
        <v>0</v>
      </c>
      <c r="R169" s="88">
        <f t="shared" si="12"/>
        <v>0</v>
      </c>
      <c r="S169" s="88">
        <v>0</v>
      </c>
      <c r="T169" s="89">
        <f t="shared" si="13"/>
        <v>0</v>
      </c>
      <c r="AR169" s="90" t="s">
        <v>71</v>
      </c>
      <c r="AT169" s="90" t="s">
        <v>70</v>
      </c>
      <c r="AU169" s="90" t="s">
        <v>44</v>
      </c>
      <c r="AY169" s="7" t="s">
        <v>69</v>
      </c>
      <c r="BE169" s="91">
        <f t="shared" si="14"/>
        <v>0</v>
      </c>
      <c r="BF169" s="91">
        <f t="shared" si="15"/>
        <v>0</v>
      </c>
      <c r="BG169" s="91">
        <f t="shared" si="16"/>
        <v>0</v>
      </c>
      <c r="BH169" s="91">
        <f t="shared" si="17"/>
        <v>0</v>
      </c>
      <c r="BI169" s="91">
        <f t="shared" si="18"/>
        <v>0</v>
      </c>
      <c r="BJ169" s="7" t="s">
        <v>43</v>
      </c>
      <c r="BK169" s="91">
        <f t="shared" si="19"/>
        <v>0</v>
      </c>
      <c r="BL169" s="7" t="s">
        <v>71</v>
      </c>
      <c r="BM169" s="90" t="s">
        <v>142</v>
      </c>
    </row>
    <row r="170" spans="2:65" s="1" customFormat="1" ht="16.5" customHeight="1">
      <c r="B170" s="79"/>
      <c r="C170" s="80" t="s">
        <v>106</v>
      </c>
      <c r="D170" s="80" t="s">
        <v>70</v>
      </c>
      <c r="E170" s="81" t="s">
        <v>277</v>
      </c>
      <c r="F170" s="82" t="s">
        <v>339</v>
      </c>
      <c r="G170" s="83" t="s">
        <v>83</v>
      </c>
      <c r="H170" s="84">
        <v>15</v>
      </c>
      <c r="I170" s="99"/>
      <c r="J170" s="85">
        <f t="shared" si="10"/>
        <v>0</v>
      </c>
      <c r="K170" s="82" t="s">
        <v>0</v>
      </c>
      <c r="L170" s="15"/>
      <c r="M170" s="86" t="s">
        <v>0</v>
      </c>
      <c r="N170" s="87" t="s">
        <v>24</v>
      </c>
      <c r="O170" s="88">
        <v>0</v>
      </c>
      <c r="P170" s="88">
        <f t="shared" si="11"/>
        <v>0</v>
      </c>
      <c r="Q170" s="88">
        <v>0</v>
      </c>
      <c r="R170" s="88">
        <f t="shared" si="12"/>
        <v>0</v>
      </c>
      <c r="S170" s="88">
        <v>0</v>
      </c>
      <c r="T170" s="89">
        <f t="shared" si="13"/>
        <v>0</v>
      </c>
      <c r="AR170" s="90" t="s">
        <v>71</v>
      </c>
      <c r="AT170" s="90" t="s">
        <v>70</v>
      </c>
      <c r="AU170" s="90" t="s">
        <v>44</v>
      </c>
      <c r="AY170" s="7" t="s">
        <v>69</v>
      </c>
      <c r="BE170" s="91">
        <f t="shared" si="14"/>
        <v>0</v>
      </c>
      <c r="BF170" s="91">
        <f t="shared" si="15"/>
        <v>0</v>
      </c>
      <c r="BG170" s="91">
        <f t="shared" si="16"/>
        <v>0</v>
      </c>
      <c r="BH170" s="91">
        <f t="shared" si="17"/>
        <v>0</v>
      </c>
      <c r="BI170" s="91">
        <f t="shared" si="18"/>
        <v>0</v>
      </c>
      <c r="BJ170" s="7" t="s">
        <v>43</v>
      </c>
      <c r="BK170" s="91">
        <f t="shared" si="19"/>
        <v>0</v>
      </c>
      <c r="BL170" s="7" t="s">
        <v>71</v>
      </c>
      <c r="BM170" s="90" t="s">
        <v>143</v>
      </c>
    </row>
    <row r="171" spans="2:65" s="1" customFormat="1" ht="16.5" customHeight="1">
      <c r="B171" s="79"/>
      <c r="C171" s="80" t="s">
        <v>144</v>
      </c>
      <c r="D171" s="80" t="s">
        <v>70</v>
      </c>
      <c r="E171" s="81" t="s">
        <v>278</v>
      </c>
      <c r="F171" s="82" t="s">
        <v>340</v>
      </c>
      <c r="G171" s="83" t="s">
        <v>83</v>
      </c>
      <c r="H171" s="84">
        <v>15</v>
      </c>
      <c r="I171" s="99"/>
      <c r="J171" s="85">
        <f t="shared" si="10"/>
        <v>0</v>
      </c>
      <c r="K171" s="82" t="s">
        <v>0</v>
      </c>
      <c r="L171" s="15"/>
      <c r="M171" s="86" t="s">
        <v>0</v>
      </c>
      <c r="N171" s="87" t="s">
        <v>24</v>
      </c>
      <c r="O171" s="88">
        <v>0</v>
      </c>
      <c r="P171" s="88">
        <f t="shared" si="11"/>
        <v>0</v>
      </c>
      <c r="Q171" s="88">
        <v>0</v>
      </c>
      <c r="R171" s="88">
        <f t="shared" si="12"/>
        <v>0</v>
      </c>
      <c r="S171" s="88">
        <v>0</v>
      </c>
      <c r="T171" s="89">
        <f t="shared" si="13"/>
        <v>0</v>
      </c>
      <c r="AR171" s="90" t="s">
        <v>71</v>
      </c>
      <c r="AT171" s="90" t="s">
        <v>70</v>
      </c>
      <c r="AU171" s="90" t="s">
        <v>44</v>
      </c>
      <c r="AY171" s="7" t="s">
        <v>69</v>
      </c>
      <c r="BE171" s="91">
        <f t="shared" si="14"/>
        <v>0</v>
      </c>
      <c r="BF171" s="91">
        <f t="shared" si="15"/>
        <v>0</v>
      </c>
      <c r="BG171" s="91">
        <f t="shared" si="16"/>
        <v>0</v>
      </c>
      <c r="BH171" s="91">
        <f t="shared" si="17"/>
        <v>0</v>
      </c>
      <c r="BI171" s="91">
        <f t="shared" si="18"/>
        <v>0</v>
      </c>
      <c r="BJ171" s="7" t="s">
        <v>43</v>
      </c>
      <c r="BK171" s="91">
        <f t="shared" si="19"/>
        <v>0</v>
      </c>
      <c r="BL171" s="7" t="s">
        <v>71</v>
      </c>
      <c r="BM171" s="90" t="s">
        <v>145</v>
      </c>
    </row>
    <row r="172" spans="2:65" s="1" customFormat="1" ht="16.5" customHeight="1">
      <c r="B172" s="79"/>
      <c r="C172" s="80" t="s">
        <v>107</v>
      </c>
      <c r="D172" s="80" t="s">
        <v>70</v>
      </c>
      <c r="E172" s="81" t="s">
        <v>279</v>
      </c>
      <c r="F172" s="82" t="s">
        <v>341</v>
      </c>
      <c r="G172" s="83" t="s">
        <v>83</v>
      </c>
      <c r="H172" s="84">
        <v>15</v>
      </c>
      <c r="I172" s="99"/>
      <c r="J172" s="85">
        <f t="shared" si="10"/>
        <v>0</v>
      </c>
      <c r="K172" s="82" t="s">
        <v>0</v>
      </c>
      <c r="L172" s="15"/>
      <c r="M172" s="86" t="s">
        <v>0</v>
      </c>
      <c r="N172" s="87" t="s">
        <v>24</v>
      </c>
      <c r="O172" s="88">
        <v>0</v>
      </c>
      <c r="P172" s="88">
        <f t="shared" si="11"/>
        <v>0</v>
      </c>
      <c r="Q172" s="88">
        <v>0</v>
      </c>
      <c r="R172" s="88">
        <f t="shared" si="12"/>
        <v>0</v>
      </c>
      <c r="S172" s="88">
        <v>0</v>
      </c>
      <c r="T172" s="89">
        <f t="shared" si="13"/>
        <v>0</v>
      </c>
      <c r="AR172" s="90" t="s">
        <v>71</v>
      </c>
      <c r="AT172" s="90" t="s">
        <v>70</v>
      </c>
      <c r="AU172" s="90" t="s">
        <v>44</v>
      </c>
      <c r="AY172" s="7" t="s">
        <v>69</v>
      </c>
      <c r="BE172" s="91">
        <f t="shared" si="14"/>
        <v>0</v>
      </c>
      <c r="BF172" s="91">
        <f t="shared" si="15"/>
        <v>0</v>
      </c>
      <c r="BG172" s="91">
        <f t="shared" si="16"/>
        <v>0</v>
      </c>
      <c r="BH172" s="91">
        <f t="shared" si="17"/>
        <v>0</v>
      </c>
      <c r="BI172" s="91">
        <f t="shared" si="18"/>
        <v>0</v>
      </c>
      <c r="BJ172" s="7" t="s">
        <v>43</v>
      </c>
      <c r="BK172" s="91">
        <f t="shared" si="19"/>
        <v>0</v>
      </c>
      <c r="BL172" s="7" t="s">
        <v>71</v>
      </c>
      <c r="BM172" s="90" t="s">
        <v>146</v>
      </c>
    </row>
    <row r="173" spans="2:65" s="1" customFormat="1" ht="16.5" customHeight="1">
      <c r="B173" s="79"/>
      <c r="C173" s="80" t="s">
        <v>147</v>
      </c>
      <c r="D173" s="80" t="s">
        <v>70</v>
      </c>
      <c r="E173" s="81" t="s">
        <v>280</v>
      </c>
      <c r="F173" s="82" t="s">
        <v>342</v>
      </c>
      <c r="G173" s="83" t="s">
        <v>83</v>
      </c>
      <c r="H173" s="84">
        <v>15</v>
      </c>
      <c r="I173" s="99"/>
      <c r="J173" s="85">
        <f t="shared" si="10"/>
        <v>0</v>
      </c>
      <c r="K173" s="82" t="s">
        <v>0</v>
      </c>
      <c r="L173" s="15"/>
      <c r="M173" s="86" t="s">
        <v>0</v>
      </c>
      <c r="N173" s="87" t="s">
        <v>24</v>
      </c>
      <c r="O173" s="88">
        <v>0</v>
      </c>
      <c r="P173" s="88">
        <f t="shared" si="11"/>
        <v>0</v>
      </c>
      <c r="Q173" s="88">
        <v>0</v>
      </c>
      <c r="R173" s="88">
        <f t="shared" si="12"/>
        <v>0</v>
      </c>
      <c r="S173" s="88">
        <v>0</v>
      </c>
      <c r="T173" s="89">
        <f t="shared" si="13"/>
        <v>0</v>
      </c>
      <c r="AR173" s="90" t="s">
        <v>71</v>
      </c>
      <c r="AT173" s="90" t="s">
        <v>70</v>
      </c>
      <c r="AU173" s="90" t="s">
        <v>44</v>
      </c>
      <c r="AY173" s="7" t="s">
        <v>69</v>
      </c>
      <c r="BE173" s="91">
        <f t="shared" si="14"/>
        <v>0</v>
      </c>
      <c r="BF173" s="91">
        <f t="shared" si="15"/>
        <v>0</v>
      </c>
      <c r="BG173" s="91">
        <f t="shared" si="16"/>
        <v>0</v>
      </c>
      <c r="BH173" s="91">
        <f t="shared" si="17"/>
        <v>0</v>
      </c>
      <c r="BI173" s="91">
        <f t="shared" si="18"/>
        <v>0</v>
      </c>
      <c r="BJ173" s="7" t="s">
        <v>43</v>
      </c>
      <c r="BK173" s="91">
        <f t="shared" si="19"/>
        <v>0</v>
      </c>
      <c r="BL173" s="7" t="s">
        <v>71</v>
      </c>
      <c r="BM173" s="90" t="s">
        <v>148</v>
      </c>
    </row>
    <row r="174" spans="2:65" s="1" customFormat="1" ht="16.5" customHeight="1">
      <c r="B174" s="79"/>
      <c r="C174" s="80" t="s">
        <v>109</v>
      </c>
      <c r="D174" s="80" t="s">
        <v>70</v>
      </c>
      <c r="E174" s="81" t="s">
        <v>281</v>
      </c>
      <c r="F174" s="82" t="s">
        <v>343</v>
      </c>
      <c r="G174" s="83" t="s">
        <v>83</v>
      </c>
      <c r="H174" s="84">
        <v>15</v>
      </c>
      <c r="I174" s="99"/>
      <c r="J174" s="85">
        <f t="shared" si="10"/>
        <v>0</v>
      </c>
      <c r="K174" s="82" t="s">
        <v>0</v>
      </c>
      <c r="L174" s="15"/>
      <c r="M174" s="86" t="s">
        <v>0</v>
      </c>
      <c r="N174" s="87" t="s">
        <v>24</v>
      </c>
      <c r="O174" s="88">
        <v>0</v>
      </c>
      <c r="P174" s="88">
        <f t="shared" si="11"/>
        <v>0</v>
      </c>
      <c r="Q174" s="88">
        <v>0</v>
      </c>
      <c r="R174" s="88">
        <f t="shared" si="12"/>
        <v>0</v>
      </c>
      <c r="S174" s="88">
        <v>0</v>
      </c>
      <c r="T174" s="89">
        <f t="shared" si="13"/>
        <v>0</v>
      </c>
      <c r="AR174" s="90" t="s">
        <v>71</v>
      </c>
      <c r="AT174" s="90" t="s">
        <v>70</v>
      </c>
      <c r="AU174" s="90" t="s">
        <v>44</v>
      </c>
      <c r="AY174" s="7" t="s">
        <v>69</v>
      </c>
      <c r="BE174" s="91">
        <f t="shared" si="14"/>
        <v>0</v>
      </c>
      <c r="BF174" s="91">
        <f t="shared" si="15"/>
        <v>0</v>
      </c>
      <c r="BG174" s="91">
        <f t="shared" si="16"/>
        <v>0</v>
      </c>
      <c r="BH174" s="91">
        <f t="shared" si="17"/>
        <v>0</v>
      </c>
      <c r="BI174" s="91">
        <f t="shared" si="18"/>
        <v>0</v>
      </c>
      <c r="BJ174" s="7" t="s">
        <v>43</v>
      </c>
      <c r="BK174" s="91">
        <f t="shared" si="19"/>
        <v>0</v>
      </c>
      <c r="BL174" s="7" t="s">
        <v>71</v>
      </c>
      <c r="BM174" s="90" t="s">
        <v>149</v>
      </c>
    </row>
    <row r="175" spans="2:65" s="1" customFormat="1" ht="16.5" customHeight="1">
      <c r="B175" s="79"/>
      <c r="C175" s="80" t="s">
        <v>150</v>
      </c>
      <c r="D175" s="80" t="s">
        <v>70</v>
      </c>
      <c r="E175" s="81" t="s">
        <v>282</v>
      </c>
      <c r="F175" s="82" t="s">
        <v>344</v>
      </c>
      <c r="G175" s="83" t="s">
        <v>83</v>
      </c>
      <c r="H175" s="84">
        <v>15</v>
      </c>
      <c r="I175" s="99"/>
      <c r="J175" s="85">
        <f t="shared" si="10"/>
        <v>0</v>
      </c>
      <c r="K175" s="82" t="s">
        <v>0</v>
      </c>
      <c r="L175" s="15"/>
      <c r="M175" s="86" t="s">
        <v>0</v>
      </c>
      <c r="N175" s="87" t="s">
        <v>24</v>
      </c>
      <c r="O175" s="88">
        <v>0</v>
      </c>
      <c r="P175" s="88">
        <f t="shared" si="11"/>
        <v>0</v>
      </c>
      <c r="Q175" s="88">
        <v>0</v>
      </c>
      <c r="R175" s="88">
        <f t="shared" si="12"/>
        <v>0</v>
      </c>
      <c r="S175" s="88">
        <v>0</v>
      </c>
      <c r="T175" s="89">
        <f t="shared" si="13"/>
        <v>0</v>
      </c>
      <c r="AR175" s="90" t="s">
        <v>71</v>
      </c>
      <c r="AT175" s="90" t="s">
        <v>70</v>
      </c>
      <c r="AU175" s="90" t="s">
        <v>44</v>
      </c>
      <c r="AY175" s="7" t="s">
        <v>69</v>
      </c>
      <c r="BE175" s="91">
        <f t="shared" si="14"/>
        <v>0</v>
      </c>
      <c r="BF175" s="91">
        <f t="shared" si="15"/>
        <v>0</v>
      </c>
      <c r="BG175" s="91">
        <f t="shared" si="16"/>
        <v>0</v>
      </c>
      <c r="BH175" s="91">
        <f t="shared" si="17"/>
        <v>0</v>
      </c>
      <c r="BI175" s="91">
        <f t="shared" si="18"/>
        <v>0</v>
      </c>
      <c r="BJ175" s="7" t="s">
        <v>43</v>
      </c>
      <c r="BK175" s="91">
        <f t="shared" si="19"/>
        <v>0</v>
      </c>
      <c r="BL175" s="7" t="s">
        <v>71</v>
      </c>
      <c r="BM175" s="90" t="s">
        <v>151</v>
      </c>
    </row>
    <row r="176" spans="2:65" s="1" customFormat="1" ht="16.5" customHeight="1">
      <c r="B176" s="79"/>
      <c r="C176" s="80" t="s">
        <v>110</v>
      </c>
      <c r="D176" s="80" t="s">
        <v>70</v>
      </c>
      <c r="E176" s="81" t="s">
        <v>283</v>
      </c>
      <c r="F176" s="82" t="s">
        <v>345</v>
      </c>
      <c r="G176" s="83" t="s">
        <v>83</v>
      </c>
      <c r="H176" s="84">
        <v>1</v>
      </c>
      <c r="I176" s="99"/>
      <c r="J176" s="85">
        <f t="shared" si="10"/>
        <v>0</v>
      </c>
      <c r="K176" s="82" t="s">
        <v>0</v>
      </c>
      <c r="L176" s="15"/>
      <c r="M176" s="86" t="s">
        <v>0</v>
      </c>
      <c r="N176" s="87" t="s">
        <v>24</v>
      </c>
      <c r="O176" s="88">
        <v>0</v>
      </c>
      <c r="P176" s="88">
        <f t="shared" si="11"/>
        <v>0</v>
      </c>
      <c r="Q176" s="88">
        <v>0</v>
      </c>
      <c r="R176" s="88">
        <f t="shared" si="12"/>
        <v>0</v>
      </c>
      <c r="S176" s="88">
        <v>0</v>
      </c>
      <c r="T176" s="89">
        <f t="shared" si="13"/>
        <v>0</v>
      </c>
      <c r="AR176" s="90" t="s">
        <v>71</v>
      </c>
      <c r="AT176" s="90" t="s">
        <v>70</v>
      </c>
      <c r="AU176" s="90" t="s">
        <v>44</v>
      </c>
      <c r="AY176" s="7" t="s">
        <v>69</v>
      </c>
      <c r="BE176" s="91">
        <f t="shared" si="14"/>
        <v>0</v>
      </c>
      <c r="BF176" s="91">
        <f t="shared" si="15"/>
        <v>0</v>
      </c>
      <c r="BG176" s="91">
        <f t="shared" si="16"/>
        <v>0</v>
      </c>
      <c r="BH176" s="91">
        <f t="shared" si="17"/>
        <v>0</v>
      </c>
      <c r="BI176" s="91">
        <f t="shared" si="18"/>
        <v>0</v>
      </c>
      <c r="BJ176" s="7" t="s">
        <v>43</v>
      </c>
      <c r="BK176" s="91">
        <f t="shared" si="19"/>
        <v>0</v>
      </c>
      <c r="BL176" s="7" t="s">
        <v>71</v>
      </c>
      <c r="BM176" s="90" t="s">
        <v>152</v>
      </c>
    </row>
    <row r="177" spans="2:65" s="1" customFormat="1" ht="16.5" customHeight="1">
      <c r="B177" s="79"/>
      <c r="C177" s="80" t="s">
        <v>153</v>
      </c>
      <c r="D177" s="80" t="s">
        <v>70</v>
      </c>
      <c r="E177" s="81" t="s">
        <v>284</v>
      </c>
      <c r="F177" s="82" t="s">
        <v>346</v>
      </c>
      <c r="G177" s="83" t="s">
        <v>83</v>
      </c>
      <c r="H177" s="84">
        <v>3</v>
      </c>
      <c r="I177" s="99"/>
      <c r="J177" s="85">
        <f t="shared" si="10"/>
        <v>0</v>
      </c>
      <c r="K177" s="82" t="s">
        <v>0</v>
      </c>
      <c r="L177" s="15"/>
      <c r="M177" s="86" t="s">
        <v>0</v>
      </c>
      <c r="N177" s="87" t="s">
        <v>24</v>
      </c>
      <c r="O177" s="88">
        <v>0</v>
      </c>
      <c r="P177" s="88">
        <f t="shared" si="11"/>
        <v>0</v>
      </c>
      <c r="Q177" s="88">
        <v>0</v>
      </c>
      <c r="R177" s="88">
        <f t="shared" si="12"/>
        <v>0</v>
      </c>
      <c r="S177" s="88">
        <v>0</v>
      </c>
      <c r="T177" s="89">
        <f t="shared" si="13"/>
        <v>0</v>
      </c>
      <c r="AR177" s="90" t="s">
        <v>71</v>
      </c>
      <c r="AT177" s="90" t="s">
        <v>70</v>
      </c>
      <c r="AU177" s="90" t="s">
        <v>44</v>
      </c>
      <c r="AY177" s="7" t="s">
        <v>69</v>
      </c>
      <c r="BE177" s="91">
        <f t="shared" si="14"/>
        <v>0</v>
      </c>
      <c r="BF177" s="91">
        <f t="shared" si="15"/>
        <v>0</v>
      </c>
      <c r="BG177" s="91">
        <f t="shared" si="16"/>
        <v>0</v>
      </c>
      <c r="BH177" s="91">
        <f t="shared" si="17"/>
        <v>0</v>
      </c>
      <c r="BI177" s="91">
        <f t="shared" si="18"/>
        <v>0</v>
      </c>
      <c r="BJ177" s="7" t="s">
        <v>43</v>
      </c>
      <c r="BK177" s="91">
        <f t="shared" si="19"/>
        <v>0</v>
      </c>
      <c r="BL177" s="7" t="s">
        <v>71</v>
      </c>
      <c r="BM177" s="90" t="s">
        <v>154</v>
      </c>
    </row>
    <row r="178" spans="2:65" s="1" customFormat="1" ht="16.5" customHeight="1">
      <c r="B178" s="79"/>
      <c r="C178" s="80" t="s">
        <v>112</v>
      </c>
      <c r="D178" s="80" t="s">
        <v>70</v>
      </c>
      <c r="E178" s="81" t="s">
        <v>285</v>
      </c>
      <c r="F178" s="82" t="s">
        <v>347</v>
      </c>
      <c r="G178" s="83" t="s">
        <v>83</v>
      </c>
      <c r="H178" s="84">
        <v>2</v>
      </c>
      <c r="I178" s="99"/>
      <c r="J178" s="85">
        <f t="shared" si="10"/>
        <v>0</v>
      </c>
      <c r="K178" s="82" t="s">
        <v>0</v>
      </c>
      <c r="L178" s="15"/>
      <c r="M178" s="86" t="s">
        <v>0</v>
      </c>
      <c r="N178" s="87" t="s">
        <v>24</v>
      </c>
      <c r="O178" s="88">
        <v>0</v>
      </c>
      <c r="P178" s="88">
        <f t="shared" si="11"/>
        <v>0</v>
      </c>
      <c r="Q178" s="88">
        <v>0</v>
      </c>
      <c r="R178" s="88">
        <f t="shared" si="12"/>
        <v>0</v>
      </c>
      <c r="S178" s="88">
        <v>0</v>
      </c>
      <c r="T178" s="89">
        <f t="shared" si="13"/>
        <v>0</v>
      </c>
      <c r="AR178" s="90" t="s">
        <v>71</v>
      </c>
      <c r="AT178" s="90" t="s">
        <v>70</v>
      </c>
      <c r="AU178" s="90" t="s">
        <v>44</v>
      </c>
      <c r="AY178" s="7" t="s">
        <v>69</v>
      </c>
      <c r="BE178" s="91">
        <f t="shared" si="14"/>
        <v>0</v>
      </c>
      <c r="BF178" s="91">
        <f t="shared" si="15"/>
        <v>0</v>
      </c>
      <c r="BG178" s="91">
        <f t="shared" si="16"/>
        <v>0</v>
      </c>
      <c r="BH178" s="91">
        <f t="shared" si="17"/>
        <v>0</v>
      </c>
      <c r="BI178" s="91">
        <f t="shared" si="18"/>
        <v>0</v>
      </c>
      <c r="BJ178" s="7" t="s">
        <v>43</v>
      </c>
      <c r="BK178" s="91">
        <f t="shared" si="19"/>
        <v>0</v>
      </c>
      <c r="BL178" s="7" t="s">
        <v>71</v>
      </c>
      <c r="BM178" s="90" t="s">
        <v>155</v>
      </c>
    </row>
    <row r="179" spans="2:65" s="1" customFormat="1" ht="16.5" customHeight="1">
      <c r="B179" s="79"/>
      <c r="C179" s="80" t="s">
        <v>156</v>
      </c>
      <c r="D179" s="80" t="s">
        <v>70</v>
      </c>
      <c r="E179" s="81" t="s">
        <v>286</v>
      </c>
      <c r="F179" s="82" t="s">
        <v>348</v>
      </c>
      <c r="G179" s="83" t="s">
        <v>83</v>
      </c>
      <c r="H179" s="84">
        <v>1</v>
      </c>
      <c r="I179" s="99"/>
      <c r="J179" s="85">
        <f t="shared" si="10"/>
        <v>0</v>
      </c>
      <c r="K179" s="82" t="s">
        <v>0</v>
      </c>
      <c r="L179" s="15"/>
      <c r="M179" s="86" t="s">
        <v>0</v>
      </c>
      <c r="N179" s="87" t="s">
        <v>24</v>
      </c>
      <c r="O179" s="88">
        <v>0</v>
      </c>
      <c r="P179" s="88">
        <f t="shared" si="11"/>
        <v>0</v>
      </c>
      <c r="Q179" s="88">
        <v>0</v>
      </c>
      <c r="R179" s="88">
        <f t="shared" si="12"/>
        <v>0</v>
      </c>
      <c r="S179" s="88">
        <v>0</v>
      </c>
      <c r="T179" s="89">
        <f t="shared" si="13"/>
        <v>0</v>
      </c>
      <c r="AR179" s="90" t="s">
        <v>71</v>
      </c>
      <c r="AT179" s="90" t="s">
        <v>70</v>
      </c>
      <c r="AU179" s="90" t="s">
        <v>44</v>
      </c>
      <c r="AY179" s="7" t="s">
        <v>69</v>
      </c>
      <c r="BE179" s="91">
        <f t="shared" si="14"/>
        <v>0</v>
      </c>
      <c r="BF179" s="91">
        <f t="shared" si="15"/>
        <v>0</v>
      </c>
      <c r="BG179" s="91">
        <f t="shared" si="16"/>
        <v>0</v>
      </c>
      <c r="BH179" s="91">
        <f t="shared" si="17"/>
        <v>0</v>
      </c>
      <c r="BI179" s="91">
        <f t="shared" si="18"/>
        <v>0</v>
      </c>
      <c r="BJ179" s="7" t="s">
        <v>43</v>
      </c>
      <c r="BK179" s="91">
        <f t="shared" si="19"/>
        <v>0</v>
      </c>
      <c r="BL179" s="7" t="s">
        <v>71</v>
      </c>
      <c r="BM179" s="90" t="s">
        <v>157</v>
      </c>
    </row>
    <row r="180" spans="2:65" s="1" customFormat="1" ht="16.5" customHeight="1">
      <c r="B180" s="79"/>
      <c r="C180" s="80" t="s">
        <v>113</v>
      </c>
      <c r="D180" s="80" t="s">
        <v>70</v>
      </c>
      <c r="E180" s="81" t="s">
        <v>287</v>
      </c>
      <c r="F180" s="82" t="s">
        <v>349</v>
      </c>
      <c r="G180" s="83" t="s">
        <v>83</v>
      </c>
      <c r="H180" s="84">
        <v>10</v>
      </c>
      <c r="I180" s="99"/>
      <c r="J180" s="85">
        <f t="shared" si="10"/>
        <v>0</v>
      </c>
      <c r="K180" s="82" t="s">
        <v>0</v>
      </c>
      <c r="L180" s="15"/>
      <c r="M180" s="86" t="s">
        <v>0</v>
      </c>
      <c r="N180" s="87" t="s">
        <v>24</v>
      </c>
      <c r="O180" s="88">
        <v>0</v>
      </c>
      <c r="P180" s="88">
        <f t="shared" si="11"/>
        <v>0</v>
      </c>
      <c r="Q180" s="88">
        <v>0</v>
      </c>
      <c r="R180" s="88">
        <f t="shared" si="12"/>
        <v>0</v>
      </c>
      <c r="S180" s="88">
        <v>0</v>
      </c>
      <c r="T180" s="89">
        <f t="shared" si="13"/>
        <v>0</v>
      </c>
      <c r="AR180" s="90" t="s">
        <v>71</v>
      </c>
      <c r="AT180" s="90" t="s">
        <v>70</v>
      </c>
      <c r="AU180" s="90" t="s">
        <v>44</v>
      </c>
      <c r="AY180" s="7" t="s">
        <v>69</v>
      </c>
      <c r="BE180" s="91">
        <f t="shared" si="14"/>
        <v>0</v>
      </c>
      <c r="BF180" s="91">
        <f t="shared" si="15"/>
        <v>0</v>
      </c>
      <c r="BG180" s="91">
        <f t="shared" si="16"/>
        <v>0</v>
      </c>
      <c r="BH180" s="91">
        <f t="shared" si="17"/>
        <v>0</v>
      </c>
      <c r="BI180" s="91">
        <f t="shared" si="18"/>
        <v>0</v>
      </c>
      <c r="BJ180" s="7" t="s">
        <v>43</v>
      </c>
      <c r="BK180" s="91">
        <f t="shared" si="19"/>
        <v>0</v>
      </c>
      <c r="BL180" s="7" t="s">
        <v>71</v>
      </c>
      <c r="BM180" s="90" t="s">
        <v>158</v>
      </c>
    </row>
    <row r="181" spans="2:65" s="1" customFormat="1" ht="16.5" customHeight="1">
      <c r="B181" s="79"/>
      <c r="C181" s="80" t="s">
        <v>159</v>
      </c>
      <c r="D181" s="80" t="s">
        <v>70</v>
      </c>
      <c r="E181" s="81" t="s">
        <v>350</v>
      </c>
      <c r="F181" s="82" t="s">
        <v>351</v>
      </c>
      <c r="G181" s="83" t="s">
        <v>83</v>
      </c>
      <c r="H181" s="84">
        <v>10</v>
      </c>
      <c r="I181" s="99"/>
      <c r="J181" s="85">
        <f t="shared" si="10"/>
        <v>0</v>
      </c>
      <c r="K181" s="82" t="s">
        <v>0</v>
      </c>
      <c r="L181" s="15"/>
      <c r="M181" s="86" t="s">
        <v>0</v>
      </c>
      <c r="N181" s="87" t="s">
        <v>24</v>
      </c>
      <c r="O181" s="88">
        <v>0</v>
      </c>
      <c r="P181" s="88">
        <f t="shared" si="11"/>
        <v>0</v>
      </c>
      <c r="Q181" s="88">
        <v>0</v>
      </c>
      <c r="R181" s="88">
        <f t="shared" si="12"/>
        <v>0</v>
      </c>
      <c r="S181" s="88">
        <v>0</v>
      </c>
      <c r="T181" s="89">
        <f t="shared" si="13"/>
        <v>0</v>
      </c>
      <c r="AR181" s="90" t="s">
        <v>71</v>
      </c>
      <c r="AT181" s="90" t="s">
        <v>70</v>
      </c>
      <c r="AU181" s="90" t="s">
        <v>44</v>
      </c>
      <c r="AY181" s="7" t="s">
        <v>69</v>
      </c>
      <c r="BE181" s="91">
        <f t="shared" si="14"/>
        <v>0</v>
      </c>
      <c r="BF181" s="91">
        <f t="shared" si="15"/>
        <v>0</v>
      </c>
      <c r="BG181" s="91">
        <f t="shared" si="16"/>
        <v>0</v>
      </c>
      <c r="BH181" s="91">
        <f t="shared" si="17"/>
        <v>0</v>
      </c>
      <c r="BI181" s="91">
        <f t="shared" si="18"/>
        <v>0</v>
      </c>
      <c r="BJ181" s="7" t="s">
        <v>43</v>
      </c>
      <c r="BK181" s="91">
        <f t="shared" si="19"/>
        <v>0</v>
      </c>
      <c r="BL181" s="7" t="s">
        <v>71</v>
      </c>
      <c r="BM181" s="90" t="s">
        <v>160</v>
      </c>
    </row>
    <row r="182" spans="2:65" s="1" customFormat="1" ht="16.5" customHeight="1">
      <c r="B182" s="79"/>
      <c r="C182" s="80" t="s">
        <v>115</v>
      </c>
      <c r="D182" s="80" t="s">
        <v>70</v>
      </c>
      <c r="E182" s="81" t="s">
        <v>352</v>
      </c>
      <c r="F182" s="82" t="s">
        <v>353</v>
      </c>
      <c r="G182" s="83" t="s">
        <v>83</v>
      </c>
      <c r="H182" s="84">
        <v>10</v>
      </c>
      <c r="I182" s="99"/>
      <c r="J182" s="85">
        <f t="shared" si="10"/>
        <v>0</v>
      </c>
      <c r="K182" s="82" t="s">
        <v>0</v>
      </c>
      <c r="L182" s="15"/>
      <c r="M182" s="86" t="s">
        <v>0</v>
      </c>
      <c r="N182" s="87" t="s">
        <v>24</v>
      </c>
      <c r="O182" s="88">
        <v>0</v>
      </c>
      <c r="P182" s="88">
        <f t="shared" si="11"/>
        <v>0</v>
      </c>
      <c r="Q182" s="88">
        <v>0</v>
      </c>
      <c r="R182" s="88">
        <f t="shared" si="12"/>
        <v>0</v>
      </c>
      <c r="S182" s="88">
        <v>0</v>
      </c>
      <c r="T182" s="89">
        <f t="shared" si="13"/>
        <v>0</v>
      </c>
      <c r="AR182" s="90" t="s">
        <v>71</v>
      </c>
      <c r="AT182" s="90" t="s">
        <v>70</v>
      </c>
      <c r="AU182" s="90" t="s">
        <v>44</v>
      </c>
      <c r="AY182" s="7" t="s">
        <v>69</v>
      </c>
      <c r="BE182" s="91">
        <f t="shared" si="14"/>
        <v>0</v>
      </c>
      <c r="BF182" s="91">
        <f t="shared" si="15"/>
        <v>0</v>
      </c>
      <c r="BG182" s="91">
        <f t="shared" si="16"/>
        <v>0</v>
      </c>
      <c r="BH182" s="91">
        <f t="shared" si="17"/>
        <v>0</v>
      </c>
      <c r="BI182" s="91">
        <f t="shared" si="18"/>
        <v>0</v>
      </c>
      <c r="BJ182" s="7" t="s">
        <v>43</v>
      </c>
      <c r="BK182" s="91">
        <f t="shared" si="19"/>
        <v>0</v>
      </c>
      <c r="BL182" s="7" t="s">
        <v>71</v>
      </c>
      <c r="BM182" s="90" t="s">
        <v>161</v>
      </c>
    </row>
    <row r="183" spans="2:65" s="1" customFormat="1" ht="16.5" customHeight="1">
      <c r="B183" s="79"/>
      <c r="C183" s="80" t="s">
        <v>162</v>
      </c>
      <c r="D183" s="80" t="s">
        <v>70</v>
      </c>
      <c r="E183" s="81" t="s">
        <v>354</v>
      </c>
      <c r="F183" s="82" t="s">
        <v>355</v>
      </c>
      <c r="G183" s="83" t="s">
        <v>83</v>
      </c>
      <c r="H183" s="84">
        <v>10</v>
      </c>
      <c r="I183" s="99"/>
      <c r="J183" s="85">
        <f t="shared" si="10"/>
        <v>0</v>
      </c>
      <c r="K183" s="82" t="s">
        <v>0</v>
      </c>
      <c r="L183" s="15"/>
      <c r="M183" s="86" t="s">
        <v>0</v>
      </c>
      <c r="N183" s="87" t="s">
        <v>24</v>
      </c>
      <c r="O183" s="88">
        <v>0</v>
      </c>
      <c r="P183" s="88">
        <f t="shared" si="11"/>
        <v>0</v>
      </c>
      <c r="Q183" s="88">
        <v>0</v>
      </c>
      <c r="R183" s="88">
        <f t="shared" si="12"/>
        <v>0</v>
      </c>
      <c r="S183" s="88">
        <v>0</v>
      </c>
      <c r="T183" s="89">
        <f t="shared" si="13"/>
        <v>0</v>
      </c>
      <c r="AR183" s="90" t="s">
        <v>71</v>
      </c>
      <c r="AT183" s="90" t="s">
        <v>70</v>
      </c>
      <c r="AU183" s="90" t="s">
        <v>44</v>
      </c>
      <c r="AY183" s="7" t="s">
        <v>69</v>
      </c>
      <c r="BE183" s="91">
        <f t="shared" si="14"/>
        <v>0</v>
      </c>
      <c r="BF183" s="91">
        <f t="shared" si="15"/>
        <v>0</v>
      </c>
      <c r="BG183" s="91">
        <f t="shared" si="16"/>
        <v>0</v>
      </c>
      <c r="BH183" s="91">
        <f t="shared" si="17"/>
        <v>0</v>
      </c>
      <c r="BI183" s="91">
        <f t="shared" si="18"/>
        <v>0</v>
      </c>
      <c r="BJ183" s="7" t="s">
        <v>43</v>
      </c>
      <c r="BK183" s="91">
        <f t="shared" si="19"/>
        <v>0</v>
      </c>
      <c r="BL183" s="7" t="s">
        <v>71</v>
      </c>
      <c r="BM183" s="90" t="s">
        <v>163</v>
      </c>
    </row>
    <row r="184" spans="2:65" s="1" customFormat="1" ht="16.5" customHeight="1">
      <c r="B184" s="79"/>
      <c r="C184" s="80" t="s">
        <v>116</v>
      </c>
      <c r="D184" s="80" t="s">
        <v>70</v>
      </c>
      <c r="E184" s="81" t="s">
        <v>356</v>
      </c>
      <c r="F184" s="82" t="s">
        <v>357</v>
      </c>
      <c r="G184" s="83" t="s">
        <v>83</v>
      </c>
      <c r="H184" s="84">
        <v>10</v>
      </c>
      <c r="I184" s="99"/>
      <c r="J184" s="85">
        <f t="shared" si="10"/>
        <v>0</v>
      </c>
      <c r="K184" s="82" t="s">
        <v>0</v>
      </c>
      <c r="L184" s="15"/>
      <c r="M184" s="86" t="s">
        <v>0</v>
      </c>
      <c r="N184" s="87" t="s">
        <v>24</v>
      </c>
      <c r="O184" s="88">
        <v>0</v>
      </c>
      <c r="P184" s="88">
        <f t="shared" si="11"/>
        <v>0</v>
      </c>
      <c r="Q184" s="88">
        <v>0</v>
      </c>
      <c r="R184" s="88">
        <f t="shared" si="12"/>
        <v>0</v>
      </c>
      <c r="S184" s="88">
        <v>0</v>
      </c>
      <c r="T184" s="89">
        <f t="shared" si="13"/>
        <v>0</v>
      </c>
      <c r="AR184" s="90" t="s">
        <v>71</v>
      </c>
      <c r="AT184" s="90" t="s">
        <v>70</v>
      </c>
      <c r="AU184" s="90" t="s">
        <v>44</v>
      </c>
      <c r="AY184" s="7" t="s">
        <v>69</v>
      </c>
      <c r="BE184" s="91">
        <f t="shared" si="14"/>
        <v>0</v>
      </c>
      <c r="BF184" s="91">
        <f t="shared" si="15"/>
        <v>0</v>
      </c>
      <c r="BG184" s="91">
        <f t="shared" si="16"/>
        <v>0</v>
      </c>
      <c r="BH184" s="91">
        <f t="shared" si="17"/>
        <v>0</v>
      </c>
      <c r="BI184" s="91">
        <f t="shared" si="18"/>
        <v>0</v>
      </c>
      <c r="BJ184" s="7" t="s">
        <v>43</v>
      </c>
      <c r="BK184" s="91">
        <f t="shared" si="19"/>
        <v>0</v>
      </c>
      <c r="BL184" s="7" t="s">
        <v>71</v>
      </c>
      <c r="BM184" s="90" t="s">
        <v>164</v>
      </c>
    </row>
    <row r="185" spans="2:65" s="1" customFormat="1" ht="21.75" customHeight="1">
      <c r="B185" s="79"/>
      <c r="C185" s="80" t="s">
        <v>165</v>
      </c>
      <c r="D185" s="80" t="s">
        <v>70</v>
      </c>
      <c r="E185" s="81" t="s">
        <v>358</v>
      </c>
      <c r="F185" s="82" t="s">
        <v>359</v>
      </c>
      <c r="G185" s="83" t="s">
        <v>83</v>
      </c>
      <c r="H185" s="84">
        <v>10</v>
      </c>
      <c r="I185" s="99"/>
      <c r="J185" s="85">
        <f aca="true" t="shared" si="20" ref="J185:J216">ROUND(I185*H185,2)</f>
        <v>0</v>
      </c>
      <c r="K185" s="82" t="s">
        <v>0</v>
      </c>
      <c r="L185" s="15"/>
      <c r="M185" s="86" t="s">
        <v>0</v>
      </c>
      <c r="N185" s="87" t="s">
        <v>24</v>
      </c>
      <c r="O185" s="88">
        <v>0</v>
      </c>
      <c r="P185" s="88">
        <f aca="true" t="shared" si="21" ref="P185:P216">O185*H185</f>
        <v>0</v>
      </c>
      <c r="Q185" s="88">
        <v>0</v>
      </c>
      <c r="R185" s="88">
        <f aca="true" t="shared" si="22" ref="R185:R216">Q185*H185</f>
        <v>0</v>
      </c>
      <c r="S185" s="88">
        <v>0</v>
      </c>
      <c r="T185" s="89">
        <f aca="true" t="shared" si="23" ref="T185:T216">S185*H185</f>
        <v>0</v>
      </c>
      <c r="AR185" s="90" t="s">
        <v>71</v>
      </c>
      <c r="AT185" s="90" t="s">
        <v>70</v>
      </c>
      <c r="AU185" s="90" t="s">
        <v>44</v>
      </c>
      <c r="AY185" s="7" t="s">
        <v>69</v>
      </c>
      <c r="BE185" s="91">
        <f aca="true" t="shared" si="24" ref="BE185:BE216">IF(N185="základní",J185,0)</f>
        <v>0</v>
      </c>
      <c r="BF185" s="91">
        <f aca="true" t="shared" si="25" ref="BF185:BF216">IF(N185="snížená",J185,0)</f>
        <v>0</v>
      </c>
      <c r="BG185" s="91">
        <f aca="true" t="shared" si="26" ref="BG185:BG216">IF(N185="zákl. přenesená",J185,0)</f>
        <v>0</v>
      </c>
      <c r="BH185" s="91">
        <f aca="true" t="shared" si="27" ref="BH185:BH216">IF(N185="sníž. přenesená",J185,0)</f>
        <v>0</v>
      </c>
      <c r="BI185" s="91">
        <f aca="true" t="shared" si="28" ref="BI185:BI216">IF(N185="nulová",J185,0)</f>
        <v>0</v>
      </c>
      <c r="BJ185" s="7" t="s">
        <v>43</v>
      </c>
      <c r="BK185" s="91">
        <f aca="true" t="shared" si="29" ref="BK185:BK216">ROUND(I185*H185,2)</f>
        <v>0</v>
      </c>
      <c r="BL185" s="7" t="s">
        <v>71</v>
      </c>
      <c r="BM185" s="90" t="s">
        <v>166</v>
      </c>
    </row>
    <row r="186" spans="2:65" s="1" customFormat="1" ht="21.75" customHeight="1">
      <c r="B186" s="79"/>
      <c r="C186" s="80" t="s">
        <v>118</v>
      </c>
      <c r="D186" s="80" t="s">
        <v>70</v>
      </c>
      <c r="E186" s="81" t="s">
        <v>360</v>
      </c>
      <c r="F186" s="82" t="s">
        <v>361</v>
      </c>
      <c r="G186" s="83" t="s">
        <v>83</v>
      </c>
      <c r="H186" s="84">
        <v>10</v>
      </c>
      <c r="I186" s="99"/>
      <c r="J186" s="85">
        <f t="shared" si="20"/>
        <v>0</v>
      </c>
      <c r="K186" s="82" t="s">
        <v>0</v>
      </c>
      <c r="L186" s="15"/>
      <c r="M186" s="86" t="s">
        <v>0</v>
      </c>
      <c r="N186" s="87" t="s">
        <v>24</v>
      </c>
      <c r="O186" s="88">
        <v>0</v>
      </c>
      <c r="P186" s="88">
        <f t="shared" si="21"/>
        <v>0</v>
      </c>
      <c r="Q186" s="88">
        <v>0</v>
      </c>
      <c r="R186" s="88">
        <f t="shared" si="22"/>
        <v>0</v>
      </c>
      <c r="S186" s="88">
        <v>0</v>
      </c>
      <c r="T186" s="89">
        <f t="shared" si="23"/>
        <v>0</v>
      </c>
      <c r="AR186" s="90" t="s">
        <v>71</v>
      </c>
      <c r="AT186" s="90" t="s">
        <v>70</v>
      </c>
      <c r="AU186" s="90" t="s">
        <v>44</v>
      </c>
      <c r="AY186" s="7" t="s">
        <v>69</v>
      </c>
      <c r="BE186" s="91">
        <f t="shared" si="24"/>
        <v>0</v>
      </c>
      <c r="BF186" s="91">
        <f t="shared" si="25"/>
        <v>0</v>
      </c>
      <c r="BG186" s="91">
        <f t="shared" si="26"/>
        <v>0</v>
      </c>
      <c r="BH186" s="91">
        <f t="shared" si="27"/>
        <v>0</v>
      </c>
      <c r="BI186" s="91">
        <f t="shared" si="28"/>
        <v>0</v>
      </c>
      <c r="BJ186" s="7" t="s">
        <v>43</v>
      </c>
      <c r="BK186" s="91">
        <f t="shared" si="29"/>
        <v>0</v>
      </c>
      <c r="BL186" s="7" t="s">
        <v>71</v>
      </c>
      <c r="BM186" s="90" t="s">
        <v>167</v>
      </c>
    </row>
    <row r="187" spans="2:65" s="1" customFormat="1" ht="21.75" customHeight="1">
      <c r="B187" s="79"/>
      <c r="C187" s="80" t="s">
        <v>168</v>
      </c>
      <c r="D187" s="80" t="s">
        <v>70</v>
      </c>
      <c r="E187" s="81" t="s">
        <v>362</v>
      </c>
      <c r="F187" s="82" t="s">
        <v>363</v>
      </c>
      <c r="G187" s="83" t="s">
        <v>83</v>
      </c>
      <c r="H187" s="84">
        <v>10</v>
      </c>
      <c r="I187" s="99"/>
      <c r="J187" s="85">
        <f t="shared" si="20"/>
        <v>0</v>
      </c>
      <c r="K187" s="82" t="s">
        <v>0</v>
      </c>
      <c r="L187" s="15"/>
      <c r="M187" s="86" t="s">
        <v>0</v>
      </c>
      <c r="N187" s="87" t="s">
        <v>24</v>
      </c>
      <c r="O187" s="88">
        <v>0</v>
      </c>
      <c r="P187" s="88">
        <f t="shared" si="21"/>
        <v>0</v>
      </c>
      <c r="Q187" s="88">
        <v>0</v>
      </c>
      <c r="R187" s="88">
        <f t="shared" si="22"/>
        <v>0</v>
      </c>
      <c r="S187" s="88">
        <v>0</v>
      </c>
      <c r="T187" s="89">
        <f t="shared" si="23"/>
        <v>0</v>
      </c>
      <c r="AR187" s="90" t="s">
        <v>71</v>
      </c>
      <c r="AT187" s="90" t="s">
        <v>70</v>
      </c>
      <c r="AU187" s="90" t="s">
        <v>44</v>
      </c>
      <c r="AY187" s="7" t="s">
        <v>69</v>
      </c>
      <c r="BE187" s="91">
        <f t="shared" si="24"/>
        <v>0</v>
      </c>
      <c r="BF187" s="91">
        <f t="shared" si="25"/>
        <v>0</v>
      </c>
      <c r="BG187" s="91">
        <f t="shared" si="26"/>
        <v>0</v>
      </c>
      <c r="BH187" s="91">
        <f t="shared" si="27"/>
        <v>0</v>
      </c>
      <c r="BI187" s="91">
        <f t="shared" si="28"/>
        <v>0</v>
      </c>
      <c r="BJ187" s="7" t="s">
        <v>43</v>
      </c>
      <c r="BK187" s="91">
        <f t="shared" si="29"/>
        <v>0</v>
      </c>
      <c r="BL187" s="7" t="s">
        <v>71</v>
      </c>
      <c r="BM187" s="90" t="s">
        <v>169</v>
      </c>
    </row>
    <row r="188" spans="2:65" s="1" customFormat="1" ht="16.5" customHeight="1">
      <c r="B188" s="79"/>
      <c r="C188" s="80" t="s">
        <v>119</v>
      </c>
      <c r="D188" s="80" t="s">
        <v>70</v>
      </c>
      <c r="E188" s="81" t="s">
        <v>364</v>
      </c>
      <c r="F188" s="82" t="s">
        <v>365</v>
      </c>
      <c r="G188" s="83" t="s">
        <v>83</v>
      </c>
      <c r="H188" s="84">
        <v>10</v>
      </c>
      <c r="I188" s="99"/>
      <c r="J188" s="85">
        <f t="shared" si="20"/>
        <v>0</v>
      </c>
      <c r="K188" s="82" t="s">
        <v>0</v>
      </c>
      <c r="L188" s="15"/>
      <c r="M188" s="86" t="s">
        <v>0</v>
      </c>
      <c r="N188" s="87" t="s">
        <v>24</v>
      </c>
      <c r="O188" s="88">
        <v>0</v>
      </c>
      <c r="P188" s="88">
        <f t="shared" si="21"/>
        <v>0</v>
      </c>
      <c r="Q188" s="88">
        <v>0</v>
      </c>
      <c r="R188" s="88">
        <f t="shared" si="22"/>
        <v>0</v>
      </c>
      <c r="S188" s="88">
        <v>0</v>
      </c>
      <c r="T188" s="89">
        <f t="shared" si="23"/>
        <v>0</v>
      </c>
      <c r="AR188" s="90" t="s">
        <v>71</v>
      </c>
      <c r="AT188" s="90" t="s">
        <v>70</v>
      </c>
      <c r="AU188" s="90" t="s">
        <v>44</v>
      </c>
      <c r="AY188" s="7" t="s">
        <v>69</v>
      </c>
      <c r="BE188" s="91">
        <f t="shared" si="24"/>
        <v>0</v>
      </c>
      <c r="BF188" s="91">
        <f t="shared" si="25"/>
        <v>0</v>
      </c>
      <c r="BG188" s="91">
        <f t="shared" si="26"/>
        <v>0</v>
      </c>
      <c r="BH188" s="91">
        <f t="shared" si="27"/>
        <v>0</v>
      </c>
      <c r="BI188" s="91">
        <f t="shared" si="28"/>
        <v>0</v>
      </c>
      <c r="BJ188" s="7" t="s">
        <v>43</v>
      </c>
      <c r="BK188" s="91">
        <f t="shared" si="29"/>
        <v>0</v>
      </c>
      <c r="BL188" s="7" t="s">
        <v>71</v>
      </c>
      <c r="BM188" s="90" t="s">
        <v>170</v>
      </c>
    </row>
    <row r="189" spans="2:65" s="1" customFormat="1" ht="16.5" customHeight="1">
      <c r="B189" s="79"/>
      <c r="C189" s="80" t="s">
        <v>171</v>
      </c>
      <c r="D189" s="80" t="s">
        <v>70</v>
      </c>
      <c r="E189" s="81" t="s">
        <v>366</v>
      </c>
      <c r="F189" s="82" t="s">
        <v>367</v>
      </c>
      <c r="G189" s="83" t="s">
        <v>83</v>
      </c>
      <c r="H189" s="84">
        <v>10</v>
      </c>
      <c r="I189" s="99"/>
      <c r="J189" s="85">
        <f t="shared" si="20"/>
        <v>0</v>
      </c>
      <c r="K189" s="82" t="s">
        <v>0</v>
      </c>
      <c r="L189" s="15"/>
      <c r="M189" s="86" t="s">
        <v>0</v>
      </c>
      <c r="N189" s="87" t="s">
        <v>24</v>
      </c>
      <c r="O189" s="88">
        <v>0</v>
      </c>
      <c r="P189" s="88">
        <f t="shared" si="21"/>
        <v>0</v>
      </c>
      <c r="Q189" s="88">
        <v>0</v>
      </c>
      <c r="R189" s="88">
        <f t="shared" si="22"/>
        <v>0</v>
      </c>
      <c r="S189" s="88">
        <v>0</v>
      </c>
      <c r="T189" s="89">
        <f t="shared" si="23"/>
        <v>0</v>
      </c>
      <c r="AR189" s="90" t="s">
        <v>71</v>
      </c>
      <c r="AT189" s="90" t="s">
        <v>70</v>
      </c>
      <c r="AU189" s="90" t="s">
        <v>44</v>
      </c>
      <c r="AY189" s="7" t="s">
        <v>69</v>
      </c>
      <c r="BE189" s="91">
        <f t="shared" si="24"/>
        <v>0</v>
      </c>
      <c r="BF189" s="91">
        <f t="shared" si="25"/>
        <v>0</v>
      </c>
      <c r="BG189" s="91">
        <f t="shared" si="26"/>
        <v>0</v>
      </c>
      <c r="BH189" s="91">
        <f t="shared" si="27"/>
        <v>0</v>
      </c>
      <c r="BI189" s="91">
        <f t="shared" si="28"/>
        <v>0</v>
      </c>
      <c r="BJ189" s="7" t="s">
        <v>43</v>
      </c>
      <c r="BK189" s="91">
        <f t="shared" si="29"/>
        <v>0</v>
      </c>
      <c r="BL189" s="7" t="s">
        <v>71</v>
      </c>
      <c r="BM189" s="90" t="s">
        <v>172</v>
      </c>
    </row>
    <row r="190" spans="2:65" s="1" customFormat="1" ht="16.5" customHeight="1">
      <c r="B190" s="79"/>
      <c r="C190" s="80" t="s">
        <v>121</v>
      </c>
      <c r="D190" s="80" t="s">
        <v>70</v>
      </c>
      <c r="E190" s="81" t="s">
        <v>368</v>
      </c>
      <c r="F190" s="82" t="s">
        <v>369</v>
      </c>
      <c r="G190" s="83" t="s">
        <v>83</v>
      </c>
      <c r="H190" s="84">
        <v>10</v>
      </c>
      <c r="I190" s="99"/>
      <c r="J190" s="85">
        <f t="shared" si="20"/>
        <v>0</v>
      </c>
      <c r="K190" s="82" t="s">
        <v>0</v>
      </c>
      <c r="L190" s="15"/>
      <c r="M190" s="86" t="s">
        <v>0</v>
      </c>
      <c r="N190" s="87" t="s">
        <v>24</v>
      </c>
      <c r="O190" s="88">
        <v>0</v>
      </c>
      <c r="P190" s="88">
        <f t="shared" si="21"/>
        <v>0</v>
      </c>
      <c r="Q190" s="88">
        <v>0</v>
      </c>
      <c r="R190" s="88">
        <f t="shared" si="22"/>
        <v>0</v>
      </c>
      <c r="S190" s="88">
        <v>0</v>
      </c>
      <c r="T190" s="89">
        <f t="shared" si="23"/>
        <v>0</v>
      </c>
      <c r="AR190" s="90" t="s">
        <v>71</v>
      </c>
      <c r="AT190" s="90" t="s">
        <v>70</v>
      </c>
      <c r="AU190" s="90" t="s">
        <v>44</v>
      </c>
      <c r="AY190" s="7" t="s">
        <v>69</v>
      </c>
      <c r="BE190" s="91">
        <f t="shared" si="24"/>
        <v>0</v>
      </c>
      <c r="BF190" s="91">
        <f t="shared" si="25"/>
        <v>0</v>
      </c>
      <c r="BG190" s="91">
        <f t="shared" si="26"/>
        <v>0</v>
      </c>
      <c r="BH190" s="91">
        <f t="shared" si="27"/>
        <v>0</v>
      </c>
      <c r="BI190" s="91">
        <f t="shared" si="28"/>
        <v>0</v>
      </c>
      <c r="BJ190" s="7" t="s">
        <v>43</v>
      </c>
      <c r="BK190" s="91">
        <f t="shared" si="29"/>
        <v>0</v>
      </c>
      <c r="BL190" s="7" t="s">
        <v>71</v>
      </c>
      <c r="BM190" s="90" t="s">
        <v>173</v>
      </c>
    </row>
    <row r="191" spans="2:65" s="1" customFormat="1" ht="16.5" customHeight="1">
      <c r="B191" s="79"/>
      <c r="C191" s="80" t="s">
        <v>174</v>
      </c>
      <c r="D191" s="80" t="s">
        <v>70</v>
      </c>
      <c r="E191" s="81" t="s">
        <v>370</v>
      </c>
      <c r="F191" s="82" t="s">
        <v>371</v>
      </c>
      <c r="G191" s="83" t="s">
        <v>83</v>
      </c>
      <c r="H191" s="84">
        <v>10</v>
      </c>
      <c r="I191" s="99"/>
      <c r="J191" s="85">
        <f t="shared" si="20"/>
        <v>0</v>
      </c>
      <c r="K191" s="82" t="s">
        <v>0</v>
      </c>
      <c r="L191" s="15"/>
      <c r="M191" s="86" t="s">
        <v>0</v>
      </c>
      <c r="N191" s="87" t="s">
        <v>24</v>
      </c>
      <c r="O191" s="88">
        <v>0</v>
      </c>
      <c r="P191" s="88">
        <f t="shared" si="21"/>
        <v>0</v>
      </c>
      <c r="Q191" s="88">
        <v>0</v>
      </c>
      <c r="R191" s="88">
        <f t="shared" si="22"/>
        <v>0</v>
      </c>
      <c r="S191" s="88">
        <v>0</v>
      </c>
      <c r="T191" s="89">
        <f t="shared" si="23"/>
        <v>0</v>
      </c>
      <c r="AR191" s="90" t="s">
        <v>71</v>
      </c>
      <c r="AT191" s="90" t="s">
        <v>70</v>
      </c>
      <c r="AU191" s="90" t="s">
        <v>44</v>
      </c>
      <c r="AY191" s="7" t="s">
        <v>69</v>
      </c>
      <c r="BE191" s="91">
        <f t="shared" si="24"/>
        <v>0</v>
      </c>
      <c r="BF191" s="91">
        <f t="shared" si="25"/>
        <v>0</v>
      </c>
      <c r="BG191" s="91">
        <f t="shared" si="26"/>
        <v>0</v>
      </c>
      <c r="BH191" s="91">
        <f t="shared" si="27"/>
        <v>0</v>
      </c>
      <c r="BI191" s="91">
        <f t="shared" si="28"/>
        <v>0</v>
      </c>
      <c r="BJ191" s="7" t="s">
        <v>43</v>
      </c>
      <c r="BK191" s="91">
        <f t="shared" si="29"/>
        <v>0</v>
      </c>
      <c r="BL191" s="7" t="s">
        <v>71</v>
      </c>
      <c r="BM191" s="90" t="s">
        <v>175</v>
      </c>
    </row>
    <row r="192" spans="2:65" s="1" customFormat="1" ht="16.5" customHeight="1">
      <c r="B192" s="79"/>
      <c r="C192" s="80" t="s">
        <v>122</v>
      </c>
      <c r="D192" s="80" t="s">
        <v>70</v>
      </c>
      <c r="E192" s="81" t="s">
        <v>372</v>
      </c>
      <c r="F192" s="82" t="s">
        <v>373</v>
      </c>
      <c r="G192" s="83" t="s">
        <v>83</v>
      </c>
      <c r="H192" s="84">
        <v>10</v>
      </c>
      <c r="I192" s="99"/>
      <c r="J192" s="85">
        <f t="shared" si="20"/>
        <v>0</v>
      </c>
      <c r="K192" s="82" t="s">
        <v>0</v>
      </c>
      <c r="L192" s="15"/>
      <c r="M192" s="86" t="s">
        <v>0</v>
      </c>
      <c r="N192" s="87" t="s">
        <v>24</v>
      </c>
      <c r="O192" s="88">
        <v>0</v>
      </c>
      <c r="P192" s="88">
        <f t="shared" si="21"/>
        <v>0</v>
      </c>
      <c r="Q192" s="88">
        <v>0</v>
      </c>
      <c r="R192" s="88">
        <f t="shared" si="22"/>
        <v>0</v>
      </c>
      <c r="S192" s="88">
        <v>0</v>
      </c>
      <c r="T192" s="89">
        <f t="shared" si="23"/>
        <v>0</v>
      </c>
      <c r="AR192" s="90" t="s">
        <v>71</v>
      </c>
      <c r="AT192" s="90" t="s">
        <v>70</v>
      </c>
      <c r="AU192" s="90" t="s">
        <v>44</v>
      </c>
      <c r="AY192" s="7" t="s">
        <v>69</v>
      </c>
      <c r="BE192" s="91">
        <f t="shared" si="24"/>
        <v>0</v>
      </c>
      <c r="BF192" s="91">
        <f t="shared" si="25"/>
        <v>0</v>
      </c>
      <c r="BG192" s="91">
        <f t="shared" si="26"/>
        <v>0</v>
      </c>
      <c r="BH192" s="91">
        <f t="shared" si="27"/>
        <v>0</v>
      </c>
      <c r="BI192" s="91">
        <f t="shared" si="28"/>
        <v>0</v>
      </c>
      <c r="BJ192" s="7" t="s">
        <v>43</v>
      </c>
      <c r="BK192" s="91">
        <f t="shared" si="29"/>
        <v>0</v>
      </c>
      <c r="BL192" s="7" t="s">
        <v>71</v>
      </c>
      <c r="BM192" s="90" t="s">
        <v>176</v>
      </c>
    </row>
    <row r="193" spans="2:65" s="1" customFormat="1" ht="16.5" customHeight="1">
      <c r="B193" s="79"/>
      <c r="C193" s="80" t="s">
        <v>177</v>
      </c>
      <c r="D193" s="80" t="s">
        <v>70</v>
      </c>
      <c r="E193" s="81" t="s">
        <v>374</v>
      </c>
      <c r="F193" s="82" t="s">
        <v>375</v>
      </c>
      <c r="G193" s="83" t="s">
        <v>83</v>
      </c>
      <c r="H193" s="84">
        <v>10</v>
      </c>
      <c r="I193" s="99"/>
      <c r="J193" s="85">
        <f t="shared" si="20"/>
        <v>0</v>
      </c>
      <c r="K193" s="82" t="s">
        <v>0</v>
      </c>
      <c r="L193" s="15"/>
      <c r="M193" s="86" t="s">
        <v>0</v>
      </c>
      <c r="N193" s="87" t="s">
        <v>24</v>
      </c>
      <c r="O193" s="88">
        <v>0</v>
      </c>
      <c r="P193" s="88">
        <f t="shared" si="21"/>
        <v>0</v>
      </c>
      <c r="Q193" s="88">
        <v>0</v>
      </c>
      <c r="R193" s="88">
        <f t="shared" si="22"/>
        <v>0</v>
      </c>
      <c r="S193" s="88">
        <v>0</v>
      </c>
      <c r="T193" s="89">
        <f t="shared" si="23"/>
        <v>0</v>
      </c>
      <c r="AR193" s="90" t="s">
        <v>71</v>
      </c>
      <c r="AT193" s="90" t="s">
        <v>70</v>
      </c>
      <c r="AU193" s="90" t="s">
        <v>44</v>
      </c>
      <c r="AY193" s="7" t="s">
        <v>69</v>
      </c>
      <c r="BE193" s="91">
        <f t="shared" si="24"/>
        <v>0</v>
      </c>
      <c r="BF193" s="91">
        <f t="shared" si="25"/>
        <v>0</v>
      </c>
      <c r="BG193" s="91">
        <f t="shared" si="26"/>
        <v>0</v>
      </c>
      <c r="BH193" s="91">
        <f t="shared" si="27"/>
        <v>0</v>
      </c>
      <c r="BI193" s="91">
        <f t="shared" si="28"/>
        <v>0</v>
      </c>
      <c r="BJ193" s="7" t="s">
        <v>43</v>
      </c>
      <c r="BK193" s="91">
        <f t="shared" si="29"/>
        <v>0</v>
      </c>
      <c r="BL193" s="7" t="s">
        <v>71</v>
      </c>
      <c r="BM193" s="90" t="s">
        <v>178</v>
      </c>
    </row>
    <row r="194" spans="2:65" s="1" customFormat="1" ht="16.5" customHeight="1">
      <c r="B194" s="79"/>
      <c r="C194" s="80" t="s">
        <v>124</v>
      </c>
      <c r="D194" s="80" t="s">
        <v>70</v>
      </c>
      <c r="E194" s="81" t="s">
        <v>376</v>
      </c>
      <c r="F194" s="82" t="s">
        <v>377</v>
      </c>
      <c r="G194" s="83" t="s">
        <v>83</v>
      </c>
      <c r="H194" s="84">
        <v>10</v>
      </c>
      <c r="I194" s="99"/>
      <c r="J194" s="85">
        <f t="shared" si="20"/>
        <v>0</v>
      </c>
      <c r="K194" s="82" t="s">
        <v>0</v>
      </c>
      <c r="L194" s="15"/>
      <c r="M194" s="86" t="s">
        <v>0</v>
      </c>
      <c r="N194" s="87" t="s">
        <v>24</v>
      </c>
      <c r="O194" s="88">
        <v>0</v>
      </c>
      <c r="P194" s="88">
        <f t="shared" si="21"/>
        <v>0</v>
      </c>
      <c r="Q194" s="88">
        <v>0</v>
      </c>
      <c r="R194" s="88">
        <f t="shared" si="22"/>
        <v>0</v>
      </c>
      <c r="S194" s="88">
        <v>0</v>
      </c>
      <c r="T194" s="89">
        <f t="shared" si="23"/>
        <v>0</v>
      </c>
      <c r="AR194" s="90" t="s">
        <v>71</v>
      </c>
      <c r="AT194" s="90" t="s">
        <v>70</v>
      </c>
      <c r="AU194" s="90" t="s">
        <v>44</v>
      </c>
      <c r="AY194" s="7" t="s">
        <v>69</v>
      </c>
      <c r="BE194" s="91">
        <f t="shared" si="24"/>
        <v>0</v>
      </c>
      <c r="BF194" s="91">
        <f t="shared" si="25"/>
        <v>0</v>
      </c>
      <c r="BG194" s="91">
        <f t="shared" si="26"/>
        <v>0</v>
      </c>
      <c r="BH194" s="91">
        <f t="shared" si="27"/>
        <v>0</v>
      </c>
      <c r="BI194" s="91">
        <f t="shared" si="28"/>
        <v>0</v>
      </c>
      <c r="BJ194" s="7" t="s">
        <v>43</v>
      </c>
      <c r="BK194" s="91">
        <f t="shared" si="29"/>
        <v>0</v>
      </c>
      <c r="BL194" s="7" t="s">
        <v>71</v>
      </c>
      <c r="BM194" s="90" t="s">
        <v>179</v>
      </c>
    </row>
    <row r="195" spans="2:65" s="1" customFormat="1" ht="21.75" customHeight="1">
      <c r="B195" s="79"/>
      <c r="C195" s="80" t="s">
        <v>180</v>
      </c>
      <c r="D195" s="80" t="s">
        <v>70</v>
      </c>
      <c r="E195" s="81" t="s">
        <v>378</v>
      </c>
      <c r="F195" s="82" t="s">
        <v>379</v>
      </c>
      <c r="G195" s="83" t="s">
        <v>83</v>
      </c>
      <c r="H195" s="84">
        <v>10</v>
      </c>
      <c r="I195" s="99"/>
      <c r="J195" s="85">
        <f t="shared" si="20"/>
        <v>0</v>
      </c>
      <c r="K195" s="82" t="s">
        <v>0</v>
      </c>
      <c r="L195" s="15"/>
      <c r="M195" s="86" t="s">
        <v>0</v>
      </c>
      <c r="N195" s="87" t="s">
        <v>24</v>
      </c>
      <c r="O195" s="88">
        <v>0</v>
      </c>
      <c r="P195" s="88">
        <f t="shared" si="21"/>
        <v>0</v>
      </c>
      <c r="Q195" s="88">
        <v>0</v>
      </c>
      <c r="R195" s="88">
        <f t="shared" si="22"/>
        <v>0</v>
      </c>
      <c r="S195" s="88">
        <v>0</v>
      </c>
      <c r="T195" s="89">
        <f t="shared" si="23"/>
        <v>0</v>
      </c>
      <c r="AR195" s="90" t="s">
        <v>71</v>
      </c>
      <c r="AT195" s="90" t="s">
        <v>70</v>
      </c>
      <c r="AU195" s="90" t="s">
        <v>44</v>
      </c>
      <c r="AY195" s="7" t="s">
        <v>69</v>
      </c>
      <c r="BE195" s="91">
        <f t="shared" si="24"/>
        <v>0</v>
      </c>
      <c r="BF195" s="91">
        <f t="shared" si="25"/>
        <v>0</v>
      </c>
      <c r="BG195" s="91">
        <f t="shared" si="26"/>
        <v>0</v>
      </c>
      <c r="BH195" s="91">
        <f t="shared" si="27"/>
        <v>0</v>
      </c>
      <c r="BI195" s="91">
        <f t="shared" si="28"/>
        <v>0</v>
      </c>
      <c r="BJ195" s="7" t="s">
        <v>43</v>
      </c>
      <c r="BK195" s="91">
        <f t="shared" si="29"/>
        <v>0</v>
      </c>
      <c r="BL195" s="7" t="s">
        <v>71</v>
      </c>
      <c r="BM195" s="90" t="s">
        <v>181</v>
      </c>
    </row>
    <row r="196" spans="2:65" s="1" customFormat="1" ht="21.75" customHeight="1">
      <c r="B196" s="79"/>
      <c r="C196" s="80" t="s">
        <v>125</v>
      </c>
      <c r="D196" s="80" t="s">
        <v>70</v>
      </c>
      <c r="E196" s="81" t="s">
        <v>380</v>
      </c>
      <c r="F196" s="82" t="s">
        <v>381</v>
      </c>
      <c r="G196" s="83" t="s">
        <v>83</v>
      </c>
      <c r="H196" s="84">
        <v>10</v>
      </c>
      <c r="I196" s="99"/>
      <c r="J196" s="85">
        <f t="shared" si="20"/>
        <v>0</v>
      </c>
      <c r="K196" s="82" t="s">
        <v>0</v>
      </c>
      <c r="L196" s="15"/>
      <c r="M196" s="86" t="s">
        <v>0</v>
      </c>
      <c r="N196" s="87" t="s">
        <v>24</v>
      </c>
      <c r="O196" s="88">
        <v>0</v>
      </c>
      <c r="P196" s="88">
        <f t="shared" si="21"/>
        <v>0</v>
      </c>
      <c r="Q196" s="88">
        <v>0</v>
      </c>
      <c r="R196" s="88">
        <f t="shared" si="22"/>
        <v>0</v>
      </c>
      <c r="S196" s="88">
        <v>0</v>
      </c>
      <c r="T196" s="89">
        <f t="shared" si="23"/>
        <v>0</v>
      </c>
      <c r="AR196" s="90" t="s">
        <v>71</v>
      </c>
      <c r="AT196" s="90" t="s">
        <v>70</v>
      </c>
      <c r="AU196" s="90" t="s">
        <v>44</v>
      </c>
      <c r="AY196" s="7" t="s">
        <v>69</v>
      </c>
      <c r="BE196" s="91">
        <f t="shared" si="24"/>
        <v>0</v>
      </c>
      <c r="BF196" s="91">
        <f t="shared" si="25"/>
        <v>0</v>
      </c>
      <c r="BG196" s="91">
        <f t="shared" si="26"/>
        <v>0</v>
      </c>
      <c r="BH196" s="91">
        <f t="shared" si="27"/>
        <v>0</v>
      </c>
      <c r="BI196" s="91">
        <f t="shared" si="28"/>
        <v>0</v>
      </c>
      <c r="BJ196" s="7" t="s">
        <v>43</v>
      </c>
      <c r="BK196" s="91">
        <f t="shared" si="29"/>
        <v>0</v>
      </c>
      <c r="BL196" s="7" t="s">
        <v>71</v>
      </c>
      <c r="BM196" s="90" t="s">
        <v>182</v>
      </c>
    </row>
    <row r="197" spans="2:65" s="1" customFormat="1" ht="21.75" customHeight="1">
      <c r="B197" s="79"/>
      <c r="C197" s="80" t="s">
        <v>183</v>
      </c>
      <c r="D197" s="80" t="s">
        <v>70</v>
      </c>
      <c r="E197" s="81" t="s">
        <v>382</v>
      </c>
      <c r="F197" s="82" t="s">
        <v>383</v>
      </c>
      <c r="G197" s="83" t="s">
        <v>83</v>
      </c>
      <c r="H197" s="84">
        <v>10</v>
      </c>
      <c r="I197" s="99"/>
      <c r="J197" s="85">
        <f t="shared" si="20"/>
        <v>0</v>
      </c>
      <c r="K197" s="82" t="s">
        <v>0</v>
      </c>
      <c r="L197" s="15"/>
      <c r="M197" s="86" t="s">
        <v>0</v>
      </c>
      <c r="N197" s="87" t="s">
        <v>24</v>
      </c>
      <c r="O197" s="88">
        <v>0</v>
      </c>
      <c r="P197" s="88">
        <f t="shared" si="21"/>
        <v>0</v>
      </c>
      <c r="Q197" s="88">
        <v>0</v>
      </c>
      <c r="R197" s="88">
        <f t="shared" si="22"/>
        <v>0</v>
      </c>
      <c r="S197" s="88">
        <v>0</v>
      </c>
      <c r="T197" s="89">
        <f t="shared" si="23"/>
        <v>0</v>
      </c>
      <c r="AR197" s="90" t="s">
        <v>71</v>
      </c>
      <c r="AT197" s="90" t="s">
        <v>70</v>
      </c>
      <c r="AU197" s="90" t="s">
        <v>44</v>
      </c>
      <c r="AY197" s="7" t="s">
        <v>69</v>
      </c>
      <c r="BE197" s="91">
        <f t="shared" si="24"/>
        <v>0</v>
      </c>
      <c r="BF197" s="91">
        <f t="shared" si="25"/>
        <v>0</v>
      </c>
      <c r="BG197" s="91">
        <f t="shared" si="26"/>
        <v>0</v>
      </c>
      <c r="BH197" s="91">
        <f t="shared" si="27"/>
        <v>0</v>
      </c>
      <c r="BI197" s="91">
        <f t="shared" si="28"/>
        <v>0</v>
      </c>
      <c r="BJ197" s="7" t="s">
        <v>43</v>
      </c>
      <c r="BK197" s="91">
        <f t="shared" si="29"/>
        <v>0</v>
      </c>
      <c r="BL197" s="7" t="s">
        <v>71</v>
      </c>
      <c r="BM197" s="90" t="s">
        <v>184</v>
      </c>
    </row>
    <row r="198" spans="2:65" s="1" customFormat="1" ht="16.5" customHeight="1">
      <c r="B198" s="79"/>
      <c r="C198" s="80" t="s">
        <v>127</v>
      </c>
      <c r="D198" s="80" t="s">
        <v>70</v>
      </c>
      <c r="E198" s="81" t="s">
        <v>384</v>
      </c>
      <c r="F198" s="82" t="s">
        <v>385</v>
      </c>
      <c r="G198" s="83" t="s">
        <v>83</v>
      </c>
      <c r="H198" s="84">
        <v>30</v>
      </c>
      <c r="I198" s="99"/>
      <c r="J198" s="85">
        <f t="shared" si="20"/>
        <v>0</v>
      </c>
      <c r="K198" s="82" t="s">
        <v>0</v>
      </c>
      <c r="L198" s="15"/>
      <c r="M198" s="86" t="s">
        <v>0</v>
      </c>
      <c r="N198" s="87" t="s">
        <v>24</v>
      </c>
      <c r="O198" s="88">
        <v>0</v>
      </c>
      <c r="P198" s="88">
        <f t="shared" si="21"/>
        <v>0</v>
      </c>
      <c r="Q198" s="88">
        <v>0</v>
      </c>
      <c r="R198" s="88">
        <f t="shared" si="22"/>
        <v>0</v>
      </c>
      <c r="S198" s="88">
        <v>0</v>
      </c>
      <c r="T198" s="89">
        <f t="shared" si="23"/>
        <v>0</v>
      </c>
      <c r="AR198" s="90" t="s">
        <v>71</v>
      </c>
      <c r="AT198" s="90" t="s">
        <v>70</v>
      </c>
      <c r="AU198" s="90" t="s">
        <v>44</v>
      </c>
      <c r="AY198" s="7" t="s">
        <v>69</v>
      </c>
      <c r="BE198" s="91">
        <f t="shared" si="24"/>
        <v>0</v>
      </c>
      <c r="BF198" s="91">
        <f t="shared" si="25"/>
        <v>0</v>
      </c>
      <c r="BG198" s="91">
        <f t="shared" si="26"/>
        <v>0</v>
      </c>
      <c r="BH198" s="91">
        <f t="shared" si="27"/>
        <v>0</v>
      </c>
      <c r="BI198" s="91">
        <f t="shared" si="28"/>
        <v>0</v>
      </c>
      <c r="BJ198" s="7" t="s">
        <v>43</v>
      </c>
      <c r="BK198" s="91">
        <f t="shared" si="29"/>
        <v>0</v>
      </c>
      <c r="BL198" s="7" t="s">
        <v>71</v>
      </c>
      <c r="BM198" s="90" t="s">
        <v>185</v>
      </c>
    </row>
    <row r="199" spans="2:65" s="1" customFormat="1" ht="16.5" customHeight="1">
      <c r="B199" s="79"/>
      <c r="C199" s="80" t="s">
        <v>186</v>
      </c>
      <c r="D199" s="80" t="s">
        <v>70</v>
      </c>
      <c r="E199" s="81" t="s">
        <v>386</v>
      </c>
      <c r="F199" s="82" t="s">
        <v>387</v>
      </c>
      <c r="G199" s="83" t="s">
        <v>83</v>
      </c>
      <c r="H199" s="84">
        <v>30</v>
      </c>
      <c r="I199" s="99"/>
      <c r="J199" s="85">
        <f t="shared" si="20"/>
        <v>0</v>
      </c>
      <c r="K199" s="82" t="s">
        <v>0</v>
      </c>
      <c r="L199" s="15"/>
      <c r="M199" s="86" t="s">
        <v>0</v>
      </c>
      <c r="N199" s="87" t="s">
        <v>24</v>
      </c>
      <c r="O199" s="88">
        <v>0</v>
      </c>
      <c r="P199" s="88">
        <f t="shared" si="21"/>
        <v>0</v>
      </c>
      <c r="Q199" s="88">
        <v>0</v>
      </c>
      <c r="R199" s="88">
        <f t="shared" si="22"/>
        <v>0</v>
      </c>
      <c r="S199" s="88">
        <v>0</v>
      </c>
      <c r="T199" s="89">
        <f t="shared" si="23"/>
        <v>0</v>
      </c>
      <c r="AR199" s="90" t="s">
        <v>71</v>
      </c>
      <c r="AT199" s="90" t="s">
        <v>70</v>
      </c>
      <c r="AU199" s="90" t="s">
        <v>44</v>
      </c>
      <c r="AY199" s="7" t="s">
        <v>69</v>
      </c>
      <c r="BE199" s="91">
        <f t="shared" si="24"/>
        <v>0</v>
      </c>
      <c r="BF199" s="91">
        <f t="shared" si="25"/>
        <v>0</v>
      </c>
      <c r="BG199" s="91">
        <f t="shared" si="26"/>
        <v>0</v>
      </c>
      <c r="BH199" s="91">
        <f t="shared" si="27"/>
        <v>0</v>
      </c>
      <c r="BI199" s="91">
        <f t="shared" si="28"/>
        <v>0</v>
      </c>
      <c r="BJ199" s="7" t="s">
        <v>43</v>
      </c>
      <c r="BK199" s="91">
        <f t="shared" si="29"/>
        <v>0</v>
      </c>
      <c r="BL199" s="7" t="s">
        <v>71</v>
      </c>
      <c r="BM199" s="90" t="s">
        <v>187</v>
      </c>
    </row>
    <row r="200" spans="2:65" s="1" customFormat="1" ht="16.5" customHeight="1">
      <c r="B200" s="79"/>
      <c r="C200" s="80" t="s">
        <v>128</v>
      </c>
      <c r="D200" s="80" t="s">
        <v>70</v>
      </c>
      <c r="E200" s="81" t="s">
        <v>388</v>
      </c>
      <c r="F200" s="82" t="s">
        <v>389</v>
      </c>
      <c r="G200" s="83" t="s">
        <v>83</v>
      </c>
      <c r="H200" s="84">
        <v>30</v>
      </c>
      <c r="I200" s="99"/>
      <c r="J200" s="85">
        <f t="shared" si="20"/>
        <v>0</v>
      </c>
      <c r="K200" s="82" t="s">
        <v>0</v>
      </c>
      <c r="L200" s="15"/>
      <c r="M200" s="86" t="s">
        <v>0</v>
      </c>
      <c r="N200" s="87" t="s">
        <v>24</v>
      </c>
      <c r="O200" s="88">
        <v>0</v>
      </c>
      <c r="P200" s="88">
        <f t="shared" si="21"/>
        <v>0</v>
      </c>
      <c r="Q200" s="88">
        <v>0</v>
      </c>
      <c r="R200" s="88">
        <f t="shared" si="22"/>
        <v>0</v>
      </c>
      <c r="S200" s="88">
        <v>0</v>
      </c>
      <c r="T200" s="89">
        <f t="shared" si="23"/>
        <v>0</v>
      </c>
      <c r="AR200" s="90" t="s">
        <v>71</v>
      </c>
      <c r="AT200" s="90" t="s">
        <v>70</v>
      </c>
      <c r="AU200" s="90" t="s">
        <v>44</v>
      </c>
      <c r="AY200" s="7" t="s">
        <v>69</v>
      </c>
      <c r="BE200" s="91">
        <f t="shared" si="24"/>
        <v>0</v>
      </c>
      <c r="BF200" s="91">
        <f t="shared" si="25"/>
        <v>0</v>
      </c>
      <c r="BG200" s="91">
        <f t="shared" si="26"/>
        <v>0</v>
      </c>
      <c r="BH200" s="91">
        <f t="shared" si="27"/>
        <v>0</v>
      </c>
      <c r="BI200" s="91">
        <f t="shared" si="28"/>
        <v>0</v>
      </c>
      <c r="BJ200" s="7" t="s">
        <v>43</v>
      </c>
      <c r="BK200" s="91">
        <f t="shared" si="29"/>
        <v>0</v>
      </c>
      <c r="BL200" s="7" t="s">
        <v>71</v>
      </c>
      <c r="BM200" s="90" t="s">
        <v>188</v>
      </c>
    </row>
    <row r="201" spans="2:65" s="1" customFormat="1" ht="16.5" customHeight="1">
      <c r="B201" s="79"/>
      <c r="C201" s="80" t="s">
        <v>189</v>
      </c>
      <c r="D201" s="80" t="s">
        <v>70</v>
      </c>
      <c r="E201" s="81" t="s">
        <v>390</v>
      </c>
      <c r="F201" s="82" t="s">
        <v>391</v>
      </c>
      <c r="G201" s="83" t="s">
        <v>83</v>
      </c>
      <c r="H201" s="84">
        <v>30</v>
      </c>
      <c r="I201" s="99"/>
      <c r="J201" s="85">
        <f t="shared" si="20"/>
        <v>0</v>
      </c>
      <c r="K201" s="82" t="s">
        <v>0</v>
      </c>
      <c r="L201" s="15"/>
      <c r="M201" s="86" t="s">
        <v>0</v>
      </c>
      <c r="N201" s="87" t="s">
        <v>24</v>
      </c>
      <c r="O201" s="88">
        <v>0</v>
      </c>
      <c r="P201" s="88">
        <f t="shared" si="21"/>
        <v>0</v>
      </c>
      <c r="Q201" s="88">
        <v>0</v>
      </c>
      <c r="R201" s="88">
        <f t="shared" si="22"/>
        <v>0</v>
      </c>
      <c r="S201" s="88">
        <v>0</v>
      </c>
      <c r="T201" s="89">
        <f t="shared" si="23"/>
        <v>0</v>
      </c>
      <c r="AR201" s="90" t="s">
        <v>71</v>
      </c>
      <c r="AT201" s="90" t="s">
        <v>70</v>
      </c>
      <c r="AU201" s="90" t="s">
        <v>44</v>
      </c>
      <c r="AY201" s="7" t="s">
        <v>69</v>
      </c>
      <c r="BE201" s="91">
        <f t="shared" si="24"/>
        <v>0</v>
      </c>
      <c r="BF201" s="91">
        <f t="shared" si="25"/>
        <v>0</v>
      </c>
      <c r="BG201" s="91">
        <f t="shared" si="26"/>
        <v>0</v>
      </c>
      <c r="BH201" s="91">
        <f t="shared" si="27"/>
        <v>0</v>
      </c>
      <c r="BI201" s="91">
        <f t="shared" si="28"/>
        <v>0</v>
      </c>
      <c r="BJ201" s="7" t="s">
        <v>43</v>
      </c>
      <c r="BK201" s="91">
        <f t="shared" si="29"/>
        <v>0</v>
      </c>
      <c r="BL201" s="7" t="s">
        <v>71</v>
      </c>
      <c r="BM201" s="90" t="s">
        <v>190</v>
      </c>
    </row>
    <row r="202" spans="2:65" s="1" customFormat="1" ht="16.5" customHeight="1">
      <c r="B202" s="79"/>
      <c r="C202" s="80" t="s">
        <v>130</v>
      </c>
      <c r="D202" s="80" t="s">
        <v>70</v>
      </c>
      <c r="E202" s="81" t="s">
        <v>392</v>
      </c>
      <c r="F202" s="82" t="s">
        <v>393</v>
      </c>
      <c r="G202" s="83" t="s">
        <v>83</v>
      </c>
      <c r="H202" s="84">
        <v>5</v>
      </c>
      <c r="I202" s="99"/>
      <c r="J202" s="85">
        <f t="shared" si="20"/>
        <v>0</v>
      </c>
      <c r="K202" s="82" t="s">
        <v>0</v>
      </c>
      <c r="L202" s="15"/>
      <c r="M202" s="86" t="s">
        <v>0</v>
      </c>
      <c r="N202" s="87" t="s">
        <v>24</v>
      </c>
      <c r="O202" s="88">
        <v>0</v>
      </c>
      <c r="P202" s="88">
        <f t="shared" si="21"/>
        <v>0</v>
      </c>
      <c r="Q202" s="88">
        <v>0</v>
      </c>
      <c r="R202" s="88">
        <f t="shared" si="22"/>
        <v>0</v>
      </c>
      <c r="S202" s="88">
        <v>0</v>
      </c>
      <c r="T202" s="89">
        <f t="shared" si="23"/>
        <v>0</v>
      </c>
      <c r="AR202" s="90" t="s">
        <v>71</v>
      </c>
      <c r="AT202" s="90" t="s">
        <v>70</v>
      </c>
      <c r="AU202" s="90" t="s">
        <v>44</v>
      </c>
      <c r="AY202" s="7" t="s">
        <v>69</v>
      </c>
      <c r="BE202" s="91">
        <f t="shared" si="24"/>
        <v>0</v>
      </c>
      <c r="BF202" s="91">
        <f t="shared" si="25"/>
        <v>0</v>
      </c>
      <c r="BG202" s="91">
        <f t="shared" si="26"/>
        <v>0</v>
      </c>
      <c r="BH202" s="91">
        <f t="shared" si="27"/>
        <v>0</v>
      </c>
      <c r="BI202" s="91">
        <f t="shared" si="28"/>
        <v>0</v>
      </c>
      <c r="BJ202" s="7" t="s">
        <v>43</v>
      </c>
      <c r="BK202" s="91">
        <f t="shared" si="29"/>
        <v>0</v>
      </c>
      <c r="BL202" s="7" t="s">
        <v>71</v>
      </c>
      <c r="BM202" s="90" t="s">
        <v>191</v>
      </c>
    </row>
    <row r="203" spans="2:65" s="1" customFormat="1" ht="16.5" customHeight="1">
      <c r="B203" s="79"/>
      <c r="C203" s="80" t="s">
        <v>192</v>
      </c>
      <c r="D203" s="80" t="s">
        <v>70</v>
      </c>
      <c r="E203" s="81" t="s">
        <v>394</v>
      </c>
      <c r="F203" s="82" t="s">
        <v>395</v>
      </c>
      <c r="G203" s="83" t="s">
        <v>83</v>
      </c>
      <c r="H203" s="84">
        <v>2</v>
      </c>
      <c r="I203" s="99"/>
      <c r="J203" s="85">
        <f t="shared" si="20"/>
        <v>0</v>
      </c>
      <c r="K203" s="82" t="s">
        <v>0</v>
      </c>
      <c r="L203" s="15"/>
      <c r="M203" s="86" t="s">
        <v>0</v>
      </c>
      <c r="N203" s="87" t="s">
        <v>24</v>
      </c>
      <c r="O203" s="88">
        <v>0</v>
      </c>
      <c r="P203" s="88">
        <f t="shared" si="21"/>
        <v>0</v>
      </c>
      <c r="Q203" s="88">
        <v>0</v>
      </c>
      <c r="R203" s="88">
        <f t="shared" si="22"/>
        <v>0</v>
      </c>
      <c r="S203" s="88">
        <v>0</v>
      </c>
      <c r="T203" s="89">
        <f t="shared" si="23"/>
        <v>0</v>
      </c>
      <c r="AR203" s="90" t="s">
        <v>71</v>
      </c>
      <c r="AT203" s="90" t="s">
        <v>70</v>
      </c>
      <c r="AU203" s="90" t="s">
        <v>44</v>
      </c>
      <c r="AY203" s="7" t="s">
        <v>69</v>
      </c>
      <c r="BE203" s="91">
        <f t="shared" si="24"/>
        <v>0</v>
      </c>
      <c r="BF203" s="91">
        <f t="shared" si="25"/>
        <v>0</v>
      </c>
      <c r="BG203" s="91">
        <f t="shared" si="26"/>
        <v>0</v>
      </c>
      <c r="BH203" s="91">
        <f t="shared" si="27"/>
        <v>0</v>
      </c>
      <c r="BI203" s="91">
        <f t="shared" si="28"/>
        <v>0</v>
      </c>
      <c r="BJ203" s="7" t="s">
        <v>43</v>
      </c>
      <c r="BK203" s="91">
        <f t="shared" si="29"/>
        <v>0</v>
      </c>
      <c r="BL203" s="7" t="s">
        <v>71</v>
      </c>
      <c r="BM203" s="90" t="s">
        <v>193</v>
      </c>
    </row>
    <row r="204" spans="2:65" s="1" customFormat="1" ht="16.5" customHeight="1">
      <c r="B204" s="79"/>
      <c r="C204" s="80" t="s">
        <v>131</v>
      </c>
      <c r="D204" s="80" t="s">
        <v>70</v>
      </c>
      <c r="E204" s="81" t="s">
        <v>396</v>
      </c>
      <c r="F204" s="82" t="s">
        <v>465</v>
      </c>
      <c r="G204" s="83" t="s">
        <v>83</v>
      </c>
      <c r="H204" s="84">
        <v>5</v>
      </c>
      <c r="I204" s="99"/>
      <c r="J204" s="85">
        <f t="shared" si="20"/>
        <v>0</v>
      </c>
      <c r="K204" s="82" t="s">
        <v>0</v>
      </c>
      <c r="L204" s="15"/>
      <c r="M204" s="86" t="s">
        <v>0</v>
      </c>
      <c r="N204" s="87" t="s">
        <v>24</v>
      </c>
      <c r="O204" s="88">
        <v>0</v>
      </c>
      <c r="P204" s="88">
        <f t="shared" si="21"/>
        <v>0</v>
      </c>
      <c r="Q204" s="88">
        <v>0</v>
      </c>
      <c r="R204" s="88">
        <f t="shared" si="22"/>
        <v>0</v>
      </c>
      <c r="S204" s="88">
        <v>0</v>
      </c>
      <c r="T204" s="89">
        <f t="shared" si="23"/>
        <v>0</v>
      </c>
      <c r="AR204" s="90" t="s">
        <v>71</v>
      </c>
      <c r="AT204" s="90" t="s">
        <v>70</v>
      </c>
      <c r="AU204" s="90" t="s">
        <v>44</v>
      </c>
      <c r="AY204" s="7" t="s">
        <v>69</v>
      </c>
      <c r="BE204" s="91">
        <f t="shared" si="24"/>
        <v>0</v>
      </c>
      <c r="BF204" s="91">
        <f t="shared" si="25"/>
        <v>0</v>
      </c>
      <c r="BG204" s="91">
        <f t="shared" si="26"/>
        <v>0</v>
      </c>
      <c r="BH204" s="91">
        <f t="shared" si="27"/>
        <v>0</v>
      </c>
      <c r="BI204" s="91">
        <f t="shared" si="28"/>
        <v>0</v>
      </c>
      <c r="BJ204" s="7" t="s">
        <v>43</v>
      </c>
      <c r="BK204" s="91">
        <f t="shared" si="29"/>
        <v>0</v>
      </c>
      <c r="BL204" s="7" t="s">
        <v>71</v>
      </c>
      <c r="BM204" s="90" t="s">
        <v>194</v>
      </c>
    </row>
    <row r="205" spans="2:65" s="1" customFormat="1" ht="16.5" customHeight="1">
      <c r="B205" s="79"/>
      <c r="C205" s="80" t="s">
        <v>195</v>
      </c>
      <c r="D205" s="80" t="s">
        <v>70</v>
      </c>
      <c r="E205" s="81" t="s">
        <v>397</v>
      </c>
      <c r="F205" s="82" t="s">
        <v>398</v>
      </c>
      <c r="G205" s="83" t="s">
        <v>83</v>
      </c>
      <c r="H205" s="84">
        <v>5</v>
      </c>
      <c r="I205" s="99"/>
      <c r="J205" s="85">
        <f t="shared" si="20"/>
        <v>0</v>
      </c>
      <c r="K205" s="82" t="s">
        <v>0</v>
      </c>
      <c r="L205" s="15"/>
      <c r="M205" s="86" t="s">
        <v>0</v>
      </c>
      <c r="N205" s="87" t="s">
        <v>24</v>
      </c>
      <c r="O205" s="88">
        <v>0</v>
      </c>
      <c r="P205" s="88">
        <f t="shared" si="21"/>
        <v>0</v>
      </c>
      <c r="Q205" s="88">
        <v>0</v>
      </c>
      <c r="R205" s="88">
        <f t="shared" si="22"/>
        <v>0</v>
      </c>
      <c r="S205" s="88">
        <v>0</v>
      </c>
      <c r="T205" s="89">
        <f t="shared" si="23"/>
        <v>0</v>
      </c>
      <c r="AR205" s="90" t="s">
        <v>71</v>
      </c>
      <c r="AT205" s="90" t="s">
        <v>70</v>
      </c>
      <c r="AU205" s="90" t="s">
        <v>44</v>
      </c>
      <c r="AY205" s="7" t="s">
        <v>69</v>
      </c>
      <c r="BE205" s="91">
        <f t="shared" si="24"/>
        <v>0</v>
      </c>
      <c r="BF205" s="91">
        <f t="shared" si="25"/>
        <v>0</v>
      </c>
      <c r="BG205" s="91">
        <f t="shared" si="26"/>
        <v>0</v>
      </c>
      <c r="BH205" s="91">
        <f t="shared" si="27"/>
        <v>0</v>
      </c>
      <c r="BI205" s="91">
        <f t="shared" si="28"/>
        <v>0</v>
      </c>
      <c r="BJ205" s="7" t="s">
        <v>43</v>
      </c>
      <c r="BK205" s="91">
        <f t="shared" si="29"/>
        <v>0</v>
      </c>
      <c r="BL205" s="7" t="s">
        <v>71</v>
      </c>
      <c r="BM205" s="90" t="s">
        <v>196</v>
      </c>
    </row>
    <row r="206" spans="2:65" s="1" customFormat="1" ht="16.5" customHeight="1">
      <c r="B206" s="79"/>
      <c r="C206" s="80" t="s">
        <v>133</v>
      </c>
      <c r="D206" s="80" t="s">
        <v>70</v>
      </c>
      <c r="E206" s="81" t="s">
        <v>399</v>
      </c>
      <c r="F206" s="82" t="s">
        <v>400</v>
      </c>
      <c r="G206" s="83" t="s">
        <v>83</v>
      </c>
      <c r="H206" s="84">
        <v>4</v>
      </c>
      <c r="I206" s="99"/>
      <c r="J206" s="85">
        <f t="shared" si="20"/>
        <v>0</v>
      </c>
      <c r="K206" s="82" t="s">
        <v>0</v>
      </c>
      <c r="L206" s="15"/>
      <c r="M206" s="86" t="s">
        <v>0</v>
      </c>
      <c r="N206" s="87" t="s">
        <v>24</v>
      </c>
      <c r="O206" s="88">
        <v>0</v>
      </c>
      <c r="P206" s="88">
        <f t="shared" si="21"/>
        <v>0</v>
      </c>
      <c r="Q206" s="88">
        <v>0</v>
      </c>
      <c r="R206" s="88">
        <f t="shared" si="22"/>
        <v>0</v>
      </c>
      <c r="S206" s="88">
        <v>0</v>
      </c>
      <c r="T206" s="89">
        <f t="shared" si="23"/>
        <v>0</v>
      </c>
      <c r="AR206" s="90" t="s">
        <v>71</v>
      </c>
      <c r="AT206" s="90" t="s">
        <v>70</v>
      </c>
      <c r="AU206" s="90" t="s">
        <v>44</v>
      </c>
      <c r="AY206" s="7" t="s">
        <v>69</v>
      </c>
      <c r="BE206" s="91">
        <f t="shared" si="24"/>
        <v>0</v>
      </c>
      <c r="BF206" s="91">
        <f t="shared" si="25"/>
        <v>0</v>
      </c>
      <c r="BG206" s="91">
        <f t="shared" si="26"/>
        <v>0</v>
      </c>
      <c r="BH206" s="91">
        <f t="shared" si="27"/>
        <v>0</v>
      </c>
      <c r="BI206" s="91">
        <f t="shared" si="28"/>
        <v>0</v>
      </c>
      <c r="BJ206" s="7" t="s">
        <v>43</v>
      </c>
      <c r="BK206" s="91">
        <f t="shared" si="29"/>
        <v>0</v>
      </c>
      <c r="BL206" s="7" t="s">
        <v>71</v>
      </c>
      <c r="BM206" s="90" t="s">
        <v>197</v>
      </c>
    </row>
    <row r="207" spans="2:65" s="1" customFormat="1" ht="16.5" customHeight="1">
      <c r="B207" s="79"/>
      <c r="C207" s="80" t="s">
        <v>198</v>
      </c>
      <c r="D207" s="80" t="s">
        <v>70</v>
      </c>
      <c r="E207" s="81" t="s">
        <v>401</v>
      </c>
      <c r="F207" s="82" t="s">
        <v>402</v>
      </c>
      <c r="G207" s="83" t="s">
        <v>83</v>
      </c>
      <c r="H207" s="84">
        <v>10</v>
      </c>
      <c r="I207" s="99"/>
      <c r="J207" s="85">
        <f t="shared" si="20"/>
        <v>0</v>
      </c>
      <c r="K207" s="82" t="s">
        <v>0</v>
      </c>
      <c r="L207" s="15"/>
      <c r="M207" s="86" t="s">
        <v>0</v>
      </c>
      <c r="N207" s="87" t="s">
        <v>24</v>
      </c>
      <c r="O207" s="88">
        <v>0</v>
      </c>
      <c r="P207" s="88">
        <f t="shared" si="21"/>
        <v>0</v>
      </c>
      <c r="Q207" s="88">
        <v>0</v>
      </c>
      <c r="R207" s="88">
        <f t="shared" si="22"/>
        <v>0</v>
      </c>
      <c r="S207" s="88">
        <v>0</v>
      </c>
      <c r="T207" s="89">
        <f t="shared" si="23"/>
        <v>0</v>
      </c>
      <c r="AR207" s="90" t="s">
        <v>71</v>
      </c>
      <c r="AT207" s="90" t="s">
        <v>70</v>
      </c>
      <c r="AU207" s="90" t="s">
        <v>44</v>
      </c>
      <c r="AY207" s="7" t="s">
        <v>69</v>
      </c>
      <c r="BE207" s="91">
        <f t="shared" si="24"/>
        <v>0</v>
      </c>
      <c r="BF207" s="91">
        <f t="shared" si="25"/>
        <v>0</v>
      </c>
      <c r="BG207" s="91">
        <f t="shared" si="26"/>
        <v>0</v>
      </c>
      <c r="BH207" s="91">
        <f t="shared" si="27"/>
        <v>0</v>
      </c>
      <c r="BI207" s="91">
        <f t="shared" si="28"/>
        <v>0</v>
      </c>
      <c r="BJ207" s="7" t="s">
        <v>43</v>
      </c>
      <c r="BK207" s="91">
        <f t="shared" si="29"/>
        <v>0</v>
      </c>
      <c r="BL207" s="7" t="s">
        <v>71</v>
      </c>
      <c r="BM207" s="90" t="s">
        <v>199</v>
      </c>
    </row>
    <row r="208" spans="2:65" s="1" customFormat="1" ht="16.5" customHeight="1">
      <c r="B208" s="79"/>
      <c r="C208" s="80" t="s">
        <v>134</v>
      </c>
      <c r="D208" s="80" t="s">
        <v>70</v>
      </c>
      <c r="E208" s="81" t="s">
        <v>403</v>
      </c>
      <c r="F208" s="82" t="s">
        <v>404</v>
      </c>
      <c r="G208" s="83" t="s">
        <v>83</v>
      </c>
      <c r="H208" s="84">
        <v>30</v>
      </c>
      <c r="I208" s="99"/>
      <c r="J208" s="85">
        <f t="shared" si="20"/>
        <v>0</v>
      </c>
      <c r="K208" s="82" t="s">
        <v>0</v>
      </c>
      <c r="L208" s="15"/>
      <c r="M208" s="86" t="s">
        <v>0</v>
      </c>
      <c r="N208" s="87" t="s">
        <v>24</v>
      </c>
      <c r="O208" s="88">
        <v>0</v>
      </c>
      <c r="P208" s="88">
        <f t="shared" si="21"/>
        <v>0</v>
      </c>
      <c r="Q208" s="88">
        <v>0</v>
      </c>
      <c r="R208" s="88">
        <f t="shared" si="22"/>
        <v>0</v>
      </c>
      <c r="S208" s="88">
        <v>0</v>
      </c>
      <c r="T208" s="89">
        <f t="shared" si="23"/>
        <v>0</v>
      </c>
      <c r="AR208" s="90" t="s">
        <v>71</v>
      </c>
      <c r="AT208" s="90" t="s">
        <v>70</v>
      </c>
      <c r="AU208" s="90" t="s">
        <v>44</v>
      </c>
      <c r="AY208" s="7" t="s">
        <v>69</v>
      </c>
      <c r="BE208" s="91">
        <f t="shared" si="24"/>
        <v>0</v>
      </c>
      <c r="BF208" s="91">
        <f t="shared" si="25"/>
        <v>0</v>
      </c>
      <c r="BG208" s="91">
        <f t="shared" si="26"/>
        <v>0</v>
      </c>
      <c r="BH208" s="91">
        <f t="shared" si="27"/>
        <v>0</v>
      </c>
      <c r="BI208" s="91">
        <f t="shared" si="28"/>
        <v>0</v>
      </c>
      <c r="BJ208" s="7" t="s">
        <v>43</v>
      </c>
      <c r="BK208" s="91">
        <f t="shared" si="29"/>
        <v>0</v>
      </c>
      <c r="BL208" s="7" t="s">
        <v>71</v>
      </c>
      <c r="BM208" s="90" t="s">
        <v>200</v>
      </c>
    </row>
    <row r="209" spans="2:65" s="1" customFormat="1" ht="16.5" customHeight="1">
      <c r="B209" s="79"/>
      <c r="C209" s="80" t="s">
        <v>201</v>
      </c>
      <c r="D209" s="80" t="s">
        <v>70</v>
      </c>
      <c r="E209" s="81" t="s">
        <v>405</v>
      </c>
      <c r="F209" s="82" t="s">
        <v>406</v>
      </c>
      <c r="G209" s="83" t="s">
        <v>83</v>
      </c>
      <c r="H209" s="84">
        <v>2</v>
      </c>
      <c r="I209" s="99"/>
      <c r="J209" s="85">
        <f t="shared" si="20"/>
        <v>0</v>
      </c>
      <c r="K209" s="82" t="s">
        <v>0</v>
      </c>
      <c r="L209" s="15"/>
      <c r="M209" s="86" t="s">
        <v>0</v>
      </c>
      <c r="N209" s="87" t="s">
        <v>24</v>
      </c>
      <c r="O209" s="88">
        <v>0</v>
      </c>
      <c r="P209" s="88">
        <f t="shared" si="21"/>
        <v>0</v>
      </c>
      <c r="Q209" s="88">
        <v>0</v>
      </c>
      <c r="R209" s="88">
        <f t="shared" si="22"/>
        <v>0</v>
      </c>
      <c r="S209" s="88">
        <v>0</v>
      </c>
      <c r="T209" s="89">
        <f t="shared" si="23"/>
        <v>0</v>
      </c>
      <c r="AR209" s="90" t="s">
        <v>71</v>
      </c>
      <c r="AT209" s="90" t="s">
        <v>70</v>
      </c>
      <c r="AU209" s="90" t="s">
        <v>44</v>
      </c>
      <c r="AY209" s="7" t="s">
        <v>69</v>
      </c>
      <c r="BE209" s="91">
        <f t="shared" si="24"/>
        <v>0</v>
      </c>
      <c r="BF209" s="91">
        <f t="shared" si="25"/>
        <v>0</v>
      </c>
      <c r="BG209" s="91">
        <f t="shared" si="26"/>
        <v>0</v>
      </c>
      <c r="BH209" s="91">
        <f t="shared" si="27"/>
        <v>0</v>
      </c>
      <c r="BI209" s="91">
        <f t="shared" si="28"/>
        <v>0</v>
      </c>
      <c r="BJ209" s="7" t="s">
        <v>43</v>
      </c>
      <c r="BK209" s="91">
        <f t="shared" si="29"/>
        <v>0</v>
      </c>
      <c r="BL209" s="7" t="s">
        <v>71</v>
      </c>
      <c r="BM209" s="90" t="s">
        <v>202</v>
      </c>
    </row>
    <row r="210" spans="2:65" s="1" customFormat="1" ht="16.5" customHeight="1">
      <c r="B210" s="79"/>
      <c r="C210" s="80" t="s">
        <v>136</v>
      </c>
      <c r="D210" s="80" t="s">
        <v>70</v>
      </c>
      <c r="E210" s="81" t="s">
        <v>407</v>
      </c>
      <c r="F210" s="82" t="s">
        <v>408</v>
      </c>
      <c r="G210" s="83" t="s">
        <v>83</v>
      </c>
      <c r="H210" s="84">
        <v>1</v>
      </c>
      <c r="I210" s="99"/>
      <c r="J210" s="85">
        <f t="shared" si="20"/>
        <v>0</v>
      </c>
      <c r="K210" s="82" t="s">
        <v>0</v>
      </c>
      <c r="L210" s="15"/>
      <c r="M210" s="86" t="s">
        <v>0</v>
      </c>
      <c r="N210" s="87" t="s">
        <v>24</v>
      </c>
      <c r="O210" s="88">
        <v>0</v>
      </c>
      <c r="P210" s="88">
        <f t="shared" si="21"/>
        <v>0</v>
      </c>
      <c r="Q210" s="88">
        <v>0</v>
      </c>
      <c r="R210" s="88">
        <f t="shared" si="22"/>
        <v>0</v>
      </c>
      <c r="S210" s="88">
        <v>0</v>
      </c>
      <c r="T210" s="89">
        <f t="shared" si="23"/>
        <v>0</v>
      </c>
      <c r="AR210" s="90" t="s">
        <v>71</v>
      </c>
      <c r="AT210" s="90" t="s">
        <v>70</v>
      </c>
      <c r="AU210" s="90" t="s">
        <v>44</v>
      </c>
      <c r="AY210" s="7" t="s">
        <v>69</v>
      </c>
      <c r="BE210" s="91">
        <f t="shared" si="24"/>
        <v>0</v>
      </c>
      <c r="BF210" s="91">
        <f t="shared" si="25"/>
        <v>0</v>
      </c>
      <c r="BG210" s="91">
        <f t="shared" si="26"/>
        <v>0</v>
      </c>
      <c r="BH210" s="91">
        <f t="shared" si="27"/>
        <v>0</v>
      </c>
      <c r="BI210" s="91">
        <f t="shared" si="28"/>
        <v>0</v>
      </c>
      <c r="BJ210" s="7" t="s">
        <v>43</v>
      </c>
      <c r="BK210" s="91">
        <f t="shared" si="29"/>
        <v>0</v>
      </c>
      <c r="BL210" s="7" t="s">
        <v>71</v>
      </c>
      <c r="BM210" s="90" t="s">
        <v>203</v>
      </c>
    </row>
    <row r="211" spans="2:65" s="1" customFormat="1" ht="16.5" customHeight="1">
      <c r="B211" s="79"/>
      <c r="C211" s="80" t="s">
        <v>204</v>
      </c>
      <c r="D211" s="80" t="s">
        <v>70</v>
      </c>
      <c r="E211" s="81" t="s">
        <v>409</v>
      </c>
      <c r="F211" s="82" t="s">
        <v>410</v>
      </c>
      <c r="G211" s="83" t="s">
        <v>83</v>
      </c>
      <c r="H211" s="84">
        <v>2</v>
      </c>
      <c r="I211" s="99"/>
      <c r="J211" s="85">
        <f t="shared" si="20"/>
        <v>0</v>
      </c>
      <c r="K211" s="82" t="s">
        <v>0</v>
      </c>
      <c r="L211" s="15"/>
      <c r="M211" s="86" t="s">
        <v>0</v>
      </c>
      <c r="N211" s="87" t="s">
        <v>24</v>
      </c>
      <c r="O211" s="88">
        <v>0</v>
      </c>
      <c r="P211" s="88">
        <f t="shared" si="21"/>
        <v>0</v>
      </c>
      <c r="Q211" s="88">
        <v>0</v>
      </c>
      <c r="R211" s="88">
        <f t="shared" si="22"/>
        <v>0</v>
      </c>
      <c r="S211" s="88">
        <v>0</v>
      </c>
      <c r="T211" s="89">
        <f t="shared" si="23"/>
        <v>0</v>
      </c>
      <c r="AR211" s="90" t="s">
        <v>71</v>
      </c>
      <c r="AT211" s="90" t="s">
        <v>70</v>
      </c>
      <c r="AU211" s="90" t="s">
        <v>44</v>
      </c>
      <c r="AY211" s="7" t="s">
        <v>69</v>
      </c>
      <c r="BE211" s="91">
        <f t="shared" si="24"/>
        <v>0</v>
      </c>
      <c r="BF211" s="91">
        <f t="shared" si="25"/>
        <v>0</v>
      </c>
      <c r="BG211" s="91">
        <f t="shared" si="26"/>
        <v>0</v>
      </c>
      <c r="BH211" s="91">
        <f t="shared" si="27"/>
        <v>0</v>
      </c>
      <c r="BI211" s="91">
        <f t="shared" si="28"/>
        <v>0</v>
      </c>
      <c r="BJ211" s="7" t="s">
        <v>43</v>
      </c>
      <c r="BK211" s="91">
        <f t="shared" si="29"/>
        <v>0</v>
      </c>
      <c r="BL211" s="7" t="s">
        <v>71</v>
      </c>
      <c r="BM211" s="90" t="s">
        <v>205</v>
      </c>
    </row>
    <row r="212" spans="2:65" s="1" customFormat="1" ht="16.5" customHeight="1">
      <c r="B212" s="79"/>
      <c r="C212" s="80" t="s">
        <v>137</v>
      </c>
      <c r="D212" s="80" t="s">
        <v>70</v>
      </c>
      <c r="E212" s="81" t="s">
        <v>411</v>
      </c>
      <c r="F212" s="82" t="s">
        <v>463</v>
      </c>
      <c r="G212" s="83" t="s">
        <v>83</v>
      </c>
      <c r="H212" s="84">
        <v>5</v>
      </c>
      <c r="I212" s="99"/>
      <c r="J212" s="85">
        <f t="shared" si="20"/>
        <v>0</v>
      </c>
      <c r="K212" s="82" t="s">
        <v>0</v>
      </c>
      <c r="L212" s="15"/>
      <c r="M212" s="86" t="s">
        <v>0</v>
      </c>
      <c r="N212" s="87" t="s">
        <v>24</v>
      </c>
      <c r="O212" s="88">
        <v>0</v>
      </c>
      <c r="P212" s="88">
        <f t="shared" si="21"/>
        <v>0</v>
      </c>
      <c r="Q212" s="88">
        <v>0</v>
      </c>
      <c r="R212" s="88">
        <f t="shared" si="22"/>
        <v>0</v>
      </c>
      <c r="S212" s="88">
        <v>0</v>
      </c>
      <c r="T212" s="89">
        <f t="shared" si="23"/>
        <v>0</v>
      </c>
      <c r="AR212" s="90" t="s">
        <v>71</v>
      </c>
      <c r="AT212" s="90" t="s">
        <v>70</v>
      </c>
      <c r="AU212" s="90" t="s">
        <v>44</v>
      </c>
      <c r="AY212" s="7" t="s">
        <v>69</v>
      </c>
      <c r="BE212" s="91">
        <f t="shared" si="24"/>
        <v>0</v>
      </c>
      <c r="BF212" s="91">
        <f t="shared" si="25"/>
        <v>0</v>
      </c>
      <c r="BG212" s="91">
        <f t="shared" si="26"/>
        <v>0</v>
      </c>
      <c r="BH212" s="91">
        <f t="shared" si="27"/>
        <v>0</v>
      </c>
      <c r="BI212" s="91">
        <f t="shared" si="28"/>
        <v>0</v>
      </c>
      <c r="BJ212" s="7" t="s">
        <v>43</v>
      </c>
      <c r="BK212" s="91">
        <f t="shared" si="29"/>
        <v>0</v>
      </c>
      <c r="BL212" s="7" t="s">
        <v>71</v>
      </c>
      <c r="BM212" s="90" t="s">
        <v>206</v>
      </c>
    </row>
    <row r="213" spans="2:65" s="1" customFormat="1" ht="16.5" customHeight="1">
      <c r="B213" s="79"/>
      <c r="C213" s="80" t="s">
        <v>207</v>
      </c>
      <c r="D213" s="80" t="s">
        <v>70</v>
      </c>
      <c r="E213" s="81" t="s">
        <v>412</v>
      </c>
      <c r="F213" s="82" t="s">
        <v>413</v>
      </c>
      <c r="G213" s="83" t="s">
        <v>83</v>
      </c>
      <c r="H213" s="84">
        <v>5</v>
      </c>
      <c r="I213" s="99"/>
      <c r="J213" s="85">
        <f t="shared" si="20"/>
        <v>0</v>
      </c>
      <c r="K213" s="82" t="s">
        <v>0</v>
      </c>
      <c r="L213" s="15"/>
      <c r="M213" s="86" t="s">
        <v>0</v>
      </c>
      <c r="N213" s="87" t="s">
        <v>24</v>
      </c>
      <c r="O213" s="88">
        <v>0</v>
      </c>
      <c r="P213" s="88">
        <f t="shared" si="21"/>
        <v>0</v>
      </c>
      <c r="Q213" s="88">
        <v>0</v>
      </c>
      <c r="R213" s="88">
        <f t="shared" si="22"/>
        <v>0</v>
      </c>
      <c r="S213" s="88">
        <v>0</v>
      </c>
      <c r="T213" s="89">
        <f t="shared" si="23"/>
        <v>0</v>
      </c>
      <c r="AR213" s="90" t="s">
        <v>71</v>
      </c>
      <c r="AT213" s="90" t="s">
        <v>70</v>
      </c>
      <c r="AU213" s="90" t="s">
        <v>44</v>
      </c>
      <c r="AY213" s="7" t="s">
        <v>69</v>
      </c>
      <c r="BE213" s="91">
        <f t="shared" si="24"/>
        <v>0</v>
      </c>
      <c r="BF213" s="91">
        <f t="shared" si="25"/>
        <v>0</v>
      </c>
      <c r="BG213" s="91">
        <f t="shared" si="26"/>
        <v>0</v>
      </c>
      <c r="BH213" s="91">
        <f t="shared" si="27"/>
        <v>0</v>
      </c>
      <c r="BI213" s="91">
        <f t="shared" si="28"/>
        <v>0</v>
      </c>
      <c r="BJ213" s="7" t="s">
        <v>43</v>
      </c>
      <c r="BK213" s="91">
        <f t="shared" si="29"/>
        <v>0</v>
      </c>
      <c r="BL213" s="7" t="s">
        <v>71</v>
      </c>
      <c r="BM213" s="90" t="s">
        <v>208</v>
      </c>
    </row>
    <row r="214" spans="2:65" s="1" customFormat="1" ht="16.5" customHeight="1">
      <c r="B214" s="79"/>
      <c r="C214" s="80" t="s">
        <v>139</v>
      </c>
      <c r="D214" s="80" t="s">
        <v>70</v>
      </c>
      <c r="E214" s="81" t="s">
        <v>414</v>
      </c>
      <c r="F214" s="82" t="s">
        <v>464</v>
      </c>
      <c r="G214" s="83" t="s">
        <v>83</v>
      </c>
      <c r="H214" s="84">
        <v>5</v>
      </c>
      <c r="I214" s="99"/>
      <c r="J214" s="85">
        <f t="shared" si="20"/>
        <v>0</v>
      </c>
      <c r="K214" s="82" t="s">
        <v>0</v>
      </c>
      <c r="L214" s="15"/>
      <c r="M214" s="86" t="s">
        <v>0</v>
      </c>
      <c r="N214" s="87" t="s">
        <v>24</v>
      </c>
      <c r="O214" s="88">
        <v>0</v>
      </c>
      <c r="P214" s="88">
        <f t="shared" si="21"/>
        <v>0</v>
      </c>
      <c r="Q214" s="88">
        <v>0</v>
      </c>
      <c r="R214" s="88">
        <f t="shared" si="22"/>
        <v>0</v>
      </c>
      <c r="S214" s="88">
        <v>0</v>
      </c>
      <c r="T214" s="89">
        <f t="shared" si="23"/>
        <v>0</v>
      </c>
      <c r="AR214" s="90" t="s">
        <v>71</v>
      </c>
      <c r="AT214" s="90" t="s">
        <v>70</v>
      </c>
      <c r="AU214" s="90" t="s">
        <v>44</v>
      </c>
      <c r="AY214" s="7" t="s">
        <v>69</v>
      </c>
      <c r="BE214" s="91">
        <f t="shared" si="24"/>
        <v>0</v>
      </c>
      <c r="BF214" s="91">
        <f t="shared" si="25"/>
        <v>0</v>
      </c>
      <c r="BG214" s="91">
        <f t="shared" si="26"/>
        <v>0</v>
      </c>
      <c r="BH214" s="91">
        <f t="shared" si="27"/>
        <v>0</v>
      </c>
      <c r="BI214" s="91">
        <f t="shared" si="28"/>
        <v>0</v>
      </c>
      <c r="BJ214" s="7" t="s">
        <v>43</v>
      </c>
      <c r="BK214" s="91">
        <f t="shared" si="29"/>
        <v>0</v>
      </c>
      <c r="BL214" s="7" t="s">
        <v>71</v>
      </c>
      <c r="BM214" s="90" t="s">
        <v>209</v>
      </c>
    </row>
    <row r="215" spans="2:65" s="1" customFormat="1" ht="16.5" customHeight="1">
      <c r="B215" s="79"/>
      <c r="C215" s="80" t="s">
        <v>210</v>
      </c>
      <c r="D215" s="80" t="s">
        <v>70</v>
      </c>
      <c r="E215" s="81" t="s">
        <v>415</v>
      </c>
      <c r="F215" s="82" t="s">
        <v>416</v>
      </c>
      <c r="G215" s="83" t="s">
        <v>83</v>
      </c>
      <c r="H215" s="84">
        <v>10</v>
      </c>
      <c r="I215" s="99"/>
      <c r="J215" s="85">
        <f t="shared" si="20"/>
        <v>0</v>
      </c>
      <c r="K215" s="82" t="s">
        <v>0</v>
      </c>
      <c r="L215" s="15"/>
      <c r="M215" s="86" t="s">
        <v>0</v>
      </c>
      <c r="N215" s="87" t="s">
        <v>24</v>
      </c>
      <c r="O215" s="88">
        <v>0</v>
      </c>
      <c r="P215" s="88">
        <f t="shared" si="21"/>
        <v>0</v>
      </c>
      <c r="Q215" s="88">
        <v>0</v>
      </c>
      <c r="R215" s="88">
        <f t="shared" si="22"/>
        <v>0</v>
      </c>
      <c r="S215" s="88">
        <v>0</v>
      </c>
      <c r="T215" s="89">
        <f t="shared" si="23"/>
        <v>0</v>
      </c>
      <c r="AR215" s="90" t="s">
        <v>71</v>
      </c>
      <c r="AT215" s="90" t="s">
        <v>70</v>
      </c>
      <c r="AU215" s="90" t="s">
        <v>44</v>
      </c>
      <c r="AY215" s="7" t="s">
        <v>69</v>
      </c>
      <c r="BE215" s="91">
        <f t="shared" si="24"/>
        <v>0</v>
      </c>
      <c r="BF215" s="91">
        <f t="shared" si="25"/>
        <v>0</v>
      </c>
      <c r="BG215" s="91">
        <f t="shared" si="26"/>
        <v>0</v>
      </c>
      <c r="BH215" s="91">
        <f t="shared" si="27"/>
        <v>0</v>
      </c>
      <c r="BI215" s="91">
        <f t="shared" si="28"/>
        <v>0</v>
      </c>
      <c r="BJ215" s="7" t="s">
        <v>43</v>
      </c>
      <c r="BK215" s="91">
        <f t="shared" si="29"/>
        <v>0</v>
      </c>
      <c r="BL215" s="7" t="s">
        <v>71</v>
      </c>
      <c r="BM215" s="90" t="s">
        <v>211</v>
      </c>
    </row>
    <row r="216" spans="2:65" s="1" customFormat="1" ht="16.5" customHeight="1">
      <c r="B216" s="79"/>
      <c r="C216" s="80" t="s">
        <v>140</v>
      </c>
      <c r="D216" s="80" t="s">
        <v>70</v>
      </c>
      <c r="E216" s="81" t="s">
        <v>417</v>
      </c>
      <c r="F216" s="82" t="s">
        <v>418</v>
      </c>
      <c r="G216" s="83" t="s">
        <v>83</v>
      </c>
      <c r="H216" s="84">
        <v>1</v>
      </c>
      <c r="I216" s="99"/>
      <c r="J216" s="85">
        <f t="shared" si="20"/>
        <v>0</v>
      </c>
      <c r="K216" s="82" t="s">
        <v>0</v>
      </c>
      <c r="L216" s="15"/>
      <c r="M216" s="86" t="s">
        <v>0</v>
      </c>
      <c r="N216" s="87" t="s">
        <v>24</v>
      </c>
      <c r="O216" s="88">
        <v>0</v>
      </c>
      <c r="P216" s="88">
        <f t="shared" si="21"/>
        <v>0</v>
      </c>
      <c r="Q216" s="88">
        <v>0</v>
      </c>
      <c r="R216" s="88">
        <f t="shared" si="22"/>
        <v>0</v>
      </c>
      <c r="S216" s="88">
        <v>0</v>
      </c>
      <c r="T216" s="89">
        <f t="shared" si="23"/>
        <v>0</v>
      </c>
      <c r="AR216" s="90" t="s">
        <v>71</v>
      </c>
      <c r="AT216" s="90" t="s">
        <v>70</v>
      </c>
      <c r="AU216" s="90" t="s">
        <v>44</v>
      </c>
      <c r="AY216" s="7" t="s">
        <v>69</v>
      </c>
      <c r="BE216" s="91">
        <f t="shared" si="24"/>
        <v>0</v>
      </c>
      <c r="BF216" s="91">
        <f t="shared" si="25"/>
        <v>0</v>
      </c>
      <c r="BG216" s="91">
        <f t="shared" si="26"/>
        <v>0</v>
      </c>
      <c r="BH216" s="91">
        <f t="shared" si="27"/>
        <v>0</v>
      </c>
      <c r="BI216" s="91">
        <f t="shared" si="28"/>
        <v>0</v>
      </c>
      <c r="BJ216" s="7" t="s">
        <v>43</v>
      </c>
      <c r="BK216" s="91">
        <f t="shared" si="29"/>
        <v>0</v>
      </c>
      <c r="BL216" s="7" t="s">
        <v>71</v>
      </c>
      <c r="BM216" s="90" t="s">
        <v>212</v>
      </c>
    </row>
    <row r="217" spans="2:65" s="1" customFormat="1" ht="16.5" customHeight="1">
      <c r="B217" s="79"/>
      <c r="C217" s="80" t="s">
        <v>213</v>
      </c>
      <c r="D217" s="80" t="s">
        <v>70</v>
      </c>
      <c r="E217" s="81" t="s">
        <v>419</v>
      </c>
      <c r="F217" s="82" t="s">
        <v>420</v>
      </c>
      <c r="G217" s="83" t="s">
        <v>83</v>
      </c>
      <c r="H217" s="84">
        <v>1</v>
      </c>
      <c r="I217" s="99"/>
      <c r="J217" s="85">
        <f aca="true" t="shared" si="30" ref="J217:J224">ROUND(I217*H217,2)</f>
        <v>0</v>
      </c>
      <c r="K217" s="82" t="s">
        <v>0</v>
      </c>
      <c r="L217" s="15"/>
      <c r="M217" s="86" t="s">
        <v>0</v>
      </c>
      <c r="N217" s="87" t="s">
        <v>24</v>
      </c>
      <c r="O217" s="88">
        <v>0</v>
      </c>
      <c r="P217" s="88">
        <f aca="true" t="shared" si="31" ref="P217:P224">O217*H217</f>
        <v>0</v>
      </c>
      <c r="Q217" s="88">
        <v>0</v>
      </c>
      <c r="R217" s="88">
        <f aca="true" t="shared" si="32" ref="R217:R224">Q217*H217</f>
        <v>0</v>
      </c>
      <c r="S217" s="88">
        <v>0</v>
      </c>
      <c r="T217" s="89">
        <f aca="true" t="shared" si="33" ref="T217:T224">S217*H217</f>
        <v>0</v>
      </c>
      <c r="AR217" s="90" t="s">
        <v>71</v>
      </c>
      <c r="AT217" s="90" t="s">
        <v>70</v>
      </c>
      <c r="AU217" s="90" t="s">
        <v>44</v>
      </c>
      <c r="AY217" s="7" t="s">
        <v>69</v>
      </c>
      <c r="BE217" s="91">
        <f aca="true" t="shared" si="34" ref="BE217:BE224">IF(N217="základní",J217,0)</f>
        <v>0</v>
      </c>
      <c r="BF217" s="91">
        <f aca="true" t="shared" si="35" ref="BF217:BF224">IF(N217="snížená",J217,0)</f>
        <v>0</v>
      </c>
      <c r="BG217" s="91">
        <f aca="true" t="shared" si="36" ref="BG217:BG224">IF(N217="zákl. přenesená",J217,0)</f>
        <v>0</v>
      </c>
      <c r="BH217" s="91">
        <f aca="true" t="shared" si="37" ref="BH217:BH224">IF(N217="sníž. přenesená",J217,0)</f>
        <v>0</v>
      </c>
      <c r="BI217" s="91">
        <f aca="true" t="shared" si="38" ref="BI217:BI224">IF(N217="nulová",J217,0)</f>
        <v>0</v>
      </c>
      <c r="BJ217" s="7" t="s">
        <v>43</v>
      </c>
      <c r="BK217" s="91">
        <f aca="true" t="shared" si="39" ref="BK217:BK224">ROUND(I217*H217,2)</f>
        <v>0</v>
      </c>
      <c r="BL217" s="7" t="s">
        <v>71</v>
      </c>
      <c r="BM217" s="90" t="s">
        <v>214</v>
      </c>
    </row>
    <row r="218" spans="2:65" s="1" customFormat="1" ht="16.5" customHeight="1">
      <c r="B218" s="79"/>
      <c r="C218" s="80" t="s">
        <v>142</v>
      </c>
      <c r="D218" s="80" t="s">
        <v>70</v>
      </c>
      <c r="E218" s="81" t="s">
        <v>421</v>
      </c>
      <c r="F218" s="82" t="s">
        <v>422</v>
      </c>
      <c r="G218" s="83" t="s">
        <v>83</v>
      </c>
      <c r="H218" s="84">
        <v>5</v>
      </c>
      <c r="I218" s="99"/>
      <c r="J218" s="85">
        <f t="shared" si="30"/>
        <v>0</v>
      </c>
      <c r="K218" s="82" t="s">
        <v>0</v>
      </c>
      <c r="L218" s="15"/>
      <c r="M218" s="86" t="s">
        <v>0</v>
      </c>
      <c r="N218" s="87" t="s">
        <v>24</v>
      </c>
      <c r="O218" s="88">
        <v>0</v>
      </c>
      <c r="P218" s="88">
        <f t="shared" si="31"/>
        <v>0</v>
      </c>
      <c r="Q218" s="88">
        <v>0</v>
      </c>
      <c r="R218" s="88">
        <f t="shared" si="32"/>
        <v>0</v>
      </c>
      <c r="S218" s="88">
        <v>0</v>
      </c>
      <c r="T218" s="89">
        <f t="shared" si="33"/>
        <v>0</v>
      </c>
      <c r="AR218" s="90" t="s">
        <v>71</v>
      </c>
      <c r="AT218" s="90" t="s">
        <v>70</v>
      </c>
      <c r="AU218" s="90" t="s">
        <v>44</v>
      </c>
      <c r="AY218" s="7" t="s">
        <v>69</v>
      </c>
      <c r="BE218" s="91">
        <f t="shared" si="34"/>
        <v>0</v>
      </c>
      <c r="BF218" s="91">
        <f t="shared" si="35"/>
        <v>0</v>
      </c>
      <c r="BG218" s="91">
        <f t="shared" si="36"/>
        <v>0</v>
      </c>
      <c r="BH218" s="91">
        <f t="shared" si="37"/>
        <v>0</v>
      </c>
      <c r="BI218" s="91">
        <f t="shared" si="38"/>
        <v>0</v>
      </c>
      <c r="BJ218" s="7" t="s">
        <v>43</v>
      </c>
      <c r="BK218" s="91">
        <f t="shared" si="39"/>
        <v>0</v>
      </c>
      <c r="BL218" s="7" t="s">
        <v>71</v>
      </c>
      <c r="BM218" s="90" t="s">
        <v>215</v>
      </c>
    </row>
    <row r="219" spans="2:65" s="1" customFormat="1" ht="16.5" customHeight="1">
      <c r="B219" s="79"/>
      <c r="C219" s="80" t="s">
        <v>216</v>
      </c>
      <c r="D219" s="80" t="s">
        <v>70</v>
      </c>
      <c r="E219" s="81" t="s">
        <v>423</v>
      </c>
      <c r="F219" s="82" t="s">
        <v>424</v>
      </c>
      <c r="G219" s="83" t="s">
        <v>83</v>
      </c>
      <c r="H219" s="84">
        <v>5</v>
      </c>
      <c r="I219" s="99"/>
      <c r="J219" s="85">
        <f t="shared" si="30"/>
        <v>0</v>
      </c>
      <c r="K219" s="82" t="s">
        <v>0</v>
      </c>
      <c r="L219" s="15"/>
      <c r="M219" s="86" t="s">
        <v>0</v>
      </c>
      <c r="N219" s="87" t="s">
        <v>24</v>
      </c>
      <c r="O219" s="88">
        <v>0</v>
      </c>
      <c r="P219" s="88">
        <f t="shared" si="31"/>
        <v>0</v>
      </c>
      <c r="Q219" s="88">
        <v>0</v>
      </c>
      <c r="R219" s="88">
        <f t="shared" si="32"/>
        <v>0</v>
      </c>
      <c r="S219" s="88">
        <v>0</v>
      </c>
      <c r="T219" s="89">
        <f t="shared" si="33"/>
        <v>0</v>
      </c>
      <c r="AR219" s="90" t="s">
        <v>71</v>
      </c>
      <c r="AT219" s="90" t="s">
        <v>70</v>
      </c>
      <c r="AU219" s="90" t="s">
        <v>44</v>
      </c>
      <c r="AY219" s="7" t="s">
        <v>69</v>
      </c>
      <c r="BE219" s="91">
        <f t="shared" si="34"/>
        <v>0</v>
      </c>
      <c r="BF219" s="91">
        <f t="shared" si="35"/>
        <v>0</v>
      </c>
      <c r="BG219" s="91">
        <f t="shared" si="36"/>
        <v>0</v>
      </c>
      <c r="BH219" s="91">
        <f t="shared" si="37"/>
        <v>0</v>
      </c>
      <c r="BI219" s="91">
        <f t="shared" si="38"/>
        <v>0</v>
      </c>
      <c r="BJ219" s="7" t="s">
        <v>43</v>
      </c>
      <c r="BK219" s="91">
        <f t="shared" si="39"/>
        <v>0</v>
      </c>
      <c r="BL219" s="7" t="s">
        <v>71</v>
      </c>
      <c r="BM219" s="90" t="s">
        <v>217</v>
      </c>
    </row>
    <row r="220" spans="2:65" s="1" customFormat="1" ht="16.5" customHeight="1">
      <c r="B220" s="79"/>
      <c r="C220" s="80" t="s">
        <v>143</v>
      </c>
      <c r="D220" s="80" t="s">
        <v>70</v>
      </c>
      <c r="E220" s="81" t="s">
        <v>425</v>
      </c>
      <c r="F220" s="82" t="s">
        <v>426</v>
      </c>
      <c r="G220" s="83" t="s">
        <v>83</v>
      </c>
      <c r="H220" s="84">
        <v>5</v>
      </c>
      <c r="I220" s="99"/>
      <c r="J220" s="85">
        <f t="shared" si="30"/>
        <v>0</v>
      </c>
      <c r="K220" s="82" t="s">
        <v>0</v>
      </c>
      <c r="L220" s="15"/>
      <c r="M220" s="86" t="s">
        <v>0</v>
      </c>
      <c r="N220" s="87" t="s">
        <v>24</v>
      </c>
      <c r="O220" s="88">
        <v>0</v>
      </c>
      <c r="P220" s="88">
        <f t="shared" si="31"/>
        <v>0</v>
      </c>
      <c r="Q220" s="88">
        <v>0</v>
      </c>
      <c r="R220" s="88">
        <f t="shared" si="32"/>
        <v>0</v>
      </c>
      <c r="S220" s="88">
        <v>0</v>
      </c>
      <c r="T220" s="89">
        <f t="shared" si="33"/>
        <v>0</v>
      </c>
      <c r="AR220" s="90" t="s">
        <v>71</v>
      </c>
      <c r="AT220" s="90" t="s">
        <v>70</v>
      </c>
      <c r="AU220" s="90" t="s">
        <v>44</v>
      </c>
      <c r="AY220" s="7" t="s">
        <v>69</v>
      </c>
      <c r="BE220" s="91">
        <f t="shared" si="34"/>
        <v>0</v>
      </c>
      <c r="BF220" s="91">
        <f t="shared" si="35"/>
        <v>0</v>
      </c>
      <c r="BG220" s="91">
        <f t="shared" si="36"/>
        <v>0</v>
      </c>
      <c r="BH220" s="91">
        <f t="shared" si="37"/>
        <v>0</v>
      </c>
      <c r="BI220" s="91">
        <f t="shared" si="38"/>
        <v>0</v>
      </c>
      <c r="BJ220" s="7" t="s">
        <v>43</v>
      </c>
      <c r="BK220" s="91">
        <f t="shared" si="39"/>
        <v>0</v>
      </c>
      <c r="BL220" s="7" t="s">
        <v>71</v>
      </c>
      <c r="BM220" s="90" t="s">
        <v>218</v>
      </c>
    </row>
    <row r="221" spans="2:65" s="1" customFormat="1" ht="16.5" customHeight="1">
      <c r="B221" s="79"/>
      <c r="C221" s="80" t="s">
        <v>219</v>
      </c>
      <c r="D221" s="80" t="s">
        <v>70</v>
      </c>
      <c r="E221" s="81" t="s">
        <v>427</v>
      </c>
      <c r="F221" s="82" t="s">
        <v>428</v>
      </c>
      <c r="G221" s="83" t="s">
        <v>83</v>
      </c>
      <c r="H221" s="84">
        <v>5</v>
      </c>
      <c r="I221" s="99"/>
      <c r="J221" s="85">
        <f t="shared" si="30"/>
        <v>0</v>
      </c>
      <c r="K221" s="82" t="s">
        <v>0</v>
      </c>
      <c r="L221" s="15"/>
      <c r="M221" s="86" t="s">
        <v>0</v>
      </c>
      <c r="N221" s="87" t="s">
        <v>24</v>
      </c>
      <c r="O221" s="88">
        <v>0</v>
      </c>
      <c r="P221" s="88">
        <f t="shared" si="31"/>
        <v>0</v>
      </c>
      <c r="Q221" s="88">
        <v>0</v>
      </c>
      <c r="R221" s="88">
        <f t="shared" si="32"/>
        <v>0</v>
      </c>
      <c r="S221" s="88">
        <v>0</v>
      </c>
      <c r="T221" s="89">
        <f t="shared" si="33"/>
        <v>0</v>
      </c>
      <c r="AR221" s="90" t="s">
        <v>71</v>
      </c>
      <c r="AT221" s="90" t="s">
        <v>70</v>
      </c>
      <c r="AU221" s="90" t="s">
        <v>44</v>
      </c>
      <c r="AY221" s="7" t="s">
        <v>69</v>
      </c>
      <c r="BE221" s="91">
        <f t="shared" si="34"/>
        <v>0</v>
      </c>
      <c r="BF221" s="91">
        <f t="shared" si="35"/>
        <v>0</v>
      </c>
      <c r="BG221" s="91">
        <f t="shared" si="36"/>
        <v>0</v>
      </c>
      <c r="BH221" s="91">
        <f t="shared" si="37"/>
        <v>0</v>
      </c>
      <c r="BI221" s="91">
        <f t="shared" si="38"/>
        <v>0</v>
      </c>
      <c r="BJ221" s="7" t="s">
        <v>43</v>
      </c>
      <c r="BK221" s="91">
        <f t="shared" si="39"/>
        <v>0</v>
      </c>
      <c r="BL221" s="7" t="s">
        <v>71</v>
      </c>
      <c r="BM221" s="90" t="s">
        <v>220</v>
      </c>
    </row>
    <row r="222" spans="2:65" s="1" customFormat="1" ht="16.5" customHeight="1">
      <c r="B222" s="79"/>
      <c r="C222" s="80" t="s">
        <v>145</v>
      </c>
      <c r="D222" s="80" t="s">
        <v>70</v>
      </c>
      <c r="E222" s="81" t="s">
        <v>429</v>
      </c>
      <c r="F222" s="82" t="s">
        <v>430</v>
      </c>
      <c r="G222" s="83" t="s">
        <v>83</v>
      </c>
      <c r="H222" s="84">
        <v>5</v>
      </c>
      <c r="I222" s="99"/>
      <c r="J222" s="85">
        <f t="shared" si="30"/>
        <v>0</v>
      </c>
      <c r="K222" s="82" t="s">
        <v>0</v>
      </c>
      <c r="L222" s="15"/>
      <c r="M222" s="86" t="s">
        <v>0</v>
      </c>
      <c r="N222" s="87" t="s">
        <v>24</v>
      </c>
      <c r="O222" s="88">
        <v>0</v>
      </c>
      <c r="P222" s="88">
        <f t="shared" si="31"/>
        <v>0</v>
      </c>
      <c r="Q222" s="88">
        <v>0</v>
      </c>
      <c r="R222" s="88">
        <f t="shared" si="32"/>
        <v>0</v>
      </c>
      <c r="S222" s="88">
        <v>0</v>
      </c>
      <c r="T222" s="89">
        <f t="shared" si="33"/>
        <v>0</v>
      </c>
      <c r="AR222" s="90" t="s">
        <v>71</v>
      </c>
      <c r="AT222" s="90" t="s">
        <v>70</v>
      </c>
      <c r="AU222" s="90" t="s">
        <v>44</v>
      </c>
      <c r="AY222" s="7" t="s">
        <v>69</v>
      </c>
      <c r="BE222" s="91">
        <f t="shared" si="34"/>
        <v>0</v>
      </c>
      <c r="BF222" s="91">
        <f t="shared" si="35"/>
        <v>0</v>
      </c>
      <c r="BG222" s="91">
        <f t="shared" si="36"/>
        <v>0</v>
      </c>
      <c r="BH222" s="91">
        <f t="shared" si="37"/>
        <v>0</v>
      </c>
      <c r="BI222" s="91">
        <f t="shared" si="38"/>
        <v>0</v>
      </c>
      <c r="BJ222" s="7" t="s">
        <v>43</v>
      </c>
      <c r="BK222" s="91">
        <f t="shared" si="39"/>
        <v>0</v>
      </c>
      <c r="BL222" s="7" t="s">
        <v>71</v>
      </c>
      <c r="BM222" s="90" t="s">
        <v>221</v>
      </c>
    </row>
    <row r="223" spans="2:65" s="1" customFormat="1" ht="21.75" customHeight="1">
      <c r="B223" s="79"/>
      <c r="C223" s="80" t="s">
        <v>222</v>
      </c>
      <c r="D223" s="80" t="s">
        <v>70</v>
      </c>
      <c r="E223" s="81" t="s">
        <v>431</v>
      </c>
      <c r="F223" s="82" t="s">
        <v>432</v>
      </c>
      <c r="G223" s="83" t="s">
        <v>83</v>
      </c>
      <c r="H223" s="84">
        <v>5</v>
      </c>
      <c r="I223" s="99"/>
      <c r="J223" s="85">
        <f t="shared" si="30"/>
        <v>0</v>
      </c>
      <c r="K223" s="82" t="s">
        <v>0</v>
      </c>
      <c r="L223" s="15"/>
      <c r="M223" s="86" t="s">
        <v>0</v>
      </c>
      <c r="N223" s="87" t="s">
        <v>24</v>
      </c>
      <c r="O223" s="88">
        <v>0</v>
      </c>
      <c r="P223" s="88">
        <f t="shared" si="31"/>
        <v>0</v>
      </c>
      <c r="Q223" s="88">
        <v>0</v>
      </c>
      <c r="R223" s="88">
        <f t="shared" si="32"/>
        <v>0</v>
      </c>
      <c r="S223" s="88">
        <v>0</v>
      </c>
      <c r="T223" s="89">
        <f t="shared" si="33"/>
        <v>0</v>
      </c>
      <c r="AR223" s="90" t="s">
        <v>71</v>
      </c>
      <c r="AT223" s="90" t="s">
        <v>70</v>
      </c>
      <c r="AU223" s="90" t="s">
        <v>44</v>
      </c>
      <c r="AY223" s="7" t="s">
        <v>69</v>
      </c>
      <c r="BE223" s="91">
        <f t="shared" si="34"/>
        <v>0</v>
      </c>
      <c r="BF223" s="91">
        <f t="shared" si="35"/>
        <v>0</v>
      </c>
      <c r="BG223" s="91">
        <f t="shared" si="36"/>
        <v>0</v>
      </c>
      <c r="BH223" s="91">
        <f t="shared" si="37"/>
        <v>0</v>
      </c>
      <c r="BI223" s="91">
        <f t="shared" si="38"/>
        <v>0</v>
      </c>
      <c r="BJ223" s="7" t="s">
        <v>43</v>
      </c>
      <c r="BK223" s="91">
        <f t="shared" si="39"/>
        <v>0</v>
      </c>
      <c r="BL223" s="7" t="s">
        <v>71</v>
      </c>
      <c r="BM223" s="90" t="s">
        <v>223</v>
      </c>
    </row>
    <row r="224" spans="2:65" s="1" customFormat="1" ht="16.5" customHeight="1">
      <c r="B224" s="79"/>
      <c r="C224" s="80" t="s">
        <v>146</v>
      </c>
      <c r="D224" s="80" t="s">
        <v>70</v>
      </c>
      <c r="E224" s="81" t="s">
        <v>433</v>
      </c>
      <c r="F224" s="82" t="s">
        <v>434</v>
      </c>
      <c r="G224" s="83" t="s">
        <v>83</v>
      </c>
      <c r="H224" s="84">
        <v>1</v>
      </c>
      <c r="I224" s="99"/>
      <c r="J224" s="85">
        <f t="shared" si="30"/>
        <v>0</v>
      </c>
      <c r="K224" s="82" t="s">
        <v>0</v>
      </c>
      <c r="L224" s="15"/>
      <c r="M224" s="95" t="s">
        <v>0</v>
      </c>
      <c r="N224" s="96" t="s">
        <v>24</v>
      </c>
      <c r="O224" s="97">
        <v>0</v>
      </c>
      <c r="P224" s="97">
        <f t="shared" si="31"/>
        <v>0</v>
      </c>
      <c r="Q224" s="97">
        <v>0</v>
      </c>
      <c r="R224" s="97">
        <f t="shared" si="32"/>
        <v>0</v>
      </c>
      <c r="S224" s="97">
        <v>0</v>
      </c>
      <c r="T224" s="98">
        <f t="shared" si="33"/>
        <v>0</v>
      </c>
      <c r="AR224" s="90" t="s">
        <v>71</v>
      </c>
      <c r="AT224" s="90" t="s">
        <v>70</v>
      </c>
      <c r="AU224" s="90" t="s">
        <v>44</v>
      </c>
      <c r="AY224" s="7" t="s">
        <v>69</v>
      </c>
      <c r="BE224" s="91">
        <f t="shared" si="34"/>
        <v>0</v>
      </c>
      <c r="BF224" s="91">
        <f t="shared" si="35"/>
        <v>0</v>
      </c>
      <c r="BG224" s="91">
        <f t="shared" si="36"/>
        <v>0</v>
      </c>
      <c r="BH224" s="91">
        <f t="shared" si="37"/>
        <v>0</v>
      </c>
      <c r="BI224" s="91">
        <f t="shared" si="38"/>
        <v>0</v>
      </c>
      <c r="BJ224" s="7" t="s">
        <v>43</v>
      </c>
      <c r="BK224" s="91">
        <f t="shared" si="39"/>
        <v>0</v>
      </c>
      <c r="BL224" s="7" t="s">
        <v>71</v>
      </c>
      <c r="BM224" s="90" t="s">
        <v>224</v>
      </c>
    </row>
    <row r="225" spans="2:12" s="1" customFormat="1" ht="6.95" customHeight="1"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15"/>
    </row>
    <row r="250" ht="12">
      <c r="F250" s="1"/>
    </row>
  </sheetData>
  <autoFilter ref="C117:K2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6"/>
  <sheetViews>
    <sheetView showGridLines="0" view="pageLayout" zoomScale="80" zoomScalePageLayoutView="80" workbookViewId="0" topLeftCell="A116">
      <selection activeCell="I128" sqref="I128"/>
    </sheetView>
  </sheetViews>
  <sheetFormatPr defaultColWidth="8.710937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5:46" ht="36.95" customHeight="1">
      <c r="E2" s="101"/>
      <c r="L2" s="106" t="s">
        <v>2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AT2" s="7" t="s">
        <v>47</v>
      </c>
    </row>
    <row r="3" spans="2:46" ht="6.95" customHeight="1" hidden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44</v>
      </c>
    </row>
    <row r="4" spans="2:46" ht="24.95" customHeight="1" hidden="1">
      <c r="B4" s="10"/>
      <c r="D4" s="11" t="s">
        <v>48</v>
      </c>
      <c r="L4" s="10"/>
      <c r="M4" s="35" t="s">
        <v>5</v>
      </c>
      <c r="AT4" s="7" t="s">
        <v>1</v>
      </c>
    </row>
    <row r="5" spans="2:12" ht="6.95" customHeight="1" hidden="1">
      <c r="B5" s="10"/>
      <c r="L5" s="10"/>
    </row>
    <row r="6" spans="2:12" ht="12" customHeight="1" hidden="1">
      <c r="B6" s="10"/>
      <c r="D6" s="13" t="s">
        <v>6</v>
      </c>
      <c r="L6" s="10"/>
    </row>
    <row r="7" spans="2:12" ht="26.25" customHeight="1" hidden="1">
      <c r="B7" s="10"/>
      <c r="E7" s="104" t="e">
        <f>#REF!</f>
        <v>#REF!</v>
      </c>
      <c r="F7" s="105"/>
      <c r="G7" s="105"/>
      <c r="H7" s="105"/>
      <c r="L7" s="10"/>
    </row>
    <row r="8" spans="2:12" s="1" customFormat="1" ht="12" customHeight="1" hidden="1">
      <c r="B8" s="15"/>
      <c r="D8" s="13" t="s">
        <v>49</v>
      </c>
      <c r="L8" s="15"/>
    </row>
    <row r="9" spans="2:12" s="1" customFormat="1" ht="16.5" customHeight="1" hidden="1">
      <c r="B9" s="15"/>
      <c r="E9" s="102" t="s">
        <v>435</v>
      </c>
      <c r="F9" s="103"/>
      <c r="G9" s="103"/>
      <c r="H9" s="103"/>
      <c r="L9" s="15"/>
    </row>
    <row r="10" spans="2:12" s="1" customFormat="1" ht="12" hidden="1">
      <c r="B10" s="15"/>
      <c r="L10" s="15"/>
    </row>
    <row r="11" spans="2:12" s="1" customFormat="1" ht="12" customHeight="1" hidden="1">
      <c r="B11" s="15"/>
      <c r="D11" s="13" t="s">
        <v>7</v>
      </c>
      <c r="F11" s="12" t="s">
        <v>0</v>
      </c>
      <c r="I11" s="13" t="s">
        <v>8</v>
      </c>
      <c r="J11" s="12" t="s">
        <v>0</v>
      </c>
      <c r="L11" s="15"/>
    </row>
    <row r="12" spans="2:12" s="1" customFormat="1" ht="12" customHeight="1" hidden="1">
      <c r="B12" s="15"/>
      <c r="D12" s="13" t="s">
        <v>9</v>
      </c>
      <c r="F12" s="12" t="s">
        <v>10</v>
      </c>
      <c r="I12" s="13" t="s">
        <v>11</v>
      </c>
      <c r="J12" s="25" t="e">
        <f>#REF!</f>
        <v>#REF!</v>
      </c>
      <c r="L12" s="15"/>
    </row>
    <row r="13" spans="2:12" s="1" customFormat="1" ht="11.1" customHeight="1" hidden="1">
      <c r="B13" s="15"/>
      <c r="L13" s="15"/>
    </row>
    <row r="14" spans="2:12" s="1" customFormat="1" ht="12" customHeight="1" hidden="1">
      <c r="B14" s="15"/>
      <c r="D14" s="13" t="s">
        <v>12</v>
      </c>
      <c r="I14" s="13" t="s">
        <v>13</v>
      </c>
      <c r="J14" s="12" t="e">
        <f>IF(#REF!="","",#REF!)</f>
        <v>#REF!</v>
      </c>
      <c r="L14" s="15"/>
    </row>
    <row r="15" spans="2:12" s="1" customFormat="1" ht="18" customHeight="1" hidden="1">
      <c r="B15" s="15"/>
      <c r="E15" s="12" t="e">
        <f>IF(#REF!="","",#REF!)</f>
        <v>#REF!</v>
      </c>
      <c r="I15" s="13" t="s">
        <v>14</v>
      </c>
      <c r="J15" s="12" t="e">
        <f>IF(#REF!="","",#REF!)</f>
        <v>#REF!</v>
      </c>
      <c r="L15" s="15"/>
    </row>
    <row r="16" spans="2:12" s="1" customFormat="1" ht="6.95" customHeight="1" hidden="1">
      <c r="B16" s="15"/>
      <c r="L16" s="15"/>
    </row>
    <row r="17" spans="2:12" s="1" customFormat="1" ht="12" customHeight="1" hidden="1">
      <c r="B17" s="15"/>
      <c r="D17" s="13" t="s">
        <v>15</v>
      </c>
      <c r="I17" s="13" t="s">
        <v>13</v>
      </c>
      <c r="J17" s="12" t="e">
        <f>#REF!</f>
        <v>#REF!</v>
      </c>
      <c r="L17" s="15"/>
    </row>
    <row r="18" spans="2:12" s="1" customFormat="1" ht="18" customHeight="1" hidden="1">
      <c r="B18" s="15"/>
      <c r="E18" s="108" t="e">
        <f>#REF!</f>
        <v>#REF!</v>
      </c>
      <c r="F18" s="108"/>
      <c r="G18" s="108"/>
      <c r="H18" s="108"/>
      <c r="I18" s="13" t="s">
        <v>14</v>
      </c>
      <c r="J18" s="12" t="e">
        <f>#REF!</f>
        <v>#REF!</v>
      </c>
      <c r="L18" s="15"/>
    </row>
    <row r="19" spans="2:12" s="1" customFormat="1" ht="6.95" customHeight="1" hidden="1">
      <c r="B19" s="15"/>
      <c r="L19" s="15"/>
    </row>
    <row r="20" spans="2:12" s="1" customFormat="1" ht="12" customHeight="1" hidden="1">
      <c r="B20" s="15"/>
      <c r="D20" s="13" t="s">
        <v>16</v>
      </c>
      <c r="I20" s="13" t="s">
        <v>13</v>
      </c>
      <c r="J20" s="12" t="e">
        <f>IF(#REF!="","",#REF!)</f>
        <v>#REF!</v>
      </c>
      <c r="L20" s="15"/>
    </row>
    <row r="21" spans="2:12" s="1" customFormat="1" ht="18" customHeight="1" hidden="1">
      <c r="B21" s="15"/>
      <c r="E21" s="12" t="e">
        <f>IF(#REF!="","",#REF!)</f>
        <v>#REF!</v>
      </c>
      <c r="I21" s="13" t="s">
        <v>14</v>
      </c>
      <c r="J21" s="12" t="e">
        <f>IF(#REF!="","",#REF!)</f>
        <v>#REF!</v>
      </c>
      <c r="L21" s="15"/>
    </row>
    <row r="22" spans="2:12" s="1" customFormat="1" ht="6.95" customHeight="1" hidden="1">
      <c r="B22" s="15"/>
      <c r="L22" s="15"/>
    </row>
    <row r="23" spans="2:12" s="1" customFormat="1" ht="12" customHeight="1" hidden="1">
      <c r="B23" s="15"/>
      <c r="D23" s="13" t="s">
        <v>17</v>
      </c>
      <c r="I23" s="13" t="s">
        <v>13</v>
      </c>
      <c r="J23" s="12" t="e">
        <f>IF(#REF!="","",#REF!)</f>
        <v>#REF!</v>
      </c>
      <c r="L23" s="15"/>
    </row>
    <row r="24" spans="2:12" s="1" customFormat="1" ht="18" customHeight="1" hidden="1">
      <c r="B24" s="15"/>
      <c r="E24" s="12" t="e">
        <f>IF(#REF!="","",#REF!)</f>
        <v>#REF!</v>
      </c>
      <c r="I24" s="13" t="s">
        <v>14</v>
      </c>
      <c r="J24" s="12" t="e">
        <f>IF(#REF!="","",#REF!)</f>
        <v>#REF!</v>
      </c>
      <c r="L24" s="15"/>
    </row>
    <row r="25" spans="2:12" s="1" customFormat="1" ht="6.95" customHeight="1" hidden="1">
      <c r="B25" s="15"/>
      <c r="L25" s="15"/>
    </row>
    <row r="26" spans="2:12" s="1" customFormat="1" ht="12" customHeight="1" hidden="1">
      <c r="B26" s="15"/>
      <c r="D26" s="13" t="s">
        <v>18</v>
      </c>
      <c r="L26" s="15"/>
    </row>
    <row r="27" spans="2:12" s="2" customFormat="1" ht="16.5" customHeight="1" hidden="1">
      <c r="B27" s="36"/>
      <c r="E27" s="109" t="s">
        <v>0</v>
      </c>
      <c r="F27" s="109"/>
      <c r="G27" s="109"/>
      <c r="H27" s="109"/>
      <c r="L27" s="36"/>
    </row>
    <row r="28" spans="2:12" s="1" customFormat="1" ht="6.95" customHeight="1" hidden="1">
      <c r="B28" s="15"/>
      <c r="L28" s="15"/>
    </row>
    <row r="29" spans="2:12" s="1" customFormat="1" ht="6.95" customHeight="1" hidden="1">
      <c r="B29" s="15"/>
      <c r="D29" s="26"/>
      <c r="E29" s="26"/>
      <c r="F29" s="26"/>
      <c r="G29" s="26"/>
      <c r="H29" s="26"/>
      <c r="I29" s="26"/>
      <c r="J29" s="26"/>
      <c r="K29" s="26"/>
      <c r="L29" s="15"/>
    </row>
    <row r="30" spans="2:12" s="1" customFormat="1" ht="25.35" customHeight="1" hidden="1">
      <c r="B30" s="15"/>
      <c r="D30" s="37" t="s">
        <v>19</v>
      </c>
      <c r="J30" s="34">
        <f>ROUND(J118,2)</f>
        <v>0</v>
      </c>
      <c r="L30" s="15"/>
    </row>
    <row r="31" spans="2:12" s="1" customFormat="1" ht="6.95" customHeight="1" hidden="1">
      <c r="B31" s="15"/>
      <c r="D31" s="26"/>
      <c r="E31" s="26"/>
      <c r="F31" s="26"/>
      <c r="G31" s="26"/>
      <c r="H31" s="26"/>
      <c r="I31" s="26"/>
      <c r="J31" s="26"/>
      <c r="K31" s="26"/>
      <c r="L31" s="15"/>
    </row>
    <row r="32" spans="2:12" s="1" customFormat="1" ht="14.45" customHeight="1" hidden="1">
      <c r="B32" s="15"/>
      <c r="F32" s="17" t="s">
        <v>21</v>
      </c>
      <c r="I32" s="17" t="s">
        <v>20</v>
      </c>
      <c r="J32" s="17" t="s">
        <v>22</v>
      </c>
      <c r="L32" s="15"/>
    </row>
    <row r="33" spans="2:12" s="1" customFormat="1" ht="14.45" customHeight="1" hidden="1">
      <c r="B33" s="15"/>
      <c r="D33" s="38" t="s">
        <v>23</v>
      </c>
      <c r="E33" s="13" t="s">
        <v>24</v>
      </c>
      <c r="F33" s="39">
        <f>ROUND((SUM(BE118:BE145)),2)</f>
        <v>0</v>
      </c>
      <c r="I33" s="40">
        <v>0.21</v>
      </c>
      <c r="J33" s="39">
        <f>ROUND(((SUM(BE118:BE145))*I33),2)</f>
        <v>0</v>
      </c>
      <c r="L33" s="15"/>
    </row>
    <row r="34" spans="2:12" s="1" customFormat="1" ht="14.45" customHeight="1" hidden="1">
      <c r="B34" s="15"/>
      <c r="E34" s="13" t="s">
        <v>25</v>
      </c>
      <c r="F34" s="39">
        <f>ROUND((SUM(BF118:BF145)),2)</f>
        <v>0</v>
      </c>
      <c r="I34" s="40">
        <v>0.15</v>
      </c>
      <c r="J34" s="39">
        <f>ROUND(((SUM(BF118:BF145))*I34),2)</f>
        <v>0</v>
      </c>
      <c r="L34" s="15"/>
    </row>
    <row r="35" spans="2:12" s="1" customFormat="1" ht="14.45" customHeight="1" hidden="1">
      <c r="B35" s="15"/>
      <c r="E35" s="13" t="s">
        <v>26</v>
      </c>
      <c r="F35" s="39">
        <f>ROUND((SUM(BG118:BG145)),2)</f>
        <v>0</v>
      </c>
      <c r="I35" s="40">
        <v>0.21</v>
      </c>
      <c r="J35" s="39">
        <f>0</f>
        <v>0</v>
      </c>
      <c r="L35" s="15"/>
    </row>
    <row r="36" spans="2:12" s="1" customFormat="1" ht="14.45" customHeight="1" hidden="1">
      <c r="B36" s="15"/>
      <c r="E36" s="13" t="s">
        <v>27</v>
      </c>
      <c r="F36" s="39">
        <f>ROUND((SUM(BH118:BH145)),2)</f>
        <v>0</v>
      </c>
      <c r="I36" s="40">
        <v>0.15</v>
      </c>
      <c r="J36" s="39">
        <f>0</f>
        <v>0</v>
      </c>
      <c r="L36" s="15"/>
    </row>
    <row r="37" spans="2:12" s="1" customFormat="1" ht="14.45" customHeight="1" hidden="1">
      <c r="B37" s="15"/>
      <c r="E37" s="13" t="s">
        <v>28</v>
      </c>
      <c r="F37" s="39">
        <f>ROUND((SUM(BI118:BI145)),2)</f>
        <v>0</v>
      </c>
      <c r="I37" s="40">
        <v>0</v>
      </c>
      <c r="J37" s="39">
        <f>0</f>
        <v>0</v>
      </c>
      <c r="L37" s="15"/>
    </row>
    <row r="38" spans="2:12" s="1" customFormat="1" ht="6.95" customHeight="1" hidden="1">
      <c r="B38" s="15"/>
      <c r="L38" s="15"/>
    </row>
    <row r="39" spans="2:12" s="1" customFormat="1" ht="25.35" customHeight="1" hidden="1">
      <c r="B39" s="15"/>
      <c r="C39" s="41"/>
      <c r="D39" s="42" t="s">
        <v>29</v>
      </c>
      <c r="E39" s="28"/>
      <c r="F39" s="28"/>
      <c r="G39" s="43" t="s">
        <v>30</v>
      </c>
      <c r="H39" s="44" t="s">
        <v>31</v>
      </c>
      <c r="I39" s="28"/>
      <c r="J39" s="45">
        <f>SUM(J30:J37)</f>
        <v>0</v>
      </c>
      <c r="K39" s="46"/>
      <c r="L39" s="15"/>
    </row>
    <row r="40" spans="2:12" s="1" customFormat="1" ht="14.45" customHeight="1" hidden="1">
      <c r="B40" s="15"/>
      <c r="L40" s="15"/>
    </row>
    <row r="41" spans="2:12" ht="14.45" customHeight="1" hidden="1">
      <c r="B41" s="10"/>
      <c r="L41" s="10"/>
    </row>
    <row r="42" spans="2:12" ht="14.45" customHeight="1" hidden="1">
      <c r="B42" s="10"/>
      <c r="L42" s="10"/>
    </row>
    <row r="43" spans="2:12" ht="14.45" customHeight="1" hidden="1">
      <c r="B43" s="10"/>
      <c r="L43" s="10"/>
    </row>
    <row r="44" spans="2:12" ht="14.45" customHeight="1" hidden="1">
      <c r="B44" s="10"/>
      <c r="L44" s="10"/>
    </row>
    <row r="45" spans="2:12" ht="14.45" customHeight="1" hidden="1">
      <c r="B45" s="10"/>
      <c r="L45" s="10"/>
    </row>
    <row r="46" spans="2:12" ht="14.45" customHeight="1" hidden="1">
      <c r="B46" s="10"/>
      <c r="L46" s="10"/>
    </row>
    <row r="47" spans="2:12" ht="14.45" customHeight="1" hidden="1">
      <c r="B47" s="10"/>
      <c r="L47" s="10"/>
    </row>
    <row r="48" spans="2:12" ht="14.45" customHeight="1" hidden="1">
      <c r="B48" s="10"/>
      <c r="L48" s="10"/>
    </row>
    <row r="49" spans="2:12" ht="14.45" customHeight="1" hidden="1">
      <c r="B49" s="10"/>
      <c r="L49" s="10"/>
    </row>
    <row r="50" spans="2:12" s="1" customFormat="1" ht="14.45" customHeight="1" hidden="1">
      <c r="B50" s="15"/>
      <c r="D50" s="18" t="s">
        <v>32</v>
      </c>
      <c r="E50" s="19"/>
      <c r="F50" s="19"/>
      <c r="G50" s="18" t="s">
        <v>33</v>
      </c>
      <c r="H50" s="19"/>
      <c r="I50" s="19"/>
      <c r="J50" s="19"/>
      <c r="K50" s="19"/>
      <c r="L50" s="15"/>
    </row>
    <row r="51" spans="2:12" ht="12" hidden="1">
      <c r="B51" s="10"/>
      <c r="L51" s="10"/>
    </row>
    <row r="52" spans="2:12" ht="12" hidden="1">
      <c r="B52" s="10"/>
      <c r="L52" s="10"/>
    </row>
    <row r="53" spans="2:12" ht="12" hidden="1">
      <c r="B53" s="10"/>
      <c r="L53" s="10"/>
    </row>
    <row r="54" spans="2:12" ht="12" hidden="1">
      <c r="B54" s="10"/>
      <c r="L54" s="10"/>
    </row>
    <row r="55" spans="2:12" ht="12" hidden="1">
      <c r="B55" s="10"/>
      <c r="L55" s="10"/>
    </row>
    <row r="56" spans="2:12" ht="12" hidden="1">
      <c r="B56" s="10"/>
      <c r="L56" s="10"/>
    </row>
    <row r="57" spans="2:12" ht="12" hidden="1">
      <c r="B57" s="10"/>
      <c r="L57" s="10"/>
    </row>
    <row r="58" spans="2:12" ht="12" hidden="1">
      <c r="B58" s="10"/>
      <c r="L58" s="10"/>
    </row>
    <row r="59" spans="2:12" ht="12" hidden="1">
      <c r="B59" s="10"/>
      <c r="L59" s="10"/>
    </row>
    <row r="60" spans="2:12" ht="12" hidden="1">
      <c r="B60" s="10"/>
      <c r="L60" s="10"/>
    </row>
    <row r="61" spans="2:12" s="1" customFormat="1" ht="12.75" hidden="1">
      <c r="B61" s="15"/>
      <c r="D61" s="20" t="s">
        <v>34</v>
      </c>
      <c r="E61" s="16"/>
      <c r="F61" s="47" t="s">
        <v>35</v>
      </c>
      <c r="G61" s="20" t="s">
        <v>34</v>
      </c>
      <c r="H61" s="16"/>
      <c r="I61" s="16"/>
      <c r="J61" s="48" t="s">
        <v>35</v>
      </c>
      <c r="K61" s="16"/>
      <c r="L61" s="15"/>
    </row>
    <row r="62" spans="2:12" ht="12" hidden="1">
      <c r="B62" s="10"/>
      <c r="L62" s="10"/>
    </row>
    <row r="63" spans="2:12" ht="12" hidden="1">
      <c r="B63" s="10"/>
      <c r="L63" s="10"/>
    </row>
    <row r="64" spans="2:12" ht="12" hidden="1">
      <c r="B64" s="10"/>
      <c r="L64" s="10"/>
    </row>
    <row r="65" spans="2:12" s="1" customFormat="1" ht="12.75" hidden="1">
      <c r="B65" s="15"/>
      <c r="D65" s="18" t="s">
        <v>36</v>
      </c>
      <c r="E65" s="19"/>
      <c r="F65" s="19"/>
      <c r="G65" s="18" t="s">
        <v>37</v>
      </c>
      <c r="H65" s="19"/>
      <c r="I65" s="19"/>
      <c r="J65" s="19"/>
      <c r="K65" s="19"/>
      <c r="L65" s="15"/>
    </row>
    <row r="66" spans="2:12" ht="12" hidden="1">
      <c r="B66" s="10"/>
      <c r="L66" s="10"/>
    </row>
    <row r="67" spans="2:12" ht="12" hidden="1">
      <c r="B67" s="10"/>
      <c r="L67" s="10"/>
    </row>
    <row r="68" spans="2:12" ht="12" hidden="1">
      <c r="B68" s="10"/>
      <c r="L68" s="10"/>
    </row>
    <row r="69" spans="2:12" ht="12" hidden="1">
      <c r="B69" s="10"/>
      <c r="L69" s="10"/>
    </row>
    <row r="70" spans="2:12" ht="12" hidden="1">
      <c r="B70" s="10"/>
      <c r="L70" s="10"/>
    </row>
    <row r="71" spans="2:12" ht="12" hidden="1">
      <c r="B71" s="10"/>
      <c r="L71" s="10"/>
    </row>
    <row r="72" spans="2:12" ht="12" hidden="1">
      <c r="B72" s="10"/>
      <c r="L72" s="10"/>
    </row>
    <row r="73" spans="2:12" ht="12" hidden="1">
      <c r="B73" s="10"/>
      <c r="L73" s="10"/>
    </row>
    <row r="74" spans="2:12" ht="12" hidden="1">
      <c r="B74" s="10"/>
      <c r="L74" s="10"/>
    </row>
    <row r="75" spans="2:12" ht="12" hidden="1">
      <c r="B75" s="10"/>
      <c r="L75" s="10"/>
    </row>
    <row r="76" spans="2:12" s="1" customFormat="1" ht="12.75" hidden="1">
      <c r="B76" s="15"/>
      <c r="D76" s="20" t="s">
        <v>34</v>
      </c>
      <c r="E76" s="16"/>
      <c r="F76" s="47" t="s">
        <v>35</v>
      </c>
      <c r="G76" s="20" t="s">
        <v>34</v>
      </c>
      <c r="H76" s="16"/>
      <c r="I76" s="16"/>
      <c r="J76" s="48" t="s">
        <v>35</v>
      </c>
      <c r="K76" s="16"/>
      <c r="L76" s="15"/>
    </row>
    <row r="77" spans="2:12" s="1" customFormat="1" ht="14.45" customHeight="1" hidden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15"/>
    </row>
    <row r="78" ht="12" hidden="1"/>
    <row r="79" ht="12" hidden="1"/>
    <row r="80" ht="12" hidden="1"/>
    <row r="81" spans="2:12" s="1" customFormat="1" ht="6.95" customHeight="1" hidden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15"/>
    </row>
    <row r="82" spans="2:12" s="1" customFormat="1" ht="24.95" customHeight="1" hidden="1">
      <c r="B82" s="15"/>
      <c r="C82" s="11" t="s">
        <v>50</v>
      </c>
      <c r="L82" s="15"/>
    </row>
    <row r="83" spans="2:12" s="1" customFormat="1" ht="6.95" customHeight="1" hidden="1">
      <c r="B83" s="15"/>
      <c r="L83" s="15"/>
    </row>
    <row r="84" spans="2:12" s="1" customFormat="1" ht="12" customHeight="1" hidden="1">
      <c r="B84" s="15"/>
      <c r="C84" s="13" t="s">
        <v>6</v>
      </c>
      <c r="L84" s="15"/>
    </row>
    <row r="85" spans="2:12" s="1" customFormat="1" ht="26.25" customHeight="1" hidden="1">
      <c r="B85" s="15"/>
      <c r="E85" s="104" t="e">
        <f>E7</f>
        <v>#REF!</v>
      </c>
      <c r="F85" s="105"/>
      <c r="G85" s="105"/>
      <c r="H85" s="105"/>
      <c r="L85" s="15"/>
    </row>
    <row r="86" spans="2:12" s="1" customFormat="1" ht="12" customHeight="1" hidden="1">
      <c r="B86" s="15"/>
      <c r="C86" s="13" t="s">
        <v>49</v>
      </c>
      <c r="L86" s="15"/>
    </row>
    <row r="87" spans="2:12" s="1" customFormat="1" ht="16.5" customHeight="1" hidden="1">
      <c r="B87" s="15"/>
      <c r="E87" s="102" t="str">
        <f>E9</f>
        <v>SO 09 - Obráběcí stroje včetně příslušenství</v>
      </c>
      <c r="F87" s="103"/>
      <c r="G87" s="103"/>
      <c r="H87" s="103"/>
      <c r="L87" s="15"/>
    </row>
    <row r="88" spans="2:12" s="1" customFormat="1" ht="6.95" customHeight="1" hidden="1">
      <c r="B88" s="15"/>
      <c r="L88" s="15"/>
    </row>
    <row r="89" spans="2:12" s="1" customFormat="1" ht="12" customHeight="1" hidden="1">
      <c r="B89" s="15"/>
      <c r="C89" s="13" t="s">
        <v>9</v>
      </c>
      <c r="F89" s="12" t="str">
        <f>F12</f>
        <v xml:space="preserve"> </v>
      </c>
      <c r="I89" s="13" t="s">
        <v>11</v>
      </c>
      <c r="J89" s="25" t="e">
        <f>IF(J12="","",J12)</f>
        <v>#REF!</v>
      </c>
      <c r="L89" s="15"/>
    </row>
    <row r="90" spans="2:12" s="1" customFormat="1" ht="6.95" customHeight="1" hidden="1">
      <c r="B90" s="15"/>
      <c r="L90" s="15"/>
    </row>
    <row r="91" spans="2:12" s="1" customFormat="1" ht="15.2" customHeight="1" hidden="1">
      <c r="B91" s="15"/>
      <c r="C91" s="13" t="s">
        <v>12</v>
      </c>
      <c r="F91" s="12" t="e">
        <f>E15</f>
        <v>#REF!</v>
      </c>
      <c r="I91" s="13" t="s">
        <v>16</v>
      </c>
      <c r="J91" s="14" t="e">
        <f>E21</f>
        <v>#REF!</v>
      </c>
      <c r="L91" s="15"/>
    </row>
    <row r="92" spans="2:12" s="1" customFormat="1" ht="15.2" customHeight="1" hidden="1">
      <c r="B92" s="15"/>
      <c r="C92" s="13" t="s">
        <v>15</v>
      </c>
      <c r="F92" s="12" t="e">
        <f>IF(E18="","",E18)</f>
        <v>#REF!</v>
      </c>
      <c r="I92" s="13" t="s">
        <v>17</v>
      </c>
      <c r="J92" s="14" t="e">
        <f>E24</f>
        <v>#REF!</v>
      </c>
      <c r="L92" s="15"/>
    </row>
    <row r="93" spans="2:12" s="1" customFormat="1" ht="10.35" customHeight="1" hidden="1">
      <c r="B93" s="15"/>
      <c r="L93" s="15"/>
    </row>
    <row r="94" spans="2:12" s="1" customFormat="1" ht="29.25" customHeight="1" hidden="1">
      <c r="B94" s="15"/>
      <c r="C94" s="49" t="s">
        <v>51</v>
      </c>
      <c r="D94" s="41"/>
      <c r="E94" s="41"/>
      <c r="F94" s="41"/>
      <c r="G94" s="41"/>
      <c r="H94" s="41"/>
      <c r="I94" s="41"/>
      <c r="J94" s="50" t="s">
        <v>52</v>
      </c>
      <c r="K94" s="41"/>
      <c r="L94" s="15"/>
    </row>
    <row r="95" spans="2:12" s="1" customFormat="1" ht="10.35" customHeight="1" hidden="1">
      <c r="B95" s="15"/>
      <c r="L95" s="15"/>
    </row>
    <row r="96" spans="2:47" s="1" customFormat="1" ht="23.1" customHeight="1" hidden="1">
      <c r="B96" s="15"/>
      <c r="C96" s="51" t="s">
        <v>53</v>
      </c>
      <c r="J96" s="34">
        <f>J118</f>
        <v>0</v>
      </c>
      <c r="L96" s="15"/>
      <c r="AU96" s="7" t="s">
        <v>54</v>
      </c>
    </row>
    <row r="97" spans="2:12" s="3" customFormat="1" ht="24.95" customHeight="1" hidden="1">
      <c r="B97" s="52"/>
      <c r="D97" s="53" t="s">
        <v>226</v>
      </c>
      <c r="E97" s="54"/>
      <c r="F97" s="54"/>
      <c r="G97" s="54"/>
      <c r="H97" s="54"/>
      <c r="I97" s="54"/>
      <c r="J97" s="55">
        <f>J119</f>
        <v>0</v>
      </c>
      <c r="L97" s="52"/>
    </row>
    <row r="98" spans="2:12" s="4" customFormat="1" ht="20.1" customHeight="1" hidden="1">
      <c r="B98" s="56"/>
      <c r="D98" s="57" t="s">
        <v>436</v>
      </c>
      <c r="E98" s="58"/>
      <c r="F98" s="58"/>
      <c r="G98" s="58"/>
      <c r="H98" s="58"/>
      <c r="I98" s="58"/>
      <c r="J98" s="59">
        <f>J120</f>
        <v>0</v>
      </c>
      <c r="L98" s="56"/>
    </row>
    <row r="99" spans="2:12" s="1" customFormat="1" ht="21.75" customHeight="1" hidden="1">
      <c r="B99" s="15"/>
      <c r="L99" s="15"/>
    </row>
    <row r="100" spans="2:12" s="1" customFormat="1" ht="6.95" customHeight="1" hidden="1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15"/>
    </row>
    <row r="101" ht="12" hidden="1"/>
    <row r="102" ht="12" hidden="1"/>
    <row r="103" ht="12" hidden="1"/>
    <row r="104" spans="2:12" s="1" customFormat="1" ht="6.9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15"/>
    </row>
    <row r="105" spans="2:12" s="1" customFormat="1" ht="24.95" customHeight="1">
      <c r="B105" s="15"/>
      <c r="C105" s="11" t="s">
        <v>55</v>
      </c>
      <c r="L105" s="15"/>
    </row>
    <row r="106" spans="2:12" s="1" customFormat="1" ht="6.95" customHeight="1">
      <c r="B106" s="15"/>
      <c r="L106" s="15"/>
    </row>
    <row r="107" spans="2:12" s="1" customFormat="1" ht="12" customHeight="1">
      <c r="B107" s="15"/>
      <c r="C107" s="13" t="s">
        <v>6</v>
      </c>
      <c r="L107" s="15"/>
    </row>
    <row r="108" spans="2:12" s="1" customFormat="1" ht="26.25" customHeight="1">
      <c r="B108" s="15"/>
      <c r="E108" s="104" t="e">
        <f>E7</f>
        <v>#REF!</v>
      </c>
      <c r="F108" s="105"/>
      <c r="G108" s="105"/>
      <c r="H108" s="105"/>
      <c r="L108" s="15"/>
    </row>
    <row r="109" spans="2:12" s="1" customFormat="1" ht="12" customHeight="1">
      <c r="B109" s="15"/>
      <c r="C109" s="13" t="s">
        <v>49</v>
      </c>
      <c r="L109" s="15"/>
    </row>
    <row r="110" spans="2:12" s="1" customFormat="1" ht="16.5" customHeight="1">
      <c r="B110" s="15"/>
      <c r="E110" s="102" t="str">
        <f>E9</f>
        <v>SO 09 - Obráběcí stroje včetně příslušenství</v>
      </c>
      <c r="F110" s="103"/>
      <c r="G110" s="103"/>
      <c r="H110" s="103"/>
      <c r="L110" s="15"/>
    </row>
    <row r="111" spans="2:12" s="1" customFormat="1" ht="6.95" customHeight="1">
      <c r="B111" s="15"/>
      <c r="L111" s="15"/>
    </row>
    <row r="112" spans="2:12" s="1" customFormat="1" ht="12" customHeight="1">
      <c r="B112" s="15"/>
      <c r="C112" s="13" t="s">
        <v>9</v>
      </c>
      <c r="F112" s="12" t="str">
        <f>F12</f>
        <v xml:space="preserve"> </v>
      </c>
      <c r="I112" s="13" t="s">
        <v>11</v>
      </c>
      <c r="J112" s="25"/>
      <c r="L112" s="15"/>
    </row>
    <row r="113" spans="2:12" s="1" customFormat="1" ht="6.95" customHeight="1">
      <c r="B113" s="15"/>
      <c r="L113" s="15"/>
    </row>
    <row r="114" spans="2:12" s="1" customFormat="1" ht="15.2" customHeight="1">
      <c r="B114" s="15"/>
      <c r="C114" s="13" t="s">
        <v>12</v>
      </c>
      <c r="F114" s="12"/>
      <c r="I114" s="13" t="s">
        <v>16</v>
      </c>
      <c r="J114" s="14"/>
      <c r="L114" s="15"/>
    </row>
    <row r="115" spans="2:12" s="1" customFormat="1" ht="15.2" customHeight="1">
      <c r="B115" s="15"/>
      <c r="C115" s="13" t="s">
        <v>15</v>
      </c>
      <c r="F115" s="12"/>
      <c r="I115" s="13" t="s">
        <v>17</v>
      </c>
      <c r="J115" s="14"/>
      <c r="L115" s="15"/>
    </row>
    <row r="116" spans="2:12" s="1" customFormat="1" ht="10.35" customHeight="1">
      <c r="B116" s="15"/>
      <c r="L116" s="15"/>
    </row>
    <row r="117" spans="2:20" s="5" customFormat="1" ht="29.25" customHeight="1">
      <c r="B117" s="60"/>
      <c r="C117" s="61" t="s">
        <v>56</v>
      </c>
      <c r="D117" s="62" t="s">
        <v>40</v>
      </c>
      <c r="E117" s="62" t="s">
        <v>38</v>
      </c>
      <c r="F117" s="62" t="s">
        <v>39</v>
      </c>
      <c r="G117" s="62" t="s">
        <v>57</v>
      </c>
      <c r="H117" s="62" t="s">
        <v>58</v>
      </c>
      <c r="I117" s="62" t="s">
        <v>59</v>
      </c>
      <c r="J117" s="62" t="s">
        <v>52</v>
      </c>
      <c r="K117" s="63" t="s">
        <v>60</v>
      </c>
      <c r="L117" s="60"/>
      <c r="M117" s="29" t="s">
        <v>0</v>
      </c>
      <c r="N117" s="30" t="s">
        <v>23</v>
      </c>
      <c r="O117" s="30" t="s">
        <v>61</v>
      </c>
      <c r="P117" s="30" t="s">
        <v>62</v>
      </c>
      <c r="Q117" s="30" t="s">
        <v>63</v>
      </c>
      <c r="R117" s="30" t="s">
        <v>64</v>
      </c>
      <c r="S117" s="30" t="s">
        <v>65</v>
      </c>
      <c r="T117" s="31" t="s">
        <v>66</v>
      </c>
    </row>
    <row r="118" spans="2:63" s="1" customFormat="1" ht="23.1" customHeight="1">
      <c r="B118" s="15"/>
      <c r="C118" s="33" t="s">
        <v>67</v>
      </c>
      <c r="J118" s="64">
        <f>BK118</f>
        <v>0</v>
      </c>
      <c r="L118" s="15"/>
      <c r="M118" s="32"/>
      <c r="N118" s="26"/>
      <c r="O118" s="26"/>
      <c r="P118" s="65">
        <f>P119</f>
        <v>0</v>
      </c>
      <c r="Q118" s="26"/>
      <c r="R118" s="65">
        <f>R119</f>
        <v>0</v>
      </c>
      <c r="S118" s="26"/>
      <c r="T118" s="66">
        <f>T119</f>
        <v>0</v>
      </c>
      <c r="AT118" s="7" t="s">
        <v>41</v>
      </c>
      <c r="AU118" s="7" t="s">
        <v>54</v>
      </c>
      <c r="BK118" s="67">
        <f>BK119</f>
        <v>0</v>
      </c>
    </row>
    <row r="119" spans="2:63" s="6" customFormat="1" ht="26.1" customHeight="1">
      <c r="B119" s="68"/>
      <c r="D119" s="69" t="s">
        <v>41</v>
      </c>
      <c r="E119" s="70" t="s">
        <v>68</v>
      </c>
      <c r="F119" s="70" t="s">
        <v>68</v>
      </c>
      <c r="J119" s="71">
        <f>BK119</f>
        <v>0</v>
      </c>
      <c r="L119" s="68"/>
      <c r="M119" s="72"/>
      <c r="P119" s="73">
        <f>P120</f>
        <v>0</v>
      </c>
      <c r="R119" s="73">
        <f>R120</f>
        <v>0</v>
      </c>
      <c r="T119" s="74">
        <f>T120</f>
        <v>0</v>
      </c>
      <c r="AR119" s="69" t="s">
        <v>43</v>
      </c>
      <c r="AT119" s="75" t="s">
        <v>41</v>
      </c>
      <c r="AU119" s="75" t="s">
        <v>42</v>
      </c>
      <c r="AY119" s="69" t="s">
        <v>69</v>
      </c>
      <c r="BK119" s="76">
        <f>BK120</f>
        <v>0</v>
      </c>
    </row>
    <row r="120" spans="2:63" s="6" customFormat="1" ht="23.1" customHeight="1">
      <c r="B120" s="68"/>
      <c r="D120" s="69" t="s">
        <v>41</v>
      </c>
      <c r="E120" s="77" t="s">
        <v>227</v>
      </c>
      <c r="F120" s="77" t="s">
        <v>437</v>
      </c>
      <c r="J120" s="78">
        <f>BK120</f>
        <v>0</v>
      </c>
      <c r="L120" s="68"/>
      <c r="M120" s="72"/>
      <c r="P120" s="73">
        <f>SUM(P121:P145)</f>
        <v>0</v>
      </c>
      <c r="R120" s="73">
        <f>SUM(R121:R145)</f>
        <v>0</v>
      </c>
      <c r="T120" s="74">
        <f>SUM(T121:T145)</f>
        <v>0</v>
      </c>
      <c r="AR120" s="69" t="s">
        <v>43</v>
      </c>
      <c r="AT120" s="75" t="s">
        <v>41</v>
      </c>
      <c r="AU120" s="75" t="s">
        <v>43</v>
      </c>
      <c r="AY120" s="69" t="s">
        <v>69</v>
      </c>
      <c r="BK120" s="76">
        <f>SUM(BK121:BK145)</f>
        <v>0</v>
      </c>
    </row>
    <row r="121" spans="2:65" s="1" customFormat="1" ht="16.5" customHeight="1">
      <c r="B121" s="79"/>
      <c r="C121" s="80" t="s">
        <v>43</v>
      </c>
      <c r="D121" s="80" t="s">
        <v>70</v>
      </c>
      <c r="E121" s="81" t="s">
        <v>228</v>
      </c>
      <c r="F121" s="82" t="s">
        <v>438</v>
      </c>
      <c r="G121" s="83" t="s">
        <v>83</v>
      </c>
      <c r="H121" s="84">
        <v>12</v>
      </c>
      <c r="I121" s="99"/>
      <c r="J121" s="85">
        <f>ROUND(I121*H121,2)</f>
        <v>0</v>
      </c>
      <c r="K121" s="82" t="s">
        <v>0</v>
      </c>
      <c r="L121" s="15"/>
      <c r="M121" s="86" t="s">
        <v>0</v>
      </c>
      <c r="N121" s="87" t="s">
        <v>24</v>
      </c>
      <c r="O121" s="88">
        <v>0</v>
      </c>
      <c r="P121" s="88">
        <f>O121*H121</f>
        <v>0</v>
      </c>
      <c r="Q121" s="88">
        <v>0</v>
      </c>
      <c r="R121" s="88">
        <f>Q121*H121</f>
        <v>0</v>
      </c>
      <c r="S121" s="88">
        <v>0</v>
      </c>
      <c r="T121" s="89">
        <f>S121*H121</f>
        <v>0</v>
      </c>
      <c r="AR121" s="90" t="s">
        <v>71</v>
      </c>
      <c r="AT121" s="90" t="s">
        <v>70</v>
      </c>
      <c r="AU121" s="90" t="s">
        <v>44</v>
      </c>
      <c r="AY121" s="7" t="s">
        <v>69</v>
      </c>
      <c r="BE121" s="91">
        <f>IF(N121="základní",J121,0)</f>
        <v>0</v>
      </c>
      <c r="BF121" s="91">
        <f>IF(N121="snížená",J121,0)</f>
        <v>0</v>
      </c>
      <c r="BG121" s="91">
        <f>IF(N121="zákl. přenesená",J121,0)</f>
        <v>0</v>
      </c>
      <c r="BH121" s="91">
        <f>IF(N121="sníž. přenesená",J121,0)</f>
        <v>0</v>
      </c>
      <c r="BI121" s="91">
        <f>IF(N121="nulová",J121,0)</f>
        <v>0</v>
      </c>
      <c r="BJ121" s="7" t="s">
        <v>43</v>
      </c>
      <c r="BK121" s="91">
        <f>ROUND(I121*H121,2)</f>
        <v>0</v>
      </c>
      <c r="BL121" s="7" t="s">
        <v>71</v>
      </c>
      <c r="BM121" s="90" t="s">
        <v>44</v>
      </c>
    </row>
    <row r="122" spans="2:47" s="1" customFormat="1" ht="68.25">
      <c r="B122" s="15"/>
      <c r="D122" s="92" t="s">
        <v>98</v>
      </c>
      <c r="F122" s="93" t="s">
        <v>439</v>
      </c>
      <c r="I122" s="100"/>
      <c r="L122" s="15"/>
      <c r="M122" s="94"/>
      <c r="T122" s="27"/>
      <c r="AT122" s="7" t="s">
        <v>98</v>
      </c>
      <c r="AU122" s="7" t="s">
        <v>44</v>
      </c>
    </row>
    <row r="123" spans="2:65" s="1" customFormat="1" ht="16.5" customHeight="1">
      <c r="B123" s="79"/>
      <c r="C123" s="80" t="s">
        <v>44</v>
      </c>
      <c r="D123" s="80" t="s">
        <v>70</v>
      </c>
      <c r="E123" s="81" t="s">
        <v>229</v>
      </c>
      <c r="F123" s="82" t="s">
        <v>440</v>
      </c>
      <c r="G123" s="83" t="s">
        <v>83</v>
      </c>
      <c r="H123" s="84">
        <v>12</v>
      </c>
      <c r="I123" s="99"/>
      <c r="J123" s="85">
        <f aca="true" t="shared" si="0" ref="J123:J145">ROUND(I123*H123,2)</f>
        <v>0</v>
      </c>
      <c r="K123" s="82" t="s">
        <v>0</v>
      </c>
      <c r="L123" s="15"/>
      <c r="M123" s="86" t="s">
        <v>0</v>
      </c>
      <c r="N123" s="87" t="s">
        <v>24</v>
      </c>
      <c r="O123" s="88">
        <v>0</v>
      </c>
      <c r="P123" s="88">
        <f aca="true" t="shared" si="1" ref="P123:P145">O123*H123</f>
        <v>0</v>
      </c>
      <c r="Q123" s="88">
        <v>0</v>
      </c>
      <c r="R123" s="88">
        <f aca="true" t="shared" si="2" ref="R123:R145">Q123*H123</f>
        <v>0</v>
      </c>
      <c r="S123" s="88">
        <v>0</v>
      </c>
      <c r="T123" s="89">
        <f aca="true" t="shared" si="3" ref="T123:T145">S123*H123</f>
        <v>0</v>
      </c>
      <c r="AR123" s="90" t="s">
        <v>71</v>
      </c>
      <c r="AT123" s="90" t="s">
        <v>70</v>
      </c>
      <c r="AU123" s="90" t="s">
        <v>44</v>
      </c>
      <c r="AY123" s="7" t="s">
        <v>69</v>
      </c>
      <c r="BE123" s="91">
        <f aca="true" t="shared" si="4" ref="BE123:BE145">IF(N123="základní",J123,0)</f>
        <v>0</v>
      </c>
      <c r="BF123" s="91">
        <f aca="true" t="shared" si="5" ref="BF123:BF145">IF(N123="snížená",J123,0)</f>
        <v>0</v>
      </c>
      <c r="BG123" s="91">
        <f aca="true" t="shared" si="6" ref="BG123:BG145">IF(N123="zákl. přenesená",J123,0)</f>
        <v>0</v>
      </c>
      <c r="BH123" s="91">
        <f aca="true" t="shared" si="7" ref="BH123:BH145">IF(N123="sníž. přenesená",J123,0)</f>
        <v>0</v>
      </c>
      <c r="BI123" s="91">
        <f aca="true" t="shared" si="8" ref="BI123:BI145">IF(N123="nulová",J123,0)</f>
        <v>0</v>
      </c>
      <c r="BJ123" s="7" t="s">
        <v>43</v>
      </c>
      <c r="BK123" s="91">
        <f aca="true" t="shared" si="9" ref="BK123:BK145">ROUND(I123*H123,2)</f>
        <v>0</v>
      </c>
      <c r="BL123" s="7" t="s">
        <v>71</v>
      </c>
      <c r="BM123" s="90" t="s">
        <v>71</v>
      </c>
    </row>
    <row r="124" spans="2:65" s="1" customFormat="1" ht="16.5" customHeight="1">
      <c r="B124" s="79"/>
      <c r="C124" s="80" t="s">
        <v>72</v>
      </c>
      <c r="D124" s="80" t="s">
        <v>70</v>
      </c>
      <c r="E124" s="81" t="s">
        <v>230</v>
      </c>
      <c r="F124" s="82" t="s">
        <v>462</v>
      </c>
      <c r="G124" s="83" t="s">
        <v>83</v>
      </c>
      <c r="H124" s="84">
        <v>12</v>
      </c>
      <c r="I124" s="99"/>
      <c r="J124" s="85">
        <f t="shared" si="0"/>
        <v>0</v>
      </c>
      <c r="K124" s="82" t="s">
        <v>0</v>
      </c>
      <c r="L124" s="15"/>
      <c r="M124" s="86" t="s">
        <v>0</v>
      </c>
      <c r="N124" s="87" t="s">
        <v>24</v>
      </c>
      <c r="O124" s="88">
        <v>0</v>
      </c>
      <c r="P124" s="88">
        <f t="shared" si="1"/>
        <v>0</v>
      </c>
      <c r="Q124" s="88">
        <v>0</v>
      </c>
      <c r="R124" s="88">
        <f t="shared" si="2"/>
        <v>0</v>
      </c>
      <c r="S124" s="88">
        <v>0</v>
      </c>
      <c r="T124" s="89">
        <f t="shared" si="3"/>
        <v>0</v>
      </c>
      <c r="AR124" s="90" t="s">
        <v>71</v>
      </c>
      <c r="AT124" s="90" t="s">
        <v>70</v>
      </c>
      <c r="AU124" s="90" t="s">
        <v>44</v>
      </c>
      <c r="AY124" s="7" t="s">
        <v>69</v>
      </c>
      <c r="BE124" s="91">
        <f t="shared" si="4"/>
        <v>0</v>
      </c>
      <c r="BF124" s="91">
        <f t="shared" si="5"/>
        <v>0</v>
      </c>
      <c r="BG124" s="91">
        <f t="shared" si="6"/>
        <v>0</v>
      </c>
      <c r="BH124" s="91">
        <f t="shared" si="7"/>
        <v>0</v>
      </c>
      <c r="BI124" s="91">
        <f t="shared" si="8"/>
        <v>0</v>
      </c>
      <c r="BJ124" s="7" t="s">
        <v>43</v>
      </c>
      <c r="BK124" s="91">
        <f t="shared" si="9"/>
        <v>0</v>
      </c>
      <c r="BL124" s="7" t="s">
        <v>71</v>
      </c>
      <c r="BM124" s="90" t="s">
        <v>73</v>
      </c>
    </row>
    <row r="125" spans="2:65" s="1" customFormat="1" ht="16.5" customHeight="1">
      <c r="B125" s="79"/>
      <c r="C125" s="80" t="s">
        <v>71</v>
      </c>
      <c r="D125" s="80" t="s">
        <v>70</v>
      </c>
      <c r="E125" s="81" t="s">
        <v>231</v>
      </c>
      <c r="F125" s="82" t="s">
        <v>441</v>
      </c>
      <c r="G125" s="83" t="s">
        <v>83</v>
      </c>
      <c r="H125" s="84">
        <v>1</v>
      </c>
      <c r="I125" s="99"/>
      <c r="J125" s="85">
        <f t="shared" si="0"/>
        <v>0</v>
      </c>
      <c r="K125" s="82" t="s">
        <v>0</v>
      </c>
      <c r="L125" s="15"/>
      <c r="M125" s="86" t="s">
        <v>0</v>
      </c>
      <c r="N125" s="87" t="s">
        <v>24</v>
      </c>
      <c r="O125" s="88">
        <v>0</v>
      </c>
      <c r="P125" s="88">
        <f t="shared" si="1"/>
        <v>0</v>
      </c>
      <c r="Q125" s="88">
        <v>0</v>
      </c>
      <c r="R125" s="88">
        <f t="shared" si="2"/>
        <v>0</v>
      </c>
      <c r="S125" s="88">
        <v>0</v>
      </c>
      <c r="T125" s="89">
        <f t="shared" si="3"/>
        <v>0</v>
      </c>
      <c r="AR125" s="90" t="s">
        <v>71</v>
      </c>
      <c r="AT125" s="90" t="s">
        <v>70</v>
      </c>
      <c r="AU125" s="90" t="s">
        <v>44</v>
      </c>
      <c r="AY125" s="7" t="s">
        <v>69</v>
      </c>
      <c r="BE125" s="91">
        <f t="shared" si="4"/>
        <v>0</v>
      </c>
      <c r="BF125" s="91">
        <f t="shared" si="5"/>
        <v>0</v>
      </c>
      <c r="BG125" s="91">
        <f t="shared" si="6"/>
        <v>0</v>
      </c>
      <c r="BH125" s="91">
        <f t="shared" si="7"/>
        <v>0</v>
      </c>
      <c r="BI125" s="91">
        <f t="shared" si="8"/>
        <v>0</v>
      </c>
      <c r="BJ125" s="7" t="s">
        <v>43</v>
      </c>
      <c r="BK125" s="91">
        <f t="shared" si="9"/>
        <v>0</v>
      </c>
      <c r="BL125" s="7" t="s">
        <v>71</v>
      </c>
      <c r="BM125" s="90" t="s">
        <v>74</v>
      </c>
    </row>
    <row r="126" spans="2:65" s="1" customFormat="1" ht="16.5" customHeight="1">
      <c r="B126" s="79"/>
      <c r="C126" s="80" t="s">
        <v>75</v>
      </c>
      <c r="D126" s="80" t="s">
        <v>70</v>
      </c>
      <c r="E126" s="81" t="s">
        <v>232</v>
      </c>
      <c r="F126" s="82" t="s">
        <v>442</v>
      </c>
      <c r="G126" s="83" t="s">
        <v>83</v>
      </c>
      <c r="H126" s="84">
        <v>6</v>
      </c>
      <c r="I126" s="99"/>
      <c r="J126" s="85">
        <f t="shared" si="0"/>
        <v>0</v>
      </c>
      <c r="K126" s="82" t="s">
        <v>0</v>
      </c>
      <c r="L126" s="15"/>
      <c r="M126" s="86" t="s">
        <v>0</v>
      </c>
      <c r="N126" s="87" t="s">
        <v>24</v>
      </c>
      <c r="O126" s="88">
        <v>0</v>
      </c>
      <c r="P126" s="88">
        <f t="shared" si="1"/>
        <v>0</v>
      </c>
      <c r="Q126" s="88">
        <v>0</v>
      </c>
      <c r="R126" s="88">
        <f t="shared" si="2"/>
        <v>0</v>
      </c>
      <c r="S126" s="88">
        <v>0</v>
      </c>
      <c r="T126" s="89">
        <f t="shared" si="3"/>
        <v>0</v>
      </c>
      <c r="AR126" s="90" t="s">
        <v>71</v>
      </c>
      <c r="AT126" s="90" t="s">
        <v>70</v>
      </c>
      <c r="AU126" s="90" t="s">
        <v>44</v>
      </c>
      <c r="AY126" s="7" t="s">
        <v>69</v>
      </c>
      <c r="BE126" s="91">
        <f t="shared" si="4"/>
        <v>0</v>
      </c>
      <c r="BF126" s="91">
        <f t="shared" si="5"/>
        <v>0</v>
      </c>
      <c r="BG126" s="91">
        <f t="shared" si="6"/>
        <v>0</v>
      </c>
      <c r="BH126" s="91">
        <f t="shared" si="7"/>
        <v>0</v>
      </c>
      <c r="BI126" s="91">
        <f t="shared" si="8"/>
        <v>0</v>
      </c>
      <c r="BJ126" s="7" t="s">
        <v>43</v>
      </c>
      <c r="BK126" s="91">
        <f t="shared" si="9"/>
        <v>0</v>
      </c>
      <c r="BL126" s="7" t="s">
        <v>71</v>
      </c>
      <c r="BM126" s="90" t="s">
        <v>76</v>
      </c>
    </row>
    <row r="127" spans="2:65" s="1" customFormat="1" ht="16.5" customHeight="1">
      <c r="B127" s="79"/>
      <c r="C127" s="80" t="s">
        <v>73</v>
      </c>
      <c r="D127" s="80" t="s">
        <v>70</v>
      </c>
      <c r="E127" s="81" t="s">
        <v>233</v>
      </c>
      <c r="F127" s="82" t="s">
        <v>443</v>
      </c>
      <c r="G127" s="83" t="s">
        <v>83</v>
      </c>
      <c r="H127" s="84">
        <v>6</v>
      </c>
      <c r="I127" s="99"/>
      <c r="J127" s="85">
        <f t="shared" si="0"/>
        <v>0</v>
      </c>
      <c r="K127" s="82" t="s">
        <v>0</v>
      </c>
      <c r="L127" s="15"/>
      <c r="M127" s="86" t="s">
        <v>0</v>
      </c>
      <c r="N127" s="87" t="s">
        <v>24</v>
      </c>
      <c r="O127" s="88">
        <v>0</v>
      </c>
      <c r="P127" s="88">
        <f t="shared" si="1"/>
        <v>0</v>
      </c>
      <c r="Q127" s="88">
        <v>0</v>
      </c>
      <c r="R127" s="88">
        <f t="shared" si="2"/>
        <v>0</v>
      </c>
      <c r="S127" s="88">
        <v>0</v>
      </c>
      <c r="T127" s="89">
        <f t="shared" si="3"/>
        <v>0</v>
      </c>
      <c r="AR127" s="90" t="s">
        <v>71</v>
      </c>
      <c r="AT127" s="90" t="s">
        <v>70</v>
      </c>
      <c r="AU127" s="90" t="s">
        <v>44</v>
      </c>
      <c r="AY127" s="7" t="s">
        <v>69</v>
      </c>
      <c r="BE127" s="91">
        <f t="shared" si="4"/>
        <v>0</v>
      </c>
      <c r="BF127" s="91">
        <f t="shared" si="5"/>
        <v>0</v>
      </c>
      <c r="BG127" s="91">
        <f t="shared" si="6"/>
        <v>0</v>
      </c>
      <c r="BH127" s="91">
        <f t="shared" si="7"/>
        <v>0</v>
      </c>
      <c r="BI127" s="91">
        <f t="shared" si="8"/>
        <v>0</v>
      </c>
      <c r="BJ127" s="7" t="s">
        <v>43</v>
      </c>
      <c r="BK127" s="91">
        <f t="shared" si="9"/>
        <v>0</v>
      </c>
      <c r="BL127" s="7" t="s">
        <v>71</v>
      </c>
      <c r="BM127" s="90" t="s">
        <v>77</v>
      </c>
    </row>
    <row r="128" spans="2:65" s="1" customFormat="1" ht="16.5" customHeight="1">
      <c r="B128" s="79"/>
      <c r="C128" s="80" t="s">
        <v>78</v>
      </c>
      <c r="D128" s="80" t="s">
        <v>70</v>
      </c>
      <c r="E128" s="81" t="s">
        <v>234</v>
      </c>
      <c r="F128" s="82" t="s">
        <v>444</v>
      </c>
      <c r="G128" s="83" t="s">
        <v>83</v>
      </c>
      <c r="H128" s="84">
        <v>1</v>
      </c>
      <c r="I128" s="99"/>
      <c r="J128" s="85">
        <f t="shared" si="0"/>
        <v>0</v>
      </c>
      <c r="K128" s="82" t="s">
        <v>0</v>
      </c>
      <c r="L128" s="15"/>
      <c r="M128" s="86" t="s">
        <v>0</v>
      </c>
      <c r="N128" s="87" t="s">
        <v>24</v>
      </c>
      <c r="O128" s="88">
        <v>0</v>
      </c>
      <c r="P128" s="88">
        <f t="shared" si="1"/>
        <v>0</v>
      </c>
      <c r="Q128" s="88">
        <v>0</v>
      </c>
      <c r="R128" s="88">
        <f t="shared" si="2"/>
        <v>0</v>
      </c>
      <c r="S128" s="88">
        <v>0</v>
      </c>
      <c r="T128" s="89">
        <f t="shared" si="3"/>
        <v>0</v>
      </c>
      <c r="AR128" s="90" t="s">
        <v>71</v>
      </c>
      <c r="AT128" s="90" t="s">
        <v>70</v>
      </c>
      <c r="AU128" s="90" t="s">
        <v>44</v>
      </c>
      <c r="AY128" s="7" t="s">
        <v>69</v>
      </c>
      <c r="BE128" s="91">
        <f t="shared" si="4"/>
        <v>0</v>
      </c>
      <c r="BF128" s="91">
        <f t="shared" si="5"/>
        <v>0</v>
      </c>
      <c r="BG128" s="91">
        <f t="shared" si="6"/>
        <v>0</v>
      </c>
      <c r="BH128" s="91">
        <f t="shared" si="7"/>
        <v>0</v>
      </c>
      <c r="BI128" s="91">
        <f t="shared" si="8"/>
        <v>0</v>
      </c>
      <c r="BJ128" s="7" t="s">
        <v>43</v>
      </c>
      <c r="BK128" s="91">
        <f t="shared" si="9"/>
        <v>0</v>
      </c>
      <c r="BL128" s="7" t="s">
        <v>71</v>
      </c>
      <c r="BM128" s="90" t="s">
        <v>79</v>
      </c>
    </row>
    <row r="129" spans="2:65" s="1" customFormat="1" ht="16.5" customHeight="1">
      <c r="B129" s="79"/>
      <c r="C129" s="80" t="s">
        <v>74</v>
      </c>
      <c r="D129" s="80" t="s">
        <v>70</v>
      </c>
      <c r="E129" s="81" t="s">
        <v>235</v>
      </c>
      <c r="F129" s="82" t="s">
        <v>445</v>
      </c>
      <c r="G129" s="83" t="s">
        <v>83</v>
      </c>
      <c r="H129" s="84">
        <v>1</v>
      </c>
      <c r="I129" s="99"/>
      <c r="J129" s="85">
        <f t="shared" si="0"/>
        <v>0</v>
      </c>
      <c r="K129" s="82" t="s">
        <v>0</v>
      </c>
      <c r="L129" s="15"/>
      <c r="M129" s="86" t="s">
        <v>0</v>
      </c>
      <c r="N129" s="87" t="s">
        <v>24</v>
      </c>
      <c r="O129" s="88">
        <v>0</v>
      </c>
      <c r="P129" s="88">
        <f t="shared" si="1"/>
        <v>0</v>
      </c>
      <c r="Q129" s="88">
        <v>0</v>
      </c>
      <c r="R129" s="88">
        <f t="shared" si="2"/>
        <v>0</v>
      </c>
      <c r="S129" s="88">
        <v>0</v>
      </c>
      <c r="T129" s="89">
        <f t="shared" si="3"/>
        <v>0</v>
      </c>
      <c r="AR129" s="90" t="s">
        <v>71</v>
      </c>
      <c r="AT129" s="90" t="s">
        <v>70</v>
      </c>
      <c r="AU129" s="90" t="s">
        <v>44</v>
      </c>
      <c r="AY129" s="7" t="s">
        <v>69</v>
      </c>
      <c r="BE129" s="91">
        <f t="shared" si="4"/>
        <v>0</v>
      </c>
      <c r="BF129" s="91">
        <f t="shared" si="5"/>
        <v>0</v>
      </c>
      <c r="BG129" s="91">
        <f t="shared" si="6"/>
        <v>0</v>
      </c>
      <c r="BH129" s="91">
        <f t="shared" si="7"/>
        <v>0</v>
      </c>
      <c r="BI129" s="91">
        <f t="shared" si="8"/>
        <v>0</v>
      </c>
      <c r="BJ129" s="7" t="s">
        <v>43</v>
      </c>
      <c r="BK129" s="91">
        <f t="shared" si="9"/>
        <v>0</v>
      </c>
      <c r="BL129" s="7" t="s">
        <v>71</v>
      </c>
      <c r="BM129" s="90" t="s">
        <v>80</v>
      </c>
    </row>
    <row r="130" spans="2:65" s="1" customFormat="1" ht="16.5" customHeight="1">
      <c r="B130" s="79"/>
      <c r="C130" s="80" t="s">
        <v>81</v>
      </c>
      <c r="D130" s="80" t="s">
        <v>70</v>
      </c>
      <c r="E130" s="81" t="s">
        <v>236</v>
      </c>
      <c r="F130" s="82" t="s">
        <v>446</v>
      </c>
      <c r="G130" s="83" t="s">
        <v>83</v>
      </c>
      <c r="H130" s="84">
        <v>12</v>
      </c>
      <c r="I130" s="99"/>
      <c r="J130" s="85">
        <f t="shared" si="0"/>
        <v>0</v>
      </c>
      <c r="K130" s="82" t="s">
        <v>0</v>
      </c>
      <c r="L130" s="15"/>
      <c r="M130" s="86" t="s">
        <v>0</v>
      </c>
      <c r="N130" s="87" t="s">
        <v>24</v>
      </c>
      <c r="O130" s="88">
        <v>0</v>
      </c>
      <c r="P130" s="88">
        <f t="shared" si="1"/>
        <v>0</v>
      </c>
      <c r="Q130" s="88">
        <v>0</v>
      </c>
      <c r="R130" s="88">
        <f t="shared" si="2"/>
        <v>0</v>
      </c>
      <c r="S130" s="88">
        <v>0</v>
      </c>
      <c r="T130" s="89">
        <f t="shared" si="3"/>
        <v>0</v>
      </c>
      <c r="AR130" s="90" t="s">
        <v>71</v>
      </c>
      <c r="AT130" s="90" t="s">
        <v>70</v>
      </c>
      <c r="AU130" s="90" t="s">
        <v>44</v>
      </c>
      <c r="AY130" s="7" t="s">
        <v>69</v>
      </c>
      <c r="BE130" s="91">
        <f t="shared" si="4"/>
        <v>0</v>
      </c>
      <c r="BF130" s="91">
        <f t="shared" si="5"/>
        <v>0</v>
      </c>
      <c r="BG130" s="91">
        <f t="shared" si="6"/>
        <v>0</v>
      </c>
      <c r="BH130" s="91">
        <f t="shared" si="7"/>
        <v>0</v>
      </c>
      <c r="BI130" s="91">
        <f t="shared" si="8"/>
        <v>0</v>
      </c>
      <c r="BJ130" s="7" t="s">
        <v>43</v>
      </c>
      <c r="BK130" s="91">
        <f t="shared" si="9"/>
        <v>0</v>
      </c>
      <c r="BL130" s="7" t="s">
        <v>71</v>
      </c>
      <c r="BM130" s="90" t="s">
        <v>82</v>
      </c>
    </row>
    <row r="131" spans="2:65" s="1" customFormat="1" ht="16.5" customHeight="1">
      <c r="B131" s="79"/>
      <c r="C131" s="80" t="s">
        <v>76</v>
      </c>
      <c r="D131" s="80" t="s">
        <v>70</v>
      </c>
      <c r="E131" s="81" t="s">
        <v>237</v>
      </c>
      <c r="F131" s="82" t="s">
        <v>447</v>
      </c>
      <c r="G131" s="83" t="s">
        <v>83</v>
      </c>
      <c r="H131" s="84">
        <v>12</v>
      </c>
      <c r="I131" s="99"/>
      <c r="J131" s="85">
        <f t="shared" si="0"/>
        <v>0</v>
      </c>
      <c r="K131" s="82" t="s">
        <v>0</v>
      </c>
      <c r="L131" s="15"/>
      <c r="M131" s="86" t="s">
        <v>0</v>
      </c>
      <c r="N131" s="87" t="s">
        <v>24</v>
      </c>
      <c r="O131" s="88">
        <v>0</v>
      </c>
      <c r="P131" s="88">
        <f t="shared" si="1"/>
        <v>0</v>
      </c>
      <c r="Q131" s="88">
        <v>0</v>
      </c>
      <c r="R131" s="88">
        <f t="shared" si="2"/>
        <v>0</v>
      </c>
      <c r="S131" s="88">
        <v>0</v>
      </c>
      <c r="T131" s="89">
        <f t="shared" si="3"/>
        <v>0</v>
      </c>
      <c r="AR131" s="90" t="s">
        <v>71</v>
      </c>
      <c r="AT131" s="90" t="s">
        <v>70</v>
      </c>
      <c r="AU131" s="90" t="s">
        <v>44</v>
      </c>
      <c r="AY131" s="7" t="s">
        <v>69</v>
      </c>
      <c r="BE131" s="91">
        <f t="shared" si="4"/>
        <v>0</v>
      </c>
      <c r="BF131" s="91">
        <f t="shared" si="5"/>
        <v>0</v>
      </c>
      <c r="BG131" s="91">
        <f t="shared" si="6"/>
        <v>0</v>
      </c>
      <c r="BH131" s="91">
        <f t="shared" si="7"/>
        <v>0</v>
      </c>
      <c r="BI131" s="91">
        <f t="shared" si="8"/>
        <v>0</v>
      </c>
      <c r="BJ131" s="7" t="s">
        <v>43</v>
      </c>
      <c r="BK131" s="91">
        <f t="shared" si="9"/>
        <v>0</v>
      </c>
      <c r="BL131" s="7" t="s">
        <v>71</v>
      </c>
      <c r="BM131" s="90" t="s">
        <v>84</v>
      </c>
    </row>
    <row r="132" spans="2:65" s="1" customFormat="1" ht="16.5" customHeight="1">
      <c r="B132" s="79"/>
      <c r="C132" s="80" t="s">
        <v>85</v>
      </c>
      <c r="D132" s="80" t="s">
        <v>70</v>
      </c>
      <c r="E132" s="81" t="s">
        <v>238</v>
      </c>
      <c r="F132" s="82" t="s">
        <v>448</v>
      </c>
      <c r="G132" s="83" t="s">
        <v>83</v>
      </c>
      <c r="H132" s="84">
        <v>12</v>
      </c>
      <c r="I132" s="99"/>
      <c r="J132" s="85">
        <f t="shared" si="0"/>
        <v>0</v>
      </c>
      <c r="K132" s="82" t="s">
        <v>0</v>
      </c>
      <c r="L132" s="15"/>
      <c r="M132" s="86" t="s">
        <v>0</v>
      </c>
      <c r="N132" s="87" t="s">
        <v>24</v>
      </c>
      <c r="O132" s="88">
        <v>0</v>
      </c>
      <c r="P132" s="88">
        <f t="shared" si="1"/>
        <v>0</v>
      </c>
      <c r="Q132" s="88">
        <v>0</v>
      </c>
      <c r="R132" s="88">
        <f t="shared" si="2"/>
        <v>0</v>
      </c>
      <c r="S132" s="88">
        <v>0</v>
      </c>
      <c r="T132" s="89">
        <f t="shared" si="3"/>
        <v>0</v>
      </c>
      <c r="AR132" s="90" t="s">
        <v>71</v>
      </c>
      <c r="AT132" s="90" t="s">
        <v>70</v>
      </c>
      <c r="AU132" s="90" t="s">
        <v>44</v>
      </c>
      <c r="AY132" s="7" t="s">
        <v>69</v>
      </c>
      <c r="BE132" s="91">
        <f t="shared" si="4"/>
        <v>0</v>
      </c>
      <c r="BF132" s="91">
        <f t="shared" si="5"/>
        <v>0</v>
      </c>
      <c r="BG132" s="91">
        <f t="shared" si="6"/>
        <v>0</v>
      </c>
      <c r="BH132" s="91">
        <f t="shared" si="7"/>
        <v>0</v>
      </c>
      <c r="BI132" s="91">
        <f t="shared" si="8"/>
        <v>0</v>
      </c>
      <c r="BJ132" s="7" t="s">
        <v>43</v>
      </c>
      <c r="BK132" s="91">
        <f t="shared" si="9"/>
        <v>0</v>
      </c>
      <c r="BL132" s="7" t="s">
        <v>71</v>
      </c>
      <c r="BM132" s="90" t="s">
        <v>86</v>
      </c>
    </row>
    <row r="133" spans="2:65" s="1" customFormat="1" ht="16.5" customHeight="1">
      <c r="B133" s="79"/>
      <c r="C133" s="80" t="s">
        <v>77</v>
      </c>
      <c r="D133" s="80" t="s">
        <v>70</v>
      </c>
      <c r="E133" s="81" t="s">
        <v>239</v>
      </c>
      <c r="F133" s="82" t="s">
        <v>449</v>
      </c>
      <c r="G133" s="83" t="s">
        <v>83</v>
      </c>
      <c r="H133" s="84">
        <v>12</v>
      </c>
      <c r="I133" s="99"/>
      <c r="J133" s="85">
        <f t="shared" si="0"/>
        <v>0</v>
      </c>
      <c r="K133" s="82" t="s">
        <v>0</v>
      </c>
      <c r="L133" s="15"/>
      <c r="M133" s="86" t="s">
        <v>0</v>
      </c>
      <c r="N133" s="87" t="s">
        <v>24</v>
      </c>
      <c r="O133" s="88">
        <v>0</v>
      </c>
      <c r="P133" s="88">
        <f t="shared" si="1"/>
        <v>0</v>
      </c>
      <c r="Q133" s="88">
        <v>0</v>
      </c>
      <c r="R133" s="88">
        <f t="shared" si="2"/>
        <v>0</v>
      </c>
      <c r="S133" s="88">
        <v>0</v>
      </c>
      <c r="T133" s="89">
        <f t="shared" si="3"/>
        <v>0</v>
      </c>
      <c r="AR133" s="90" t="s">
        <v>71</v>
      </c>
      <c r="AT133" s="90" t="s">
        <v>70</v>
      </c>
      <c r="AU133" s="90" t="s">
        <v>44</v>
      </c>
      <c r="AY133" s="7" t="s">
        <v>69</v>
      </c>
      <c r="BE133" s="91">
        <f t="shared" si="4"/>
        <v>0</v>
      </c>
      <c r="BF133" s="91">
        <f t="shared" si="5"/>
        <v>0</v>
      </c>
      <c r="BG133" s="91">
        <f t="shared" si="6"/>
        <v>0</v>
      </c>
      <c r="BH133" s="91">
        <f t="shared" si="7"/>
        <v>0</v>
      </c>
      <c r="BI133" s="91">
        <f t="shared" si="8"/>
        <v>0</v>
      </c>
      <c r="BJ133" s="7" t="s">
        <v>43</v>
      </c>
      <c r="BK133" s="91">
        <f t="shared" si="9"/>
        <v>0</v>
      </c>
      <c r="BL133" s="7" t="s">
        <v>71</v>
      </c>
      <c r="BM133" s="90" t="s">
        <v>87</v>
      </c>
    </row>
    <row r="134" spans="2:65" s="1" customFormat="1" ht="16.5" customHeight="1">
      <c r="B134" s="79"/>
      <c r="C134" s="80" t="s">
        <v>88</v>
      </c>
      <c r="D134" s="80" t="s">
        <v>70</v>
      </c>
      <c r="E134" s="81" t="s">
        <v>240</v>
      </c>
      <c r="F134" s="82" t="s">
        <v>450</v>
      </c>
      <c r="G134" s="83" t="s">
        <v>83</v>
      </c>
      <c r="H134" s="84">
        <v>12</v>
      </c>
      <c r="I134" s="99"/>
      <c r="J134" s="85">
        <f t="shared" si="0"/>
        <v>0</v>
      </c>
      <c r="K134" s="82" t="s">
        <v>0</v>
      </c>
      <c r="L134" s="15"/>
      <c r="M134" s="86" t="s">
        <v>0</v>
      </c>
      <c r="N134" s="87" t="s">
        <v>24</v>
      </c>
      <c r="O134" s="88">
        <v>0</v>
      </c>
      <c r="P134" s="88">
        <f t="shared" si="1"/>
        <v>0</v>
      </c>
      <c r="Q134" s="88">
        <v>0</v>
      </c>
      <c r="R134" s="88">
        <f t="shared" si="2"/>
        <v>0</v>
      </c>
      <c r="S134" s="88">
        <v>0</v>
      </c>
      <c r="T134" s="89">
        <f t="shared" si="3"/>
        <v>0</v>
      </c>
      <c r="AR134" s="90" t="s">
        <v>71</v>
      </c>
      <c r="AT134" s="90" t="s">
        <v>70</v>
      </c>
      <c r="AU134" s="90" t="s">
        <v>44</v>
      </c>
      <c r="AY134" s="7" t="s">
        <v>69</v>
      </c>
      <c r="BE134" s="91">
        <f t="shared" si="4"/>
        <v>0</v>
      </c>
      <c r="BF134" s="91">
        <f t="shared" si="5"/>
        <v>0</v>
      </c>
      <c r="BG134" s="91">
        <f t="shared" si="6"/>
        <v>0</v>
      </c>
      <c r="BH134" s="91">
        <f t="shared" si="7"/>
        <v>0</v>
      </c>
      <c r="BI134" s="91">
        <f t="shared" si="8"/>
        <v>0</v>
      </c>
      <c r="BJ134" s="7" t="s">
        <v>43</v>
      </c>
      <c r="BK134" s="91">
        <f t="shared" si="9"/>
        <v>0</v>
      </c>
      <c r="BL134" s="7" t="s">
        <v>71</v>
      </c>
      <c r="BM134" s="90" t="s">
        <v>89</v>
      </c>
    </row>
    <row r="135" spans="2:65" s="1" customFormat="1" ht="16.5" customHeight="1">
      <c r="B135" s="79"/>
      <c r="C135" s="80" t="s">
        <v>79</v>
      </c>
      <c r="D135" s="80" t="s">
        <v>70</v>
      </c>
      <c r="E135" s="81" t="s">
        <v>241</v>
      </c>
      <c r="F135" s="82" t="s">
        <v>451</v>
      </c>
      <c r="G135" s="83" t="s">
        <v>83</v>
      </c>
      <c r="H135" s="84">
        <v>12</v>
      </c>
      <c r="I135" s="99"/>
      <c r="J135" s="85">
        <f t="shared" si="0"/>
        <v>0</v>
      </c>
      <c r="K135" s="82" t="s">
        <v>0</v>
      </c>
      <c r="L135" s="15"/>
      <c r="M135" s="86" t="s">
        <v>0</v>
      </c>
      <c r="N135" s="87" t="s">
        <v>24</v>
      </c>
      <c r="O135" s="88">
        <v>0</v>
      </c>
      <c r="P135" s="88">
        <f t="shared" si="1"/>
        <v>0</v>
      </c>
      <c r="Q135" s="88">
        <v>0</v>
      </c>
      <c r="R135" s="88">
        <f t="shared" si="2"/>
        <v>0</v>
      </c>
      <c r="S135" s="88">
        <v>0</v>
      </c>
      <c r="T135" s="89">
        <f t="shared" si="3"/>
        <v>0</v>
      </c>
      <c r="AR135" s="90" t="s">
        <v>71</v>
      </c>
      <c r="AT135" s="90" t="s">
        <v>70</v>
      </c>
      <c r="AU135" s="90" t="s">
        <v>44</v>
      </c>
      <c r="AY135" s="7" t="s">
        <v>69</v>
      </c>
      <c r="BE135" s="91">
        <f t="shared" si="4"/>
        <v>0</v>
      </c>
      <c r="BF135" s="91">
        <f t="shared" si="5"/>
        <v>0</v>
      </c>
      <c r="BG135" s="91">
        <f t="shared" si="6"/>
        <v>0</v>
      </c>
      <c r="BH135" s="91">
        <f t="shared" si="7"/>
        <v>0</v>
      </c>
      <c r="BI135" s="91">
        <f t="shared" si="8"/>
        <v>0</v>
      </c>
      <c r="BJ135" s="7" t="s">
        <v>43</v>
      </c>
      <c r="BK135" s="91">
        <f t="shared" si="9"/>
        <v>0</v>
      </c>
      <c r="BL135" s="7" t="s">
        <v>71</v>
      </c>
      <c r="BM135" s="90" t="s">
        <v>90</v>
      </c>
    </row>
    <row r="136" spans="2:65" s="1" customFormat="1" ht="16.5" customHeight="1">
      <c r="B136" s="79"/>
      <c r="C136" s="80" t="s">
        <v>4</v>
      </c>
      <c r="D136" s="80" t="s">
        <v>70</v>
      </c>
      <c r="E136" s="81" t="s">
        <v>242</v>
      </c>
      <c r="F136" s="82" t="s">
        <v>452</v>
      </c>
      <c r="G136" s="83" t="s">
        <v>83</v>
      </c>
      <c r="H136" s="84">
        <v>12</v>
      </c>
      <c r="I136" s="99"/>
      <c r="J136" s="85">
        <f t="shared" si="0"/>
        <v>0</v>
      </c>
      <c r="K136" s="82" t="s">
        <v>0</v>
      </c>
      <c r="L136" s="15"/>
      <c r="M136" s="86" t="s">
        <v>0</v>
      </c>
      <c r="N136" s="87" t="s">
        <v>24</v>
      </c>
      <c r="O136" s="88">
        <v>0</v>
      </c>
      <c r="P136" s="88">
        <f t="shared" si="1"/>
        <v>0</v>
      </c>
      <c r="Q136" s="88">
        <v>0</v>
      </c>
      <c r="R136" s="88">
        <f t="shared" si="2"/>
        <v>0</v>
      </c>
      <c r="S136" s="88">
        <v>0</v>
      </c>
      <c r="T136" s="89">
        <f t="shared" si="3"/>
        <v>0</v>
      </c>
      <c r="AR136" s="90" t="s">
        <v>71</v>
      </c>
      <c r="AT136" s="90" t="s">
        <v>70</v>
      </c>
      <c r="AU136" s="90" t="s">
        <v>44</v>
      </c>
      <c r="AY136" s="7" t="s">
        <v>69</v>
      </c>
      <c r="BE136" s="91">
        <f t="shared" si="4"/>
        <v>0</v>
      </c>
      <c r="BF136" s="91">
        <f t="shared" si="5"/>
        <v>0</v>
      </c>
      <c r="BG136" s="91">
        <f t="shared" si="6"/>
        <v>0</v>
      </c>
      <c r="BH136" s="91">
        <f t="shared" si="7"/>
        <v>0</v>
      </c>
      <c r="BI136" s="91">
        <f t="shared" si="8"/>
        <v>0</v>
      </c>
      <c r="BJ136" s="7" t="s">
        <v>43</v>
      </c>
      <c r="BK136" s="91">
        <f t="shared" si="9"/>
        <v>0</v>
      </c>
      <c r="BL136" s="7" t="s">
        <v>71</v>
      </c>
      <c r="BM136" s="90" t="s">
        <v>91</v>
      </c>
    </row>
    <row r="137" spans="2:65" s="1" customFormat="1" ht="16.5" customHeight="1">
      <c r="B137" s="79"/>
      <c r="C137" s="80" t="s">
        <v>80</v>
      </c>
      <c r="D137" s="80" t="s">
        <v>70</v>
      </c>
      <c r="E137" s="81" t="s">
        <v>243</v>
      </c>
      <c r="F137" s="82" t="s">
        <v>453</v>
      </c>
      <c r="G137" s="83" t="s">
        <v>83</v>
      </c>
      <c r="H137" s="84">
        <v>12</v>
      </c>
      <c r="I137" s="99"/>
      <c r="J137" s="85">
        <f t="shared" si="0"/>
        <v>0</v>
      </c>
      <c r="K137" s="82" t="s">
        <v>0</v>
      </c>
      <c r="L137" s="15"/>
      <c r="M137" s="86" t="s">
        <v>0</v>
      </c>
      <c r="N137" s="87" t="s">
        <v>24</v>
      </c>
      <c r="O137" s="88">
        <v>0</v>
      </c>
      <c r="P137" s="88">
        <f t="shared" si="1"/>
        <v>0</v>
      </c>
      <c r="Q137" s="88">
        <v>0</v>
      </c>
      <c r="R137" s="88">
        <f t="shared" si="2"/>
        <v>0</v>
      </c>
      <c r="S137" s="88">
        <v>0</v>
      </c>
      <c r="T137" s="89">
        <f t="shared" si="3"/>
        <v>0</v>
      </c>
      <c r="AR137" s="90" t="s">
        <v>71</v>
      </c>
      <c r="AT137" s="90" t="s">
        <v>70</v>
      </c>
      <c r="AU137" s="90" t="s">
        <v>44</v>
      </c>
      <c r="AY137" s="7" t="s">
        <v>69</v>
      </c>
      <c r="BE137" s="91">
        <f t="shared" si="4"/>
        <v>0</v>
      </c>
      <c r="BF137" s="91">
        <f t="shared" si="5"/>
        <v>0</v>
      </c>
      <c r="BG137" s="91">
        <f t="shared" si="6"/>
        <v>0</v>
      </c>
      <c r="BH137" s="91">
        <f t="shared" si="7"/>
        <v>0</v>
      </c>
      <c r="BI137" s="91">
        <f t="shared" si="8"/>
        <v>0</v>
      </c>
      <c r="BJ137" s="7" t="s">
        <v>43</v>
      </c>
      <c r="BK137" s="91">
        <f t="shared" si="9"/>
        <v>0</v>
      </c>
      <c r="BL137" s="7" t="s">
        <v>71</v>
      </c>
      <c r="BM137" s="90" t="s">
        <v>92</v>
      </c>
    </row>
    <row r="138" spans="2:65" s="1" customFormat="1" ht="21.75" customHeight="1">
      <c r="B138" s="79"/>
      <c r="C138" s="80" t="s">
        <v>93</v>
      </c>
      <c r="D138" s="80" t="s">
        <v>70</v>
      </c>
      <c r="E138" s="81" t="s">
        <v>245</v>
      </c>
      <c r="F138" s="82" t="s">
        <v>454</v>
      </c>
      <c r="G138" s="83" t="s">
        <v>83</v>
      </c>
      <c r="H138" s="84">
        <v>12</v>
      </c>
      <c r="I138" s="99"/>
      <c r="J138" s="85">
        <f t="shared" si="0"/>
        <v>0</v>
      </c>
      <c r="K138" s="82" t="s">
        <v>0</v>
      </c>
      <c r="L138" s="15"/>
      <c r="M138" s="86" t="s">
        <v>0</v>
      </c>
      <c r="N138" s="87" t="s">
        <v>24</v>
      </c>
      <c r="O138" s="88">
        <v>0</v>
      </c>
      <c r="P138" s="88">
        <f t="shared" si="1"/>
        <v>0</v>
      </c>
      <c r="Q138" s="88">
        <v>0</v>
      </c>
      <c r="R138" s="88">
        <f t="shared" si="2"/>
        <v>0</v>
      </c>
      <c r="S138" s="88">
        <v>0</v>
      </c>
      <c r="T138" s="89">
        <f t="shared" si="3"/>
        <v>0</v>
      </c>
      <c r="AR138" s="90" t="s">
        <v>71</v>
      </c>
      <c r="AT138" s="90" t="s">
        <v>70</v>
      </c>
      <c r="AU138" s="90" t="s">
        <v>44</v>
      </c>
      <c r="AY138" s="7" t="s">
        <v>69</v>
      </c>
      <c r="BE138" s="91">
        <f t="shared" si="4"/>
        <v>0</v>
      </c>
      <c r="BF138" s="91">
        <f t="shared" si="5"/>
        <v>0</v>
      </c>
      <c r="BG138" s="91">
        <f t="shared" si="6"/>
        <v>0</v>
      </c>
      <c r="BH138" s="91">
        <f t="shared" si="7"/>
        <v>0</v>
      </c>
      <c r="BI138" s="91">
        <f t="shared" si="8"/>
        <v>0</v>
      </c>
      <c r="BJ138" s="7" t="s">
        <v>43</v>
      </c>
      <c r="BK138" s="91">
        <f t="shared" si="9"/>
        <v>0</v>
      </c>
      <c r="BL138" s="7" t="s">
        <v>71</v>
      </c>
      <c r="BM138" s="90" t="s">
        <v>94</v>
      </c>
    </row>
    <row r="139" spans="2:65" s="1" customFormat="1" ht="16.5" customHeight="1">
      <c r="B139" s="79"/>
      <c r="C139" s="80" t="s">
        <v>82</v>
      </c>
      <c r="D139" s="80" t="s">
        <v>70</v>
      </c>
      <c r="E139" s="81" t="s">
        <v>246</v>
      </c>
      <c r="F139" s="82" t="s">
        <v>455</v>
      </c>
      <c r="G139" s="83" t="s">
        <v>83</v>
      </c>
      <c r="H139" s="84">
        <v>12</v>
      </c>
      <c r="I139" s="99"/>
      <c r="J139" s="85">
        <f t="shared" si="0"/>
        <v>0</v>
      </c>
      <c r="K139" s="82" t="s">
        <v>0</v>
      </c>
      <c r="L139" s="15"/>
      <c r="M139" s="86" t="s">
        <v>0</v>
      </c>
      <c r="N139" s="87" t="s">
        <v>24</v>
      </c>
      <c r="O139" s="88">
        <v>0</v>
      </c>
      <c r="P139" s="88">
        <f t="shared" si="1"/>
        <v>0</v>
      </c>
      <c r="Q139" s="88">
        <v>0</v>
      </c>
      <c r="R139" s="88">
        <f t="shared" si="2"/>
        <v>0</v>
      </c>
      <c r="S139" s="88">
        <v>0</v>
      </c>
      <c r="T139" s="89">
        <f t="shared" si="3"/>
        <v>0</v>
      </c>
      <c r="AR139" s="90" t="s">
        <v>71</v>
      </c>
      <c r="AT139" s="90" t="s">
        <v>70</v>
      </c>
      <c r="AU139" s="90" t="s">
        <v>44</v>
      </c>
      <c r="AY139" s="7" t="s">
        <v>69</v>
      </c>
      <c r="BE139" s="91">
        <f t="shared" si="4"/>
        <v>0</v>
      </c>
      <c r="BF139" s="91">
        <f t="shared" si="5"/>
        <v>0</v>
      </c>
      <c r="BG139" s="91">
        <f t="shared" si="6"/>
        <v>0</v>
      </c>
      <c r="BH139" s="91">
        <f t="shared" si="7"/>
        <v>0</v>
      </c>
      <c r="BI139" s="91">
        <f t="shared" si="8"/>
        <v>0</v>
      </c>
      <c r="BJ139" s="7" t="s">
        <v>43</v>
      </c>
      <c r="BK139" s="91">
        <f t="shared" si="9"/>
        <v>0</v>
      </c>
      <c r="BL139" s="7" t="s">
        <v>71</v>
      </c>
      <c r="BM139" s="90" t="s">
        <v>95</v>
      </c>
    </row>
    <row r="140" spans="2:65" s="1" customFormat="1" ht="16.5" customHeight="1">
      <c r="B140" s="79"/>
      <c r="C140" s="80" t="s">
        <v>96</v>
      </c>
      <c r="D140" s="80" t="s">
        <v>70</v>
      </c>
      <c r="E140" s="81" t="s">
        <v>247</v>
      </c>
      <c r="F140" s="82" t="s">
        <v>456</v>
      </c>
      <c r="G140" s="83" t="s">
        <v>83</v>
      </c>
      <c r="H140" s="84">
        <v>12</v>
      </c>
      <c r="I140" s="99"/>
      <c r="J140" s="85">
        <f t="shared" si="0"/>
        <v>0</v>
      </c>
      <c r="K140" s="82" t="s">
        <v>0</v>
      </c>
      <c r="L140" s="15"/>
      <c r="M140" s="86" t="s">
        <v>0</v>
      </c>
      <c r="N140" s="87" t="s">
        <v>24</v>
      </c>
      <c r="O140" s="88">
        <v>0</v>
      </c>
      <c r="P140" s="88">
        <f t="shared" si="1"/>
        <v>0</v>
      </c>
      <c r="Q140" s="88">
        <v>0</v>
      </c>
      <c r="R140" s="88">
        <f t="shared" si="2"/>
        <v>0</v>
      </c>
      <c r="S140" s="88">
        <v>0</v>
      </c>
      <c r="T140" s="89">
        <f t="shared" si="3"/>
        <v>0</v>
      </c>
      <c r="AR140" s="90" t="s">
        <v>71</v>
      </c>
      <c r="AT140" s="90" t="s">
        <v>70</v>
      </c>
      <c r="AU140" s="90" t="s">
        <v>44</v>
      </c>
      <c r="AY140" s="7" t="s">
        <v>69</v>
      </c>
      <c r="BE140" s="91">
        <f t="shared" si="4"/>
        <v>0</v>
      </c>
      <c r="BF140" s="91">
        <f t="shared" si="5"/>
        <v>0</v>
      </c>
      <c r="BG140" s="91">
        <f t="shared" si="6"/>
        <v>0</v>
      </c>
      <c r="BH140" s="91">
        <f t="shared" si="7"/>
        <v>0</v>
      </c>
      <c r="BI140" s="91">
        <f t="shared" si="8"/>
        <v>0</v>
      </c>
      <c r="BJ140" s="7" t="s">
        <v>43</v>
      </c>
      <c r="BK140" s="91">
        <f t="shared" si="9"/>
        <v>0</v>
      </c>
      <c r="BL140" s="7" t="s">
        <v>71</v>
      </c>
      <c r="BM140" s="90" t="s">
        <v>97</v>
      </c>
    </row>
    <row r="141" spans="2:65" s="1" customFormat="1" ht="16.5" customHeight="1">
      <c r="B141" s="79"/>
      <c r="C141" s="80" t="s">
        <v>84</v>
      </c>
      <c r="D141" s="80" t="s">
        <v>70</v>
      </c>
      <c r="E141" s="81" t="s">
        <v>248</v>
      </c>
      <c r="F141" s="82" t="s">
        <v>457</v>
      </c>
      <c r="G141" s="83" t="s">
        <v>83</v>
      </c>
      <c r="H141" s="84">
        <v>1</v>
      </c>
      <c r="I141" s="99"/>
      <c r="J141" s="85">
        <f t="shared" si="0"/>
        <v>0</v>
      </c>
      <c r="K141" s="82" t="s">
        <v>0</v>
      </c>
      <c r="L141" s="15"/>
      <c r="M141" s="86" t="s">
        <v>0</v>
      </c>
      <c r="N141" s="87" t="s">
        <v>24</v>
      </c>
      <c r="O141" s="88">
        <v>0</v>
      </c>
      <c r="P141" s="88">
        <f t="shared" si="1"/>
        <v>0</v>
      </c>
      <c r="Q141" s="88">
        <v>0</v>
      </c>
      <c r="R141" s="88">
        <f t="shared" si="2"/>
        <v>0</v>
      </c>
      <c r="S141" s="88">
        <v>0</v>
      </c>
      <c r="T141" s="89">
        <f t="shared" si="3"/>
        <v>0</v>
      </c>
      <c r="AR141" s="90" t="s">
        <v>71</v>
      </c>
      <c r="AT141" s="90" t="s">
        <v>70</v>
      </c>
      <c r="AU141" s="90" t="s">
        <v>44</v>
      </c>
      <c r="AY141" s="7" t="s">
        <v>69</v>
      </c>
      <c r="BE141" s="91">
        <f t="shared" si="4"/>
        <v>0</v>
      </c>
      <c r="BF141" s="91">
        <f t="shared" si="5"/>
        <v>0</v>
      </c>
      <c r="BG141" s="91">
        <f t="shared" si="6"/>
        <v>0</v>
      </c>
      <c r="BH141" s="91">
        <f t="shared" si="7"/>
        <v>0</v>
      </c>
      <c r="BI141" s="91">
        <f t="shared" si="8"/>
        <v>0</v>
      </c>
      <c r="BJ141" s="7" t="s">
        <v>43</v>
      </c>
      <c r="BK141" s="91">
        <f t="shared" si="9"/>
        <v>0</v>
      </c>
      <c r="BL141" s="7" t="s">
        <v>71</v>
      </c>
      <c r="BM141" s="90" t="s">
        <v>99</v>
      </c>
    </row>
    <row r="142" spans="2:65" s="1" customFormat="1" ht="16.5" customHeight="1">
      <c r="B142" s="79"/>
      <c r="C142" s="80" t="s">
        <v>3</v>
      </c>
      <c r="D142" s="80" t="s">
        <v>70</v>
      </c>
      <c r="E142" s="81" t="s">
        <v>249</v>
      </c>
      <c r="F142" s="82" t="s">
        <v>458</v>
      </c>
      <c r="G142" s="83" t="s">
        <v>83</v>
      </c>
      <c r="H142" s="84">
        <v>12</v>
      </c>
      <c r="I142" s="99"/>
      <c r="J142" s="85">
        <f t="shared" si="0"/>
        <v>0</v>
      </c>
      <c r="K142" s="82" t="s">
        <v>0</v>
      </c>
      <c r="L142" s="15"/>
      <c r="M142" s="86" t="s">
        <v>0</v>
      </c>
      <c r="N142" s="87" t="s">
        <v>24</v>
      </c>
      <c r="O142" s="88">
        <v>0</v>
      </c>
      <c r="P142" s="88">
        <f t="shared" si="1"/>
        <v>0</v>
      </c>
      <c r="Q142" s="88">
        <v>0</v>
      </c>
      <c r="R142" s="88">
        <f t="shared" si="2"/>
        <v>0</v>
      </c>
      <c r="S142" s="88">
        <v>0</v>
      </c>
      <c r="T142" s="89">
        <f t="shared" si="3"/>
        <v>0</v>
      </c>
      <c r="AR142" s="90" t="s">
        <v>71</v>
      </c>
      <c r="AT142" s="90" t="s">
        <v>70</v>
      </c>
      <c r="AU142" s="90" t="s">
        <v>44</v>
      </c>
      <c r="AY142" s="7" t="s">
        <v>69</v>
      </c>
      <c r="BE142" s="91">
        <f t="shared" si="4"/>
        <v>0</v>
      </c>
      <c r="BF142" s="91">
        <f t="shared" si="5"/>
        <v>0</v>
      </c>
      <c r="BG142" s="91">
        <f t="shared" si="6"/>
        <v>0</v>
      </c>
      <c r="BH142" s="91">
        <f t="shared" si="7"/>
        <v>0</v>
      </c>
      <c r="BI142" s="91">
        <f t="shared" si="8"/>
        <v>0</v>
      </c>
      <c r="BJ142" s="7" t="s">
        <v>43</v>
      </c>
      <c r="BK142" s="91">
        <f t="shared" si="9"/>
        <v>0</v>
      </c>
      <c r="BL142" s="7" t="s">
        <v>71</v>
      </c>
      <c r="BM142" s="90" t="s">
        <v>100</v>
      </c>
    </row>
    <row r="143" spans="2:65" s="1" customFormat="1" ht="16.5" customHeight="1">
      <c r="B143" s="79"/>
      <c r="C143" s="80" t="s">
        <v>86</v>
      </c>
      <c r="D143" s="80" t="s">
        <v>70</v>
      </c>
      <c r="E143" s="81" t="s">
        <v>250</v>
      </c>
      <c r="F143" s="82" t="s">
        <v>459</v>
      </c>
      <c r="G143" s="83" t="s">
        <v>83</v>
      </c>
      <c r="H143" s="84">
        <v>12</v>
      </c>
      <c r="I143" s="99"/>
      <c r="J143" s="85">
        <f t="shared" si="0"/>
        <v>0</v>
      </c>
      <c r="K143" s="82" t="s">
        <v>0</v>
      </c>
      <c r="L143" s="15"/>
      <c r="M143" s="86" t="s">
        <v>0</v>
      </c>
      <c r="N143" s="87" t="s">
        <v>24</v>
      </c>
      <c r="O143" s="88">
        <v>0</v>
      </c>
      <c r="P143" s="88">
        <f t="shared" si="1"/>
        <v>0</v>
      </c>
      <c r="Q143" s="88">
        <v>0</v>
      </c>
      <c r="R143" s="88">
        <f t="shared" si="2"/>
        <v>0</v>
      </c>
      <c r="S143" s="88">
        <v>0</v>
      </c>
      <c r="T143" s="89">
        <f t="shared" si="3"/>
        <v>0</v>
      </c>
      <c r="AR143" s="90" t="s">
        <v>71</v>
      </c>
      <c r="AT143" s="90" t="s">
        <v>70</v>
      </c>
      <c r="AU143" s="90" t="s">
        <v>44</v>
      </c>
      <c r="AY143" s="7" t="s">
        <v>69</v>
      </c>
      <c r="BE143" s="91">
        <f t="shared" si="4"/>
        <v>0</v>
      </c>
      <c r="BF143" s="91">
        <f t="shared" si="5"/>
        <v>0</v>
      </c>
      <c r="BG143" s="91">
        <f t="shared" si="6"/>
        <v>0</v>
      </c>
      <c r="BH143" s="91">
        <f t="shared" si="7"/>
        <v>0</v>
      </c>
      <c r="BI143" s="91">
        <f t="shared" si="8"/>
        <v>0</v>
      </c>
      <c r="BJ143" s="7" t="s">
        <v>43</v>
      </c>
      <c r="BK143" s="91">
        <f t="shared" si="9"/>
        <v>0</v>
      </c>
      <c r="BL143" s="7" t="s">
        <v>71</v>
      </c>
      <c r="BM143" s="90" t="s">
        <v>101</v>
      </c>
    </row>
    <row r="144" spans="2:65" s="1" customFormat="1" ht="16.5" customHeight="1">
      <c r="B144" s="79"/>
      <c r="C144" s="80" t="s">
        <v>102</v>
      </c>
      <c r="D144" s="80" t="s">
        <v>70</v>
      </c>
      <c r="E144" s="81" t="s">
        <v>251</v>
      </c>
      <c r="F144" s="82" t="s">
        <v>460</v>
      </c>
      <c r="G144" s="83" t="s">
        <v>83</v>
      </c>
      <c r="H144" s="84">
        <v>12</v>
      </c>
      <c r="I144" s="99"/>
      <c r="J144" s="85">
        <f t="shared" si="0"/>
        <v>0</v>
      </c>
      <c r="K144" s="82" t="s">
        <v>0</v>
      </c>
      <c r="L144" s="15"/>
      <c r="M144" s="86" t="s">
        <v>0</v>
      </c>
      <c r="N144" s="87" t="s">
        <v>24</v>
      </c>
      <c r="O144" s="88">
        <v>0</v>
      </c>
      <c r="P144" s="88">
        <f t="shared" si="1"/>
        <v>0</v>
      </c>
      <c r="Q144" s="88">
        <v>0</v>
      </c>
      <c r="R144" s="88">
        <f t="shared" si="2"/>
        <v>0</v>
      </c>
      <c r="S144" s="88">
        <v>0</v>
      </c>
      <c r="T144" s="89">
        <f t="shared" si="3"/>
        <v>0</v>
      </c>
      <c r="AR144" s="90" t="s">
        <v>71</v>
      </c>
      <c r="AT144" s="90" t="s">
        <v>70</v>
      </c>
      <c r="AU144" s="90" t="s">
        <v>44</v>
      </c>
      <c r="AY144" s="7" t="s">
        <v>69</v>
      </c>
      <c r="BE144" s="91">
        <f t="shared" si="4"/>
        <v>0</v>
      </c>
      <c r="BF144" s="91">
        <f t="shared" si="5"/>
        <v>0</v>
      </c>
      <c r="BG144" s="91">
        <f t="shared" si="6"/>
        <v>0</v>
      </c>
      <c r="BH144" s="91">
        <f t="shared" si="7"/>
        <v>0</v>
      </c>
      <c r="BI144" s="91">
        <f t="shared" si="8"/>
        <v>0</v>
      </c>
      <c r="BJ144" s="7" t="s">
        <v>43</v>
      </c>
      <c r="BK144" s="91">
        <f t="shared" si="9"/>
        <v>0</v>
      </c>
      <c r="BL144" s="7" t="s">
        <v>71</v>
      </c>
      <c r="BM144" s="90" t="s">
        <v>103</v>
      </c>
    </row>
    <row r="145" spans="2:65" s="1" customFormat="1" ht="24.2" customHeight="1">
      <c r="B145" s="79"/>
      <c r="C145" s="80" t="s">
        <v>87</v>
      </c>
      <c r="D145" s="80" t="s">
        <v>70</v>
      </c>
      <c r="E145" s="81" t="s">
        <v>252</v>
      </c>
      <c r="F145" s="82" t="s">
        <v>461</v>
      </c>
      <c r="G145" s="83" t="s">
        <v>225</v>
      </c>
      <c r="H145" s="84">
        <v>1</v>
      </c>
      <c r="I145" s="99"/>
      <c r="J145" s="85">
        <f t="shared" si="0"/>
        <v>0</v>
      </c>
      <c r="K145" s="82" t="s">
        <v>0</v>
      </c>
      <c r="L145" s="15"/>
      <c r="M145" s="95" t="s">
        <v>0</v>
      </c>
      <c r="N145" s="96" t="s">
        <v>24</v>
      </c>
      <c r="O145" s="97">
        <v>0</v>
      </c>
      <c r="P145" s="97">
        <f t="shared" si="1"/>
        <v>0</v>
      </c>
      <c r="Q145" s="97">
        <v>0</v>
      </c>
      <c r="R145" s="97">
        <f t="shared" si="2"/>
        <v>0</v>
      </c>
      <c r="S145" s="97">
        <v>0</v>
      </c>
      <c r="T145" s="98">
        <f t="shared" si="3"/>
        <v>0</v>
      </c>
      <c r="AR145" s="90" t="s">
        <v>71</v>
      </c>
      <c r="AT145" s="90" t="s">
        <v>70</v>
      </c>
      <c r="AU145" s="90" t="s">
        <v>44</v>
      </c>
      <c r="AY145" s="7" t="s">
        <v>69</v>
      </c>
      <c r="BE145" s="91">
        <f t="shared" si="4"/>
        <v>0</v>
      </c>
      <c r="BF145" s="91">
        <f t="shared" si="5"/>
        <v>0</v>
      </c>
      <c r="BG145" s="91">
        <f t="shared" si="6"/>
        <v>0</v>
      </c>
      <c r="BH145" s="91">
        <f t="shared" si="7"/>
        <v>0</v>
      </c>
      <c r="BI145" s="91">
        <f t="shared" si="8"/>
        <v>0</v>
      </c>
      <c r="BJ145" s="7" t="s">
        <v>43</v>
      </c>
      <c r="BK145" s="91">
        <f t="shared" si="9"/>
        <v>0</v>
      </c>
      <c r="BL145" s="7" t="s">
        <v>71</v>
      </c>
      <c r="BM145" s="90" t="s">
        <v>104</v>
      </c>
    </row>
    <row r="146" spans="2:12" s="1" customFormat="1" ht="6.95" customHeight="1"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15"/>
    </row>
  </sheetData>
  <autoFilter ref="C117:K14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4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28350A3B8912469AF3CB4F2CE93BCC" ma:contentTypeVersion="15" ma:contentTypeDescription="Vytvoří nový dokument" ma:contentTypeScope="" ma:versionID="75eef9d59fa2b8fc16149ca29ab3d187">
  <xsd:schema xmlns:xsd="http://www.w3.org/2001/XMLSchema" xmlns:xs="http://www.w3.org/2001/XMLSchema" xmlns:p="http://schemas.microsoft.com/office/2006/metadata/properties" xmlns:ns2="43b7cc2c-ab2b-4441-88b3-1ddfb31046b4" xmlns:ns3="40a62040-a268-4fd0-9927-ed54395436b2" targetNamespace="http://schemas.microsoft.com/office/2006/metadata/properties" ma:root="true" ma:fieldsID="ca09dd70c9f952ef1581a2fa5f97f0e9" ns2:_="" ns3:_="">
    <xsd:import namespace="43b7cc2c-ab2b-4441-88b3-1ddfb31046b4"/>
    <xsd:import namespace="40a62040-a268-4fd0-9927-ed5439543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7cc2c-ab2b-4441-88b3-1ddfb3104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876e24b-b4a9-4ec5-a508-446b0dab7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62040-a268-4fd0-9927-ed54395436b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26258d3-4b13-4ef9-b9b8-adb53ac2451b}" ma:internalName="TaxCatchAll" ma:showField="CatchAllData" ma:web="40a62040-a268-4fd0-9927-ed54395436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a62040-a268-4fd0-9927-ed54395436b2" xsi:nil="true"/>
    <lcf76f155ced4ddcb4097134ff3c332f xmlns="43b7cc2c-ab2b-4441-88b3-1ddfb31046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B84CA5-4DE8-4C41-B7A9-6E500D8EC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19D2B8-DBB5-441D-9471-5C1E75DFA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7cc2c-ab2b-4441-88b3-1ddfb31046b4"/>
    <ds:schemaRef ds:uri="40a62040-a268-4fd0-9927-ed5439543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07E70D-6534-4ED3-9CED-8E36297599B6}">
  <ds:schemaRefs>
    <ds:schemaRef ds:uri="http://schemas.microsoft.com/office/2006/metadata/properties"/>
    <ds:schemaRef ds:uri="http://schemas.microsoft.com/office/infopath/2007/PartnerControls"/>
    <ds:schemaRef ds:uri="40a62040-a268-4fd0-9927-ed54395436b2"/>
    <ds:schemaRef ds:uri="43b7cc2c-ab2b-4441-88b3-1ddfb31046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A10-9700\Prajka</dc:creator>
  <cp:keywords/>
  <dc:description/>
  <cp:lastModifiedBy>David Hedvík</cp:lastModifiedBy>
  <dcterms:created xsi:type="dcterms:W3CDTF">2023-03-24T12:31:42Z</dcterms:created>
  <dcterms:modified xsi:type="dcterms:W3CDTF">2024-06-04T12:13:12Z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0x010100DA28350A3B8912469AF3CB4F2CE93BCC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2024-04-03T11:26:17Z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e3c3cd93-4917-4139-a7b8-ccdbf9d0b95b</vt:lpwstr>
  </property>
  <property fmtid="{D5CDD505-2E9C-101B-9397-08002B2CF9AE}" pid="9" name="MSIP_Label_690ebb53-23a2-471a-9c6e-17bd0d11311e_ContentBits">
    <vt:lpwstr>0</vt:lpwstr>
  </property>
  <property fmtid="{D5CDD505-2E9C-101B-9397-08002B2CF9AE}" pid="10" name="MediaServiceImageTags">
    <vt:lpwstr/>
  </property>
</Properties>
</file>