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Firmy\03_HBDELTA\05_STO\Výpočty\2023\Vlastivědné muzeum Kyjov\"/>
    </mc:Choice>
  </mc:AlternateContent>
  <xr:revisionPtr revIDLastSave="0" documentId="13_ncr:11_{88BA27D2-0FB8-46F6-AEFF-827493F032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-23-01 R-23-0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'O-23-01 R-23-02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'O-23-01 R-23-02 Pol'!$A$1:$Y$228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17" i="1" s="1"/>
  <c r="I57" i="1"/>
  <c r="I56" i="1"/>
  <c r="I55" i="1"/>
  <c r="I54" i="1"/>
  <c r="I53" i="1"/>
  <c r="I16" i="1" s="1"/>
  <c r="G42" i="1"/>
  <c r="F42" i="1"/>
  <c r="G41" i="1"/>
  <c r="F41" i="1"/>
  <c r="G39" i="1"/>
  <c r="F39" i="1"/>
  <c r="G227" i="12"/>
  <c r="BA224" i="12"/>
  <c r="BA217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K16" i="12"/>
  <c r="G17" i="12"/>
  <c r="M17" i="12" s="1"/>
  <c r="M16" i="12" s="1"/>
  <c r="I17" i="12"/>
  <c r="I16" i="12" s="1"/>
  <c r="K17" i="12"/>
  <c r="O17" i="12"/>
  <c r="O16" i="12" s="1"/>
  <c r="Q17" i="12"/>
  <c r="Q16" i="12" s="1"/>
  <c r="V17" i="12"/>
  <c r="V16" i="12" s="1"/>
  <c r="G18" i="12"/>
  <c r="G19" i="12"/>
  <c r="I19" i="12"/>
  <c r="I18" i="12" s="1"/>
  <c r="K19" i="12"/>
  <c r="K18" i="12" s="1"/>
  <c r="M19" i="12"/>
  <c r="O19" i="12"/>
  <c r="O18" i="12" s="1"/>
  <c r="Q19" i="12"/>
  <c r="Q18" i="12" s="1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8" i="12"/>
  <c r="M28" i="12" s="1"/>
  <c r="I28" i="12"/>
  <c r="K28" i="12"/>
  <c r="O28" i="12"/>
  <c r="Q28" i="12"/>
  <c r="V28" i="12"/>
  <c r="V18" i="12" s="1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50" i="12"/>
  <c r="I50" i="12"/>
  <c r="K50" i="12"/>
  <c r="M50" i="12"/>
  <c r="O50" i="12"/>
  <c r="Q50" i="12"/>
  <c r="V50" i="12"/>
  <c r="G53" i="12"/>
  <c r="I53" i="12"/>
  <c r="K53" i="12"/>
  <c r="M53" i="12"/>
  <c r="O53" i="12"/>
  <c r="Q53" i="12"/>
  <c r="V53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7" i="12"/>
  <c r="I67" i="12"/>
  <c r="K67" i="12"/>
  <c r="M67" i="12"/>
  <c r="O67" i="12"/>
  <c r="Q67" i="12"/>
  <c r="V67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7" i="12"/>
  <c r="M77" i="12" s="1"/>
  <c r="I77" i="12"/>
  <c r="K77" i="12"/>
  <c r="O77" i="12"/>
  <c r="Q77" i="12"/>
  <c r="V77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91" i="12"/>
  <c r="I91" i="12"/>
  <c r="K91" i="12"/>
  <c r="M91" i="12"/>
  <c r="O91" i="12"/>
  <c r="Q91" i="12"/>
  <c r="V91" i="12"/>
  <c r="G94" i="12"/>
  <c r="I94" i="12"/>
  <c r="K94" i="12"/>
  <c r="M94" i="12"/>
  <c r="O94" i="12"/>
  <c r="Q94" i="12"/>
  <c r="V9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G111" i="12"/>
  <c r="I111" i="12"/>
  <c r="I110" i="12" s="1"/>
  <c r="K111" i="12"/>
  <c r="K110" i="12" s="1"/>
  <c r="M111" i="12"/>
  <c r="O111" i="12"/>
  <c r="O110" i="12" s="1"/>
  <c r="Q111" i="12"/>
  <c r="Q110" i="12" s="1"/>
  <c r="V111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3" i="12"/>
  <c r="M123" i="12" s="1"/>
  <c r="I123" i="12"/>
  <c r="K123" i="12"/>
  <c r="O123" i="12"/>
  <c r="Q123" i="12"/>
  <c r="V123" i="12"/>
  <c r="V110" i="12" s="1"/>
  <c r="G129" i="12"/>
  <c r="I129" i="12"/>
  <c r="K129" i="12"/>
  <c r="M129" i="12"/>
  <c r="O129" i="12"/>
  <c r="Q129" i="12"/>
  <c r="V129" i="12"/>
  <c r="G136" i="12"/>
  <c r="I136" i="12"/>
  <c r="K136" i="12"/>
  <c r="M136" i="12"/>
  <c r="O136" i="12"/>
  <c r="Q136" i="12"/>
  <c r="V136" i="12"/>
  <c r="G154" i="12"/>
  <c r="I154" i="12"/>
  <c r="K154" i="12"/>
  <c r="M154" i="12"/>
  <c r="O154" i="12"/>
  <c r="Q154" i="12"/>
  <c r="V154" i="12"/>
  <c r="K156" i="12"/>
  <c r="G157" i="12"/>
  <c r="M157" i="12" s="1"/>
  <c r="I157" i="12"/>
  <c r="I156" i="12" s="1"/>
  <c r="K157" i="12"/>
  <c r="O157" i="12"/>
  <c r="O156" i="12" s="1"/>
  <c r="Q157" i="12"/>
  <c r="Q156" i="12" s="1"/>
  <c r="V157" i="12"/>
  <c r="V156" i="12" s="1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O161" i="12"/>
  <c r="G162" i="12"/>
  <c r="I162" i="12"/>
  <c r="I161" i="12" s="1"/>
  <c r="K162" i="12"/>
  <c r="K161" i="12" s="1"/>
  <c r="M162" i="12"/>
  <c r="M161" i="12" s="1"/>
  <c r="O162" i="12"/>
  <c r="Q162" i="12"/>
  <c r="Q161" i="12" s="1"/>
  <c r="V162" i="12"/>
  <c r="G164" i="12"/>
  <c r="M164" i="12" s="1"/>
  <c r="I164" i="12"/>
  <c r="K164" i="12"/>
  <c r="O164" i="12"/>
  <c r="Q164" i="12"/>
  <c r="V164" i="12"/>
  <c r="V161" i="12" s="1"/>
  <c r="G167" i="12"/>
  <c r="M167" i="12" s="1"/>
  <c r="I167" i="12"/>
  <c r="K167" i="12"/>
  <c r="O167" i="12"/>
  <c r="Q167" i="12"/>
  <c r="V167" i="12"/>
  <c r="G169" i="12"/>
  <c r="V169" i="12"/>
  <c r="G170" i="12"/>
  <c r="I170" i="12"/>
  <c r="I169" i="12" s="1"/>
  <c r="K170" i="12"/>
  <c r="M170" i="12"/>
  <c r="M169" i="12" s="1"/>
  <c r="O170" i="12"/>
  <c r="O169" i="12" s="1"/>
  <c r="Q170" i="12"/>
  <c r="Q169" i="12" s="1"/>
  <c r="V170" i="12"/>
  <c r="G171" i="12"/>
  <c r="I171" i="12"/>
  <c r="K171" i="12"/>
  <c r="K169" i="12" s="1"/>
  <c r="M171" i="12"/>
  <c r="O171" i="12"/>
  <c r="Q171" i="12"/>
  <c r="V171" i="12"/>
  <c r="G172" i="12"/>
  <c r="I172" i="12"/>
  <c r="K172" i="12"/>
  <c r="M172" i="12"/>
  <c r="O172" i="12"/>
  <c r="Q172" i="12"/>
  <c r="V172" i="12"/>
  <c r="G174" i="12"/>
  <c r="M174" i="12" s="1"/>
  <c r="I174" i="12"/>
  <c r="I173" i="12" s="1"/>
  <c r="K174" i="12"/>
  <c r="O174" i="12"/>
  <c r="Q174" i="12"/>
  <c r="Q173" i="12" s="1"/>
  <c r="V174" i="12"/>
  <c r="V173" i="12" s="1"/>
  <c r="G205" i="12"/>
  <c r="M205" i="12" s="1"/>
  <c r="I205" i="12"/>
  <c r="K205" i="12"/>
  <c r="O205" i="12"/>
  <c r="O173" i="12" s="1"/>
  <c r="Q205" i="12"/>
  <c r="V205" i="12"/>
  <c r="G215" i="12"/>
  <c r="I215" i="12"/>
  <c r="K215" i="12"/>
  <c r="M215" i="12"/>
  <c r="O215" i="12"/>
  <c r="Q215" i="12"/>
  <c r="V215" i="12"/>
  <c r="G216" i="12"/>
  <c r="I216" i="12"/>
  <c r="K216" i="12"/>
  <c r="M216" i="12"/>
  <c r="O216" i="12"/>
  <c r="Q216" i="12"/>
  <c r="V216" i="12"/>
  <c r="G218" i="12"/>
  <c r="I218" i="12"/>
  <c r="K218" i="12"/>
  <c r="M218" i="12"/>
  <c r="O218" i="12"/>
  <c r="Q218" i="12"/>
  <c r="V218" i="12"/>
  <c r="G219" i="12"/>
  <c r="M219" i="12" s="1"/>
  <c r="I219" i="12"/>
  <c r="K219" i="12"/>
  <c r="K173" i="12" s="1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I222" i="12"/>
  <c r="Q222" i="12"/>
  <c r="V222" i="12"/>
  <c r="G223" i="12"/>
  <c r="I223" i="12"/>
  <c r="K223" i="12"/>
  <c r="K222" i="12" s="1"/>
  <c r="M223" i="12"/>
  <c r="M222" i="12" s="1"/>
  <c r="O223" i="12"/>
  <c r="O222" i="12" s="1"/>
  <c r="Q223" i="12"/>
  <c r="V223" i="12"/>
  <c r="AE227" i="12"/>
  <c r="I20" i="1"/>
  <c r="I19" i="1"/>
  <c r="I18" i="1"/>
  <c r="I62" i="1"/>
  <c r="J61" i="1" s="1"/>
  <c r="F43" i="1"/>
  <c r="G23" i="1" s="1"/>
  <c r="G43" i="1"/>
  <c r="G25" i="1" s="1"/>
  <c r="H43" i="1"/>
  <c r="I43" i="1"/>
  <c r="J42" i="1" s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5" i="1" l="1"/>
  <c r="J53" i="1"/>
  <c r="J58" i="1"/>
  <c r="J59" i="1"/>
  <c r="J56" i="1"/>
  <c r="J57" i="1"/>
  <c r="J60" i="1"/>
  <c r="J54" i="1"/>
  <c r="A27" i="1"/>
  <c r="M173" i="12"/>
  <c r="M110" i="12"/>
  <c r="M8" i="12"/>
  <c r="M18" i="12"/>
  <c r="M156" i="12"/>
  <c r="AF227" i="12"/>
  <c r="G173" i="12"/>
  <c r="G156" i="12"/>
  <c r="G16" i="12"/>
  <c r="G8" i="12"/>
  <c r="G161" i="12"/>
  <c r="I21" i="1"/>
  <c r="J41" i="1"/>
  <c r="J39" i="1"/>
  <c r="J43" i="1" s="1"/>
  <c r="J62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David</author>
  </authors>
  <commentList>
    <comment ref="S6" authorId="0" shapeId="0" xr:uid="{4C86522B-B414-4D0A-B5C3-3B6EA50B4E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C62BC1-F2C5-4045-94CE-50E8265209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<sst xmlns="http://schemas.openxmlformats.org/spreadsheetml/2006/main" count="1047" uniqueCount="377">
  <si>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</si>
  <si>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</si>
  <si>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</si>
  <si>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</si>
  <si>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</si>
  <si>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</si>
  <si>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</si>
  <si>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</si>
  <si>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</si>
  <si>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</si>
  <si>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</si>
  <si>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</si>
  <si>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</si>
  <si>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</si>
  <si>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</si>
  <si>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</si>
  <si>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</si>
  <si>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</si>
  <si>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</si>
  <si>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</si>
  <si>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</si>
  <si>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</si>
  <si>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</si>
  <si>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</si>
  <si>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</si>
  <si>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</si>
  <si>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</si>
  <si>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</si>
  <si>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</si>
  <si>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</si>
  <si>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</si>
  <si>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</si>
  <si>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</si>
  <si>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</si>
  <si>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</si>
  <si>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</si>
  <si>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</si>
  <si>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</si>
  <si>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</si>
  <si>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</si>
  <si>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</si>
  <si>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</si>
  <si>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</si>
  <si>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R-23-02</t>
  </si>
  <si>
    <t>Spádování a nová hydroizolace</t>
  </si>
  <si>
    <t>O-23-01</t>
  </si>
  <si>
    <t>Střecha</t>
  </si>
  <si>
    <t>Objekt:</t>
  </si>
  <si>
    <t>Rozpočet:</t>
  </si>
  <si>
    <t>S-23-083</t>
  </si>
  <si>
    <t>Vlastivědné muzeum Kyjov</t>
  </si>
  <si>
    <t>2.4.2024</t>
  </si>
  <si>
    <t>Stavba</t>
  </si>
  <si>
    <t>Stavební objekt</t>
  </si>
  <si>
    <t>Celkem za stavbu</t>
  </si>
  <si>
    <t>CZK</t>
  </si>
  <si>
    <t>#POPS</t>
  </si>
  <si>
    <t>Popis stavby: S-23-083 - Vlastivědné muzeum Kyjov</t>
  </si>
  <si>
    <t>#POPO</t>
  </si>
  <si>
    <t>Popis objektu: O-23-01 - Střecha</t>
  </si>
  <si>
    <t>#POPR</t>
  </si>
  <si>
    <t>Popis rozpočtu: R-23-02 - Spádování a nová hydroizolace</t>
  </si>
  <si>
    <t>Rekapitulace dílů</t>
  </si>
  <si>
    <t>Typ dílu</t>
  </si>
  <si>
    <t>94</t>
  </si>
  <si>
    <t>Lešení a stavební výtahy</t>
  </si>
  <si>
    <t>95</t>
  </si>
  <si>
    <t>Dokončovací konstrukce na pozemních stavbách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</si>
  <si>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</si>
  <si>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</si>
  <si>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</si>
  <si>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</si>
  <si>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</si>
  <si>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</si>
  <si>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</si>
  <si>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</si>
  <si>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</si>
  <si>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</si>
  <si>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</si>
  <si>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</si>
  <si>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</si>
  <si>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</si>
  <si>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</si>
  <si>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</si>
  <si>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</si>
  <si>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</si>
  <si>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</si>
  <si>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</si>
  <si>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</si>
  <si>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</si>
  <si>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</si>
  <si>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</si>
  <si>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</si>
  <si>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</si>
  <si>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</si>
  <si>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</si>
  <si>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</si>
  <si>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</si>
  <si>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</si>
  <si>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</si>
  <si>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</si>
  <si>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</si>
  <si>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</si>
  <si>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</si>
  <si>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</si>
  <si>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</si>
  <si>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</si>
  <si>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</si>
  <si>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</si>
  <si>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</si>
  <si>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</si>
  <si>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</si>
  <si>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946941102RT4</t>
  </si>
  <si>
    <t>Montáž sestavy pojízdného hliníkového lešení (věže) plochy 2,5 x 1,45 m, pracovní výšky do 10,2 m</t>
  </si>
  <si>
    <t>sada</t>
  </si>
  <si>
    <t>800-3</t>
  </si>
  <si>
    <t>RTS 24/ I</t>
  </si>
  <si>
    <t>Práce</t>
  </si>
  <si>
    <t>Běžná</t>
  </si>
  <si>
    <t>POL1_</t>
  </si>
  <si>
    <t>946941192RT4</t>
  </si>
  <si>
    <t>Pronájem pojízdného hliníkového lešení plochy 2,5 x 1,45 m, pracovní výšky do 10,2 m</t>
  </si>
  <si>
    <t>den</t>
  </si>
  <si>
    <t>946941501R00</t>
  </si>
  <si>
    <t xml:space="preserve">Dovoz a odvoz hliníkového pojízdného lešení </t>
  </si>
  <si>
    <t>kompl</t>
  </si>
  <si>
    <t>RTS 23/ II</t>
  </si>
  <si>
    <t>(do šesti sad)</t>
  </si>
  <si>
    <t>SPI</t>
  </si>
  <si>
    <t>946941802RT4</t>
  </si>
  <si>
    <t>Demontáž sestavy pojízdného hliníkového lešení (věže) plochy 2,5 x 1,45 m, pracovní výšky do 10,3 m</t>
  </si>
  <si>
    <t>762991111R00</t>
  </si>
  <si>
    <t>Stavební vrátek pro dopravu materiálu montáž a demontáž stavebního vrátku</t>
  </si>
  <si>
    <t>m</t>
  </si>
  <si>
    <t>800-762</t>
  </si>
  <si>
    <t>762991121R00</t>
  </si>
  <si>
    <t>Stavební vrátek pro dopravu materiálu pronájem lanového stavebního vrátku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</si>
  <si>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</si>
  <si>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</si>
  <si>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m2</t>
  </si>
  <si>
    <t>801-1</t>
  </si>
  <si>
    <t>711777588R00</t>
  </si>
  <si>
    <t>Provedení detailů termoplasty na plášťovou troubu D do 200 mm</t>
  </si>
  <si>
    <t>kus</t>
  </si>
  <si>
    <t>800-711</t>
  </si>
  <si>
    <t>711777688R00</t>
  </si>
  <si>
    <t>Provedení detailů termoplasty na plášťovou troubu D přes 200 do 500 mm</t>
  </si>
  <si>
    <t>711777788R00</t>
  </si>
  <si>
    <t>Provedení detailů termoplasty na plášťovou troubu D přes 500 do 1000 mm</t>
  </si>
  <si>
    <t>711778088R00</t>
  </si>
  <si>
    <t>Provedení detailů termoplasty opracování kotevních prostupů</t>
  </si>
  <si>
    <t>712300832R00</t>
  </si>
  <si>
    <t xml:space="preserve">Odstranění povlakové krytiny a mechu na střechách plochých do 10° povlakové krytiny  dvouvrstvé,  </t>
  </si>
  <si>
    <t>horní strana atiky : (10,41+16,03+11,3+3+5,26+12,85)*0,5</t>
  </si>
  <si>
    <t>VV</t>
  </si>
  <si>
    <t>vnitřní strana atiky : (10,41+16,03+11,3+3+5,26+12,85)*0,3</t>
  </si>
  <si>
    <t>podél atiky pro doplnění spáry : (10,41+16,03+11,3+3+5,26+12,85)*0,6</t>
  </si>
  <si>
    <t>u vpusti : 1*2</t>
  </si>
  <si>
    <t>712300951RT4</t>
  </si>
  <si>
    <t>Oprava povlakové krytiny střech plochých do 10° oprava boulí NAIP pásy přitavením</t>
  </si>
  <si>
    <t>příplatek za správkový kus,</t>
  </si>
  <si>
    <t>plocha střechy 20% : (219,98-(3,6*3,9))*0,2</t>
  </si>
  <si>
    <t>výtahová šachta 20% : (4,1*4,4)*0,2</t>
  </si>
  <si>
    <t>712311101RZ1</t>
  </si>
  <si>
    <t>Povlakové krytiny střech do 10° za studena nátěrem 1 x, penetračním nebo asfaltovým lakem, včetně dodávky materiálu</t>
  </si>
  <si>
    <t>712341559RV1</t>
  </si>
  <si>
    <t>Povlakové krytiny střech do 10° pásy přitavením v celé ploše, 1 vrstva, včetně dodávky pásu izolačního z oxidovaného asfaltu natavitelného; nosná vložka skelná tkanina</t>
  </si>
  <si>
    <t>Odkaz na mn. položky pořadí 12 : 84,39000</t>
  </si>
  <si>
    <t>712348105RT4</t>
  </si>
  <si>
    <t>Povlakové krytiny střech do 10° pásy přitavením Doplňkové konstrukce k povlakovým krytinám do 10°C z asfaltových pásů Prostup parozábranou, průměru 125 mm, s manžetou z modifikovaného asfaltového pásu</t>
  </si>
  <si>
    <t xml:space="preserve">  včetně dodávek výrobků</t>
  </si>
  <si>
    <t>712351111RT2</t>
  </si>
  <si>
    <t>Povlakové krytiny střech do 10° samolepicími pásy 1 vrstva, včetně dodávky samolepicího asfaltového pásu</t>
  </si>
  <si>
    <t>712372111RV1</t>
  </si>
  <si>
    <t xml:space="preserve">Povlakové krytiny střech do 10° z termoplastické fólie kotvené do betonu, 4 kotvy/m2, při tl. izolace do 300 mm, bez dodávky fólie,  </t>
  </si>
  <si>
    <t>Odkaz na mn. položky pořadí 25 : 253,22000</t>
  </si>
  <si>
    <t>712378004R00</t>
  </si>
  <si>
    <t>Povlakové krytiny střech do 10° z termoplastické fólie Klempířské doplňky k povlakovým krytinám z fólií závětrná lišta, RŠ 250 mm, z pozinkovaného plechu s povrchovou úpravou PVC</t>
  </si>
  <si>
    <t>atika : (10,41+0,5+4,1+16,03+11,3+3+5,26+12,85+4,1+0,5)</t>
  </si>
  <si>
    <t>712378005R00</t>
  </si>
  <si>
    <t>Povlakové krytiny střech do 10° z termoplastické fólie Klempířské doplňky k povlakovým krytinám z fólií stěnová lišta vyhnutá, RŠ 70 mm, z pozinkovaného plechu s povrchovou úpravou PVC</t>
  </si>
  <si>
    <t>komín : 0,7*2+1,2*2</t>
  </si>
  <si>
    <t>sloupky atiky 2 : (0,5*2+0,4*2)*11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</si>
  <si>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</si>
  <si>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</si>
  <si>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vnitřní roh atiky : (10,41+16,03+11,3+3+5,26+12,85)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</si>
  <si>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</si>
  <si>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</si>
  <si>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712378008R00</t>
  </si>
  <si>
    <t>Povlakové krytiny střech do 10° z termoplastické fólie Klempířské doplňky k povlakovým krytinám z fólií pásek, RŠ 50 mm, z pozinkovaného plechu s povrchovou úpravou PVC</t>
  </si>
  <si>
    <t>Odkaz na mn. položky pořadí 20 : 23,60000</t>
  </si>
  <si>
    <t>712378101RT4</t>
  </si>
  <si>
    <t>Povlakové krytiny střech do 10° z termoplastické fólie Klempířské doplňky k povlakovým krytinám z fólií odvětrání kanalizace, průměr 125 mm, s manžetou z fólie z měkčeného PVC</t>
  </si>
  <si>
    <t>712391171RT1</t>
  </si>
  <si>
    <t>Textílie na střechách do 10° podkladní, položení - bez dodávky textílie</t>
  </si>
  <si>
    <t>plocha : 220-(3,6*3,9)</t>
  </si>
  <si>
    <t>nad výtahovou šachtou : (4,1*4,35)</t>
  </si>
  <si>
    <t>712811102RZ1</t>
  </si>
  <si>
    <t>Samostatné vytažení izolačního povlaku za studena nátěrem 1 x, asfaltovým lakem, včetně dodávky materiálu</t>
  </si>
  <si>
    <t>na konstrukce převyšující úroveň střechy,</t>
  </si>
  <si>
    <t>712851559RZ2</t>
  </si>
  <si>
    <t>Samostatné vytažení izolace, samolepicími pásy 1 vrstva, včetně dodávky modifikovaného asfaltového pásu</t>
  </si>
  <si>
    <t>Odkaz na mn. položky pořadí 26 : 17,65500</t>
  </si>
  <si>
    <t>712871801RT1</t>
  </si>
  <si>
    <t>Samostatné vytažení izolačního povlaku termoplasty 1 vrstva, materiál ve specifikaci, bez rozlišení tloušťky fólie</t>
  </si>
  <si>
    <t>komín : (0,7*2+1,2*2)*0,2</t>
  </si>
  <si>
    <t>sloupky atiky 2 : (0,5*2+0,4*2)*11*0,2</t>
  </si>
  <si>
    <t>712891171RT1</t>
  </si>
  <si>
    <t>Samostatné vytažení textilie podkladní, bez dodávky textilie</t>
  </si>
  <si>
    <t>712964703R00</t>
  </si>
  <si>
    <t>Zesílení spár pryžemi  , zesílení koutů, rohů a hran fólií</t>
  </si>
  <si>
    <t>Odkaz na mn. položky pořadí 22 : 82,45000</t>
  </si>
  <si>
    <t>Odkaz na mn. položky pořadí 21 : 58,85000</t>
  </si>
  <si>
    <t>712997003R00</t>
  </si>
  <si>
    <t>Přilepení polystyrenových klínů do lepidla</t>
  </si>
  <si>
    <t>podél atiky pro doplnění spáry : (10,41+16,03+11,3+3+5,26+12,85)</t>
  </si>
  <si>
    <t>28322206R</t>
  </si>
  <si>
    <t>Fólie hladká hydroizolační tl = 1,80 mm; materiál: PVC-P; nosná vložka: PES tkanina</t>
  </si>
  <si>
    <t>SPCM</t>
  </si>
  <si>
    <t>Specifikace</t>
  </si>
  <si>
    <t>POL3_</t>
  </si>
  <si>
    <t>Odkaz na mn. položky pořadí 18 : 253,22000</t>
  </si>
  <si>
    <t>Koeficient : 0,2</t>
  </si>
  <si>
    <t>Odkaz na mn. položky pořadí 28 : 22,37500</t>
  </si>
  <si>
    <t>Koeficient : 0,3</t>
  </si>
  <si>
    <t>63152902R</t>
  </si>
  <si>
    <t>Výrobek izolační pro budovy z minerální vlny (MW) tvar: atikový klín; tloušťka d = 50,0 mm</t>
  </si>
  <si>
    <t>Odkaz na mn. položky pořadí 31 : 58,85000</t>
  </si>
  <si>
    <t>69366195R</t>
  </si>
  <si>
    <t>Geosyntetika typ: geotextilie; skladba: skelné vlákno; plošná hmotnost = 120 g/m2; Pevnost v tahu podélně = 8,0 kN/m; Pevnost v tahu příčně = 3,5 kN/m</t>
  </si>
  <si>
    <t/>
  </si>
  <si>
    <t>nad výtahovou šachtou : -(4,1*4,35)</t>
  </si>
  <si>
    <t>Mezisoučet</t>
  </si>
  <si>
    <t>69366199R</t>
  </si>
  <si>
    <t>Geosyntetika typ: geotextilie; netkaná; materiál: PP; tl (2 kPa) = 4,0 mm; plošná hmotnost = 500 g/m2; Pevnost v tahu podélně = 33,0 kN/m; Pevnost v tahu příčně = 19,0 kN/m</t>
  </si>
  <si>
    <t>nad výtahovou šachtou : (4,1*4,35)*1,3</t>
  </si>
  <si>
    <t>998712202R00</t>
  </si>
  <si>
    <t>Přesun hmot pro povlakové krytiny v objektech výšky přes 6 do 12 m</t>
  </si>
  <si>
    <t>Přesun hmot</t>
  </si>
  <si>
    <t>POL7_</t>
  </si>
  <si>
    <t>50 m vodorovně</t>
  </si>
  <si>
    <t>713100941R00</t>
  </si>
  <si>
    <t>Oprava izolace běžných stavebních konstrukcí příplatek k ceně izolací stavebních konstrukcí za správkový kus vyspravení  střech</t>
  </si>
  <si>
    <t>800-713</t>
  </si>
  <si>
    <t>713103311R00</t>
  </si>
  <si>
    <t>Odstranění tepelné izolace z desek, lamel, rohoží, pásů a foukané izolace stěn, přilepené k podkladu, z desek z expandovaného polystyrenu, tloušťky do 100 mm</t>
  </si>
  <si>
    <t>Odkaz na mn. položky pořadí 40 : 17,65500</t>
  </si>
  <si>
    <t>713104312R00</t>
  </si>
  <si>
    <t>Odstranění tepelné izolace z desek, lamel, rohoží, pásů a foukané izolace plochých střech, přilepené k podkladu, z desek z expandovaného polystyrenu, tloušťky od 100 mm do 200 mm</t>
  </si>
  <si>
    <t>podél atiky pro doplnění spáry : (10,41+16,03+11,3+3+5,26+12,85)*0,5</t>
  </si>
  <si>
    <t>713131163RU8</t>
  </si>
  <si>
    <t>Montáž izolace lepením a zajištění hmoždinkami doplňkové práce a kotvené hmoždinkami, 8 kusů/m2, lepidlo cementové, včetně dodávky lepidla, přídavných talířků a miner. zátek; bez dodávky hmoždinek</t>
  </si>
  <si>
    <t>vnitřní roh atiky : (10,41+16,03+11,3+3+5,26+12,85)*0,3</t>
  </si>
  <si>
    <t>713141124R00</t>
  </si>
  <si>
    <t>Montáž tepelné izolace plochých střech lepená na pruhy z PU lepidla</t>
  </si>
  <si>
    <t>Odkaz na mn. položky pořadí 39 : 31,42500</t>
  </si>
  <si>
    <t>horní strana atiky - rovná deska : (10,41+16,03+11,3+3+5,26+12,85)*0,5</t>
  </si>
  <si>
    <t>713141714R00</t>
  </si>
  <si>
    <t>Pokládka střešních spádových klínů na pruhy lepidla, jedné vrstvy desek</t>
  </si>
  <si>
    <t>spádová vrstva atiky (6,7%) : (10,41+4,1+16,03+11,3+3+5,26+12,85+4,1)*0,6</t>
  </si>
  <si>
    <t>28375705R</t>
  </si>
  <si>
    <t>Výrobek izolační pro budovy z pěnového polystyrenu (EPS) tvar: deska; OH = 25 kg/m3; lambda = 0,035 W/(m.K); pevnost v tlaku CS 150 kPa</t>
  </si>
  <si>
    <t>m3</t>
  </si>
  <si>
    <t>Odkaz na mn. položky pořadí 39 : 31,42500*0,2</t>
  </si>
  <si>
    <t>horní strana atiky : (10,41+16,03+11,3+3+5,26+12,85)*0,5*0,12</t>
  </si>
  <si>
    <t>Odkaz na mn. položky pořadí 40 : 17,65500*0,12</t>
  </si>
  <si>
    <t>28375973R</t>
  </si>
  <si>
    <t>Výrobek izolační pro budovy z pěnového polystyrenu (EPS) tvar: spádová deska; označení: S; OH = 30 kg/m3; lambda = 0,034 W/(m.K); pevnost v tlaku CS 200 kPa</t>
  </si>
  <si>
    <t>spádová vrstva atiky (10%) : (10,41+4,1+16,03+11,3+3+5,26+12,85+4,1)*0,6*0,05</t>
  </si>
  <si>
    <t xml:space="preserve">Ozn. | ks | min tl. [mm] | max tl. [mm] : </t>
  </si>
  <si>
    <t>0 | 2 | 50 | 50 : 0,1</t>
  </si>
  <si>
    <t>A | 24 | 50 | 70 : 1,44</t>
  </si>
  <si>
    <t>B | 40 | 70 | 90 : 3,2</t>
  </si>
  <si>
    <t>C | 53 | 90 | 110 : 5,30</t>
  </si>
  <si>
    <t>D | 53 | 110 | 130 : 6,36</t>
  </si>
  <si>
    <t>E | 40 | 130 | 150 : 5,6</t>
  </si>
  <si>
    <t>F | 28 | 150 | 170 : 4,48</t>
  </si>
  <si>
    <t>G | 15 | 170 | 190 : 2,7</t>
  </si>
  <si>
    <t>H | 8 | 190 | 210 : 1,6</t>
  </si>
  <si>
    <t>I | 5 | 210 | 230 : 1,1</t>
  </si>
  <si>
    <t>998713202R00</t>
  </si>
  <si>
    <t>Přesun hmot pro izolace tepelné v objektech výšky do 12 m</t>
  </si>
  <si>
    <t>721210822R00</t>
  </si>
  <si>
    <t>Demontáž vpusti střešní , DN 100</t>
  </si>
  <si>
    <t>800-721</t>
  </si>
  <si>
    <t>721231114R00</t>
  </si>
  <si>
    <t>Střešní vtoky vtok pro střechu s povlakovou krytinou, střecha zateplená, výška izolace do 300 mm, D 75, 110, 125 mm, včetně dodávky materiálu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</si>
  <si>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</si>
  <si>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</si>
  <si>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</si>
  <si>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762441113R00</t>
  </si>
  <si>
    <t>Obložení atiky montáž z dřevoštěpkových desek, 1 vrstva, připevnění hmoždinkami a šrouby</t>
  </si>
  <si>
    <t>spádová vrstva (10%) : (10,41+4,1+16,03+11,3+3+5,26+12,85+4,1)*0,6</t>
  </si>
  <si>
    <t>606233007R</t>
  </si>
  <si>
    <t>překližka vodovzdorná; BR; jakost S/BB; tl = 24,0 mm; š = 3 000 mm; h = 1 500,0 mm; počet vrstev 17</t>
  </si>
  <si>
    <t>Odkaz na mn. položky pořadí 49 : 40,23000</t>
  </si>
  <si>
    <t>998762202R00</t>
  </si>
  <si>
    <t>Přesun hmot pro konstrukce tesařské v objektech výšky do 12 m</t>
  </si>
  <si>
    <t>210220021T01</t>
  </si>
  <si>
    <t>Demontáž stávajícího hromosvodu</t>
  </si>
  <si>
    <t>kpl</t>
  </si>
  <si>
    <t>Vlastní</t>
  </si>
  <si>
    <t>Indiv</t>
  </si>
  <si>
    <t>210890202R00</t>
  </si>
  <si>
    <t>Revize hromosvodu</t>
  </si>
  <si>
    <t>soubor</t>
  </si>
  <si>
    <t>210200020R01</t>
  </si>
  <si>
    <t>Zpětná montáž hromosvodu</t>
  </si>
  <si>
    <t>Agregovaná položka</t>
  </si>
  <si>
    <t>POL2_</t>
  </si>
  <si>
    <t>979990121R00</t>
  </si>
  <si>
    <t>Poplatek za uložení, asfaltové pásy,  , skupina 17 03 02 z Katalogu odpadů</t>
  </si>
  <si>
    <t>t</t>
  </si>
  <si>
    <t>801-3</t>
  </si>
  <si>
    <t>Odkaz na dem. hmot. položky pořadí 8 : 0,00000</t>
  </si>
  <si>
    <t>Odkaz na dem. hmot. položky pořadí 9 : 0,00000</t>
  </si>
  <si>
    <t>Odkaz na dem. hmot. položky pořadí 10 : 0,00000</t>
  </si>
  <si>
    <t>Odkaz na dem. hmot. položky pořadí 11 : 0,00000</t>
  </si>
  <si>
    <t>Odkaz na dem. hmot. položky pořadí 12 : 0,84390</t>
  </si>
  <si>
    <t>Odkaz na dem. hmot. položky pořadí 13 : 0,62714</t>
  </si>
  <si>
    <t>Odkaz na dem. hmot. položky pořadí 14 : 0,00000</t>
  </si>
  <si>
    <t>Odkaz na dem. hmot. položky pořadí 15 : 0,00000</t>
  </si>
  <si>
    <t>Odkaz na dem. hmot. položky pořadí 17 : 0,00000</t>
  </si>
  <si>
    <t>Odkaz na dem. hmot. položky pořadí 18 : 0,00000</t>
  </si>
  <si>
    <t>Hodnota z bývalého odkazu. : 0</t>
  </si>
  <si>
    <t>Odkaz na dem. hmot. položky pořadí 19 : 0,00000</t>
  </si>
  <si>
    <t>Odkaz na dem. hmot. položky pořadí 20 : 0,00000</t>
  </si>
  <si>
    <t>Odkaz na dem. hmot. položky pořadí 21 : 0,00000</t>
  </si>
  <si>
    <t>Odkaz na dem. hmot. položky pořadí 22 : 0,00000</t>
  </si>
  <si>
    <t>Odkaz na dem. hmot. položky pořadí 23 : 0,00000</t>
  </si>
  <si>
    <t>Odkaz na dem. hmot. položky pořadí 24 : 0,00000</t>
  </si>
  <si>
    <t>Odkaz na dem. hmot. položky pořadí 16 : 0,00000</t>
  </si>
  <si>
    <t>Odkaz na dem. hmot. položky pořadí 25 : 0,00000</t>
  </si>
  <si>
    <t>Odkaz na dem. hmot. položky pořadí 26 : 0,00000</t>
  </si>
  <si>
    <t>Odkaz na dem. hmot. položky pořadí 27 : 0,00000</t>
  </si>
  <si>
    <t>Odkaz na dem. hmot. položky pořadí 28 : 0,00000</t>
  </si>
  <si>
    <t>Odkaz na dem. hmot. položky pořadí 29 : 0,00000</t>
  </si>
  <si>
    <t>Odkaz na dem. hmot. položky pořadí 30 : 0,00000</t>
  </si>
  <si>
    <t>Odkaz na dem. hmot. položky pořadí 31 : 0,00000</t>
  </si>
  <si>
    <t>Odkaz na dem. hmot. položky pořadí 32 : 0,00000</t>
  </si>
  <si>
    <t>Odkaz na dem. hmot. položky pořadí 33 : 0,00000</t>
  </si>
  <si>
    <t>Odkaz na dem. hmot. položky pořadí 34 : 0,00000</t>
  </si>
  <si>
    <t>979990146R00</t>
  </si>
  <si>
    <t>Poplatek za uložení, čistý polystyren, čistá minerální a skelná vata,  , skupina 17 06 04 z Katalogu odpadů</t>
  </si>
  <si>
    <t>Odkaz na dem. hmot. položky pořadí 37 : 0,00000</t>
  </si>
  <si>
    <t>Odkaz na dem. hmot. položky pořadí 38 : 0,05526</t>
  </si>
  <si>
    <t>Odkaz na dem. hmot. položky pořadí 39 : 0,13607</t>
  </si>
  <si>
    <t>Odkaz na dem. hmot. položky pořadí 40 : 0,00000</t>
  </si>
  <si>
    <t>Odkaz na dem. hmot. položky pořadí 41 : 0,00000</t>
  </si>
  <si>
    <t>Odkaz na dem. hmot. položky pořadí 43 : 0,00000</t>
  </si>
  <si>
    <t>Odkaz na dem. hmot. položky pořadí 44 : 0,00000</t>
  </si>
  <si>
    <t>Odkaz na dem. hmot. položky pořadí 46 : 0,03410</t>
  </si>
  <si>
    <t>Odkaz na dem. hmot. položky pořadí 47 : 0,00000</t>
  </si>
  <si>
    <t>979011111R00</t>
  </si>
  <si>
    <t>Svislá doprava suti a vybouraných hmot za prvé podlaží nad nebo pod základním podlažím</t>
  </si>
  <si>
    <t>Přesun suti</t>
  </si>
  <si>
    <t>POL8_</t>
  </si>
  <si>
    <t>979086213R00</t>
  </si>
  <si>
    <t xml:space="preserve">Vodorovná doprava po suchu nebo naložení nakládání vybouraných hmot na dopravní prostředky pro vodorovnou dopravu,  </t>
  </si>
  <si>
    <t>831-2</t>
  </si>
  <si>
    <t>vybouraných hmot se složením a hrubým urovnáním nebo přeložením na jiný dopravní prostředek, nebo nakládání na dopravní prostředek pro vodorovnou dopravu,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</si>
  <si>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</si>
  <si>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</si>
  <si>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</si>
  <si>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</si>
  <si>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</si>
  <si>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</si>
  <si>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</si>
  <si>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</si>
  <si>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03100OA0</t>
  </si>
  <si>
    <t>ZAŘÍZENÍ STAVENIŠTĚ - ZŘÍZENÍ, PROVOZ, DEMONTÁŽ</t>
  </si>
  <si>
    <t>KPL</t>
  </si>
  <si>
    <t>POP</t>
  </si>
  <si>
    <t>Spojené náklady na připojení vody a elektřiny z daného objektu.</t>
  </si>
  <si>
    <t>SUM</t>
  </si>
  <si>
    <t>Přistavění mobilního záchodu po dobu stavby (2 měsíce). Oplocení stavby 49mb na 2 měsíce včetně dopravy na stavbu.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</si>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</sst>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21" fillId="0" borderId="18" xfId="0" applyNumberFormat="1" applyFont="1" applyBorder="1" applyAlignment="1">
      <alignment vertical="top" wrapText="1"/>
    </xf>
    <xf numFmtId="0" fontId="21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21" fillId="0" borderId="18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bTVv5gt/YdS6uQKVuIYSwG3eQVsn7Szx7uuCpz6YRFAFe7JruzHtfUAKI7jMv1O/1btAsO9trV0Y2I8Wu7anw==" saltValue="ku9auX7vEdgjP/G7UeA0X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16232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SUMIF(F53:F61,A16,I53:I61)+SUMIF(F53:F61,"PSU",I53:I61)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SUMIF(F53:F61,A17,I53:I61)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SUMIF(F53:F61,A18,I53:I61)</f>
        <v>0</v>
      </c>
      <c r="J18" s="85"/>
    </row>
    <row r="19" spans="1:10" ht="23.25" customHeight="1" x14ac:dyDescent="0.2">
      <c r="A19" s="199" t="s">
        <v>81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SUMIF(F53:F61,A19,I53:I61)</f>
        <v>0</v>
      </c>
      <c r="J19" s="85"/>
    </row>
    <row r="20" spans="1:10" ht="23.25" customHeight="1" x14ac:dyDescent="0.2">
      <c r="A20" s="199" t="s">
        <v>82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SUMIF(F53:F61,A20,I53:I61)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52</v>
      </c>
      <c r="C39" s="148"/>
      <c r="D39" s="148"/>
      <c r="E39" s="148"/>
      <c r="F39" s="149">
        <f>'O-23-01 R-23-02 Pol'!AE227</f>
        <v>0</v>
      </c>
      <c r="G39" s="150">
        <f>'O-23-01 R-23-02 Pol'!AF227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4"/>
      <c r="C40" s="155" t="s">
        <v>53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'O-23-01 R-23-02 Pol'!AE227</f>
        <v>0</v>
      </c>
      <c r="G41" s="157">
        <f>'O-23-01 R-23-02 Pol'!AF227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'O-23-01 R-23-02 Pol'!AE227</f>
        <v>0</v>
      </c>
      <c r="G42" s="151">
        <f>'O-23-01 R-23-02 Pol'!AF227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62" t="s">
        <v>54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50" spans="1:10" ht="15.75" x14ac:dyDescent="0.25">
      <c r="B50" s="178" t="s">
        <v>62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63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64</v>
      </c>
      <c r="C53" s="187" t="s">
        <v>65</v>
      </c>
      <c r="D53" s="188"/>
      <c r="E53" s="188"/>
      <c r="F53" s="195" t="s">
        <v>24</v>
      </c>
      <c r="G53" s="196"/>
      <c r="H53" s="196"/>
      <c r="I53" s="196">
        <f>'O-23-01 R-23-02 Pol'!G8</f>
        <v>0</v>
      </c>
      <c r="J53" s="192" t="str">
        <f>IF(I62=0,"",I53/I62*100)</f>
        <v/>
      </c>
    </row>
    <row r="54" spans="1:10" ht="36.75" customHeight="1" x14ac:dyDescent="0.2">
      <c r="A54" s="181"/>
      <c r="B54" s="186" t="s">
        <v>66</v>
      </c>
      <c r="C54" s="187" t="s">
        <v>67</v>
      </c>
      <c r="D54" s="188"/>
      <c r="E54" s="188"/>
      <c r="F54" s="195" t="s">
        <v>24</v>
      </c>
      <c r="G54" s="196"/>
      <c r="H54" s="196"/>
      <c r="I54" s="196">
        <f>'O-23-01 R-23-02 Pol'!G16</f>
        <v>0</v>
      </c>
      <c r="J54" s="192" t="str">
        <f>IF(I62=0,"",I54/I62*100)</f>
        <v/>
      </c>
    </row>
    <row r="55" spans="1:10" ht="36.75" customHeight="1" x14ac:dyDescent="0.2">
      <c r="A55" s="181"/>
      <c r="B55" s="186" t="s">
        <v>68</v>
      </c>
      <c r="C55" s="187" t="s">
        <v>69</v>
      </c>
      <c r="D55" s="188"/>
      <c r="E55" s="188"/>
      <c r="F55" s="195" t="s">
        <v>25</v>
      </c>
      <c r="G55" s="196"/>
      <c r="H55" s="196"/>
      <c r="I55" s="196">
        <f>'O-23-01 R-23-02 Pol'!G18</f>
        <v>0</v>
      </c>
      <c r="J55" s="192" t="str">
        <f>IF(I62=0,"",I55/I62*100)</f>
        <v/>
      </c>
    </row>
    <row r="56" spans="1:10" ht="36.75" customHeight="1" x14ac:dyDescent="0.2">
      <c r="A56" s="181"/>
      <c r="B56" s="186" t="s">
        <v>70</v>
      </c>
      <c r="C56" s="187" t="s">
        <v>71</v>
      </c>
      <c r="D56" s="188"/>
      <c r="E56" s="188"/>
      <c r="F56" s="195" t="s">
        <v>25</v>
      </c>
      <c r="G56" s="196"/>
      <c r="H56" s="196"/>
      <c r="I56" s="196">
        <f>'O-23-01 R-23-02 Pol'!G110</f>
        <v>0</v>
      </c>
      <c r="J56" s="192" t="str">
        <f>IF(I62=0,"",I56/I62*100)</f>
        <v/>
      </c>
    </row>
    <row r="57" spans="1:10" ht="36.75" customHeight="1" x14ac:dyDescent="0.2">
      <c r="A57" s="181"/>
      <c r="B57" s="186" t="s">
        <v>72</v>
      </c>
      <c r="C57" s="187" t="s">
        <v>73</v>
      </c>
      <c r="D57" s="188"/>
      <c r="E57" s="188"/>
      <c r="F57" s="195" t="s">
        <v>25</v>
      </c>
      <c r="G57" s="196"/>
      <c r="H57" s="196"/>
      <c r="I57" s="196">
        <f>'O-23-01 R-23-02 Pol'!G156</f>
        <v>0</v>
      </c>
      <c r="J57" s="192" t="str">
        <f>IF(I62=0,"",I57/I62*100)</f>
        <v/>
      </c>
    </row>
    <row r="58" spans="1:10" ht="36.75" customHeight="1" x14ac:dyDescent="0.2">
      <c r="A58" s="181"/>
      <c r="B58" s="186" t="s">
        <v>74</v>
      </c>
      <c r="C58" s="187" t="s">
        <v>75</v>
      </c>
      <c r="D58" s="188"/>
      <c r="E58" s="188"/>
      <c r="F58" s="195" t="s">
        <v>25</v>
      </c>
      <c r="G58" s="196"/>
      <c r="H58" s="196"/>
      <c r="I58" s="196">
        <f>'O-23-01 R-23-02 Pol'!G161</f>
        <v>0</v>
      </c>
      <c r="J58" s="192" t="str">
        <f>IF(I62=0,"",I58/I62*100)</f>
        <v/>
      </c>
    </row>
    <row r="59" spans="1:10" ht="36.75" customHeight="1" x14ac:dyDescent="0.2">
      <c r="A59" s="181"/>
      <c r="B59" s="186" t="s">
        <v>76</v>
      </c>
      <c r="C59" s="187" t="s">
        <v>77</v>
      </c>
      <c r="D59" s="188"/>
      <c r="E59" s="188"/>
      <c r="F59" s="195" t="s">
        <v>26</v>
      </c>
      <c r="G59" s="196"/>
      <c r="H59" s="196"/>
      <c r="I59" s="196">
        <f>'O-23-01 R-23-02 Pol'!G169</f>
        <v>0</v>
      </c>
      <c r="J59" s="192" t="str">
        <f>IF(I62=0,"",I59/I62*100)</f>
        <v/>
      </c>
    </row>
    <row r="60" spans="1:10" ht="36.75" customHeight="1" x14ac:dyDescent="0.2">
      <c r="A60" s="181"/>
      <c r="B60" s="186" t="s">
        <v>78</v>
      </c>
      <c r="C60" s="187" t="s">
        <v>79</v>
      </c>
      <c r="D60" s="188"/>
      <c r="E60" s="188"/>
      <c r="F60" s="195" t="s">
        <v>80</v>
      </c>
      <c r="G60" s="196"/>
      <c r="H60" s="196"/>
      <c r="I60" s="196">
        <f>'O-23-01 R-23-02 Pol'!G173</f>
        <v>0</v>
      </c>
      <c r="J60" s="192" t="str">
        <f>IF(I62=0,"",I60/I62*100)</f>
        <v/>
      </c>
    </row>
    <row r="61" spans="1:10" ht="36.75" customHeight="1" x14ac:dyDescent="0.2">
      <c r="A61" s="181"/>
      <c r="B61" s="186" t="s">
        <v>81</v>
      </c>
      <c r="C61" s="187" t="s">
        <v>27</v>
      </c>
      <c r="D61" s="188"/>
      <c r="E61" s="188"/>
      <c r="F61" s="195" t="s">
        <v>81</v>
      </c>
      <c r="G61" s="196"/>
      <c r="H61" s="196"/>
      <c r="I61" s="196">
        <f>'O-23-01 R-23-02 Pol'!G222</f>
        <v>0</v>
      </c>
      <c r="J61" s="192" t="str">
        <f>IF(I62=0,"",I61/I62*100)</f>
        <v/>
      </c>
    </row>
    <row r="62" spans="1:10" ht="25.5" customHeight="1" x14ac:dyDescent="0.2">
      <c r="A62" s="182"/>
      <c r="B62" s="189" t="s">
        <v>1</v>
      </c>
      <c r="C62" s="190"/>
      <c r="D62" s="191"/>
      <c r="E62" s="191"/>
      <c r="F62" s="197"/>
      <c r="G62" s="198"/>
      <c r="H62" s="198"/>
      <c r="I62" s="198">
        <f>SUM(I53:I61)</f>
        <v>0</v>
      </c>
      <c r="J62" s="193">
        <f>SUM(J53:J61)</f>
        <v>0</v>
      </c>
    </row>
    <row r="63" spans="1:10" x14ac:dyDescent="0.2">
      <c r="F63" s="135"/>
      <c r="G63" s="135"/>
      <c r="H63" s="135"/>
      <c r="I63" s="135"/>
      <c r="J63" s="194"/>
    </row>
    <row r="64" spans="1:10" x14ac:dyDescent="0.2">
      <c r="F64" s="135"/>
      <c r="G64" s="135"/>
      <c r="H64" s="135"/>
      <c r="I64" s="135"/>
      <c r="J64" s="194"/>
    </row>
    <row r="65" spans="6:10" x14ac:dyDescent="0.2">
      <c r="F65" s="135"/>
      <c r="G65" s="135"/>
      <c r="H65" s="135"/>
      <c r="I65" s="135"/>
      <c r="J65" s="194"/>
    </row>
  </sheetData>
  <sheetProtection algorithmName="SHA-512" hashValue="BMfMRB+s++f9AQuGTG2hq2TVMACGbpAeOuDEPvHNaMaMmdUCun/sx9Jzb2938Y4Se6+8eRAW+WDGTL8P74vCng==" saltValue="YZ3Y/oWCadfL3ca6TOy4N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Scgv2OGE/0YX0otE4r3BmevK7RrsXEndqUVhd6I1YwjFbgPLmSB0aqkCqgAVY0Q6KHxjZQe7CZ0mkjUuzO+HMA==" saltValue="G0hU3uNWI79QnJ6IqV7Qa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A64B-929C-43BF-AF23-D0502AAC14D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83</v>
      </c>
      <c r="B1" s="200"/>
      <c r="C1" s="200"/>
      <c r="D1" s="200"/>
      <c r="E1" s="200"/>
      <c r="F1" s="200"/>
      <c r="G1" s="200"/>
      <c r="AG1" t="s">
        <v>84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85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79" t="s">
        <v>85</v>
      </c>
      <c r="AG3" t="s">
        <v>86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87</v>
      </c>
    </row>
    <row r="5" spans="1:60" x14ac:dyDescent="0.2">
      <c r="D5" s="10"/>
    </row>
    <row r="6" spans="1:60" ht="38.25" x14ac:dyDescent="0.2">
      <c r="A6" s="211" t="s">
        <v>88</v>
      </c>
      <c r="B6" s="213" t="s">
        <v>89</v>
      </c>
      <c r="C6" s="213" t="s">
        <v>90</v>
      </c>
      <c r="D6" s="212" t="s">
        <v>91</v>
      </c>
      <c r="E6" s="211" t="s">
        <v>92</v>
      </c>
      <c r="F6" s="210" t="s">
        <v>93</v>
      </c>
      <c r="G6" s="211" t="s">
        <v>29</v>
      </c>
      <c r="H6" s="214" t="s">
        <v>30</v>
      </c>
      <c r="I6" s="214" t="s">
        <v>94</v>
      </c>
      <c r="J6" s="214" t="s">
        <v>31</v>
      </c>
      <c r="K6" s="214" t="s">
        <v>95</v>
      </c>
      <c r="L6" s="214" t="s">
        <v>96</v>
      </c>
      <c r="M6" s="214" t="s">
        <v>97</v>
      </c>
      <c r="N6" s="214" t="s">
        <v>98</v>
      </c>
      <c r="O6" s="214" t="s">
        <v>99</v>
      </c>
      <c r="P6" s="214" t="s">
        <v>100</v>
      </c>
      <c r="Q6" s="214" t="s">
        <v>101</v>
      </c>
      <c r="R6" s="214" t="s">
        <v>102</v>
      </c>
      <c r="S6" s="214" t="s">
        <v>103</v>
      </c>
      <c r="T6" s="214" t="s">
        <v>104</v>
      </c>
      <c r="U6" s="214" t="s">
        <v>105</v>
      </c>
      <c r="V6" s="214" t="s">
        <v>106</v>
      </c>
      <c r="W6" s="214" t="s">
        <v>107</v>
      </c>
      <c r="X6" s="214" t="s">
        <v>108</v>
      </c>
      <c r="Y6" s="214" t="s">
        <v>109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35" t="s">
        <v>110</v>
      </c>
      <c r="B8" s="236" t="s">
        <v>64</v>
      </c>
      <c r="C8" s="262" t="s">
        <v>65</v>
      </c>
      <c r="D8" s="237"/>
      <c r="E8" s="238"/>
      <c r="F8" s="239"/>
      <c r="G8" s="239">
        <f>SUMIF(AG9:AG15,"&lt;&gt;NOR",G9:G15)</f>
        <v>0</v>
      </c>
      <c r="H8" s="239"/>
      <c r="I8" s="239">
        <f>SUM(I9:I15)</f>
        <v>0</v>
      </c>
      <c r="J8" s="239"/>
      <c r="K8" s="239">
        <f>SUM(K9:K15)</f>
        <v>0</v>
      </c>
      <c r="L8" s="239"/>
      <c r="M8" s="239">
        <f>SUM(M9:M15)</f>
        <v>0</v>
      </c>
      <c r="N8" s="238"/>
      <c r="O8" s="238">
        <f>SUM(O9:O15)</f>
        <v>0</v>
      </c>
      <c r="P8" s="238"/>
      <c r="Q8" s="238">
        <f>SUM(Q9:Q15)</f>
        <v>0</v>
      </c>
      <c r="R8" s="239"/>
      <c r="S8" s="239"/>
      <c r="T8" s="240"/>
      <c r="U8" s="234"/>
      <c r="V8" s="234">
        <f>SUM(V9:V15)</f>
        <v>19.649999999999999</v>
      </c>
      <c r="W8" s="234"/>
      <c r="X8" s="234"/>
      <c r="Y8" s="234"/>
      <c r="AG8" t="s">
        <v>111</v>
      </c>
    </row>
    <row r="9" spans="1:60" ht="22.5" outlineLevel="1" x14ac:dyDescent="0.2">
      <c r="A9" s="249">
        <v>1</v>
      </c>
      <c r="B9" s="250" t="s">
        <v>112</v>
      </c>
      <c r="C9" s="263" t="s">
        <v>113</v>
      </c>
      <c r="D9" s="251" t="s">
        <v>114</v>
      </c>
      <c r="E9" s="252">
        <v>1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 t="s">
        <v>115</v>
      </c>
      <c r="S9" s="254" t="s">
        <v>116</v>
      </c>
      <c r="T9" s="255" t="s">
        <v>116</v>
      </c>
      <c r="U9" s="226">
        <v>3.61</v>
      </c>
      <c r="V9" s="226">
        <f>ROUND(E9*U9,2)</f>
        <v>3.61</v>
      </c>
      <c r="W9" s="226"/>
      <c r="X9" s="226" t="s">
        <v>117</v>
      </c>
      <c r="Y9" s="226" t="s">
        <v>118</v>
      </c>
      <c r="Z9" s="215"/>
      <c r="AA9" s="215"/>
      <c r="AB9" s="215"/>
      <c r="AC9" s="215"/>
      <c r="AD9" s="215"/>
      <c r="AE9" s="215"/>
      <c r="AF9" s="215"/>
      <c r="AG9" s="215" t="s">
        <v>119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49">
        <v>2</v>
      </c>
      <c r="B10" s="250" t="s">
        <v>120</v>
      </c>
      <c r="C10" s="263" t="s">
        <v>121</v>
      </c>
      <c r="D10" s="251" t="s">
        <v>122</v>
      </c>
      <c r="E10" s="252">
        <v>60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21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 t="s">
        <v>115</v>
      </c>
      <c r="S10" s="254" t="s">
        <v>116</v>
      </c>
      <c r="T10" s="255" t="s">
        <v>116</v>
      </c>
      <c r="U10" s="226">
        <v>0</v>
      </c>
      <c r="V10" s="226">
        <f>ROUND(E10*U10,2)</f>
        <v>0</v>
      </c>
      <c r="W10" s="226"/>
      <c r="X10" s="226" t="s">
        <v>117</v>
      </c>
      <c r="Y10" s="226" t="s">
        <v>118</v>
      </c>
      <c r="Z10" s="215"/>
      <c r="AA10" s="215"/>
      <c r="AB10" s="215"/>
      <c r="AC10" s="215"/>
      <c r="AD10" s="215"/>
      <c r="AE10" s="215"/>
      <c r="AF10" s="215"/>
      <c r="AG10" s="215" t="s">
        <v>119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2">
        <v>3</v>
      </c>
      <c r="B11" s="243" t="s">
        <v>123</v>
      </c>
      <c r="C11" s="264" t="s">
        <v>124</v>
      </c>
      <c r="D11" s="244" t="s">
        <v>125</v>
      </c>
      <c r="E11" s="245">
        <v>3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 t="s">
        <v>115</v>
      </c>
      <c r="S11" s="247" t="s">
        <v>116</v>
      </c>
      <c r="T11" s="248" t="s">
        <v>126</v>
      </c>
      <c r="U11" s="226">
        <v>0</v>
      </c>
      <c r="V11" s="226">
        <f>ROUND(E11*U11,2)</f>
        <v>0</v>
      </c>
      <c r="W11" s="226"/>
      <c r="X11" s="226" t="s">
        <v>117</v>
      </c>
      <c r="Y11" s="226" t="s">
        <v>118</v>
      </c>
      <c r="Z11" s="215"/>
      <c r="AA11" s="215"/>
      <c r="AB11" s="215"/>
      <c r="AC11" s="215"/>
      <c r="AD11" s="215"/>
      <c r="AE11" s="215"/>
      <c r="AF11" s="215"/>
      <c r="AG11" s="215" t="s">
        <v>119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 x14ac:dyDescent="0.2">
      <c r="A12" s="222"/>
      <c r="B12" s="223"/>
      <c r="C12" s="265" t="s">
        <v>127</v>
      </c>
      <c r="D12" s="256"/>
      <c r="E12" s="256"/>
      <c r="F12" s="256"/>
      <c r="G12" s="25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128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2.5" outlineLevel="1" x14ac:dyDescent="0.2">
      <c r="A13" s="249">
        <v>4</v>
      </c>
      <c r="B13" s="250" t="s">
        <v>129</v>
      </c>
      <c r="C13" s="263" t="s">
        <v>130</v>
      </c>
      <c r="D13" s="251" t="s">
        <v>114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 t="s">
        <v>115</v>
      </c>
      <c r="S13" s="254" t="s">
        <v>116</v>
      </c>
      <c r="T13" s="255" t="s">
        <v>116</v>
      </c>
      <c r="U13" s="226">
        <v>2.84</v>
      </c>
      <c r="V13" s="226">
        <f>ROUND(E13*U13,2)</f>
        <v>2.84</v>
      </c>
      <c r="W13" s="226"/>
      <c r="X13" s="226" t="s">
        <v>117</v>
      </c>
      <c r="Y13" s="226" t="s">
        <v>118</v>
      </c>
      <c r="Z13" s="215"/>
      <c r="AA13" s="215"/>
      <c r="AB13" s="215"/>
      <c r="AC13" s="215"/>
      <c r="AD13" s="215"/>
      <c r="AE13" s="215"/>
      <c r="AF13" s="215"/>
      <c r="AG13" s="215" t="s">
        <v>119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49">
        <v>5</v>
      </c>
      <c r="B14" s="250" t="s">
        <v>131</v>
      </c>
      <c r="C14" s="263" t="s">
        <v>132</v>
      </c>
      <c r="D14" s="251" t="s">
        <v>133</v>
      </c>
      <c r="E14" s="252">
        <v>12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21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 t="s">
        <v>134</v>
      </c>
      <c r="S14" s="254" t="s">
        <v>116</v>
      </c>
      <c r="T14" s="255" t="s">
        <v>126</v>
      </c>
      <c r="U14" s="226">
        <v>1.1000000000000001</v>
      </c>
      <c r="V14" s="226">
        <f>ROUND(E14*U14,2)</f>
        <v>13.2</v>
      </c>
      <c r="W14" s="226"/>
      <c r="X14" s="226" t="s">
        <v>117</v>
      </c>
      <c r="Y14" s="226" t="s">
        <v>118</v>
      </c>
      <c r="Z14" s="215"/>
      <c r="AA14" s="215"/>
      <c r="AB14" s="215"/>
      <c r="AC14" s="215"/>
      <c r="AD14" s="215"/>
      <c r="AE14" s="215"/>
      <c r="AF14" s="215"/>
      <c r="AG14" s="215" t="s">
        <v>119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9">
        <v>6</v>
      </c>
      <c r="B15" s="250" t="s">
        <v>135</v>
      </c>
      <c r="C15" s="263" t="s">
        <v>136</v>
      </c>
      <c r="D15" s="251" t="s">
        <v>122</v>
      </c>
      <c r="E15" s="252">
        <v>60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21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 t="s">
        <v>134</v>
      </c>
      <c r="S15" s="254" t="s">
        <v>116</v>
      </c>
      <c r="T15" s="255" t="s">
        <v>126</v>
      </c>
      <c r="U15" s="226">
        <v>0</v>
      </c>
      <c r="V15" s="226">
        <f>ROUND(E15*U15,2)</f>
        <v>0</v>
      </c>
      <c r="W15" s="226"/>
      <c r="X15" s="226" t="s">
        <v>117</v>
      </c>
      <c r="Y15" s="226" t="s">
        <v>118</v>
      </c>
      <c r="Z15" s="215"/>
      <c r="AA15" s="215"/>
      <c r="AB15" s="215"/>
      <c r="AC15" s="215"/>
      <c r="AD15" s="215"/>
      <c r="AE15" s="215"/>
      <c r="AF15" s="215"/>
      <c r="AG15" s="215" t="s">
        <v>119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235" t="s">
        <v>110</v>
      </c>
      <c r="B16" s="236" t="s">
        <v>66</v>
      </c>
      <c r="C16" s="262" t="s">
        <v>67</v>
      </c>
      <c r="D16" s="237"/>
      <c r="E16" s="238"/>
      <c r="F16" s="239"/>
      <c r="G16" s="239">
        <f>SUMIF(AG17:AG17,"&lt;&gt;NOR",G17:G17)</f>
        <v>0</v>
      </c>
      <c r="H16" s="239"/>
      <c r="I16" s="239">
        <f>SUM(I17:I17)</f>
        <v>0</v>
      </c>
      <c r="J16" s="239"/>
      <c r="K16" s="239">
        <f>SUM(K17:K17)</f>
        <v>0</v>
      </c>
      <c r="L16" s="239"/>
      <c r="M16" s="239">
        <f>SUM(M17:M17)</f>
        <v>0</v>
      </c>
      <c r="N16" s="238"/>
      <c r="O16" s="238">
        <f>SUM(O17:O17)</f>
        <v>0</v>
      </c>
      <c r="P16" s="238"/>
      <c r="Q16" s="238">
        <f>SUM(Q17:Q17)</f>
        <v>0</v>
      </c>
      <c r="R16" s="239"/>
      <c r="S16" s="239"/>
      <c r="T16" s="240"/>
      <c r="U16" s="234"/>
      <c r="V16" s="234">
        <f>SUM(V17:V17)</f>
        <v>13.9</v>
      </c>
      <c r="W16" s="234"/>
      <c r="X16" s="234"/>
      <c r="Y16" s="234"/>
      <c r="AG16" t="s">
        <v>111</v>
      </c>
    </row>
    <row r="17" spans="1:60" ht="33.75" outlineLevel="1" x14ac:dyDescent="0.2">
      <c r="A17" s="249">
        <v>7</v>
      </c>
      <c r="B17" s="250" t="s">
        <v>137</v>
      </c>
      <c r="C17" s="263" t="s">
        <v>138</v>
      </c>
      <c r="D17" s="251" t="s">
        <v>139</v>
      </c>
      <c r="E17" s="252">
        <v>100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 t="s">
        <v>140</v>
      </c>
      <c r="S17" s="254" t="s">
        <v>116</v>
      </c>
      <c r="T17" s="255" t="s">
        <v>126</v>
      </c>
      <c r="U17" s="226">
        <v>0.13900000000000001</v>
      </c>
      <c r="V17" s="226">
        <f>ROUND(E17*U17,2)</f>
        <v>13.9</v>
      </c>
      <c r="W17" s="226"/>
      <c r="X17" s="226" t="s">
        <v>117</v>
      </c>
      <c r="Y17" s="226" t="s">
        <v>118</v>
      </c>
      <c r="Z17" s="215"/>
      <c r="AA17" s="215"/>
      <c r="AB17" s="215"/>
      <c r="AC17" s="215"/>
      <c r="AD17" s="215"/>
      <c r="AE17" s="215"/>
      <c r="AF17" s="215"/>
      <c r="AG17" s="215" t="s">
        <v>119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x14ac:dyDescent="0.2">
      <c r="A18" s="235" t="s">
        <v>110</v>
      </c>
      <c r="B18" s="236" t="s">
        <v>68</v>
      </c>
      <c r="C18" s="262" t="s">
        <v>69</v>
      </c>
      <c r="D18" s="237"/>
      <c r="E18" s="238"/>
      <c r="F18" s="239"/>
      <c r="G18" s="239">
        <f>SUMIF(AG19:AG109,"&lt;&gt;NOR",G19:G109)</f>
        <v>0</v>
      </c>
      <c r="H18" s="239"/>
      <c r="I18" s="239">
        <f>SUM(I19:I109)</f>
        <v>0</v>
      </c>
      <c r="J18" s="239"/>
      <c r="K18" s="239">
        <f>SUM(K19:K109)</f>
        <v>0</v>
      </c>
      <c r="L18" s="239"/>
      <c r="M18" s="239">
        <f>SUM(M19:M109)</f>
        <v>0</v>
      </c>
      <c r="N18" s="238"/>
      <c r="O18" s="238">
        <f>SUM(O19:O109)</f>
        <v>2.3199999999999998</v>
      </c>
      <c r="P18" s="238"/>
      <c r="Q18" s="238">
        <f>SUM(Q19:Q109)</f>
        <v>1.47</v>
      </c>
      <c r="R18" s="239"/>
      <c r="S18" s="239"/>
      <c r="T18" s="240"/>
      <c r="U18" s="234"/>
      <c r="V18" s="234">
        <f>SUM(V19:V109)</f>
        <v>411.06999999999994</v>
      </c>
      <c r="W18" s="234"/>
      <c r="X18" s="234"/>
      <c r="Y18" s="234"/>
      <c r="AG18" t="s">
        <v>111</v>
      </c>
    </row>
    <row r="19" spans="1:60" outlineLevel="1" x14ac:dyDescent="0.2">
      <c r="A19" s="249">
        <v>8</v>
      </c>
      <c r="B19" s="250" t="s">
        <v>141</v>
      </c>
      <c r="C19" s="263" t="s">
        <v>142</v>
      </c>
      <c r="D19" s="251" t="s">
        <v>143</v>
      </c>
      <c r="E19" s="252">
        <v>1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4.4200000000000003E-3</v>
      </c>
      <c r="O19" s="252">
        <f>ROUND(E19*N19,2)</f>
        <v>0</v>
      </c>
      <c r="P19" s="252">
        <v>0</v>
      </c>
      <c r="Q19" s="252">
        <f>ROUND(E19*P19,2)</f>
        <v>0</v>
      </c>
      <c r="R19" s="254" t="s">
        <v>144</v>
      </c>
      <c r="S19" s="254" t="s">
        <v>116</v>
      </c>
      <c r="T19" s="255" t="s">
        <v>126</v>
      </c>
      <c r="U19" s="226">
        <v>1.84</v>
      </c>
      <c r="V19" s="226">
        <f>ROUND(E19*U19,2)</f>
        <v>1.84</v>
      </c>
      <c r="W19" s="226"/>
      <c r="X19" s="226" t="s">
        <v>117</v>
      </c>
      <c r="Y19" s="226" t="s">
        <v>118</v>
      </c>
      <c r="Z19" s="215"/>
      <c r="AA19" s="215"/>
      <c r="AB19" s="215"/>
      <c r="AC19" s="215"/>
      <c r="AD19" s="215"/>
      <c r="AE19" s="215"/>
      <c r="AF19" s="215"/>
      <c r="AG19" s="215" t="s">
        <v>119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49">
        <v>9</v>
      </c>
      <c r="B20" s="250" t="s">
        <v>145</v>
      </c>
      <c r="C20" s="263" t="s">
        <v>146</v>
      </c>
      <c r="D20" s="251" t="s">
        <v>143</v>
      </c>
      <c r="E20" s="252">
        <v>2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8.8000000000000005E-3</v>
      </c>
      <c r="O20" s="252">
        <f>ROUND(E20*N20,2)</f>
        <v>0.02</v>
      </c>
      <c r="P20" s="252">
        <v>0</v>
      </c>
      <c r="Q20" s="252">
        <f>ROUND(E20*P20,2)</f>
        <v>0</v>
      </c>
      <c r="R20" s="254" t="s">
        <v>144</v>
      </c>
      <c r="S20" s="254" t="s">
        <v>116</v>
      </c>
      <c r="T20" s="255" t="s">
        <v>126</v>
      </c>
      <c r="U20" s="226">
        <v>2.6</v>
      </c>
      <c r="V20" s="226">
        <f>ROUND(E20*U20,2)</f>
        <v>5.2</v>
      </c>
      <c r="W20" s="226"/>
      <c r="X20" s="226" t="s">
        <v>117</v>
      </c>
      <c r="Y20" s="226" t="s">
        <v>118</v>
      </c>
      <c r="Z20" s="215"/>
      <c r="AA20" s="215"/>
      <c r="AB20" s="215"/>
      <c r="AC20" s="215"/>
      <c r="AD20" s="215"/>
      <c r="AE20" s="215"/>
      <c r="AF20" s="215"/>
      <c r="AG20" s="215" t="s">
        <v>119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49">
        <v>10</v>
      </c>
      <c r="B21" s="250" t="s">
        <v>147</v>
      </c>
      <c r="C21" s="263" t="s">
        <v>148</v>
      </c>
      <c r="D21" s="251" t="s">
        <v>143</v>
      </c>
      <c r="E21" s="252">
        <v>1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1.678E-2</v>
      </c>
      <c r="O21" s="252">
        <f>ROUND(E21*N21,2)</f>
        <v>0.02</v>
      </c>
      <c r="P21" s="252">
        <v>0</v>
      </c>
      <c r="Q21" s="252">
        <f>ROUND(E21*P21,2)</f>
        <v>0</v>
      </c>
      <c r="R21" s="254" t="s">
        <v>144</v>
      </c>
      <c r="S21" s="254" t="s">
        <v>116</v>
      </c>
      <c r="T21" s="255" t="s">
        <v>126</v>
      </c>
      <c r="U21" s="226">
        <v>4.0999999999999996</v>
      </c>
      <c r="V21" s="226">
        <f>ROUND(E21*U21,2)</f>
        <v>4.0999999999999996</v>
      </c>
      <c r="W21" s="226"/>
      <c r="X21" s="226" t="s">
        <v>117</v>
      </c>
      <c r="Y21" s="226" t="s">
        <v>118</v>
      </c>
      <c r="Z21" s="215"/>
      <c r="AA21" s="215"/>
      <c r="AB21" s="215"/>
      <c r="AC21" s="215"/>
      <c r="AD21" s="215"/>
      <c r="AE21" s="215"/>
      <c r="AF21" s="215"/>
      <c r="AG21" s="215" t="s">
        <v>119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9">
        <v>11</v>
      </c>
      <c r="B22" s="250" t="s">
        <v>149</v>
      </c>
      <c r="C22" s="263" t="s">
        <v>150</v>
      </c>
      <c r="D22" s="251" t="s">
        <v>143</v>
      </c>
      <c r="E22" s="252">
        <v>4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6.9999999999999994E-5</v>
      </c>
      <c r="O22" s="252">
        <f>ROUND(E22*N22,2)</f>
        <v>0</v>
      </c>
      <c r="P22" s="252">
        <v>0</v>
      </c>
      <c r="Q22" s="252">
        <f>ROUND(E22*P22,2)</f>
        <v>0</v>
      </c>
      <c r="R22" s="254" t="s">
        <v>144</v>
      </c>
      <c r="S22" s="254" t="s">
        <v>116</v>
      </c>
      <c r="T22" s="255" t="s">
        <v>126</v>
      </c>
      <c r="U22" s="226">
        <v>1</v>
      </c>
      <c r="V22" s="226">
        <f>ROUND(E22*U22,2)</f>
        <v>4</v>
      </c>
      <c r="W22" s="226"/>
      <c r="X22" s="226" t="s">
        <v>117</v>
      </c>
      <c r="Y22" s="226" t="s">
        <v>118</v>
      </c>
      <c r="Z22" s="215"/>
      <c r="AA22" s="215"/>
      <c r="AB22" s="215"/>
      <c r="AC22" s="215"/>
      <c r="AD22" s="215"/>
      <c r="AE22" s="215"/>
      <c r="AF22" s="215"/>
      <c r="AG22" s="215" t="s">
        <v>119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42">
        <v>12</v>
      </c>
      <c r="B23" s="243" t="s">
        <v>151</v>
      </c>
      <c r="C23" s="264" t="s">
        <v>152</v>
      </c>
      <c r="D23" s="244" t="s">
        <v>139</v>
      </c>
      <c r="E23" s="245">
        <v>84.39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0.01</v>
      </c>
      <c r="Q23" s="245">
        <f>ROUND(E23*P23,2)</f>
        <v>0.84</v>
      </c>
      <c r="R23" s="247" t="s">
        <v>144</v>
      </c>
      <c r="S23" s="247" t="s">
        <v>116</v>
      </c>
      <c r="T23" s="248" t="s">
        <v>126</v>
      </c>
      <c r="U23" s="226">
        <v>0.06</v>
      </c>
      <c r="V23" s="226">
        <f>ROUND(E23*U23,2)</f>
        <v>5.0599999999999996</v>
      </c>
      <c r="W23" s="226"/>
      <c r="X23" s="226" t="s">
        <v>117</v>
      </c>
      <c r="Y23" s="226" t="s">
        <v>118</v>
      </c>
      <c r="Z23" s="215"/>
      <c r="AA23" s="215"/>
      <c r="AB23" s="215"/>
      <c r="AC23" s="215"/>
      <c r="AD23" s="215"/>
      <c r="AE23" s="215"/>
      <c r="AF23" s="215"/>
      <c r="AG23" s="215" t="s">
        <v>119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66" t="s">
        <v>153</v>
      </c>
      <c r="D24" s="228"/>
      <c r="E24" s="229">
        <v>29.425000000000001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154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">
      <c r="A25" s="222"/>
      <c r="B25" s="223"/>
      <c r="C25" s="266" t="s">
        <v>155</v>
      </c>
      <c r="D25" s="228"/>
      <c r="E25" s="229">
        <v>17.655000000000001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154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">
      <c r="A26" s="222"/>
      <c r="B26" s="223"/>
      <c r="C26" s="266" t="s">
        <v>156</v>
      </c>
      <c r="D26" s="228"/>
      <c r="E26" s="229">
        <v>35.31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154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66" t="s">
        <v>157</v>
      </c>
      <c r="D27" s="228"/>
      <c r="E27" s="229">
        <v>2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154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42">
        <v>13</v>
      </c>
      <c r="B28" s="243" t="s">
        <v>158</v>
      </c>
      <c r="C28" s="264" t="s">
        <v>159</v>
      </c>
      <c r="D28" s="244" t="s">
        <v>139</v>
      </c>
      <c r="E28" s="245">
        <v>44.795999999999999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5.6499999999999996E-3</v>
      </c>
      <c r="O28" s="245">
        <f>ROUND(E28*N28,2)</f>
        <v>0.25</v>
      </c>
      <c r="P28" s="245">
        <v>1.4E-2</v>
      </c>
      <c r="Q28" s="245">
        <f>ROUND(E28*P28,2)</f>
        <v>0.63</v>
      </c>
      <c r="R28" s="247" t="s">
        <v>144</v>
      </c>
      <c r="S28" s="247" t="s">
        <v>116</v>
      </c>
      <c r="T28" s="248" t="s">
        <v>126</v>
      </c>
      <c r="U28" s="226">
        <v>0.40333000000000002</v>
      </c>
      <c r="V28" s="226">
        <f>ROUND(E28*U28,2)</f>
        <v>18.07</v>
      </c>
      <c r="W28" s="226"/>
      <c r="X28" s="226" t="s">
        <v>117</v>
      </c>
      <c r="Y28" s="226" t="s">
        <v>118</v>
      </c>
      <c r="Z28" s="215"/>
      <c r="AA28" s="215"/>
      <c r="AB28" s="215"/>
      <c r="AC28" s="215"/>
      <c r="AD28" s="215"/>
      <c r="AE28" s="215"/>
      <c r="AF28" s="215"/>
      <c r="AG28" s="215" t="s">
        <v>119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65" t="s">
        <v>160</v>
      </c>
      <c r="D29" s="256"/>
      <c r="E29" s="256"/>
      <c r="F29" s="256"/>
      <c r="G29" s="25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128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66" t="s">
        <v>161</v>
      </c>
      <c r="D30" s="228"/>
      <c r="E30" s="229">
        <v>41.188000000000002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154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22"/>
      <c r="B31" s="223"/>
      <c r="C31" s="266" t="s">
        <v>162</v>
      </c>
      <c r="D31" s="228"/>
      <c r="E31" s="229">
        <v>3.6080000000000001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154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42">
        <v>14</v>
      </c>
      <c r="B32" s="243" t="s">
        <v>163</v>
      </c>
      <c r="C32" s="264" t="s">
        <v>164</v>
      </c>
      <c r="D32" s="244" t="s">
        <v>139</v>
      </c>
      <c r="E32" s="245">
        <v>29.425000000000001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3.3E-4</v>
      </c>
      <c r="O32" s="245">
        <f>ROUND(E32*N32,2)</f>
        <v>0.01</v>
      </c>
      <c r="P32" s="245">
        <v>0</v>
      </c>
      <c r="Q32" s="245">
        <f>ROUND(E32*P32,2)</f>
        <v>0</v>
      </c>
      <c r="R32" s="247" t="s">
        <v>144</v>
      </c>
      <c r="S32" s="247" t="s">
        <v>116</v>
      </c>
      <c r="T32" s="248" t="s">
        <v>126</v>
      </c>
      <c r="U32" s="226">
        <v>2.75E-2</v>
      </c>
      <c r="V32" s="226">
        <f>ROUND(E32*U32,2)</f>
        <v>0.81</v>
      </c>
      <c r="W32" s="226"/>
      <c r="X32" s="226" t="s">
        <v>117</v>
      </c>
      <c r="Y32" s="226" t="s">
        <v>118</v>
      </c>
      <c r="Z32" s="215"/>
      <c r="AA32" s="215"/>
      <c r="AB32" s="215"/>
      <c r="AC32" s="215"/>
      <c r="AD32" s="215"/>
      <c r="AE32" s="215"/>
      <c r="AF32" s="215"/>
      <c r="AG32" s="215" t="s">
        <v>119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22"/>
      <c r="B33" s="223"/>
      <c r="C33" s="266" t="s">
        <v>153</v>
      </c>
      <c r="D33" s="228"/>
      <c r="E33" s="229">
        <v>29.425000000000001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154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42">
        <v>15</v>
      </c>
      <c r="B34" s="243" t="s">
        <v>165</v>
      </c>
      <c r="C34" s="264" t="s">
        <v>166</v>
      </c>
      <c r="D34" s="244" t="s">
        <v>139</v>
      </c>
      <c r="E34" s="245">
        <v>84.39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5.3E-3</v>
      </c>
      <c r="O34" s="245">
        <f>ROUND(E34*N34,2)</f>
        <v>0.45</v>
      </c>
      <c r="P34" s="245">
        <v>0</v>
      </c>
      <c r="Q34" s="245">
        <f>ROUND(E34*P34,2)</f>
        <v>0</v>
      </c>
      <c r="R34" s="247" t="s">
        <v>144</v>
      </c>
      <c r="S34" s="247" t="s">
        <v>116</v>
      </c>
      <c r="T34" s="248" t="s">
        <v>126</v>
      </c>
      <c r="U34" s="226">
        <v>0.2</v>
      </c>
      <c r="V34" s="226">
        <f>ROUND(E34*U34,2)</f>
        <v>16.88</v>
      </c>
      <c r="W34" s="226"/>
      <c r="X34" s="226" t="s">
        <v>117</v>
      </c>
      <c r="Y34" s="226" t="s">
        <v>118</v>
      </c>
      <c r="Z34" s="215"/>
      <c r="AA34" s="215"/>
      <c r="AB34" s="215"/>
      <c r="AC34" s="215"/>
      <c r="AD34" s="215"/>
      <c r="AE34" s="215"/>
      <c r="AF34" s="215"/>
      <c r="AG34" s="215" t="s">
        <v>119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66" t="s">
        <v>167</v>
      </c>
      <c r="D35" s="228"/>
      <c r="E35" s="229">
        <v>84.39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154</v>
      </c>
      <c r="AH35" s="215">
        <v>5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33.75" outlineLevel="1" x14ac:dyDescent="0.2">
      <c r="A36" s="242">
        <v>16</v>
      </c>
      <c r="B36" s="243" t="s">
        <v>168</v>
      </c>
      <c r="C36" s="264" t="s">
        <v>169</v>
      </c>
      <c r="D36" s="244" t="s">
        <v>143</v>
      </c>
      <c r="E36" s="245">
        <v>12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3.9500000000000004E-3</v>
      </c>
      <c r="O36" s="245">
        <f>ROUND(E36*N36,2)</f>
        <v>0.05</v>
      </c>
      <c r="P36" s="245">
        <v>0</v>
      </c>
      <c r="Q36" s="245">
        <f>ROUND(E36*P36,2)</f>
        <v>0</v>
      </c>
      <c r="R36" s="247" t="s">
        <v>144</v>
      </c>
      <c r="S36" s="247" t="s">
        <v>116</v>
      </c>
      <c r="T36" s="248" t="s">
        <v>126</v>
      </c>
      <c r="U36" s="226">
        <v>0.7</v>
      </c>
      <c r="V36" s="226">
        <f>ROUND(E36*U36,2)</f>
        <v>8.4</v>
      </c>
      <c r="W36" s="226"/>
      <c r="X36" s="226" t="s">
        <v>117</v>
      </c>
      <c r="Y36" s="226" t="s">
        <v>118</v>
      </c>
      <c r="Z36" s="215"/>
      <c r="AA36" s="215"/>
      <c r="AB36" s="215"/>
      <c r="AC36" s="215"/>
      <c r="AD36" s="215"/>
      <c r="AE36" s="215"/>
      <c r="AF36" s="215"/>
      <c r="AG36" s="215" t="s">
        <v>119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">
      <c r="A37" s="222"/>
      <c r="B37" s="223"/>
      <c r="C37" s="265" t="s">
        <v>170</v>
      </c>
      <c r="D37" s="256"/>
      <c r="E37" s="256"/>
      <c r="F37" s="256"/>
      <c r="G37" s="25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128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2.5" outlineLevel="1" x14ac:dyDescent="0.2">
      <c r="A38" s="242">
        <v>17</v>
      </c>
      <c r="B38" s="243" t="s">
        <v>171</v>
      </c>
      <c r="C38" s="264" t="s">
        <v>172</v>
      </c>
      <c r="D38" s="244" t="s">
        <v>139</v>
      </c>
      <c r="E38" s="245">
        <v>64.734999999999999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5">
        <v>4.0299999999999997E-3</v>
      </c>
      <c r="O38" s="245">
        <f>ROUND(E38*N38,2)</f>
        <v>0.26</v>
      </c>
      <c r="P38" s="245">
        <v>0</v>
      </c>
      <c r="Q38" s="245">
        <f>ROUND(E38*P38,2)</f>
        <v>0</v>
      </c>
      <c r="R38" s="247" t="s">
        <v>144</v>
      </c>
      <c r="S38" s="247" t="s">
        <v>116</v>
      </c>
      <c r="T38" s="248" t="s">
        <v>126</v>
      </c>
      <c r="U38" s="226">
        <v>0.20699999999999999</v>
      </c>
      <c r="V38" s="226">
        <f>ROUND(E38*U38,2)</f>
        <v>13.4</v>
      </c>
      <c r="W38" s="226"/>
      <c r="X38" s="226" t="s">
        <v>117</v>
      </c>
      <c r="Y38" s="226" t="s">
        <v>118</v>
      </c>
      <c r="Z38" s="215"/>
      <c r="AA38" s="215"/>
      <c r="AB38" s="215"/>
      <c r="AC38" s="215"/>
      <c r="AD38" s="215"/>
      <c r="AE38" s="215"/>
      <c r="AF38" s="215"/>
      <c r="AG38" s="215" t="s">
        <v>119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2" x14ac:dyDescent="0.2">
      <c r="A39" s="222"/>
      <c r="B39" s="223"/>
      <c r="C39" s="266" t="s">
        <v>156</v>
      </c>
      <c r="D39" s="228"/>
      <c r="E39" s="229">
        <v>35.31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154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 x14ac:dyDescent="0.2">
      <c r="A40" s="222"/>
      <c r="B40" s="223"/>
      <c r="C40" s="266" t="s">
        <v>153</v>
      </c>
      <c r="D40" s="228"/>
      <c r="E40" s="229">
        <v>29.425000000000001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154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2.5" outlineLevel="1" x14ac:dyDescent="0.2">
      <c r="A41" s="242">
        <v>18</v>
      </c>
      <c r="B41" s="243" t="s">
        <v>173</v>
      </c>
      <c r="C41" s="264" t="s">
        <v>174</v>
      </c>
      <c r="D41" s="244" t="s">
        <v>139</v>
      </c>
      <c r="E41" s="245">
        <v>253.22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4.0000000000000003E-5</v>
      </c>
      <c r="O41" s="245">
        <f>ROUND(E41*N41,2)</f>
        <v>0.01</v>
      </c>
      <c r="P41" s="245">
        <v>0</v>
      </c>
      <c r="Q41" s="245">
        <f>ROUND(E41*P41,2)</f>
        <v>0</v>
      </c>
      <c r="R41" s="247" t="s">
        <v>144</v>
      </c>
      <c r="S41" s="247" t="s">
        <v>116</v>
      </c>
      <c r="T41" s="248" t="s">
        <v>126</v>
      </c>
      <c r="U41" s="226">
        <v>0.84799999999999998</v>
      </c>
      <c r="V41" s="226">
        <f>ROUND(E41*U41,2)</f>
        <v>214.73</v>
      </c>
      <c r="W41" s="226"/>
      <c r="X41" s="226" t="s">
        <v>117</v>
      </c>
      <c r="Y41" s="226" t="s">
        <v>118</v>
      </c>
      <c r="Z41" s="215"/>
      <c r="AA41" s="215"/>
      <c r="AB41" s="215"/>
      <c r="AC41" s="215"/>
      <c r="AD41" s="215"/>
      <c r="AE41" s="215"/>
      <c r="AF41" s="215"/>
      <c r="AG41" s="215" t="s">
        <v>119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66" t="s">
        <v>175</v>
      </c>
      <c r="D42" s="228"/>
      <c r="E42" s="229">
        <v>253.22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154</v>
      </c>
      <c r="AH42" s="215">
        <v>5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33.75" outlineLevel="1" x14ac:dyDescent="0.2">
      <c r="A43" s="242">
        <v>19</v>
      </c>
      <c r="B43" s="243" t="s">
        <v>176</v>
      </c>
      <c r="C43" s="264" t="s">
        <v>177</v>
      </c>
      <c r="D43" s="244" t="s">
        <v>133</v>
      </c>
      <c r="E43" s="245">
        <v>68.05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1.8400000000000001E-3</v>
      </c>
      <c r="O43" s="245">
        <f>ROUND(E43*N43,2)</f>
        <v>0.13</v>
      </c>
      <c r="P43" s="245">
        <v>0</v>
      </c>
      <c r="Q43" s="245">
        <f>ROUND(E43*P43,2)</f>
        <v>0</v>
      </c>
      <c r="R43" s="247" t="s">
        <v>144</v>
      </c>
      <c r="S43" s="247" t="s">
        <v>116</v>
      </c>
      <c r="T43" s="248" t="s">
        <v>126</v>
      </c>
      <c r="U43" s="226">
        <v>0.252</v>
      </c>
      <c r="V43" s="226">
        <f>ROUND(E43*U43,2)</f>
        <v>17.149999999999999</v>
      </c>
      <c r="W43" s="226"/>
      <c r="X43" s="226" t="s">
        <v>117</v>
      </c>
      <c r="Y43" s="226" t="s">
        <v>118</v>
      </c>
      <c r="Z43" s="215"/>
      <c r="AA43" s="215"/>
      <c r="AB43" s="215"/>
      <c r="AC43" s="215"/>
      <c r="AD43" s="215"/>
      <c r="AE43" s="215"/>
      <c r="AF43" s="215"/>
      <c r="AG43" s="215" t="s">
        <v>119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65" t="s">
        <v>170</v>
      </c>
      <c r="D44" s="256"/>
      <c r="E44" s="256"/>
      <c r="F44" s="256"/>
      <c r="G44" s="25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128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">
      <c r="A45" s="222"/>
      <c r="B45" s="223"/>
      <c r="C45" s="266" t="s">
        <v>178</v>
      </c>
      <c r="D45" s="228"/>
      <c r="E45" s="229">
        <v>68.05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154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33.75" outlineLevel="1" x14ac:dyDescent="0.2">
      <c r="A46" s="242">
        <v>20</v>
      </c>
      <c r="B46" s="243" t="s">
        <v>179</v>
      </c>
      <c r="C46" s="264" t="s">
        <v>180</v>
      </c>
      <c r="D46" s="244" t="s">
        <v>133</v>
      </c>
      <c r="E46" s="245">
        <v>23.6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5.8E-4</v>
      </c>
      <c r="O46" s="245">
        <f>ROUND(E46*N46,2)</f>
        <v>0.01</v>
      </c>
      <c r="P46" s="245">
        <v>0</v>
      </c>
      <c r="Q46" s="245">
        <f>ROUND(E46*P46,2)</f>
        <v>0</v>
      </c>
      <c r="R46" s="247" t="s">
        <v>144</v>
      </c>
      <c r="S46" s="247" t="s">
        <v>116</v>
      </c>
      <c r="T46" s="248" t="s">
        <v>126</v>
      </c>
      <c r="U46" s="226">
        <v>0.189</v>
      </c>
      <c r="V46" s="226">
        <f>ROUND(E46*U46,2)</f>
        <v>4.46</v>
      </c>
      <c r="W46" s="226"/>
      <c r="X46" s="226" t="s">
        <v>117</v>
      </c>
      <c r="Y46" s="226" t="s">
        <v>118</v>
      </c>
      <c r="Z46" s="215"/>
      <c r="AA46" s="215"/>
      <c r="AB46" s="215"/>
      <c r="AC46" s="215"/>
      <c r="AD46" s="215"/>
      <c r="AE46" s="215"/>
      <c r="AF46" s="215"/>
      <c r="AG46" s="215" t="s">
        <v>119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5" t="s">
        <v>170</v>
      </c>
      <c r="D47" s="256"/>
      <c r="E47" s="256"/>
      <c r="F47" s="256"/>
      <c r="G47" s="25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128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 x14ac:dyDescent="0.2">
      <c r="A48" s="222"/>
      <c r="B48" s="223"/>
      <c r="C48" s="266" t="s">
        <v>181</v>
      </c>
      <c r="D48" s="228"/>
      <c r="E48" s="229">
        <v>3.8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154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 x14ac:dyDescent="0.2">
      <c r="A49" s="222"/>
      <c r="B49" s="223"/>
      <c r="C49" s="266" t="s">
        <v>182</v>
      </c>
      <c r="D49" s="228"/>
      <c r="E49" s="229">
        <v>19.8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154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33.75" outlineLevel="1" x14ac:dyDescent="0.2">
      <c r="A50" s="242">
        <v>21</v>
      </c>
      <c r="B50" s="243" t="s">
        <v>183</v>
      </c>
      <c r="C50" s="264" t="s">
        <v>184</v>
      </c>
      <c r="D50" s="244" t="s">
        <v>133</v>
      </c>
      <c r="E50" s="245">
        <v>58.85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7.6000000000000004E-4</v>
      </c>
      <c r="O50" s="245">
        <f>ROUND(E50*N50,2)</f>
        <v>0.04</v>
      </c>
      <c r="P50" s="245">
        <v>0</v>
      </c>
      <c r="Q50" s="245">
        <f>ROUND(E50*P50,2)</f>
        <v>0</v>
      </c>
      <c r="R50" s="247" t="s">
        <v>144</v>
      </c>
      <c r="S50" s="247" t="s">
        <v>116</v>
      </c>
      <c r="T50" s="248" t="s">
        <v>126</v>
      </c>
      <c r="U50" s="226">
        <v>0.189</v>
      </c>
      <c r="V50" s="226">
        <f>ROUND(E50*U50,2)</f>
        <v>11.12</v>
      </c>
      <c r="W50" s="226"/>
      <c r="X50" s="226" t="s">
        <v>117</v>
      </c>
      <c r="Y50" s="226" t="s">
        <v>118</v>
      </c>
      <c r="Z50" s="215"/>
      <c r="AA50" s="215"/>
      <c r="AB50" s="215"/>
      <c r="AC50" s="215"/>
      <c r="AD50" s="215"/>
      <c r="AE50" s="215"/>
      <c r="AF50" s="215"/>
      <c r="AG50" s="215" t="s">
        <v>119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22"/>
      <c r="B51" s="223"/>
      <c r="C51" s="265" t="s">
        <v>170</v>
      </c>
      <c r="D51" s="256"/>
      <c r="E51" s="256"/>
      <c r="F51" s="256"/>
      <c r="G51" s="25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128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66" t="s">
        <v>185</v>
      </c>
      <c r="D52" s="228"/>
      <c r="E52" s="229">
        <v>58.85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154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33.75" outlineLevel="1" x14ac:dyDescent="0.2">
      <c r="A53" s="242">
        <v>22</v>
      </c>
      <c r="B53" s="243" t="s">
        <v>186</v>
      </c>
      <c r="C53" s="264" t="s">
        <v>187</v>
      </c>
      <c r="D53" s="244" t="s">
        <v>133</v>
      </c>
      <c r="E53" s="245">
        <v>82.45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7.6000000000000004E-4</v>
      </c>
      <c r="O53" s="245">
        <f>ROUND(E53*N53,2)</f>
        <v>0.06</v>
      </c>
      <c r="P53" s="245">
        <v>0</v>
      </c>
      <c r="Q53" s="245">
        <f>ROUND(E53*P53,2)</f>
        <v>0</v>
      </c>
      <c r="R53" s="247" t="s">
        <v>144</v>
      </c>
      <c r="S53" s="247" t="s">
        <v>116</v>
      </c>
      <c r="T53" s="248" t="s">
        <v>126</v>
      </c>
      <c r="U53" s="226">
        <v>0.189</v>
      </c>
      <c r="V53" s="226">
        <f>ROUND(E53*U53,2)</f>
        <v>15.58</v>
      </c>
      <c r="W53" s="226"/>
      <c r="X53" s="226" t="s">
        <v>117</v>
      </c>
      <c r="Y53" s="226" t="s">
        <v>118</v>
      </c>
      <c r="Z53" s="215"/>
      <c r="AA53" s="215"/>
      <c r="AB53" s="215"/>
      <c r="AC53" s="215"/>
      <c r="AD53" s="215"/>
      <c r="AE53" s="215"/>
      <c r="AF53" s="215"/>
      <c r="AG53" s="215" t="s">
        <v>119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65" t="s">
        <v>170</v>
      </c>
      <c r="D54" s="256"/>
      <c r="E54" s="256"/>
      <c r="F54" s="256"/>
      <c r="G54" s="25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128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2" x14ac:dyDescent="0.2">
      <c r="A55" s="222"/>
      <c r="B55" s="223"/>
      <c r="C55" s="266" t="s">
        <v>181</v>
      </c>
      <c r="D55" s="228"/>
      <c r="E55" s="229">
        <v>3.8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154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3" x14ac:dyDescent="0.2">
      <c r="A56" s="222"/>
      <c r="B56" s="223"/>
      <c r="C56" s="266" t="s">
        <v>182</v>
      </c>
      <c r="D56" s="228"/>
      <c r="E56" s="229">
        <v>19.8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154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3" x14ac:dyDescent="0.2">
      <c r="A57" s="222"/>
      <c r="B57" s="223"/>
      <c r="C57" s="266" t="s">
        <v>185</v>
      </c>
      <c r="D57" s="228"/>
      <c r="E57" s="229">
        <v>58.85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26"/>
      <c r="Z57" s="215"/>
      <c r="AA57" s="215"/>
      <c r="AB57" s="215"/>
      <c r="AC57" s="215"/>
      <c r="AD57" s="215"/>
      <c r="AE57" s="215"/>
      <c r="AF57" s="215"/>
      <c r="AG57" s="215" t="s">
        <v>154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ht="22.5" outlineLevel="1" x14ac:dyDescent="0.2">
      <c r="A58" s="242">
        <v>23</v>
      </c>
      <c r="B58" s="243" t="s">
        <v>188</v>
      </c>
      <c r="C58" s="264" t="s">
        <v>189</v>
      </c>
      <c r="D58" s="244" t="s">
        <v>133</v>
      </c>
      <c r="E58" s="245">
        <v>23.6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4.2999999999999999E-4</v>
      </c>
      <c r="O58" s="245">
        <f>ROUND(E58*N58,2)</f>
        <v>0.01</v>
      </c>
      <c r="P58" s="245">
        <v>0</v>
      </c>
      <c r="Q58" s="245">
        <f>ROUND(E58*P58,2)</f>
        <v>0</v>
      </c>
      <c r="R58" s="247" t="s">
        <v>144</v>
      </c>
      <c r="S58" s="247" t="s">
        <v>116</v>
      </c>
      <c r="T58" s="248" t="s">
        <v>126</v>
      </c>
      <c r="U58" s="226">
        <v>0.189</v>
      </c>
      <c r="V58" s="226">
        <f>ROUND(E58*U58,2)</f>
        <v>4.46</v>
      </c>
      <c r="W58" s="226"/>
      <c r="X58" s="226" t="s">
        <v>117</v>
      </c>
      <c r="Y58" s="226" t="s">
        <v>118</v>
      </c>
      <c r="Z58" s="215"/>
      <c r="AA58" s="215"/>
      <c r="AB58" s="215"/>
      <c r="AC58" s="215"/>
      <c r="AD58" s="215"/>
      <c r="AE58" s="215"/>
      <c r="AF58" s="215"/>
      <c r="AG58" s="215" t="s">
        <v>119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2" x14ac:dyDescent="0.2">
      <c r="A59" s="222"/>
      <c r="B59" s="223"/>
      <c r="C59" s="265" t="s">
        <v>170</v>
      </c>
      <c r="D59" s="256"/>
      <c r="E59" s="256"/>
      <c r="F59" s="256"/>
      <c r="G59" s="25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128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 x14ac:dyDescent="0.2">
      <c r="A60" s="222"/>
      <c r="B60" s="223"/>
      <c r="C60" s="266" t="s">
        <v>190</v>
      </c>
      <c r="D60" s="228"/>
      <c r="E60" s="229">
        <v>23.6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154</v>
      </c>
      <c r="AH60" s="215">
        <v>5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33.75" outlineLevel="1" x14ac:dyDescent="0.2">
      <c r="A61" s="242">
        <v>24</v>
      </c>
      <c r="B61" s="243" t="s">
        <v>191</v>
      </c>
      <c r="C61" s="264" t="s">
        <v>192</v>
      </c>
      <c r="D61" s="244" t="s">
        <v>143</v>
      </c>
      <c r="E61" s="245">
        <v>12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1.2999999999999999E-3</v>
      </c>
      <c r="O61" s="245">
        <f>ROUND(E61*N61,2)</f>
        <v>0.02</v>
      </c>
      <c r="P61" s="245">
        <v>0</v>
      </c>
      <c r="Q61" s="245">
        <f>ROUND(E61*P61,2)</f>
        <v>0</v>
      </c>
      <c r="R61" s="247" t="s">
        <v>144</v>
      </c>
      <c r="S61" s="247" t="s">
        <v>116</v>
      </c>
      <c r="T61" s="248" t="s">
        <v>126</v>
      </c>
      <c r="U61" s="226">
        <v>0.6</v>
      </c>
      <c r="V61" s="226">
        <f>ROUND(E61*U61,2)</f>
        <v>7.2</v>
      </c>
      <c r="W61" s="226"/>
      <c r="X61" s="226" t="s">
        <v>117</v>
      </c>
      <c r="Y61" s="226" t="s">
        <v>118</v>
      </c>
      <c r="Z61" s="215"/>
      <c r="AA61" s="215"/>
      <c r="AB61" s="215"/>
      <c r="AC61" s="215"/>
      <c r="AD61" s="215"/>
      <c r="AE61" s="215"/>
      <c r="AF61" s="215"/>
      <c r="AG61" s="215" t="s">
        <v>119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">
      <c r="A62" s="222"/>
      <c r="B62" s="223"/>
      <c r="C62" s="265" t="s">
        <v>170</v>
      </c>
      <c r="D62" s="256"/>
      <c r="E62" s="256"/>
      <c r="F62" s="256"/>
      <c r="G62" s="25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128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42">
        <v>25</v>
      </c>
      <c r="B63" s="243" t="s">
        <v>193</v>
      </c>
      <c r="C63" s="264" t="s">
        <v>194</v>
      </c>
      <c r="D63" s="244" t="s">
        <v>139</v>
      </c>
      <c r="E63" s="245">
        <v>253.22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 t="s">
        <v>144</v>
      </c>
      <c r="S63" s="247" t="s">
        <v>116</v>
      </c>
      <c r="T63" s="248" t="s">
        <v>126</v>
      </c>
      <c r="U63" s="226">
        <v>0.1</v>
      </c>
      <c r="V63" s="226">
        <f>ROUND(E63*U63,2)</f>
        <v>25.32</v>
      </c>
      <c r="W63" s="226"/>
      <c r="X63" s="226" t="s">
        <v>117</v>
      </c>
      <c r="Y63" s="226" t="s">
        <v>118</v>
      </c>
      <c r="Z63" s="215"/>
      <c r="AA63" s="215"/>
      <c r="AB63" s="215"/>
      <c r="AC63" s="215"/>
      <c r="AD63" s="215"/>
      <c r="AE63" s="215"/>
      <c r="AF63" s="215"/>
      <c r="AG63" s="215" t="s">
        <v>119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66" t="s">
        <v>153</v>
      </c>
      <c r="D64" s="228"/>
      <c r="E64" s="229">
        <v>29.425000000000001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154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66" t="s">
        <v>195</v>
      </c>
      <c r="D65" s="228"/>
      <c r="E65" s="229">
        <v>205.96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154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3" x14ac:dyDescent="0.2">
      <c r="A66" s="222"/>
      <c r="B66" s="223"/>
      <c r="C66" s="266" t="s">
        <v>196</v>
      </c>
      <c r="D66" s="228"/>
      <c r="E66" s="229">
        <v>17.835000000000001</v>
      </c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154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2.5" outlineLevel="1" x14ac:dyDescent="0.2">
      <c r="A67" s="242">
        <v>26</v>
      </c>
      <c r="B67" s="243" t="s">
        <v>197</v>
      </c>
      <c r="C67" s="264" t="s">
        <v>198</v>
      </c>
      <c r="D67" s="244" t="s">
        <v>139</v>
      </c>
      <c r="E67" s="245">
        <v>17.655000000000001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4.6000000000000001E-4</v>
      </c>
      <c r="O67" s="245">
        <f>ROUND(E67*N67,2)</f>
        <v>0.01</v>
      </c>
      <c r="P67" s="245">
        <v>0</v>
      </c>
      <c r="Q67" s="245">
        <f>ROUND(E67*P67,2)</f>
        <v>0</v>
      </c>
      <c r="R67" s="247" t="s">
        <v>144</v>
      </c>
      <c r="S67" s="247" t="s">
        <v>116</v>
      </c>
      <c r="T67" s="248" t="s">
        <v>126</v>
      </c>
      <c r="U67" s="226">
        <v>4.0500000000000001E-2</v>
      </c>
      <c r="V67" s="226">
        <f>ROUND(E67*U67,2)</f>
        <v>0.72</v>
      </c>
      <c r="W67" s="226"/>
      <c r="X67" s="226" t="s">
        <v>117</v>
      </c>
      <c r="Y67" s="226" t="s">
        <v>118</v>
      </c>
      <c r="Z67" s="215"/>
      <c r="AA67" s="215"/>
      <c r="AB67" s="215"/>
      <c r="AC67" s="215"/>
      <c r="AD67" s="215"/>
      <c r="AE67" s="215"/>
      <c r="AF67" s="215"/>
      <c r="AG67" s="215" t="s">
        <v>119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2" x14ac:dyDescent="0.2">
      <c r="A68" s="222"/>
      <c r="B68" s="223"/>
      <c r="C68" s="265" t="s">
        <v>199</v>
      </c>
      <c r="D68" s="256"/>
      <c r="E68" s="256"/>
      <c r="F68" s="256"/>
      <c r="G68" s="25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5"/>
      <c r="AA68" s="215"/>
      <c r="AB68" s="215"/>
      <c r="AC68" s="215"/>
      <c r="AD68" s="215"/>
      <c r="AE68" s="215"/>
      <c r="AF68" s="215"/>
      <c r="AG68" s="215" t="s">
        <v>128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66" t="s">
        <v>155</v>
      </c>
      <c r="D69" s="228"/>
      <c r="E69" s="229">
        <v>17.655000000000001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154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 x14ac:dyDescent="0.2">
      <c r="A70" s="242">
        <v>27</v>
      </c>
      <c r="B70" s="243" t="s">
        <v>200</v>
      </c>
      <c r="C70" s="264" t="s">
        <v>201</v>
      </c>
      <c r="D70" s="244" t="s">
        <v>139</v>
      </c>
      <c r="E70" s="245">
        <v>17.655000000000001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4.0299999999999997E-3</v>
      </c>
      <c r="O70" s="245">
        <f>ROUND(E70*N70,2)</f>
        <v>7.0000000000000007E-2</v>
      </c>
      <c r="P70" s="245">
        <v>0</v>
      </c>
      <c r="Q70" s="245">
        <f>ROUND(E70*P70,2)</f>
        <v>0</v>
      </c>
      <c r="R70" s="247" t="s">
        <v>144</v>
      </c>
      <c r="S70" s="247" t="s">
        <v>116</v>
      </c>
      <c r="T70" s="248" t="s">
        <v>126</v>
      </c>
      <c r="U70" s="226">
        <v>0.28999999999999998</v>
      </c>
      <c r="V70" s="226">
        <f>ROUND(E70*U70,2)</f>
        <v>5.12</v>
      </c>
      <c r="W70" s="226"/>
      <c r="X70" s="226" t="s">
        <v>117</v>
      </c>
      <c r="Y70" s="226" t="s">
        <v>118</v>
      </c>
      <c r="Z70" s="215"/>
      <c r="AA70" s="215"/>
      <c r="AB70" s="215"/>
      <c r="AC70" s="215"/>
      <c r="AD70" s="215"/>
      <c r="AE70" s="215"/>
      <c r="AF70" s="215"/>
      <c r="AG70" s="215" t="s">
        <v>119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2" x14ac:dyDescent="0.2">
      <c r="A71" s="222"/>
      <c r="B71" s="223"/>
      <c r="C71" s="266" t="s">
        <v>202</v>
      </c>
      <c r="D71" s="228"/>
      <c r="E71" s="229">
        <v>17.655000000000001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154</v>
      </c>
      <c r="AH71" s="215">
        <v>5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ht="22.5" outlineLevel="1" x14ac:dyDescent="0.2">
      <c r="A72" s="242">
        <v>28</v>
      </c>
      <c r="B72" s="243" t="s">
        <v>203</v>
      </c>
      <c r="C72" s="264" t="s">
        <v>204</v>
      </c>
      <c r="D72" s="244" t="s">
        <v>139</v>
      </c>
      <c r="E72" s="245">
        <v>22.375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3.0000000000000001E-5</v>
      </c>
      <c r="O72" s="245">
        <f>ROUND(E72*N72,2)</f>
        <v>0</v>
      </c>
      <c r="P72" s="245">
        <v>0</v>
      </c>
      <c r="Q72" s="245">
        <f>ROUND(E72*P72,2)</f>
        <v>0</v>
      </c>
      <c r="R72" s="247" t="s">
        <v>144</v>
      </c>
      <c r="S72" s="247" t="s">
        <v>116</v>
      </c>
      <c r="T72" s="248" t="s">
        <v>126</v>
      </c>
      <c r="U72" s="226">
        <v>0.34</v>
      </c>
      <c r="V72" s="226">
        <f>ROUND(E72*U72,2)</f>
        <v>7.61</v>
      </c>
      <c r="W72" s="226"/>
      <c r="X72" s="226" t="s">
        <v>117</v>
      </c>
      <c r="Y72" s="226" t="s">
        <v>118</v>
      </c>
      <c r="Z72" s="215"/>
      <c r="AA72" s="215"/>
      <c r="AB72" s="215"/>
      <c r="AC72" s="215"/>
      <c r="AD72" s="215"/>
      <c r="AE72" s="215"/>
      <c r="AF72" s="215"/>
      <c r="AG72" s="215" t="s">
        <v>119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2" x14ac:dyDescent="0.2">
      <c r="A73" s="222"/>
      <c r="B73" s="223"/>
      <c r="C73" s="265" t="s">
        <v>199</v>
      </c>
      <c r="D73" s="256"/>
      <c r="E73" s="256"/>
      <c r="F73" s="256"/>
      <c r="G73" s="25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128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2" x14ac:dyDescent="0.2">
      <c r="A74" s="222"/>
      <c r="B74" s="223"/>
      <c r="C74" s="266" t="s">
        <v>155</v>
      </c>
      <c r="D74" s="228"/>
      <c r="E74" s="229">
        <v>17.655000000000001</v>
      </c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5"/>
      <c r="AA74" s="215"/>
      <c r="AB74" s="215"/>
      <c r="AC74" s="215"/>
      <c r="AD74" s="215"/>
      <c r="AE74" s="215"/>
      <c r="AF74" s="215"/>
      <c r="AG74" s="215" t="s">
        <v>154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 x14ac:dyDescent="0.2">
      <c r="A75" s="222"/>
      <c r="B75" s="223"/>
      <c r="C75" s="266" t="s">
        <v>205</v>
      </c>
      <c r="D75" s="228"/>
      <c r="E75" s="229">
        <v>0.76</v>
      </c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154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3" x14ac:dyDescent="0.2">
      <c r="A76" s="222"/>
      <c r="B76" s="223"/>
      <c r="C76" s="266" t="s">
        <v>206</v>
      </c>
      <c r="D76" s="228"/>
      <c r="E76" s="229">
        <v>3.96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154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42">
        <v>29</v>
      </c>
      <c r="B77" s="243" t="s">
        <v>207</v>
      </c>
      <c r="C77" s="264" t="s">
        <v>208</v>
      </c>
      <c r="D77" s="244" t="s">
        <v>139</v>
      </c>
      <c r="E77" s="245">
        <v>22.375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7" t="s">
        <v>144</v>
      </c>
      <c r="S77" s="247" t="s">
        <v>116</v>
      </c>
      <c r="T77" s="248" t="s">
        <v>126</v>
      </c>
      <c r="U77" s="226">
        <v>0.11</v>
      </c>
      <c r="V77" s="226">
        <f>ROUND(E77*U77,2)</f>
        <v>2.46</v>
      </c>
      <c r="W77" s="226"/>
      <c r="X77" s="226" t="s">
        <v>117</v>
      </c>
      <c r="Y77" s="226" t="s">
        <v>118</v>
      </c>
      <c r="Z77" s="215"/>
      <c r="AA77" s="215"/>
      <c r="AB77" s="215"/>
      <c r="AC77" s="215"/>
      <c r="AD77" s="215"/>
      <c r="AE77" s="215"/>
      <c r="AF77" s="215"/>
      <c r="AG77" s="215" t="s">
        <v>119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2" x14ac:dyDescent="0.2">
      <c r="A78" s="222"/>
      <c r="B78" s="223"/>
      <c r="C78" s="266" t="s">
        <v>155</v>
      </c>
      <c r="D78" s="228"/>
      <c r="E78" s="229">
        <v>17.655000000000001</v>
      </c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154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">
      <c r="A79" s="222"/>
      <c r="B79" s="223"/>
      <c r="C79" s="266" t="s">
        <v>205</v>
      </c>
      <c r="D79" s="228"/>
      <c r="E79" s="229">
        <v>0.76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5"/>
      <c r="AA79" s="215"/>
      <c r="AB79" s="215"/>
      <c r="AC79" s="215"/>
      <c r="AD79" s="215"/>
      <c r="AE79" s="215"/>
      <c r="AF79" s="215"/>
      <c r="AG79" s="215" t="s">
        <v>154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3" x14ac:dyDescent="0.2">
      <c r="A80" s="222"/>
      <c r="B80" s="223"/>
      <c r="C80" s="266" t="s">
        <v>206</v>
      </c>
      <c r="D80" s="228"/>
      <c r="E80" s="229">
        <v>3.96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5"/>
      <c r="AA80" s="215"/>
      <c r="AB80" s="215"/>
      <c r="AC80" s="215"/>
      <c r="AD80" s="215"/>
      <c r="AE80" s="215"/>
      <c r="AF80" s="215"/>
      <c r="AG80" s="215" t="s">
        <v>154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42">
        <v>30</v>
      </c>
      <c r="B81" s="243" t="s">
        <v>209</v>
      </c>
      <c r="C81" s="264" t="s">
        <v>210</v>
      </c>
      <c r="D81" s="244" t="s">
        <v>133</v>
      </c>
      <c r="E81" s="245">
        <v>141.30000000000001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3.1E-4</v>
      </c>
      <c r="O81" s="245">
        <f>ROUND(E81*N81,2)</f>
        <v>0.04</v>
      </c>
      <c r="P81" s="245">
        <v>0</v>
      </c>
      <c r="Q81" s="245">
        <f>ROUND(E81*P81,2)</f>
        <v>0</v>
      </c>
      <c r="R81" s="247" t="s">
        <v>144</v>
      </c>
      <c r="S81" s="247" t="s">
        <v>116</v>
      </c>
      <c r="T81" s="248" t="s">
        <v>126</v>
      </c>
      <c r="U81" s="226">
        <v>9.2999999999999999E-2</v>
      </c>
      <c r="V81" s="226">
        <f>ROUND(E81*U81,2)</f>
        <v>13.14</v>
      </c>
      <c r="W81" s="226"/>
      <c r="X81" s="226" t="s">
        <v>117</v>
      </c>
      <c r="Y81" s="226" t="s">
        <v>118</v>
      </c>
      <c r="Z81" s="215"/>
      <c r="AA81" s="215"/>
      <c r="AB81" s="215"/>
      <c r="AC81" s="215"/>
      <c r="AD81" s="215"/>
      <c r="AE81" s="215"/>
      <c r="AF81" s="215"/>
      <c r="AG81" s="215" t="s">
        <v>119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2" x14ac:dyDescent="0.2">
      <c r="A82" s="222"/>
      <c r="B82" s="223"/>
      <c r="C82" s="266" t="s">
        <v>211</v>
      </c>
      <c r="D82" s="228"/>
      <c r="E82" s="229">
        <v>82.45</v>
      </c>
      <c r="F82" s="226"/>
      <c r="G82" s="226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5"/>
      <c r="AA82" s="215"/>
      <c r="AB82" s="215"/>
      <c r="AC82" s="215"/>
      <c r="AD82" s="215"/>
      <c r="AE82" s="215"/>
      <c r="AF82" s="215"/>
      <c r="AG82" s="215" t="s">
        <v>154</v>
      </c>
      <c r="AH82" s="215">
        <v>5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3" x14ac:dyDescent="0.2">
      <c r="A83" s="222"/>
      <c r="B83" s="223"/>
      <c r="C83" s="266" t="s">
        <v>212</v>
      </c>
      <c r="D83" s="228"/>
      <c r="E83" s="229">
        <v>58.85</v>
      </c>
      <c r="F83" s="226"/>
      <c r="G83" s="226"/>
      <c r="H83" s="226"/>
      <c r="I83" s="226"/>
      <c r="J83" s="226"/>
      <c r="K83" s="226"/>
      <c r="L83" s="226"/>
      <c r="M83" s="226"/>
      <c r="N83" s="225"/>
      <c r="O83" s="225"/>
      <c r="P83" s="225"/>
      <c r="Q83" s="225"/>
      <c r="R83" s="226"/>
      <c r="S83" s="226"/>
      <c r="T83" s="226"/>
      <c r="U83" s="226"/>
      <c r="V83" s="226"/>
      <c r="W83" s="226"/>
      <c r="X83" s="226"/>
      <c r="Y83" s="226"/>
      <c r="Z83" s="215"/>
      <c r="AA83" s="215"/>
      <c r="AB83" s="215"/>
      <c r="AC83" s="215"/>
      <c r="AD83" s="215"/>
      <c r="AE83" s="215"/>
      <c r="AF83" s="215"/>
      <c r="AG83" s="215" t="s">
        <v>154</v>
      </c>
      <c r="AH83" s="215">
        <v>5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42">
        <v>31</v>
      </c>
      <c r="B84" s="243" t="s">
        <v>213</v>
      </c>
      <c r="C84" s="264" t="s">
        <v>214</v>
      </c>
      <c r="D84" s="244" t="s">
        <v>133</v>
      </c>
      <c r="E84" s="245">
        <v>58.85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5.0000000000000002E-5</v>
      </c>
      <c r="O84" s="245">
        <f>ROUND(E84*N84,2)</f>
        <v>0</v>
      </c>
      <c r="P84" s="245">
        <v>0</v>
      </c>
      <c r="Q84" s="245">
        <f>ROUND(E84*P84,2)</f>
        <v>0</v>
      </c>
      <c r="R84" s="247" t="s">
        <v>144</v>
      </c>
      <c r="S84" s="247" t="s">
        <v>116</v>
      </c>
      <c r="T84" s="248" t="s">
        <v>126</v>
      </c>
      <c r="U84" s="226">
        <v>7.1999999999999995E-2</v>
      </c>
      <c r="V84" s="226">
        <f>ROUND(E84*U84,2)</f>
        <v>4.24</v>
      </c>
      <c r="W84" s="226"/>
      <c r="X84" s="226" t="s">
        <v>117</v>
      </c>
      <c r="Y84" s="226" t="s">
        <v>118</v>
      </c>
      <c r="Z84" s="215"/>
      <c r="AA84" s="215"/>
      <c r="AB84" s="215"/>
      <c r="AC84" s="215"/>
      <c r="AD84" s="215"/>
      <c r="AE84" s="215"/>
      <c r="AF84" s="215"/>
      <c r="AG84" s="215" t="s">
        <v>119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2" x14ac:dyDescent="0.2">
      <c r="A85" s="222"/>
      <c r="B85" s="223"/>
      <c r="C85" s="266" t="s">
        <v>215</v>
      </c>
      <c r="D85" s="228"/>
      <c r="E85" s="229">
        <v>58.85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154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42">
        <v>32</v>
      </c>
      <c r="B86" s="243" t="s">
        <v>216</v>
      </c>
      <c r="C86" s="264" t="s">
        <v>217</v>
      </c>
      <c r="D86" s="244" t="s">
        <v>139</v>
      </c>
      <c r="E86" s="245">
        <v>332.95150000000001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2.3400000000000001E-3</v>
      </c>
      <c r="O86" s="245">
        <f>ROUND(E86*N86,2)</f>
        <v>0.78</v>
      </c>
      <c r="P86" s="245">
        <v>0</v>
      </c>
      <c r="Q86" s="245">
        <f>ROUND(E86*P86,2)</f>
        <v>0</v>
      </c>
      <c r="R86" s="247" t="s">
        <v>218</v>
      </c>
      <c r="S86" s="247" t="s">
        <v>116</v>
      </c>
      <c r="T86" s="248" t="s">
        <v>126</v>
      </c>
      <c r="U86" s="226">
        <v>0</v>
      </c>
      <c r="V86" s="226">
        <f>ROUND(E86*U86,2)</f>
        <v>0</v>
      </c>
      <c r="W86" s="226"/>
      <c r="X86" s="226" t="s">
        <v>219</v>
      </c>
      <c r="Y86" s="226" t="s">
        <v>118</v>
      </c>
      <c r="Z86" s="215"/>
      <c r="AA86" s="215"/>
      <c r="AB86" s="215"/>
      <c r="AC86" s="215"/>
      <c r="AD86" s="215"/>
      <c r="AE86" s="215"/>
      <c r="AF86" s="215"/>
      <c r="AG86" s="215" t="s">
        <v>220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2" x14ac:dyDescent="0.2">
      <c r="A87" s="222"/>
      <c r="B87" s="223"/>
      <c r="C87" s="266" t="s">
        <v>221</v>
      </c>
      <c r="D87" s="228"/>
      <c r="E87" s="229">
        <v>253.22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154</v>
      </c>
      <c r="AH87" s="215">
        <v>5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 x14ac:dyDescent="0.2">
      <c r="A88" s="222"/>
      <c r="B88" s="223"/>
      <c r="C88" s="267" t="s">
        <v>222</v>
      </c>
      <c r="D88" s="230"/>
      <c r="E88" s="231">
        <v>50.643999999999998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154</v>
      </c>
      <c r="AH88" s="215">
        <v>4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3" x14ac:dyDescent="0.2">
      <c r="A89" s="222"/>
      <c r="B89" s="223"/>
      <c r="C89" s="266" t="s">
        <v>223</v>
      </c>
      <c r="D89" s="228"/>
      <c r="E89" s="229">
        <v>22.375</v>
      </c>
      <c r="F89" s="226"/>
      <c r="G89" s="226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26"/>
      <c r="Z89" s="215"/>
      <c r="AA89" s="215"/>
      <c r="AB89" s="215"/>
      <c r="AC89" s="215"/>
      <c r="AD89" s="215"/>
      <c r="AE89" s="215"/>
      <c r="AF89" s="215"/>
      <c r="AG89" s="215" t="s">
        <v>154</v>
      </c>
      <c r="AH89" s="215">
        <v>5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3" x14ac:dyDescent="0.2">
      <c r="A90" s="222"/>
      <c r="B90" s="223"/>
      <c r="C90" s="267" t="s">
        <v>224</v>
      </c>
      <c r="D90" s="230"/>
      <c r="E90" s="231">
        <v>6.7125000000000004</v>
      </c>
      <c r="F90" s="226"/>
      <c r="G90" s="226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5"/>
      <c r="AA90" s="215"/>
      <c r="AB90" s="215"/>
      <c r="AC90" s="215"/>
      <c r="AD90" s="215"/>
      <c r="AE90" s="215"/>
      <c r="AF90" s="215"/>
      <c r="AG90" s="215" t="s">
        <v>154</v>
      </c>
      <c r="AH90" s="215">
        <v>4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ht="22.5" outlineLevel="1" x14ac:dyDescent="0.2">
      <c r="A91" s="242">
        <v>33</v>
      </c>
      <c r="B91" s="243" t="s">
        <v>225</v>
      </c>
      <c r="C91" s="264" t="s">
        <v>226</v>
      </c>
      <c r="D91" s="244" t="s">
        <v>133</v>
      </c>
      <c r="E91" s="245">
        <v>70.62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5">
        <v>3.8000000000000002E-4</v>
      </c>
      <c r="O91" s="245">
        <f>ROUND(E91*N91,2)</f>
        <v>0.03</v>
      </c>
      <c r="P91" s="245">
        <v>0</v>
      </c>
      <c r="Q91" s="245">
        <f>ROUND(E91*P91,2)</f>
        <v>0</v>
      </c>
      <c r="R91" s="247" t="s">
        <v>218</v>
      </c>
      <c r="S91" s="247" t="s">
        <v>116</v>
      </c>
      <c r="T91" s="248" t="s">
        <v>126</v>
      </c>
      <c r="U91" s="226">
        <v>0</v>
      </c>
      <c r="V91" s="226">
        <f>ROUND(E91*U91,2)</f>
        <v>0</v>
      </c>
      <c r="W91" s="226"/>
      <c r="X91" s="226" t="s">
        <v>219</v>
      </c>
      <c r="Y91" s="226" t="s">
        <v>118</v>
      </c>
      <c r="Z91" s="215"/>
      <c r="AA91" s="215"/>
      <c r="AB91" s="215"/>
      <c r="AC91" s="215"/>
      <c r="AD91" s="215"/>
      <c r="AE91" s="215"/>
      <c r="AF91" s="215"/>
      <c r="AG91" s="215" t="s">
        <v>220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2" x14ac:dyDescent="0.2">
      <c r="A92" s="222"/>
      <c r="B92" s="223"/>
      <c r="C92" s="266" t="s">
        <v>227</v>
      </c>
      <c r="D92" s="228"/>
      <c r="E92" s="229">
        <v>58.85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5"/>
      <c r="AA92" s="215"/>
      <c r="AB92" s="215"/>
      <c r="AC92" s="215"/>
      <c r="AD92" s="215"/>
      <c r="AE92" s="215"/>
      <c r="AF92" s="215"/>
      <c r="AG92" s="215" t="s">
        <v>154</v>
      </c>
      <c r="AH92" s="215">
        <v>5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3" x14ac:dyDescent="0.2">
      <c r="A93" s="222"/>
      <c r="B93" s="223"/>
      <c r="C93" s="267" t="s">
        <v>222</v>
      </c>
      <c r="D93" s="230"/>
      <c r="E93" s="231">
        <v>11.77</v>
      </c>
      <c r="F93" s="226"/>
      <c r="G93" s="226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5"/>
      <c r="AA93" s="215"/>
      <c r="AB93" s="215"/>
      <c r="AC93" s="215"/>
      <c r="AD93" s="215"/>
      <c r="AE93" s="215"/>
      <c r="AF93" s="215"/>
      <c r="AG93" s="215" t="s">
        <v>154</v>
      </c>
      <c r="AH93" s="215">
        <v>4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ht="22.5" outlineLevel="1" x14ac:dyDescent="0.2">
      <c r="A94" s="242">
        <v>34</v>
      </c>
      <c r="B94" s="243" t="s">
        <v>228</v>
      </c>
      <c r="C94" s="264" t="s">
        <v>229</v>
      </c>
      <c r="D94" s="244" t="s">
        <v>139</v>
      </c>
      <c r="E94" s="245">
        <v>311.54950000000002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1.2E-4</v>
      </c>
      <c r="O94" s="245">
        <f>ROUND(E94*N94,2)</f>
        <v>0.04</v>
      </c>
      <c r="P94" s="245">
        <v>0</v>
      </c>
      <c r="Q94" s="245">
        <f>ROUND(E94*P94,2)</f>
        <v>0</v>
      </c>
      <c r="R94" s="247" t="s">
        <v>218</v>
      </c>
      <c r="S94" s="247" t="s">
        <v>116</v>
      </c>
      <c r="T94" s="248" t="s">
        <v>126</v>
      </c>
      <c r="U94" s="226">
        <v>0</v>
      </c>
      <c r="V94" s="226">
        <f>ROUND(E94*U94,2)</f>
        <v>0</v>
      </c>
      <c r="W94" s="226"/>
      <c r="X94" s="226" t="s">
        <v>219</v>
      </c>
      <c r="Y94" s="226" t="s">
        <v>118</v>
      </c>
      <c r="Z94" s="215"/>
      <c r="AA94" s="215"/>
      <c r="AB94" s="215"/>
      <c r="AC94" s="215"/>
      <c r="AD94" s="215"/>
      <c r="AE94" s="215"/>
      <c r="AF94" s="215"/>
      <c r="AG94" s="215" t="s">
        <v>220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2" x14ac:dyDescent="0.2">
      <c r="A95" s="222"/>
      <c r="B95" s="223"/>
      <c r="C95" s="266" t="s">
        <v>230</v>
      </c>
      <c r="D95" s="228"/>
      <c r="E95" s="229"/>
      <c r="F95" s="226"/>
      <c r="G95" s="226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154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3" x14ac:dyDescent="0.2">
      <c r="A96" s="222"/>
      <c r="B96" s="223"/>
      <c r="C96" s="266" t="s">
        <v>175</v>
      </c>
      <c r="D96" s="228"/>
      <c r="E96" s="229">
        <v>253.22</v>
      </c>
      <c r="F96" s="226"/>
      <c r="G96" s="22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5"/>
      <c r="AA96" s="215"/>
      <c r="AB96" s="215"/>
      <c r="AC96" s="215"/>
      <c r="AD96" s="215"/>
      <c r="AE96" s="215"/>
      <c r="AF96" s="215"/>
      <c r="AG96" s="215" t="s">
        <v>154</v>
      </c>
      <c r="AH96" s="215">
        <v>5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3" x14ac:dyDescent="0.2">
      <c r="A97" s="222"/>
      <c r="B97" s="223"/>
      <c r="C97" s="266" t="s">
        <v>231</v>
      </c>
      <c r="D97" s="228"/>
      <c r="E97" s="229">
        <v>-17.835000000000001</v>
      </c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5"/>
      <c r="AA97" s="215"/>
      <c r="AB97" s="215"/>
      <c r="AC97" s="215"/>
      <c r="AD97" s="215"/>
      <c r="AE97" s="215"/>
      <c r="AF97" s="215"/>
      <c r="AG97" s="215" t="s">
        <v>154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3" x14ac:dyDescent="0.2">
      <c r="A98" s="222"/>
      <c r="B98" s="223"/>
      <c r="C98" s="267" t="s">
        <v>222</v>
      </c>
      <c r="D98" s="230"/>
      <c r="E98" s="231">
        <v>47.076999999999998</v>
      </c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5"/>
      <c r="AA98" s="215"/>
      <c r="AB98" s="215"/>
      <c r="AC98" s="215"/>
      <c r="AD98" s="215"/>
      <c r="AE98" s="215"/>
      <c r="AF98" s="215"/>
      <c r="AG98" s="215" t="s">
        <v>154</v>
      </c>
      <c r="AH98" s="215">
        <v>4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3" x14ac:dyDescent="0.2">
      <c r="A99" s="222"/>
      <c r="B99" s="223"/>
      <c r="C99" s="268" t="s">
        <v>232</v>
      </c>
      <c r="D99" s="232"/>
      <c r="E99" s="233">
        <v>282.46199999999999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5"/>
      <c r="AA99" s="215"/>
      <c r="AB99" s="215"/>
      <c r="AC99" s="215"/>
      <c r="AD99" s="215"/>
      <c r="AE99" s="215"/>
      <c r="AF99" s="215"/>
      <c r="AG99" s="215" t="s">
        <v>154</v>
      </c>
      <c r="AH99" s="215">
        <v>1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 x14ac:dyDescent="0.2">
      <c r="A100" s="222"/>
      <c r="B100" s="223"/>
      <c r="C100" s="266" t="s">
        <v>230</v>
      </c>
      <c r="D100" s="228"/>
      <c r="E100" s="229"/>
      <c r="F100" s="226"/>
      <c r="G100" s="226"/>
      <c r="H100" s="226"/>
      <c r="I100" s="226"/>
      <c r="J100" s="226"/>
      <c r="K100" s="226"/>
      <c r="L100" s="226"/>
      <c r="M100" s="226"/>
      <c r="N100" s="225"/>
      <c r="O100" s="225"/>
      <c r="P100" s="225"/>
      <c r="Q100" s="225"/>
      <c r="R100" s="226"/>
      <c r="S100" s="226"/>
      <c r="T100" s="226"/>
      <c r="U100" s="226"/>
      <c r="V100" s="226"/>
      <c r="W100" s="226"/>
      <c r="X100" s="226"/>
      <c r="Y100" s="226"/>
      <c r="Z100" s="215"/>
      <c r="AA100" s="215"/>
      <c r="AB100" s="215"/>
      <c r="AC100" s="215"/>
      <c r="AD100" s="215"/>
      <c r="AE100" s="215"/>
      <c r="AF100" s="215"/>
      <c r="AG100" s="215" t="s">
        <v>154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3" x14ac:dyDescent="0.2">
      <c r="A101" s="222"/>
      <c r="B101" s="223"/>
      <c r="C101" s="266" t="s">
        <v>155</v>
      </c>
      <c r="D101" s="228"/>
      <c r="E101" s="229">
        <v>17.655000000000001</v>
      </c>
      <c r="F101" s="226"/>
      <c r="G101" s="226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5"/>
      <c r="AA101" s="215"/>
      <c r="AB101" s="215"/>
      <c r="AC101" s="215"/>
      <c r="AD101" s="215"/>
      <c r="AE101" s="215"/>
      <c r="AF101" s="215"/>
      <c r="AG101" s="215" t="s">
        <v>154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3" x14ac:dyDescent="0.2">
      <c r="A102" s="222"/>
      <c r="B102" s="223"/>
      <c r="C102" s="266" t="s">
        <v>205</v>
      </c>
      <c r="D102" s="228"/>
      <c r="E102" s="229">
        <v>0.76</v>
      </c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5"/>
      <c r="AA102" s="215"/>
      <c r="AB102" s="215"/>
      <c r="AC102" s="215"/>
      <c r="AD102" s="215"/>
      <c r="AE102" s="215"/>
      <c r="AF102" s="215"/>
      <c r="AG102" s="215" t="s">
        <v>154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3" x14ac:dyDescent="0.2">
      <c r="A103" s="222"/>
      <c r="B103" s="223"/>
      <c r="C103" s="266" t="s">
        <v>206</v>
      </c>
      <c r="D103" s="228"/>
      <c r="E103" s="229">
        <v>3.96</v>
      </c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5"/>
      <c r="AA103" s="215"/>
      <c r="AB103" s="215"/>
      <c r="AC103" s="215"/>
      <c r="AD103" s="215"/>
      <c r="AE103" s="215"/>
      <c r="AF103" s="215"/>
      <c r="AG103" s="215" t="s">
        <v>154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3" x14ac:dyDescent="0.2">
      <c r="A104" s="222"/>
      <c r="B104" s="223"/>
      <c r="C104" s="267" t="s">
        <v>224</v>
      </c>
      <c r="D104" s="230"/>
      <c r="E104" s="231">
        <v>6.7125000000000004</v>
      </c>
      <c r="F104" s="226"/>
      <c r="G104" s="22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5"/>
      <c r="AA104" s="215"/>
      <c r="AB104" s="215"/>
      <c r="AC104" s="215"/>
      <c r="AD104" s="215"/>
      <c r="AE104" s="215"/>
      <c r="AF104" s="215"/>
      <c r="AG104" s="215" t="s">
        <v>154</v>
      </c>
      <c r="AH104" s="215">
        <v>4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3" x14ac:dyDescent="0.2">
      <c r="A105" s="222"/>
      <c r="B105" s="223"/>
      <c r="C105" s="268" t="s">
        <v>232</v>
      </c>
      <c r="D105" s="232"/>
      <c r="E105" s="233">
        <v>29.087499999999999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5"/>
      <c r="AA105" s="215"/>
      <c r="AB105" s="215"/>
      <c r="AC105" s="215"/>
      <c r="AD105" s="215"/>
      <c r="AE105" s="215"/>
      <c r="AF105" s="215"/>
      <c r="AG105" s="215" t="s">
        <v>154</v>
      </c>
      <c r="AH105" s="215">
        <v>1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ht="22.5" outlineLevel="1" x14ac:dyDescent="0.2">
      <c r="A106" s="242">
        <v>35</v>
      </c>
      <c r="B106" s="243" t="s">
        <v>233</v>
      </c>
      <c r="C106" s="264" t="s">
        <v>234</v>
      </c>
      <c r="D106" s="244" t="s">
        <v>139</v>
      </c>
      <c r="E106" s="245">
        <v>23.185500000000001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21</v>
      </c>
      <c r="M106" s="247">
        <f>G106*(1+L106/100)</f>
        <v>0</v>
      </c>
      <c r="N106" s="245">
        <v>5.0000000000000001E-4</v>
      </c>
      <c r="O106" s="245">
        <f>ROUND(E106*N106,2)</f>
        <v>0.01</v>
      </c>
      <c r="P106" s="245">
        <v>0</v>
      </c>
      <c r="Q106" s="245">
        <f>ROUND(E106*P106,2)</f>
        <v>0</v>
      </c>
      <c r="R106" s="247" t="s">
        <v>218</v>
      </c>
      <c r="S106" s="247" t="s">
        <v>116</v>
      </c>
      <c r="T106" s="248" t="s">
        <v>116</v>
      </c>
      <c r="U106" s="226">
        <v>0</v>
      </c>
      <c r="V106" s="226">
        <f>ROUND(E106*U106,2)</f>
        <v>0</v>
      </c>
      <c r="W106" s="226"/>
      <c r="X106" s="226" t="s">
        <v>219</v>
      </c>
      <c r="Y106" s="226" t="s">
        <v>118</v>
      </c>
      <c r="Z106" s="215"/>
      <c r="AA106" s="215"/>
      <c r="AB106" s="215"/>
      <c r="AC106" s="215"/>
      <c r="AD106" s="215"/>
      <c r="AE106" s="215"/>
      <c r="AF106" s="215"/>
      <c r="AG106" s="215" t="s">
        <v>220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2" x14ac:dyDescent="0.2">
      <c r="A107" s="222"/>
      <c r="B107" s="223"/>
      <c r="C107" s="266" t="s">
        <v>235</v>
      </c>
      <c r="D107" s="228"/>
      <c r="E107" s="229">
        <v>23.185500000000001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154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>
        <v>36</v>
      </c>
      <c r="B108" s="223" t="s">
        <v>236</v>
      </c>
      <c r="C108" s="269" t="s">
        <v>237</v>
      </c>
      <c r="D108" s="224" t="s">
        <v>0</v>
      </c>
      <c r="E108" s="257"/>
      <c r="F108" s="227"/>
      <c r="G108" s="226">
        <f>ROUND(E108*F108,2)</f>
        <v>0</v>
      </c>
      <c r="H108" s="227"/>
      <c r="I108" s="226">
        <f>ROUND(E108*H108,2)</f>
        <v>0</v>
      </c>
      <c r="J108" s="227"/>
      <c r="K108" s="226">
        <f>ROUND(E108*J108,2)</f>
        <v>0</v>
      </c>
      <c r="L108" s="226">
        <v>21</v>
      </c>
      <c r="M108" s="226">
        <f>G108*(1+L108/100)</f>
        <v>0</v>
      </c>
      <c r="N108" s="225">
        <v>0</v>
      </c>
      <c r="O108" s="225">
        <f>ROUND(E108*N108,2)</f>
        <v>0</v>
      </c>
      <c r="P108" s="225">
        <v>0</v>
      </c>
      <c r="Q108" s="225">
        <f>ROUND(E108*P108,2)</f>
        <v>0</v>
      </c>
      <c r="R108" s="226" t="s">
        <v>144</v>
      </c>
      <c r="S108" s="226" t="s">
        <v>116</v>
      </c>
      <c r="T108" s="226" t="s">
        <v>126</v>
      </c>
      <c r="U108" s="226">
        <v>0</v>
      </c>
      <c r="V108" s="226">
        <f>ROUND(E108*U108,2)</f>
        <v>0</v>
      </c>
      <c r="W108" s="226"/>
      <c r="X108" s="226" t="s">
        <v>238</v>
      </c>
      <c r="Y108" s="226" t="s">
        <v>118</v>
      </c>
      <c r="Z108" s="215"/>
      <c r="AA108" s="215"/>
      <c r="AB108" s="215"/>
      <c r="AC108" s="215"/>
      <c r="AD108" s="215"/>
      <c r="AE108" s="215"/>
      <c r="AF108" s="215"/>
      <c r="AG108" s="215" t="s">
        <v>239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2" x14ac:dyDescent="0.2">
      <c r="A109" s="222"/>
      <c r="B109" s="223"/>
      <c r="C109" s="270" t="s">
        <v>240</v>
      </c>
      <c r="D109" s="258"/>
      <c r="E109" s="258"/>
      <c r="F109" s="258"/>
      <c r="G109" s="258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128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x14ac:dyDescent="0.2">
      <c r="A110" s="235" t="s">
        <v>110</v>
      </c>
      <c r="B110" s="236" t="s">
        <v>70</v>
      </c>
      <c r="C110" s="262" t="s">
        <v>71</v>
      </c>
      <c r="D110" s="237"/>
      <c r="E110" s="238"/>
      <c r="F110" s="239"/>
      <c r="G110" s="239">
        <f>SUMIF(AG111:AG155,"&lt;&gt;NOR",G111:G155)</f>
        <v>0</v>
      </c>
      <c r="H110" s="239"/>
      <c r="I110" s="239">
        <f>SUM(I111:I155)</f>
        <v>0</v>
      </c>
      <c r="J110" s="239"/>
      <c r="K110" s="239">
        <f>SUM(K111:K155)</f>
        <v>0</v>
      </c>
      <c r="L110" s="239"/>
      <c r="M110" s="239">
        <f>SUM(M111:M155)</f>
        <v>0</v>
      </c>
      <c r="N110" s="238"/>
      <c r="O110" s="238">
        <f>SUM(O111:O155)</f>
        <v>1.54</v>
      </c>
      <c r="P110" s="238"/>
      <c r="Q110" s="238">
        <f>SUM(Q111:Q155)</f>
        <v>0.2</v>
      </c>
      <c r="R110" s="239"/>
      <c r="S110" s="239"/>
      <c r="T110" s="240"/>
      <c r="U110" s="234"/>
      <c r="V110" s="234">
        <f>SUM(V111:V155)</f>
        <v>76.430000000000007</v>
      </c>
      <c r="W110" s="234"/>
      <c r="X110" s="234"/>
      <c r="Y110" s="234"/>
      <c r="AG110" t="s">
        <v>111</v>
      </c>
    </row>
    <row r="111" spans="1:60" ht="22.5" outlineLevel="1" x14ac:dyDescent="0.2">
      <c r="A111" s="249">
        <v>37</v>
      </c>
      <c r="B111" s="250" t="s">
        <v>241</v>
      </c>
      <c r="C111" s="263" t="s">
        <v>242</v>
      </c>
      <c r="D111" s="251" t="s">
        <v>143</v>
      </c>
      <c r="E111" s="252">
        <v>2</v>
      </c>
      <c r="F111" s="253"/>
      <c r="G111" s="254">
        <f>ROUND(E111*F111,2)</f>
        <v>0</v>
      </c>
      <c r="H111" s="253"/>
      <c r="I111" s="254">
        <f>ROUND(E111*H111,2)</f>
        <v>0</v>
      </c>
      <c r="J111" s="253"/>
      <c r="K111" s="254">
        <f>ROUND(E111*J111,2)</f>
        <v>0</v>
      </c>
      <c r="L111" s="254">
        <v>21</v>
      </c>
      <c r="M111" s="254">
        <f>G111*(1+L111/100)</f>
        <v>0</v>
      </c>
      <c r="N111" s="252">
        <v>0</v>
      </c>
      <c r="O111" s="252">
        <f>ROUND(E111*N111,2)</f>
        <v>0</v>
      </c>
      <c r="P111" s="252">
        <v>0</v>
      </c>
      <c r="Q111" s="252">
        <f>ROUND(E111*P111,2)</f>
        <v>0</v>
      </c>
      <c r="R111" s="254" t="s">
        <v>243</v>
      </c>
      <c r="S111" s="254" t="s">
        <v>116</v>
      </c>
      <c r="T111" s="255" t="s">
        <v>126</v>
      </c>
      <c r="U111" s="226">
        <v>0.55000000000000004</v>
      </c>
      <c r="V111" s="226">
        <f>ROUND(E111*U111,2)</f>
        <v>1.1000000000000001</v>
      </c>
      <c r="W111" s="226"/>
      <c r="X111" s="226" t="s">
        <v>117</v>
      </c>
      <c r="Y111" s="226" t="s">
        <v>118</v>
      </c>
      <c r="Z111" s="215"/>
      <c r="AA111" s="215"/>
      <c r="AB111" s="215"/>
      <c r="AC111" s="215"/>
      <c r="AD111" s="215"/>
      <c r="AE111" s="215"/>
      <c r="AF111" s="215"/>
      <c r="AG111" s="215" t="s">
        <v>119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22.5" outlineLevel="1" x14ac:dyDescent="0.2">
      <c r="A112" s="242">
        <v>38</v>
      </c>
      <c r="B112" s="243" t="s">
        <v>244</v>
      </c>
      <c r="C112" s="264" t="s">
        <v>245</v>
      </c>
      <c r="D112" s="244" t="s">
        <v>139</v>
      </c>
      <c r="E112" s="245">
        <v>17.655000000000001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21</v>
      </c>
      <c r="M112" s="247">
        <f>G112*(1+L112/100)</f>
        <v>0</v>
      </c>
      <c r="N112" s="245">
        <v>0</v>
      </c>
      <c r="O112" s="245">
        <f>ROUND(E112*N112,2)</f>
        <v>0</v>
      </c>
      <c r="P112" s="245">
        <v>3.13E-3</v>
      </c>
      <c r="Q112" s="245">
        <f>ROUND(E112*P112,2)</f>
        <v>0.06</v>
      </c>
      <c r="R112" s="247" t="s">
        <v>243</v>
      </c>
      <c r="S112" s="247" t="s">
        <v>116</v>
      </c>
      <c r="T112" s="248" t="s">
        <v>126</v>
      </c>
      <c r="U112" s="226">
        <v>8.7999999999999995E-2</v>
      </c>
      <c r="V112" s="226">
        <f>ROUND(E112*U112,2)</f>
        <v>1.55</v>
      </c>
      <c r="W112" s="226"/>
      <c r="X112" s="226" t="s">
        <v>117</v>
      </c>
      <c r="Y112" s="226" t="s">
        <v>118</v>
      </c>
      <c r="Z112" s="215"/>
      <c r="AA112" s="215"/>
      <c r="AB112" s="215"/>
      <c r="AC112" s="215"/>
      <c r="AD112" s="215"/>
      <c r="AE112" s="215"/>
      <c r="AF112" s="215"/>
      <c r="AG112" s="215" t="s">
        <v>119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2" x14ac:dyDescent="0.2">
      <c r="A113" s="222"/>
      <c r="B113" s="223"/>
      <c r="C113" s="266" t="s">
        <v>246</v>
      </c>
      <c r="D113" s="228"/>
      <c r="E113" s="229">
        <v>17.655000000000001</v>
      </c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5"/>
      <c r="AA113" s="215"/>
      <c r="AB113" s="215"/>
      <c r="AC113" s="215"/>
      <c r="AD113" s="215"/>
      <c r="AE113" s="215"/>
      <c r="AF113" s="215"/>
      <c r="AG113" s="215" t="s">
        <v>154</v>
      </c>
      <c r="AH113" s="215">
        <v>5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ht="33.75" outlineLevel="1" x14ac:dyDescent="0.2">
      <c r="A114" s="242">
        <v>39</v>
      </c>
      <c r="B114" s="243" t="s">
        <v>247</v>
      </c>
      <c r="C114" s="264" t="s">
        <v>248</v>
      </c>
      <c r="D114" s="244" t="s">
        <v>139</v>
      </c>
      <c r="E114" s="245">
        <v>31.425000000000001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0</v>
      </c>
      <c r="O114" s="245">
        <f>ROUND(E114*N114,2)</f>
        <v>0</v>
      </c>
      <c r="P114" s="245">
        <v>4.3299999999999996E-3</v>
      </c>
      <c r="Q114" s="245">
        <f>ROUND(E114*P114,2)</f>
        <v>0.14000000000000001</v>
      </c>
      <c r="R114" s="247" t="s">
        <v>243</v>
      </c>
      <c r="S114" s="247" t="s">
        <v>116</v>
      </c>
      <c r="T114" s="248" t="s">
        <v>126</v>
      </c>
      <c r="U114" s="226">
        <v>0.1</v>
      </c>
      <c r="V114" s="226">
        <f>ROUND(E114*U114,2)</f>
        <v>3.14</v>
      </c>
      <c r="W114" s="226"/>
      <c r="X114" s="226" t="s">
        <v>117</v>
      </c>
      <c r="Y114" s="226" t="s">
        <v>118</v>
      </c>
      <c r="Z114" s="215"/>
      <c r="AA114" s="215"/>
      <c r="AB114" s="215"/>
      <c r="AC114" s="215"/>
      <c r="AD114" s="215"/>
      <c r="AE114" s="215"/>
      <c r="AF114" s="215"/>
      <c r="AG114" s="215" t="s">
        <v>119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2" x14ac:dyDescent="0.2">
      <c r="A115" s="222"/>
      <c r="B115" s="223"/>
      <c r="C115" s="266" t="s">
        <v>249</v>
      </c>
      <c r="D115" s="228"/>
      <c r="E115" s="229">
        <v>29.425000000000001</v>
      </c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5"/>
      <c r="AA115" s="215"/>
      <c r="AB115" s="215"/>
      <c r="AC115" s="215"/>
      <c r="AD115" s="215"/>
      <c r="AE115" s="215"/>
      <c r="AF115" s="215"/>
      <c r="AG115" s="215" t="s">
        <v>154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3" x14ac:dyDescent="0.2">
      <c r="A116" s="222"/>
      <c r="B116" s="223"/>
      <c r="C116" s="266" t="s">
        <v>157</v>
      </c>
      <c r="D116" s="228"/>
      <c r="E116" s="229">
        <v>2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154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33.75" outlineLevel="1" x14ac:dyDescent="0.2">
      <c r="A117" s="242">
        <v>40</v>
      </c>
      <c r="B117" s="243" t="s">
        <v>250</v>
      </c>
      <c r="C117" s="264" t="s">
        <v>251</v>
      </c>
      <c r="D117" s="244" t="s">
        <v>139</v>
      </c>
      <c r="E117" s="245">
        <v>17.655000000000001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5.5700000000000003E-3</v>
      </c>
      <c r="O117" s="245">
        <f>ROUND(E117*N117,2)</f>
        <v>0.1</v>
      </c>
      <c r="P117" s="245">
        <v>0</v>
      </c>
      <c r="Q117" s="245">
        <f>ROUND(E117*P117,2)</f>
        <v>0</v>
      </c>
      <c r="R117" s="247" t="s">
        <v>243</v>
      </c>
      <c r="S117" s="247" t="s">
        <v>116</v>
      </c>
      <c r="T117" s="248" t="s">
        <v>126</v>
      </c>
      <c r="U117" s="226">
        <v>0.65920000000000001</v>
      </c>
      <c r="V117" s="226">
        <f>ROUND(E117*U117,2)</f>
        <v>11.64</v>
      </c>
      <c r="W117" s="226"/>
      <c r="X117" s="226" t="s">
        <v>117</v>
      </c>
      <c r="Y117" s="226" t="s">
        <v>118</v>
      </c>
      <c r="Z117" s="215"/>
      <c r="AA117" s="215"/>
      <c r="AB117" s="215"/>
      <c r="AC117" s="215"/>
      <c r="AD117" s="215"/>
      <c r="AE117" s="215"/>
      <c r="AF117" s="215"/>
      <c r="AG117" s="215" t="s">
        <v>119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2" x14ac:dyDescent="0.2">
      <c r="A118" s="222"/>
      <c r="B118" s="223"/>
      <c r="C118" s="266" t="s">
        <v>252</v>
      </c>
      <c r="D118" s="228"/>
      <c r="E118" s="229">
        <v>17.655000000000001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154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42">
        <v>41</v>
      </c>
      <c r="B119" s="243" t="s">
        <v>253</v>
      </c>
      <c r="C119" s="264" t="s">
        <v>254</v>
      </c>
      <c r="D119" s="244" t="s">
        <v>139</v>
      </c>
      <c r="E119" s="245">
        <v>60.85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1.4999999999999999E-4</v>
      </c>
      <c r="O119" s="245">
        <f>ROUND(E119*N119,2)</f>
        <v>0.01</v>
      </c>
      <c r="P119" s="245">
        <v>0</v>
      </c>
      <c r="Q119" s="245">
        <f>ROUND(E119*P119,2)</f>
        <v>0</v>
      </c>
      <c r="R119" s="247" t="s">
        <v>243</v>
      </c>
      <c r="S119" s="247" t="s">
        <v>116</v>
      </c>
      <c r="T119" s="248" t="s">
        <v>126</v>
      </c>
      <c r="U119" s="226">
        <v>0.12</v>
      </c>
      <c r="V119" s="226">
        <f>ROUND(E119*U119,2)</f>
        <v>7.3</v>
      </c>
      <c r="W119" s="226"/>
      <c r="X119" s="226" t="s">
        <v>117</v>
      </c>
      <c r="Y119" s="226" t="s">
        <v>118</v>
      </c>
      <c r="Z119" s="215"/>
      <c r="AA119" s="215"/>
      <c r="AB119" s="215"/>
      <c r="AC119" s="215"/>
      <c r="AD119" s="215"/>
      <c r="AE119" s="215"/>
      <c r="AF119" s="215"/>
      <c r="AG119" s="215" t="s">
        <v>119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 x14ac:dyDescent="0.2">
      <c r="A120" s="222"/>
      <c r="B120" s="223"/>
      <c r="C120" s="266" t="s">
        <v>255</v>
      </c>
      <c r="D120" s="228"/>
      <c r="E120" s="229">
        <v>31.425000000000001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154</v>
      </c>
      <c r="AH120" s="215">
        <v>5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3" x14ac:dyDescent="0.2">
      <c r="A121" s="222"/>
      <c r="B121" s="223"/>
      <c r="C121" s="266" t="s">
        <v>256</v>
      </c>
      <c r="D121" s="228"/>
      <c r="E121" s="229">
        <v>29.425000000000001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26"/>
      <c r="Z121" s="215"/>
      <c r="AA121" s="215"/>
      <c r="AB121" s="215"/>
      <c r="AC121" s="215"/>
      <c r="AD121" s="215"/>
      <c r="AE121" s="215"/>
      <c r="AF121" s="215"/>
      <c r="AG121" s="215" t="s">
        <v>154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3" x14ac:dyDescent="0.2">
      <c r="A122" s="222"/>
      <c r="B122" s="223"/>
      <c r="C122" s="268" t="s">
        <v>232</v>
      </c>
      <c r="D122" s="232"/>
      <c r="E122" s="233">
        <v>60.85</v>
      </c>
      <c r="F122" s="226"/>
      <c r="G122" s="226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5"/>
      <c r="AA122" s="215"/>
      <c r="AB122" s="215"/>
      <c r="AC122" s="215"/>
      <c r="AD122" s="215"/>
      <c r="AE122" s="215"/>
      <c r="AF122" s="215"/>
      <c r="AG122" s="215" t="s">
        <v>154</v>
      </c>
      <c r="AH122" s="215">
        <v>1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42">
        <v>42</v>
      </c>
      <c r="B123" s="243" t="s">
        <v>257</v>
      </c>
      <c r="C123" s="264" t="s">
        <v>258</v>
      </c>
      <c r="D123" s="244" t="s">
        <v>139</v>
      </c>
      <c r="E123" s="245">
        <v>246.19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1.6000000000000001E-4</v>
      </c>
      <c r="O123" s="245">
        <f>ROUND(E123*N123,2)</f>
        <v>0.04</v>
      </c>
      <c r="P123" s="245">
        <v>0</v>
      </c>
      <c r="Q123" s="245">
        <f>ROUND(E123*P123,2)</f>
        <v>0</v>
      </c>
      <c r="R123" s="247" t="s">
        <v>243</v>
      </c>
      <c r="S123" s="247" t="s">
        <v>116</v>
      </c>
      <c r="T123" s="248" t="s">
        <v>116</v>
      </c>
      <c r="U123" s="226">
        <v>0.21</v>
      </c>
      <c r="V123" s="226">
        <f>ROUND(E123*U123,2)</f>
        <v>51.7</v>
      </c>
      <c r="W123" s="226"/>
      <c r="X123" s="226" t="s">
        <v>117</v>
      </c>
      <c r="Y123" s="226" t="s">
        <v>118</v>
      </c>
      <c r="Z123" s="215"/>
      <c r="AA123" s="215"/>
      <c r="AB123" s="215"/>
      <c r="AC123" s="215"/>
      <c r="AD123" s="215"/>
      <c r="AE123" s="215"/>
      <c r="AF123" s="215"/>
      <c r="AG123" s="215" t="s">
        <v>119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2" x14ac:dyDescent="0.2">
      <c r="A124" s="222"/>
      <c r="B124" s="223"/>
      <c r="C124" s="266" t="s">
        <v>259</v>
      </c>
      <c r="D124" s="228"/>
      <c r="E124" s="229">
        <v>40.229999999999997</v>
      </c>
      <c r="F124" s="226"/>
      <c r="G124" s="22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154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3" x14ac:dyDescent="0.2">
      <c r="A125" s="222"/>
      <c r="B125" s="223"/>
      <c r="C125" s="268" t="s">
        <v>232</v>
      </c>
      <c r="D125" s="232"/>
      <c r="E125" s="233">
        <v>40.229999999999997</v>
      </c>
      <c r="F125" s="226"/>
      <c r="G125" s="226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26"/>
      <c r="Z125" s="215"/>
      <c r="AA125" s="215"/>
      <c r="AB125" s="215"/>
      <c r="AC125" s="215"/>
      <c r="AD125" s="215"/>
      <c r="AE125" s="215"/>
      <c r="AF125" s="215"/>
      <c r="AG125" s="215" t="s">
        <v>154</v>
      </c>
      <c r="AH125" s="215">
        <v>1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3" x14ac:dyDescent="0.2">
      <c r="A126" s="222"/>
      <c r="B126" s="223"/>
      <c r="C126" s="266" t="s">
        <v>230</v>
      </c>
      <c r="D126" s="228"/>
      <c r="E126" s="229"/>
      <c r="F126" s="226"/>
      <c r="G126" s="226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154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3" x14ac:dyDescent="0.2">
      <c r="A127" s="222"/>
      <c r="B127" s="223"/>
      <c r="C127" s="266" t="s">
        <v>195</v>
      </c>
      <c r="D127" s="228"/>
      <c r="E127" s="229">
        <v>205.96</v>
      </c>
      <c r="F127" s="226"/>
      <c r="G127" s="226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5"/>
      <c r="AA127" s="215"/>
      <c r="AB127" s="215"/>
      <c r="AC127" s="215"/>
      <c r="AD127" s="215"/>
      <c r="AE127" s="215"/>
      <c r="AF127" s="215"/>
      <c r="AG127" s="215" t="s">
        <v>154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3" x14ac:dyDescent="0.2">
      <c r="A128" s="222"/>
      <c r="B128" s="223"/>
      <c r="C128" s="268" t="s">
        <v>232</v>
      </c>
      <c r="D128" s="232"/>
      <c r="E128" s="233">
        <v>205.96</v>
      </c>
      <c r="F128" s="226"/>
      <c r="G128" s="226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26"/>
      <c r="Z128" s="215"/>
      <c r="AA128" s="215"/>
      <c r="AB128" s="215"/>
      <c r="AC128" s="215"/>
      <c r="AD128" s="215"/>
      <c r="AE128" s="215"/>
      <c r="AF128" s="215"/>
      <c r="AG128" s="215" t="s">
        <v>154</v>
      </c>
      <c r="AH128" s="215">
        <v>1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ht="22.5" outlineLevel="1" x14ac:dyDescent="0.2">
      <c r="A129" s="242">
        <v>43</v>
      </c>
      <c r="B129" s="243" t="s">
        <v>260</v>
      </c>
      <c r="C129" s="264" t="s">
        <v>261</v>
      </c>
      <c r="D129" s="244" t="s">
        <v>262</v>
      </c>
      <c r="E129" s="245">
        <v>14.32152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21</v>
      </c>
      <c r="M129" s="247">
        <f>G129*(1+L129/100)</f>
        <v>0</v>
      </c>
      <c r="N129" s="245">
        <v>2.5000000000000001E-2</v>
      </c>
      <c r="O129" s="245">
        <f>ROUND(E129*N129,2)</f>
        <v>0.36</v>
      </c>
      <c r="P129" s="245">
        <v>0</v>
      </c>
      <c r="Q129" s="245">
        <f>ROUND(E129*P129,2)</f>
        <v>0</v>
      </c>
      <c r="R129" s="247" t="s">
        <v>218</v>
      </c>
      <c r="S129" s="247" t="s">
        <v>116</v>
      </c>
      <c r="T129" s="248" t="s">
        <v>126</v>
      </c>
      <c r="U129" s="226">
        <v>0</v>
      </c>
      <c r="V129" s="226">
        <f>ROUND(E129*U129,2)</f>
        <v>0</v>
      </c>
      <c r="W129" s="226"/>
      <c r="X129" s="226" t="s">
        <v>219</v>
      </c>
      <c r="Y129" s="226" t="s">
        <v>118</v>
      </c>
      <c r="Z129" s="215"/>
      <c r="AA129" s="215"/>
      <c r="AB129" s="215"/>
      <c r="AC129" s="215"/>
      <c r="AD129" s="215"/>
      <c r="AE129" s="215"/>
      <c r="AF129" s="215"/>
      <c r="AG129" s="215" t="s">
        <v>220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2" x14ac:dyDescent="0.2">
      <c r="A130" s="222"/>
      <c r="B130" s="223"/>
      <c r="C130" s="266" t="s">
        <v>263</v>
      </c>
      <c r="D130" s="228"/>
      <c r="E130" s="229">
        <v>6.2850000000000001</v>
      </c>
      <c r="F130" s="226"/>
      <c r="G130" s="226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26"/>
      <c r="Z130" s="215"/>
      <c r="AA130" s="215"/>
      <c r="AB130" s="215"/>
      <c r="AC130" s="215"/>
      <c r="AD130" s="215"/>
      <c r="AE130" s="215"/>
      <c r="AF130" s="215"/>
      <c r="AG130" s="215" t="s">
        <v>154</v>
      </c>
      <c r="AH130" s="215">
        <v>5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3" x14ac:dyDescent="0.2">
      <c r="A131" s="222"/>
      <c r="B131" s="223"/>
      <c r="C131" s="267" t="s">
        <v>222</v>
      </c>
      <c r="D131" s="230"/>
      <c r="E131" s="231">
        <v>1.2569999999999999</v>
      </c>
      <c r="F131" s="226"/>
      <c r="G131" s="226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26"/>
      <c r="Z131" s="215"/>
      <c r="AA131" s="215"/>
      <c r="AB131" s="215"/>
      <c r="AC131" s="215"/>
      <c r="AD131" s="215"/>
      <c r="AE131" s="215"/>
      <c r="AF131" s="215"/>
      <c r="AG131" s="215" t="s">
        <v>154</v>
      </c>
      <c r="AH131" s="215">
        <v>4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3" x14ac:dyDescent="0.2">
      <c r="A132" s="222"/>
      <c r="B132" s="223"/>
      <c r="C132" s="266" t="s">
        <v>264</v>
      </c>
      <c r="D132" s="228"/>
      <c r="E132" s="229">
        <v>3.5310000000000001</v>
      </c>
      <c r="F132" s="226"/>
      <c r="G132" s="226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5"/>
      <c r="AA132" s="215"/>
      <c r="AB132" s="215"/>
      <c r="AC132" s="215"/>
      <c r="AD132" s="215"/>
      <c r="AE132" s="215"/>
      <c r="AF132" s="215"/>
      <c r="AG132" s="215" t="s">
        <v>154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3" x14ac:dyDescent="0.2">
      <c r="A133" s="222"/>
      <c r="B133" s="223"/>
      <c r="C133" s="267" t="s">
        <v>222</v>
      </c>
      <c r="D133" s="230"/>
      <c r="E133" s="231">
        <v>0.70620000000000005</v>
      </c>
      <c r="F133" s="226"/>
      <c r="G133" s="22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5"/>
      <c r="AA133" s="215"/>
      <c r="AB133" s="215"/>
      <c r="AC133" s="215"/>
      <c r="AD133" s="215"/>
      <c r="AE133" s="215"/>
      <c r="AF133" s="215"/>
      <c r="AG133" s="215" t="s">
        <v>154</v>
      </c>
      <c r="AH133" s="215">
        <v>4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3" x14ac:dyDescent="0.2">
      <c r="A134" s="222"/>
      <c r="B134" s="223"/>
      <c r="C134" s="266" t="s">
        <v>265</v>
      </c>
      <c r="D134" s="228"/>
      <c r="E134" s="229">
        <v>2.1185999999999998</v>
      </c>
      <c r="F134" s="226"/>
      <c r="G134" s="226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5"/>
      <c r="AA134" s="215"/>
      <c r="AB134" s="215"/>
      <c r="AC134" s="215"/>
      <c r="AD134" s="215"/>
      <c r="AE134" s="215"/>
      <c r="AF134" s="215"/>
      <c r="AG134" s="215" t="s">
        <v>154</v>
      </c>
      <c r="AH134" s="215">
        <v>5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3" x14ac:dyDescent="0.2">
      <c r="A135" s="222"/>
      <c r="B135" s="223"/>
      <c r="C135" s="267" t="s">
        <v>222</v>
      </c>
      <c r="D135" s="230"/>
      <c r="E135" s="231">
        <v>0.42371999999999999</v>
      </c>
      <c r="F135" s="226"/>
      <c r="G135" s="226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5"/>
      <c r="AA135" s="215"/>
      <c r="AB135" s="215"/>
      <c r="AC135" s="215"/>
      <c r="AD135" s="215"/>
      <c r="AE135" s="215"/>
      <c r="AF135" s="215"/>
      <c r="AG135" s="215" t="s">
        <v>154</v>
      </c>
      <c r="AH135" s="215">
        <v>4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2.5" outlineLevel="1" x14ac:dyDescent="0.2">
      <c r="A136" s="242">
        <v>44</v>
      </c>
      <c r="B136" s="243" t="s">
        <v>266</v>
      </c>
      <c r="C136" s="264" t="s">
        <v>267</v>
      </c>
      <c r="D136" s="244" t="s">
        <v>262</v>
      </c>
      <c r="E136" s="245">
        <v>34.293799999999997</v>
      </c>
      <c r="F136" s="246"/>
      <c r="G136" s="247">
        <f>ROUND(E136*F136,2)</f>
        <v>0</v>
      </c>
      <c r="H136" s="246"/>
      <c r="I136" s="247">
        <f>ROUND(E136*H136,2)</f>
        <v>0</v>
      </c>
      <c r="J136" s="246"/>
      <c r="K136" s="247">
        <f>ROUND(E136*J136,2)</f>
        <v>0</v>
      </c>
      <c r="L136" s="247">
        <v>21</v>
      </c>
      <c r="M136" s="247">
        <f>G136*(1+L136/100)</f>
        <v>0</v>
      </c>
      <c r="N136" s="245">
        <v>0.03</v>
      </c>
      <c r="O136" s="245">
        <f>ROUND(E136*N136,2)</f>
        <v>1.03</v>
      </c>
      <c r="P136" s="245">
        <v>0</v>
      </c>
      <c r="Q136" s="245">
        <f>ROUND(E136*P136,2)</f>
        <v>0</v>
      </c>
      <c r="R136" s="247" t="s">
        <v>218</v>
      </c>
      <c r="S136" s="247" t="s">
        <v>116</v>
      </c>
      <c r="T136" s="248" t="s">
        <v>126</v>
      </c>
      <c r="U136" s="226">
        <v>0</v>
      </c>
      <c r="V136" s="226">
        <f>ROUND(E136*U136,2)</f>
        <v>0</v>
      </c>
      <c r="W136" s="226"/>
      <c r="X136" s="226" t="s">
        <v>219</v>
      </c>
      <c r="Y136" s="226" t="s">
        <v>118</v>
      </c>
      <c r="Z136" s="215"/>
      <c r="AA136" s="215"/>
      <c r="AB136" s="215"/>
      <c r="AC136" s="215"/>
      <c r="AD136" s="215"/>
      <c r="AE136" s="215"/>
      <c r="AF136" s="215"/>
      <c r="AG136" s="215" t="s">
        <v>220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2" x14ac:dyDescent="0.2">
      <c r="A137" s="222"/>
      <c r="B137" s="223"/>
      <c r="C137" s="266" t="s">
        <v>268</v>
      </c>
      <c r="D137" s="228"/>
      <c r="E137" s="229">
        <v>2.0114999999999998</v>
      </c>
      <c r="F137" s="226"/>
      <c r="G137" s="226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26"/>
      <c r="Z137" s="215"/>
      <c r="AA137" s="215"/>
      <c r="AB137" s="215"/>
      <c r="AC137" s="215"/>
      <c r="AD137" s="215"/>
      <c r="AE137" s="215"/>
      <c r="AF137" s="215"/>
      <c r="AG137" s="215" t="s">
        <v>154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 x14ac:dyDescent="0.2">
      <c r="A138" s="222"/>
      <c r="B138" s="223"/>
      <c r="C138" s="267" t="s">
        <v>222</v>
      </c>
      <c r="D138" s="230"/>
      <c r="E138" s="231">
        <v>0.40229999999999999</v>
      </c>
      <c r="F138" s="226"/>
      <c r="G138" s="226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5"/>
      <c r="AA138" s="215"/>
      <c r="AB138" s="215"/>
      <c r="AC138" s="215"/>
      <c r="AD138" s="215"/>
      <c r="AE138" s="215"/>
      <c r="AF138" s="215"/>
      <c r="AG138" s="215" t="s">
        <v>154</v>
      </c>
      <c r="AH138" s="215">
        <v>4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3" x14ac:dyDescent="0.2">
      <c r="A139" s="222"/>
      <c r="B139" s="223"/>
      <c r="C139" s="266" t="s">
        <v>230</v>
      </c>
      <c r="D139" s="228"/>
      <c r="E139" s="229"/>
      <c r="F139" s="226"/>
      <c r="G139" s="226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5"/>
      <c r="AA139" s="215"/>
      <c r="AB139" s="215"/>
      <c r="AC139" s="215"/>
      <c r="AD139" s="215"/>
      <c r="AE139" s="215"/>
      <c r="AF139" s="215"/>
      <c r="AG139" s="215" t="s">
        <v>154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3" x14ac:dyDescent="0.2">
      <c r="A140" s="222"/>
      <c r="B140" s="223"/>
      <c r="C140" s="268" t="s">
        <v>232</v>
      </c>
      <c r="D140" s="232"/>
      <c r="E140" s="233">
        <v>2.4138000000000002</v>
      </c>
      <c r="F140" s="226"/>
      <c r="G140" s="226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5"/>
      <c r="AA140" s="215"/>
      <c r="AB140" s="215"/>
      <c r="AC140" s="215"/>
      <c r="AD140" s="215"/>
      <c r="AE140" s="215"/>
      <c r="AF140" s="215"/>
      <c r="AG140" s="215" t="s">
        <v>154</v>
      </c>
      <c r="AH140" s="215">
        <v>1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 x14ac:dyDescent="0.2">
      <c r="A141" s="222"/>
      <c r="B141" s="223"/>
      <c r="C141" s="266" t="s">
        <v>230</v>
      </c>
      <c r="D141" s="228"/>
      <c r="E141" s="229"/>
      <c r="F141" s="226"/>
      <c r="G141" s="226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154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3" x14ac:dyDescent="0.2">
      <c r="A142" s="222"/>
      <c r="B142" s="223"/>
      <c r="C142" s="266" t="s">
        <v>269</v>
      </c>
      <c r="D142" s="228"/>
      <c r="E142" s="229"/>
      <c r="F142" s="226"/>
      <c r="G142" s="226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154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3" x14ac:dyDescent="0.2">
      <c r="A143" s="222"/>
      <c r="B143" s="223"/>
      <c r="C143" s="266" t="s">
        <v>270</v>
      </c>
      <c r="D143" s="228"/>
      <c r="E143" s="229">
        <v>0.1</v>
      </c>
      <c r="F143" s="226"/>
      <c r="G143" s="226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154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 x14ac:dyDescent="0.2">
      <c r="A144" s="222"/>
      <c r="B144" s="223"/>
      <c r="C144" s="266" t="s">
        <v>271</v>
      </c>
      <c r="D144" s="228"/>
      <c r="E144" s="229">
        <v>1.44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154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3" x14ac:dyDescent="0.2">
      <c r="A145" s="222"/>
      <c r="B145" s="223"/>
      <c r="C145" s="266" t="s">
        <v>272</v>
      </c>
      <c r="D145" s="228"/>
      <c r="E145" s="229">
        <v>3.2</v>
      </c>
      <c r="F145" s="226"/>
      <c r="G145" s="226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26"/>
      <c r="Z145" s="215"/>
      <c r="AA145" s="215"/>
      <c r="AB145" s="215"/>
      <c r="AC145" s="215"/>
      <c r="AD145" s="215"/>
      <c r="AE145" s="215"/>
      <c r="AF145" s="215"/>
      <c r="AG145" s="215" t="s">
        <v>154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3" x14ac:dyDescent="0.2">
      <c r="A146" s="222"/>
      <c r="B146" s="223"/>
      <c r="C146" s="266" t="s">
        <v>273</v>
      </c>
      <c r="D146" s="228"/>
      <c r="E146" s="229">
        <v>5.3</v>
      </c>
      <c r="F146" s="226"/>
      <c r="G146" s="226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154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3" x14ac:dyDescent="0.2">
      <c r="A147" s="222"/>
      <c r="B147" s="223"/>
      <c r="C147" s="266" t="s">
        <v>274</v>
      </c>
      <c r="D147" s="228"/>
      <c r="E147" s="229">
        <v>6.36</v>
      </c>
      <c r="F147" s="226"/>
      <c r="G147" s="226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26"/>
      <c r="Z147" s="215"/>
      <c r="AA147" s="215"/>
      <c r="AB147" s="215"/>
      <c r="AC147" s="215"/>
      <c r="AD147" s="215"/>
      <c r="AE147" s="215"/>
      <c r="AF147" s="215"/>
      <c r="AG147" s="215" t="s">
        <v>154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3" x14ac:dyDescent="0.2">
      <c r="A148" s="222"/>
      <c r="B148" s="223"/>
      <c r="C148" s="266" t="s">
        <v>275</v>
      </c>
      <c r="D148" s="228"/>
      <c r="E148" s="229">
        <v>5.6</v>
      </c>
      <c r="F148" s="226"/>
      <c r="G148" s="226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154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 x14ac:dyDescent="0.2">
      <c r="A149" s="222"/>
      <c r="B149" s="223"/>
      <c r="C149" s="266" t="s">
        <v>276</v>
      </c>
      <c r="D149" s="228"/>
      <c r="E149" s="229">
        <v>4.4800000000000004</v>
      </c>
      <c r="F149" s="226"/>
      <c r="G149" s="226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5"/>
      <c r="AA149" s="215"/>
      <c r="AB149" s="215"/>
      <c r="AC149" s="215"/>
      <c r="AD149" s="215"/>
      <c r="AE149" s="215"/>
      <c r="AF149" s="215"/>
      <c r="AG149" s="215" t="s">
        <v>154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3" x14ac:dyDescent="0.2">
      <c r="A150" s="222"/>
      <c r="B150" s="223"/>
      <c r="C150" s="266" t="s">
        <v>277</v>
      </c>
      <c r="D150" s="228"/>
      <c r="E150" s="229">
        <v>2.7</v>
      </c>
      <c r="F150" s="226"/>
      <c r="G150" s="226"/>
      <c r="H150" s="226"/>
      <c r="I150" s="226"/>
      <c r="J150" s="226"/>
      <c r="K150" s="226"/>
      <c r="L150" s="226"/>
      <c r="M150" s="226"/>
      <c r="N150" s="225"/>
      <c r="O150" s="225"/>
      <c r="P150" s="225"/>
      <c r="Q150" s="225"/>
      <c r="R150" s="226"/>
      <c r="S150" s="226"/>
      <c r="T150" s="226"/>
      <c r="U150" s="226"/>
      <c r="V150" s="226"/>
      <c r="W150" s="226"/>
      <c r="X150" s="226"/>
      <c r="Y150" s="226"/>
      <c r="Z150" s="215"/>
      <c r="AA150" s="215"/>
      <c r="AB150" s="215"/>
      <c r="AC150" s="215"/>
      <c r="AD150" s="215"/>
      <c r="AE150" s="215"/>
      <c r="AF150" s="215"/>
      <c r="AG150" s="215" t="s">
        <v>154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3" x14ac:dyDescent="0.2">
      <c r="A151" s="222"/>
      <c r="B151" s="223"/>
      <c r="C151" s="266" t="s">
        <v>278</v>
      </c>
      <c r="D151" s="228"/>
      <c r="E151" s="229">
        <v>1.6</v>
      </c>
      <c r="F151" s="226"/>
      <c r="G151" s="226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5"/>
      <c r="AA151" s="215"/>
      <c r="AB151" s="215"/>
      <c r="AC151" s="215"/>
      <c r="AD151" s="215"/>
      <c r="AE151" s="215"/>
      <c r="AF151" s="215"/>
      <c r="AG151" s="215" t="s">
        <v>154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3" x14ac:dyDescent="0.2">
      <c r="A152" s="222"/>
      <c r="B152" s="223"/>
      <c r="C152" s="266" t="s">
        <v>279</v>
      </c>
      <c r="D152" s="228"/>
      <c r="E152" s="229">
        <v>1.1000000000000001</v>
      </c>
      <c r="F152" s="226"/>
      <c r="G152" s="226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5"/>
      <c r="AA152" s="215"/>
      <c r="AB152" s="215"/>
      <c r="AC152" s="215"/>
      <c r="AD152" s="215"/>
      <c r="AE152" s="215"/>
      <c r="AF152" s="215"/>
      <c r="AG152" s="215" t="s">
        <v>154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3" x14ac:dyDescent="0.2">
      <c r="A153" s="222"/>
      <c r="B153" s="223"/>
      <c r="C153" s="268" t="s">
        <v>232</v>
      </c>
      <c r="D153" s="232"/>
      <c r="E153" s="233">
        <v>31.88</v>
      </c>
      <c r="F153" s="226"/>
      <c r="G153" s="226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5"/>
      <c r="AA153" s="215"/>
      <c r="AB153" s="215"/>
      <c r="AC153" s="215"/>
      <c r="AD153" s="215"/>
      <c r="AE153" s="215"/>
      <c r="AF153" s="215"/>
      <c r="AG153" s="215" t="s">
        <v>154</v>
      </c>
      <c r="AH153" s="215">
        <v>1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22">
        <v>45</v>
      </c>
      <c r="B154" s="223" t="s">
        <v>280</v>
      </c>
      <c r="C154" s="269" t="s">
        <v>281</v>
      </c>
      <c r="D154" s="224" t="s">
        <v>0</v>
      </c>
      <c r="E154" s="257"/>
      <c r="F154" s="227"/>
      <c r="G154" s="226">
        <f>ROUND(E154*F154,2)</f>
        <v>0</v>
      </c>
      <c r="H154" s="227"/>
      <c r="I154" s="226">
        <f>ROUND(E154*H154,2)</f>
        <v>0</v>
      </c>
      <c r="J154" s="227"/>
      <c r="K154" s="226">
        <f>ROUND(E154*J154,2)</f>
        <v>0</v>
      </c>
      <c r="L154" s="226">
        <v>21</v>
      </c>
      <c r="M154" s="226">
        <f>G154*(1+L154/100)</f>
        <v>0</v>
      </c>
      <c r="N154" s="225">
        <v>0</v>
      </c>
      <c r="O154" s="225">
        <f>ROUND(E154*N154,2)</f>
        <v>0</v>
      </c>
      <c r="P154" s="225">
        <v>0</v>
      </c>
      <c r="Q154" s="225">
        <f>ROUND(E154*P154,2)</f>
        <v>0</v>
      </c>
      <c r="R154" s="226" t="s">
        <v>243</v>
      </c>
      <c r="S154" s="226" t="s">
        <v>116</v>
      </c>
      <c r="T154" s="226" t="s">
        <v>126</v>
      </c>
      <c r="U154" s="226">
        <v>0</v>
      </c>
      <c r="V154" s="226">
        <f>ROUND(E154*U154,2)</f>
        <v>0</v>
      </c>
      <c r="W154" s="226"/>
      <c r="X154" s="226" t="s">
        <v>238</v>
      </c>
      <c r="Y154" s="226" t="s">
        <v>118</v>
      </c>
      <c r="Z154" s="215"/>
      <c r="AA154" s="215"/>
      <c r="AB154" s="215"/>
      <c r="AC154" s="215"/>
      <c r="AD154" s="215"/>
      <c r="AE154" s="215"/>
      <c r="AF154" s="215"/>
      <c r="AG154" s="215" t="s">
        <v>239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2" x14ac:dyDescent="0.2">
      <c r="A155" s="222"/>
      <c r="B155" s="223"/>
      <c r="C155" s="270" t="s">
        <v>240</v>
      </c>
      <c r="D155" s="258"/>
      <c r="E155" s="258"/>
      <c r="F155" s="258"/>
      <c r="G155" s="258"/>
      <c r="H155" s="226"/>
      <c r="I155" s="226"/>
      <c r="J155" s="226"/>
      <c r="K155" s="226"/>
      <c r="L155" s="226"/>
      <c r="M155" s="226"/>
      <c r="N155" s="225"/>
      <c r="O155" s="225"/>
      <c r="P155" s="225"/>
      <c r="Q155" s="225"/>
      <c r="R155" s="226"/>
      <c r="S155" s="226"/>
      <c r="T155" s="226"/>
      <c r="U155" s="226"/>
      <c r="V155" s="226"/>
      <c r="W155" s="226"/>
      <c r="X155" s="226"/>
      <c r="Y155" s="226"/>
      <c r="Z155" s="215"/>
      <c r="AA155" s="215"/>
      <c r="AB155" s="215"/>
      <c r="AC155" s="215"/>
      <c r="AD155" s="215"/>
      <c r="AE155" s="215"/>
      <c r="AF155" s="215"/>
      <c r="AG155" s="215" t="s">
        <v>128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x14ac:dyDescent="0.2">
      <c r="A156" s="235" t="s">
        <v>110</v>
      </c>
      <c r="B156" s="236" t="s">
        <v>72</v>
      </c>
      <c r="C156" s="262" t="s">
        <v>73</v>
      </c>
      <c r="D156" s="237"/>
      <c r="E156" s="238"/>
      <c r="F156" s="239"/>
      <c r="G156" s="239">
        <f>SUMIF(AG157:AG160,"&lt;&gt;NOR",G157:G160)</f>
        <v>0</v>
      </c>
      <c r="H156" s="239"/>
      <c r="I156" s="239">
        <f>SUM(I157:I160)</f>
        <v>0</v>
      </c>
      <c r="J156" s="239"/>
      <c r="K156" s="239">
        <f>SUM(K157:K160)</f>
        <v>0</v>
      </c>
      <c r="L156" s="239"/>
      <c r="M156" s="239">
        <f>SUM(M157:M160)</f>
        <v>0</v>
      </c>
      <c r="N156" s="238"/>
      <c r="O156" s="238">
        <f>SUM(O157:O160)</f>
        <v>0.01</v>
      </c>
      <c r="P156" s="238"/>
      <c r="Q156" s="238">
        <f>SUM(Q157:Q160)</f>
        <v>0.03</v>
      </c>
      <c r="R156" s="239"/>
      <c r="S156" s="239"/>
      <c r="T156" s="240"/>
      <c r="U156" s="234"/>
      <c r="V156" s="234">
        <f>SUM(V157:V160)</f>
        <v>3.19</v>
      </c>
      <c r="W156" s="234"/>
      <c r="X156" s="234"/>
      <c r="Y156" s="234"/>
      <c r="AG156" t="s">
        <v>111</v>
      </c>
    </row>
    <row r="157" spans="1:60" outlineLevel="1" x14ac:dyDescent="0.2">
      <c r="A157" s="249">
        <v>46</v>
      </c>
      <c r="B157" s="250" t="s">
        <v>282</v>
      </c>
      <c r="C157" s="263" t="s">
        <v>283</v>
      </c>
      <c r="D157" s="251" t="s">
        <v>143</v>
      </c>
      <c r="E157" s="252">
        <v>2</v>
      </c>
      <c r="F157" s="253"/>
      <c r="G157" s="254">
        <f>ROUND(E157*F157,2)</f>
        <v>0</v>
      </c>
      <c r="H157" s="253"/>
      <c r="I157" s="254">
        <f>ROUND(E157*H157,2)</f>
        <v>0</v>
      </c>
      <c r="J157" s="253"/>
      <c r="K157" s="254">
        <f>ROUND(E157*J157,2)</f>
        <v>0</v>
      </c>
      <c r="L157" s="254">
        <v>21</v>
      </c>
      <c r="M157" s="254">
        <f>G157*(1+L157/100)</f>
        <v>0</v>
      </c>
      <c r="N157" s="252">
        <v>0</v>
      </c>
      <c r="O157" s="252">
        <f>ROUND(E157*N157,2)</f>
        <v>0</v>
      </c>
      <c r="P157" s="252">
        <v>1.7049999999999999E-2</v>
      </c>
      <c r="Q157" s="252">
        <f>ROUND(E157*P157,2)</f>
        <v>0.03</v>
      </c>
      <c r="R157" s="254" t="s">
        <v>284</v>
      </c>
      <c r="S157" s="254" t="s">
        <v>116</v>
      </c>
      <c r="T157" s="255" t="s">
        <v>126</v>
      </c>
      <c r="U157" s="226">
        <v>0.41399999999999998</v>
      </c>
      <c r="V157" s="226">
        <f>ROUND(E157*U157,2)</f>
        <v>0.83</v>
      </c>
      <c r="W157" s="226"/>
      <c r="X157" s="226" t="s">
        <v>117</v>
      </c>
      <c r="Y157" s="226" t="s">
        <v>118</v>
      </c>
      <c r="Z157" s="215"/>
      <c r="AA157" s="215"/>
      <c r="AB157" s="215"/>
      <c r="AC157" s="215"/>
      <c r="AD157" s="215"/>
      <c r="AE157" s="215"/>
      <c r="AF157" s="215"/>
      <c r="AG157" s="215" t="s">
        <v>119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ht="22.5" outlineLevel="1" x14ac:dyDescent="0.2">
      <c r="A158" s="242">
        <v>47</v>
      </c>
      <c r="B158" s="243" t="s">
        <v>285</v>
      </c>
      <c r="C158" s="264" t="s">
        <v>286</v>
      </c>
      <c r="D158" s="244" t="s">
        <v>143</v>
      </c>
      <c r="E158" s="245">
        <v>2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21</v>
      </c>
      <c r="M158" s="247">
        <f>G158*(1+L158/100)</f>
        <v>0</v>
      </c>
      <c r="N158" s="245">
        <v>2.7799999999999999E-3</v>
      </c>
      <c r="O158" s="245">
        <f>ROUND(E158*N158,2)</f>
        <v>0.01</v>
      </c>
      <c r="P158" s="245">
        <v>0</v>
      </c>
      <c r="Q158" s="245">
        <f>ROUND(E158*P158,2)</f>
        <v>0</v>
      </c>
      <c r="R158" s="247" t="s">
        <v>284</v>
      </c>
      <c r="S158" s="247" t="s">
        <v>116</v>
      </c>
      <c r="T158" s="248" t="s">
        <v>126</v>
      </c>
      <c r="U158" s="226">
        <v>1.18</v>
      </c>
      <c r="V158" s="226">
        <f>ROUND(E158*U158,2)</f>
        <v>2.36</v>
      </c>
      <c r="W158" s="226"/>
      <c r="X158" s="226" t="s">
        <v>117</v>
      </c>
      <c r="Y158" s="226" t="s">
        <v>118</v>
      </c>
      <c r="Z158" s="215"/>
      <c r="AA158" s="215"/>
      <c r="AB158" s="215"/>
      <c r="AC158" s="215"/>
      <c r="AD158" s="215"/>
      <c r="AE158" s="215"/>
      <c r="AF158" s="215"/>
      <c r="AG158" s="215" t="s">
        <v>119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22">
        <v>48</v>
      </c>
      <c r="B159" s="223" t="s">
        <v>287</v>
      </c>
      <c r="C159" s="269" t="s">
        <v>288</v>
      </c>
      <c r="D159" s="224" t="s">
        <v>0</v>
      </c>
      <c r="E159" s="257"/>
      <c r="F159" s="227"/>
      <c r="G159" s="226">
        <f>ROUND(E159*F159,2)</f>
        <v>0</v>
      </c>
      <c r="H159" s="227"/>
      <c r="I159" s="226">
        <f>ROUND(E159*H159,2)</f>
        <v>0</v>
      </c>
      <c r="J159" s="227"/>
      <c r="K159" s="226">
        <f>ROUND(E159*J159,2)</f>
        <v>0</v>
      </c>
      <c r="L159" s="226">
        <v>21</v>
      </c>
      <c r="M159" s="226">
        <f>G159*(1+L159/100)</f>
        <v>0</v>
      </c>
      <c r="N159" s="225">
        <v>0</v>
      </c>
      <c r="O159" s="225">
        <f>ROUND(E159*N159,2)</f>
        <v>0</v>
      </c>
      <c r="P159" s="225">
        <v>0</v>
      </c>
      <c r="Q159" s="225">
        <f>ROUND(E159*P159,2)</f>
        <v>0</v>
      </c>
      <c r="R159" s="226" t="s">
        <v>284</v>
      </c>
      <c r="S159" s="226" t="s">
        <v>116</v>
      </c>
      <c r="T159" s="226" t="s">
        <v>126</v>
      </c>
      <c r="U159" s="226">
        <v>0</v>
      </c>
      <c r="V159" s="226">
        <f>ROUND(E159*U159,2)</f>
        <v>0</v>
      </c>
      <c r="W159" s="226"/>
      <c r="X159" s="226" t="s">
        <v>238</v>
      </c>
      <c r="Y159" s="226" t="s">
        <v>118</v>
      </c>
      <c r="Z159" s="215"/>
      <c r="AA159" s="215"/>
      <c r="AB159" s="215"/>
      <c r="AC159" s="215"/>
      <c r="AD159" s="215"/>
      <c r="AE159" s="215"/>
      <c r="AF159" s="215"/>
      <c r="AG159" s="215" t="s">
        <v>239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2" x14ac:dyDescent="0.2">
      <c r="A160" s="222"/>
      <c r="B160" s="223"/>
      <c r="C160" s="270" t="s">
        <v>289</v>
      </c>
      <c r="D160" s="258"/>
      <c r="E160" s="258"/>
      <c r="F160" s="258"/>
      <c r="G160" s="258"/>
      <c r="H160" s="226"/>
      <c r="I160" s="226"/>
      <c r="J160" s="226"/>
      <c r="K160" s="226"/>
      <c r="L160" s="226"/>
      <c r="M160" s="226"/>
      <c r="N160" s="225"/>
      <c r="O160" s="225"/>
      <c r="P160" s="225"/>
      <c r="Q160" s="225"/>
      <c r="R160" s="226"/>
      <c r="S160" s="226"/>
      <c r="T160" s="226"/>
      <c r="U160" s="226"/>
      <c r="V160" s="226"/>
      <c r="W160" s="226"/>
      <c r="X160" s="226"/>
      <c r="Y160" s="226"/>
      <c r="Z160" s="215"/>
      <c r="AA160" s="215"/>
      <c r="AB160" s="215"/>
      <c r="AC160" s="215"/>
      <c r="AD160" s="215"/>
      <c r="AE160" s="215"/>
      <c r="AF160" s="215"/>
      <c r="AG160" s="215" t="s">
        <v>128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x14ac:dyDescent="0.2">
      <c r="A161" s="235" t="s">
        <v>110</v>
      </c>
      <c r="B161" s="236" t="s">
        <v>74</v>
      </c>
      <c r="C161" s="262" t="s">
        <v>75</v>
      </c>
      <c r="D161" s="237"/>
      <c r="E161" s="238"/>
      <c r="F161" s="239"/>
      <c r="G161" s="239">
        <f>SUMIF(AG162:AG168,"&lt;&gt;NOR",G162:G168)</f>
        <v>0</v>
      </c>
      <c r="H161" s="239"/>
      <c r="I161" s="239">
        <f>SUM(I162:I168)</f>
        <v>0</v>
      </c>
      <c r="J161" s="239"/>
      <c r="K161" s="239">
        <f>SUM(K162:K168)</f>
        <v>0</v>
      </c>
      <c r="L161" s="239"/>
      <c r="M161" s="239">
        <f>SUM(M162:M168)</f>
        <v>0</v>
      </c>
      <c r="N161" s="238"/>
      <c r="O161" s="238">
        <f>SUM(O162:O168)</f>
        <v>0.81</v>
      </c>
      <c r="P161" s="238"/>
      <c r="Q161" s="238">
        <f>SUM(Q162:Q168)</f>
        <v>0</v>
      </c>
      <c r="R161" s="239"/>
      <c r="S161" s="239"/>
      <c r="T161" s="240"/>
      <c r="U161" s="234"/>
      <c r="V161" s="234">
        <f>SUM(V162:V168)</f>
        <v>19.510000000000002</v>
      </c>
      <c r="W161" s="234"/>
      <c r="X161" s="234"/>
      <c r="Y161" s="234"/>
      <c r="AG161" t="s">
        <v>111</v>
      </c>
    </row>
    <row r="162" spans="1:60" ht="22.5" outlineLevel="1" x14ac:dyDescent="0.2">
      <c r="A162" s="242">
        <v>49</v>
      </c>
      <c r="B162" s="243" t="s">
        <v>290</v>
      </c>
      <c r="C162" s="264" t="s">
        <v>291</v>
      </c>
      <c r="D162" s="244" t="s">
        <v>139</v>
      </c>
      <c r="E162" s="245">
        <v>40.229999999999997</v>
      </c>
      <c r="F162" s="246"/>
      <c r="G162" s="247">
        <f>ROUND(E162*F162,2)</f>
        <v>0</v>
      </c>
      <c r="H162" s="246"/>
      <c r="I162" s="247">
        <f>ROUND(E162*H162,2)</f>
        <v>0</v>
      </c>
      <c r="J162" s="246"/>
      <c r="K162" s="247">
        <f>ROUND(E162*J162,2)</f>
        <v>0</v>
      </c>
      <c r="L162" s="247">
        <v>21</v>
      </c>
      <c r="M162" s="247">
        <f>G162*(1+L162/100)</f>
        <v>0</v>
      </c>
      <c r="N162" s="245">
        <v>2.0000000000000002E-5</v>
      </c>
      <c r="O162" s="245">
        <f>ROUND(E162*N162,2)</f>
        <v>0</v>
      </c>
      <c r="P162" s="245">
        <v>0</v>
      </c>
      <c r="Q162" s="245">
        <f>ROUND(E162*P162,2)</f>
        <v>0</v>
      </c>
      <c r="R162" s="247" t="s">
        <v>134</v>
      </c>
      <c r="S162" s="247" t="s">
        <v>116</v>
      </c>
      <c r="T162" s="248" t="s">
        <v>126</v>
      </c>
      <c r="U162" s="226">
        <v>0.48499999999999999</v>
      </c>
      <c r="V162" s="226">
        <f>ROUND(E162*U162,2)</f>
        <v>19.510000000000002</v>
      </c>
      <c r="W162" s="226"/>
      <c r="X162" s="226" t="s">
        <v>117</v>
      </c>
      <c r="Y162" s="226" t="s">
        <v>118</v>
      </c>
      <c r="Z162" s="215"/>
      <c r="AA162" s="215"/>
      <c r="AB162" s="215"/>
      <c r="AC162" s="215"/>
      <c r="AD162" s="215"/>
      <c r="AE162" s="215"/>
      <c r="AF162" s="215"/>
      <c r="AG162" s="215" t="s">
        <v>119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2" x14ac:dyDescent="0.2">
      <c r="A163" s="222"/>
      <c r="B163" s="223"/>
      <c r="C163" s="266" t="s">
        <v>292</v>
      </c>
      <c r="D163" s="228"/>
      <c r="E163" s="229">
        <v>40.229999999999997</v>
      </c>
      <c r="F163" s="226"/>
      <c r="G163" s="226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5"/>
      <c r="AA163" s="215"/>
      <c r="AB163" s="215"/>
      <c r="AC163" s="215"/>
      <c r="AD163" s="215"/>
      <c r="AE163" s="215"/>
      <c r="AF163" s="215"/>
      <c r="AG163" s="215" t="s">
        <v>154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ht="22.5" outlineLevel="1" x14ac:dyDescent="0.2">
      <c r="A164" s="242">
        <v>50</v>
      </c>
      <c r="B164" s="243" t="s">
        <v>293</v>
      </c>
      <c r="C164" s="264" t="s">
        <v>294</v>
      </c>
      <c r="D164" s="244" t="s">
        <v>139</v>
      </c>
      <c r="E164" s="245">
        <v>48.276000000000003</v>
      </c>
      <c r="F164" s="246"/>
      <c r="G164" s="247">
        <f>ROUND(E164*F164,2)</f>
        <v>0</v>
      </c>
      <c r="H164" s="246"/>
      <c r="I164" s="247">
        <f>ROUND(E164*H164,2)</f>
        <v>0</v>
      </c>
      <c r="J164" s="246"/>
      <c r="K164" s="247">
        <f>ROUND(E164*J164,2)</f>
        <v>0</v>
      </c>
      <c r="L164" s="247">
        <v>21</v>
      </c>
      <c r="M164" s="247">
        <f>G164*(1+L164/100)</f>
        <v>0</v>
      </c>
      <c r="N164" s="245">
        <v>1.6799999999999999E-2</v>
      </c>
      <c r="O164" s="245">
        <f>ROUND(E164*N164,2)</f>
        <v>0.81</v>
      </c>
      <c r="P164" s="245">
        <v>0</v>
      </c>
      <c r="Q164" s="245">
        <f>ROUND(E164*P164,2)</f>
        <v>0</v>
      </c>
      <c r="R164" s="247" t="s">
        <v>218</v>
      </c>
      <c r="S164" s="247" t="s">
        <v>116</v>
      </c>
      <c r="T164" s="248" t="s">
        <v>126</v>
      </c>
      <c r="U164" s="226">
        <v>0</v>
      </c>
      <c r="V164" s="226">
        <f>ROUND(E164*U164,2)</f>
        <v>0</v>
      </c>
      <c r="W164" s="226"/>
      <c r="X164" s="226" t="s">
        <v>219</v>
      </c>
      <c r="Y164" s="226" t="s">
        <v>118</v>
      </c>
      <c r="Z164" s="215"/>
      <c r="AA164" s="215"/>
      <c r="AB164" s="215"/>
      <c r="AC164" s="215"/>
      <c r="AD164" s="215"/>
      <c r="AE164" s="215"/>
      <c r="AF164" s="215"/>
      <c r="AG164" s="215" t="s">
        <v>220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2" x14ac:dyDescent="0.2">
      <c r="A165" s="222"/>
      <c r="B165" s="223"/>
      <c r="C165" s="266" t="s">
        <v>295</v>
      </c>
      <c r="D165" s="228"/>
      <c r="E165" s="229">
        <v>40.229999999999997</v>
      </c>
      <c r="F165" s="226"/>
      <c r="G165" s="226"/>
      <c r="H165" s="226"/>
      <c r="I165" s="226"/>
      <c r="J165" s="226"/>
      <c r="K165" s="226"/>
      <c r="L165" s="226"/>
      <c r="M165" s="226"/>
      <c r="N165" s="225"/>
      <c r="O165" s="225"/>
      <c r="P165" s="225"/>
      <c r="Q165" s="225"/>
      <c r="R165" s="226"/>
      <c r="S165" s="226"/>
      <c r="T165" s="226"/>
      <c r="U165" s="226"/>
      <c r="V165" s="226"/>
      <c r="W165" s="226"/>
      <c r="X165" s="226"/>
      <c r="Y165" s="226"/>
      <c r="Z165" s="215"/>
      <c r="AA165" s="215"/>
      <c r="AB165" s="215"/>
      <c r="AC165" s="215"/>
      <c r="AD165" s="215"/>
      <c r="AE165" s="215"/>
      <c r="AF165" s="215"/>
      <c r="AG165" s="215" t="s">
        <v>154</v>
      </c>
      <c r="AH165" s="215">
        <v>5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3" x14ac:dyDescent="0.2">
      <c r="A166" s="222"/>
      <c r="B166" s="223"/>
      <c r="C166" s="267" t="s">
        <v>222</v>
      </c>
      <c r="D166" s="230"/>
      <c r="E166" s="231">
        <v>8.0459999999999994</v>
      </c>
      <c r="F166" s="226"/>
      <c r="G166" s="226"/>
      <c r="H166" s="226"/>
      <c r="I166" s="226"/>
      <c r="J166" s="226"/>
      <c r="K166" s="226"/>
      <c r="L166" s="226"/>
      <c r="M166" s="226"/>
      <c r="N166" s="225"/>
      <c r="O166" s="225"/>
      <c r="P166" s="225"/>
      <c r="Q166" s="225"/>
      <c r="R166" s="226"/>
      <c r="S166" s="226"/>
      <c r="T166" s="226"/>
      <c r="U166" s="226"/>
      <c r="V166" s="226"/>
      <c r="W166" s="226"/>
      <c r="X166" s="226"/>
      <c r="Y166" s="226"/>
      <c r="Z166" s="215"/>
      <c r="AA166" s="215"/>
      <c r="AB166" s="215"/>
      <c r="AC166" s="215"/>
      <c r="AD166" s="215"/>
      <c r="AE166" s="215"/>
      <c r="AF166" s="215"/>
      <c r="AG166" s="215" t="s">
        <v>154</v>
      </c>
      <c r="AH166" s="215">
        <v>4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22">
        <v>51</v>
      </c>
      <c r="B167" s="223" t="s">
        <v>296</v>
      </c>
      <c r="C167" s="269" t="s">
        <v>297</v>
      </c>
      <c r="D167" s="224" t="s">
        <v>0</v>
      </c>
      <c r="E167" s="257"/>
      <c r="F167" s="227"/>
      <c r="G167" s="226">
        <f>ROUND(E167*F167,2)</f>
        <v>0</v>
      </c>
      <c r="H167" s="227"/>
      <c r="I167" s="226">
        <f>ROUND(E167*H167,2)</f>
        <v>0</v>
      </c>
      <c r="J167" s="227"/>
      <c r="K167" s="226">
        <f>ROUND(E167*J167,2)</f>
        <v>0</v>
      </c>
      <c r="L167" s="226">
        <v>21</v>
      </c>
      <c r="M167" s="226">
        <f>G167*(1+L167/100)</f>
        <v>0</v>
      </c>
      <c r="N167" s="225">
        <v>0</v>
      </c>
      <c r="O167" s="225">
        <f>ROUND(E167*N167,2)</f>
        <v>0</v>
      </c>
      <c r="P167" s="225">
        <v>0</v>
      </c>
      <c r="Q167" s="225">
        <f>ROUND(E167*P167,2)</f>
        <v>0</v>
      </c>
      <c r="R167" s="226" t="s">
        <v>134</v>
      </c>
      <c r="S167" s="226" t="s">
        <v>116</v>
      </c>
      <c r="T167" s="226" t="s">
        <v>126</v>
      </c>
      <c r="U167" s="226">
        <v>0</v>
      </c>
      <c r="V167" s="226">
        <f>ROUND(E167*U167,2)</f>
        <v>0</v>
      </c>
      <c r="W167" s="226"/>
      <c r="X167" s="226" t="s">
        <v>238</v>
      </c>
      <c r="Y167" s="226" t="s">
        <v>118</v>
      </c>
      <c r="Z167" s="215"/>
      <c r="AA167" s="215"/>
      <c r="AB167" s="215"/>
      <c r="AC167" s="215"/>
      <c r="AD167" s="215"/>
      <c r="AE167" s="215"/>
      <c r="AF167" s="215"/>
      <c r="AG167" s="215" t="s">
        <v>239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2" x14ac:dyDescent="0.2">
      <c r="A168" s="222"/>
      <c r="B168" s="223"/>
      <c r="C168" s="270" t="s">
        <v>240</v>
      </c>
      <c r="D168" s="258"/>
      <c r="E168" s="258"/>
      <c r="F168" s="258"/>
      <c r="G168" s="258"/>
      <c r="H168" s="226"/>
      <c r="I168" s="226"/>
      <c r="J168" s="226"/>
      <c r="K168" s="226"/>
      <c r="L168" s="226"/>
      <c r="M168" s="226"/>
      <c r="N168" s="225"/>
      <c r="O168" s="225"/>
      <c r="P168" s="225"/>
      <c r="Q168" s="225"/>
      <c r="R168" s="226"/>
      <c r="S168" s="226"/>
      <c r="T168" s="226"/>
      <c r="U168" s="226"/>
      <c r="V168" s="226"/>
      <c r="W168" s="226"/>
      <c r="X168" s="226"/>
      <c r="Y168" s="226"/>
      <c r="Z168" s="215"/>
      <c r="AA168" s="215"/>
      <c r="AB168" s="215"/>
      <c r="AC168" s="215"/>
      <c r="AD168" s="215"/>
      <c r="AE168" s="215"/>
      <c r="AF168" s="215"/>
      <c r="AG168" s="215" t="s">
        <v>128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x14ac:dyDescent="0.2">
      <c r="A169" s="235" t="s">
        <v>110</v>
      </c>
      <c r="B169" s="236" t="s">
        <v>76</v>
      </c>
      <c r="C169" s="262" t="s">
        <v>77</v>
      </c>
      <c r="D169" s="237"/>
      <c r="E169" s="238"/>
      <c r="F169" s="239"/>
      <c r="G169" s="239">
        <f>SUMIF(AG170:AG172,"&lt;&gt;NOR",G170:G172)</f>
        <v>0</v>
      </c>
      <c r="H169" s="239"/>
      <c r="I169" s="239">
        <f>SUM(I170:I172)</f>
        <v>0</v>
      </c>
      <c r="J169" s="239"/>
      <c r="K169" s="239">
        <f>SUM(K170:K172)</f>
        <v>0</v>
      </c>
      <c r="L169" s="239"/>
      <c r="M169" s="239">
        <f>SUM(M170:M172)</f>
        <v>0</v>
      </c>
      <c r="N169" s="238"/>
      <c r="O169" s="238">
        <f>SUM(O170:O172)</f>
        <v>0.3</v>
      </c>
      <c r="P169" s="238"/>
      <c r="Q169" s="238">
        <f>SUM(Q170:Q172)</f>
        <v>0</v>
      </c>
      <c r="R169" s="239"/>
      <c r="S169" s="239"/>
      <c r="T169" s="240"/>
      <c r="U169" s="234"/>
      <c r="V169" s="234">
        <f>SUM(V170:V172)</f>
        <v>170.69</v>
      </c>
      <c r="W169" s="234"/>
      <c r="X169" s="234"/>
      <c r="Y169" s="234"/>
      <c r="AG169" t="s">
        <v>111</v>
      </c>
    </row>
    <row r="170" spans="1:60" outlineLevel="1" x14ac:dyDescent="0.2">
      <c r="A170" s="249">
        <v>52</v>
      </c>
      <c r="B170" s="250" t="s">
        <v>298</v>
      </c>
      <c r="C170" s="263" t="s">
        <v>299</v>
      </c>
      <c r="D170" s="251" t="s">
        <v>300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21</v>
      </c>
      <c r="M170" s="254">
        <f>G170*(1+L170/100)</f>
        <v>0</v>
      </c>
      <c r="N170" s="252">
        <v>0</v>
      </c>
      <c r="O170" s="252">
        <f>ROUND(E170*N170,2)</f>
        <v>0</v>
      </c>
      <c r="P170" s="252">
        <v>0</v>
      </c>
      <c r="Q170" s="252">
        <f>ROUND(E170*P170,2)</f>
        <v>0</v>
      </c>
      <c r="R170" s="254"/>
      <c r="S170" s="254" t="s">
        <v>301</v>
      </c>
      <c r="T170" s="255" t="s">
        <v>302</v>
      </c>
      <c r="U170" s="226">
        <v>0</v>
      </c>
      <c r="V170" s="226">
        <f>ROUND(E170*U170,2)</f>
        <v>0</v>
      </c>
      <c r="W170" s="226"/>
      <c r="X170" s="226" t="s">
        <v>117</v>
      </c>
      <c r="Y170" s="226" t="s">
        <v>118</v>
      </c>
      <c r="Z170" s="215"/>
      <c r="AA170" s="215"/>
      <c r="AB170" s="215"/>
      <c r="AC170" s="215"/>
      <c r="AD170" s="215"/>
      <c r="AE170" s="215"/>
      <c r="AF170" s="215"/>
      <c r="AG170" s="215" t="s">
        <v>119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49">
        <v>53</v>
      </c>
      <c r="B171" s="250" t="s">
        <v>303</v>
      </c>
      <c r="C171" s="263" t="s">
        <v>304</v>
      </c>
      <c r="D171" s="251" t="s">
        <v>305</v>
      </c>
      <c r="E171" s="252">
        <v>1</v>
      </c>
      <c r="F171" s="253"/>
      <c r="G171" s="254">
        <f>ROUND(E171*F171,2)</f>
        <v>0</v>
      </c>
      <c r="H171" s="253"/>
      <c r="I171" s="254">
        <f>ROUND(E171*H171,2)</f>
        <v>0</v>
      </c>
      <c r="J171" s="253"/>
      <c r="K171" s="254">
        <f>ROUND(E171*J171,2)</f>
        <v>0</v>
      </c>
      <c r="L171" s="254">
        <v>21</v>
      </c>
      <c r="M171" s="254">
        <f>G171*(1+L171/100)</f>
        <v>0</v>
      </c>
      <c r="N171" s="252">
        <v>0</v>
      </c>
      <c r="O171" s="252">
        <f>ROUND(E171*N171,2)</f>
        <v>0</v>
      </c>
      <c r="P171" s="252">
        <v>0</v>
      </c>
      <c r="Q171" s="252">
        <f>ROUND(E171*P171,2)</f>
        <v>0</v>
      </c>
      <c r="R171" s="254"/>
      <c r="S171" s="254" t="s">
        <v>301</v>
      </c>
      <c r="T171" s="255" t="s">
        <v>302</v>
      </c>
      <c r="U171" s="226">
        <v>1</v>
      </c>
      <c r="V171" s="226">
        <f>ROUND(E171*U171,2)</f>
        <v>1</v>
      </c>
      <c r="W171" s="226"/>
      <c r="X171" s="226" t="s">
        <v>117</v>
      </c>
      <c r="Y171" s="226" t="s">
        <v>118</v>
      </c>
      <c r="Z171" s="215"/>
      <c r="AA171" s="215"/>
      <c r="AB171" s="215"/>
      <c r="AC171" s="215"/>
      <c r="AD171" s="215"/>
      <c r="AE171" s="215"/>
      <c r="AF171" s="215"/>
      <c r="AG171" s="215" t="s">
        <v>119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49">
        <v>54</v>
      </c>
      <c r="B172" s="250" t="s">
        <v>306</v>
      </c>
      <c r="C172" s="263" t="s">
        <v>307</v>
      </c>
      <c r="D172" s="251" t="s">
        <v>125</v>
      </c>
      <c r="E172" s="252">
        <v>1</v>
      </c>
      <c r="F172" s="253"/>
      <c r="G172" s="254">
        <f>ROUND(E172*F172,2)</f>
        <v>0</v>
      </c>
      <c r="H172" s="253"/>
      <c r="I172" s="254">
        <f>ROUND(E172*H172,2)</f>
        <v>0</v>
      </c>
      <c r="J172" s="253"/>
      <c r="K172" s="254">
        <f>ROUND(E172*J172,2)</f>
        <v>0</v>
      </c>
      <c r="L172" s="254">
        <v>21</v>
      </c>
      <c r="M172" s="254">
        <f>G172*(1+L172/100)</f>
        <v>0</v>
      </c>
      <c r="N172" s="252">
        <v>0.29942999999999997</v>
      </c>
      <c r="O172" s="252">
        <f>ROUND(E172*N172,2)</f>
        <v>0.3</v>
      </c>
      <c r="P172" s="252">
        <v>0</v>
      </c>
      <c r="Q172" s="252">
        <f>ROUND(E172*P172,2)</f>
        <v>0</v>
      </c>
      <c r="R172" s="254"/>
      <c r="S172" s="254" t="s">
        <v>301</v>
      </c>
      <c r="T172" s="255" t="s">
        <v>302</v>
      </c>
      <c r="U172" s="226">
        <v>169.68644</v>
      </c>
      <c r="V172" s="226">
        <f>ROUND(E172*U172,2)</f>
        <v>169.69</v>
      </c>
      <c r="W172" s="226"/>
      <c r="X172" s="226" t="s">
        <v>308</v>
      </c>
      <c r="Y172" s="226" t="s">
        <v>118</v>
      </c>
      <c r="Z172" s="215"/>
      <c r="AA172" s="215"/>
      <c r="AB172" s="215"/>
      <c r="AC172" s="215"/>
      <c r="AD172" s="215"/>
      <c r="AE172" s="215"/>
      <c r="AF172" s="215"/>
      <c r="AG172" s="215" t="s">
        <v>309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x14ac:dyDescent="0.2">
      <c r="A173" s="235" t="s">
        <v>110</v>
      </c>
      <c r="B173" s="236" t="s">
        <v>78</v>
      </c>
      <c r="C173" s="262" t="s">
        <v>79</v>
      </c>
      <c r="D173" s="237"/>
      <c r="E173" s="238"/>
      <c r="F173" s="239"/>
      <c r="G173" s="239">
        <f>SUMIF(AG174:AG221,"&lt;&gt;NOR",G174:G221)</f>
        <v>0</v>
      </c>
      <c r="H173" s="239"/>
      <c r="I173" s="239">
        <f>SUM(I174:I221)</f>
        <v>0</v>
      </c>
      <c r="J173" s="239"/>
      <c r="K173" s="239">
        <f>SUM(K174:K221)</f>
        <v>0</v>
      </c>
      <c r="L173" s="239"/>
      <c r="M173" s="239">
        <f>SUM(M174:M221)</f>
        <v>0</v>
      </c>
      <c r="N173" s="238"/>
      <c r="O173" s="238">
        <f>SUM(O174:O221)</f>
        <v>0</v>
      </c>
      <c r="P173" s="238"/>
      <c r="Q173" s="238">
        <f>SUM(Q174:Q221)</f>
        <v>0</v>
      </c>
      <c r="R173" s="239"/>
      <c r="S173" s="239"/>
      <c r="T173" s="240"/>
      <c r="U173" s="234"/>
      <c r="V173" s="234">
        <f>SUM(V174:V221)</f>
        <v>7.72</v>
      </c>
      <c r="W173" s="234"/>
      <c r="X173" s="234"/>
      <c r="Y173" s="234"/>
      <c r="AG173" t="s">
        <v>111</v>
      </c>
    </row>
    <row r="174" spans="1:60" outlineLevel="1" x14ac:dyDescent="0.2">
      <c r="A174" s="242">
        <v>55</v>
      </c>
      <c r="B174" s="243" t="s">
        <v>310</v>
      </c>
      <c r="C174" s="264" t="s">
        <v>311</v>
      </c>
      <c r="D174" s="244" t="s">
        <v>312</v>
      </c>
      <c r="E174" s="245">
        <v>1.4710399999999999</v>
      </c>
      <c r="F174" s="246"/>
      <c r="G174" s="247">
        <f>ROUND(E174*F174,2)</f>
        <v>0</v>
      </c>
      <c r="H174" s="246"/>
      <c r="I174" s="247">
        <f>ROUND(E174*H174,2)</f>
        <v>0</v>
      </c>
      <c r="J174" s="246"/>
      <c r="K174" s="247">
        <f>ROUND(E174*J174,2)</f>
        <v>0</v>
      </c>
      <c r="L174" s="247">
        <v>21</v>
      </c>
      <c r="M174" s="247">
        <f>G174*(1+L174/100)</f>
        <v>0</v>
      </c>
      <c r="N174" s="245">
        <v>0</v>
      </c>
      <c r="O174" s="245">
        <f>ROUND(E174*N174,2)</f>
        <v>0</v>
      </c>
      <c r="P174" s="245">
        <v>0</v>
      </c>
      <c r="Q174" s="245">
        <f>ROUND(E174*P174,2)</f>
        <v>0</v>
      </c>
      <c r="R174" s="247" t="s">
        <v>313</v>
      </c>
      <c r="S174" s="247" t="s">
        <v>116</v>
      </c>
      <c r="T174" s="248" t="s">
        <v>126</v>
      </c>
      <c r="U174" s="226">
        <v>0</v>
      </c>
      <c r="V174" s="226">
        <f>ROUND(E174*U174,2)</f>
        <v>0</v>
      </c>
      <c r="W174" s="226"/>
      <c r="X174" s="226" t="s">
        <v>117</v>
      </c>
      <c r="Y174" s="226" t="s">
        <v>118</v>
      </c>
      <c r="Z174" s="215"/>
      <c r="AA174" s="215"/>
      <c r="AB174" s="215"/>
      <c r="AC174" s="215"/>
      <c r="AD174" s="215"/>
      <c r="AE174" s="215"/>
      <c r="AF174" s="215"/>
      <c r="AG174" s="215" t="s">
        <v>119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2" x14ac:dyDescent="0.2">
      <c r="A175" s="222"/>
      <c r="B175" s="223"/>
      <c r="C175" s="266" t="s">
        <v>314</v>
      </c>
      <c r="D175" s="228"/>
      <c r="E175" s="229"/>
      <c r="F175" s="226"/>
      <c r="G175" s="226"/>
      <c r="H175" s="226"/>
      <c r="I175" s="226"/>
      <c r="J175" s="226"/>
      <c r="K175" s="226"/>
      <c r="L175" s="226"/>
      <c r="M175" s="226"/>
      <c r="N175" s="225"/>
      <c r="O175" s="225"/>
      <c r="P175" s="225"/>
      <c r="Q175" s="225"/>
      <c r="R175" s="226"/>
      <c r="S175" s="226"/>
      <c r="T175" s="226"/>
      <c r="U175" s="226"/>
      <c r="V175" s="226"/>
      <c r="W175" s="226"/>
      <c r="X175" s="226"/>
      <c r="Y175" s="226"/>
      <c r="Z175" s="215"/>
      <c r="AA175" s="215"/>
      <c r="AB175" s="215"/>
      <c r="AC175" s="215"/>
      <c r="AD175" s="215"/>
      <c r="AE175" s="215"/>
      <c r="AF175" s="215"/>
      <c r="AG175" s="215" t="s">
        <v>154</v>
      </c>
      <c r="AH175" s="215">
        <v>7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3" x14ac:dyDescent="0.2">
      <c r="A176" s="222"/>
      <c r="B176" s="223"/>
      <c r="C176" s="266" t="s">
        <v>315</v>
      </c>
      <c r="D176" s="228"/>
      <c r="E176" s="229"/>
      <c r="F176" s="226"/>
      <c r="G176" s="226"/>
      <c r="H176" s="226"/>
      <c r="I176" s="226"/>
      <c r="J176" s="226"/>
      <c r="K176" s="226"/>
      <c r="L176" s="226"/>
      <c r="M176" s="226"/>
      <c r="N176" s="225"/>
      <c r="O176" s="225"/>
      <c r="P176" s="225"/>
      <c r="Q176" s="225"/>
      <c r="R176" s="226"/>
      <c r="S176" s="226"/>
      <c r="T176" s="226"/>
      <c r="U176" s="226"/>
      <c r="V176" s="226"/>
      <c r="W176" s="226"/>
      <c r="X176" s="226"/>
      <c r="Y176" s="226"/>
      <c r="Z176" s="215"/>
      <c r="AA176" s="215"/>
      <c r="AB176" s="215"/>
      <c r="AC176" s="215"/>
      <c r="AD176" s="215"/>
      <c r="AE176" s="215"/>
      <c r="AF176" s="215"/>
      <c r="AG176" s="215" t="s">
        <v>154</v>
      </c>
      <c r="AH176" s="215">
        <v>7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3" x14ac:dyDescent="0.2">
      <c r="A177" s="222"/>
      <c r="B177" s="223"/>
      <c r="C177" s="266" t="s">
        <v>316</v>
      </c>
      <c r="D177" s="228"/>
      <c r="E177" s="229"/>
      <c r="F177" s="226"/>
      <c r="G177" s="226"/>
      <c r="H177" s="226"/>
      <c r="I177" s="226"/>
      <c r="J177" s="226"/>
      <c r="K177" s="226"/>
      <c r="L177" s="226"/>
      <c r="M177" s="226"/>
      <c r="N177" s="225"/>
      <c r="O177" s="225"/>
      <c r="P177" s="225"/>
      <c r="Q177" s="225"/>
      <c r="R177" s="226"/>
      <c r="S177" s="226"/>
      <c r="T177" s="226"/>
      <c r="U177" s="226"/>
      <c r="V177" s="226"/>
      <c r="W177" s="226"/>
      <c r="X177" s="226"/>
      <c r="Y177" s="226"/>
      <c r="Z177" s="215"/>
      <c r="AA177" s="215"/>
      <c r="AB177" s="215"/>
      <c r="AC177" s="215"/>
      <c r="AD177" s="215"/>
      <c r="AE177" s="215"/>
      <c r="AF177" s="215"/>
      <c r="AG177" s="215" t="s">
        <v>154</v>
      </c>
      <c r="AH177" s="215">
        <v>7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3" x14ac:dyDescent="0.2">
      <c r="A178" s="222"/>
      <c r="B178" s="223"/>
      <c r="C178" s="266" t="s">
        <v>317</v>
      </c>
      <c r="D178" s="228"/>
      <c r="E178" s="229"/>
      <c r="F178" s="226"/>
      <c r="G178" s="226"/>
      <c r="H178" s="226"/>
      <c r="I178" s="226"/>
      <c r="J178" s="226"/>
      <c r="K178" s="226"/>
      <c r="L178" s="226"/>
      <c r="M178" s="226"/>
      <c r="N178" s="225"/>
      <c r="O178" s="225"/>
      <c r="P178" s="225"/>
      <c r="Q178" s="225"/>
      <c r="R178" s="226"/>
      <c r="S178" s="226"/>
      <c r="T178" s="226"/>
      <c r="U178" s="226"/>
      <c r="V178" s="226"/>
      <c r="W178" s="226"/>
      <c r="X178" s="226"/>
      <c r="Y178" s="226"/>
      <c r="Z178" s="215"/>
      <c r="AA178" s="215"/>
      <c r="AB178" s="215"/>
      <c r="AC178" s="215"/>
      <c r="AD178" s="215"/>
      <c r="AE178" s="215"/>
      <c r="AF178" s="215"/>
      <c r="AG178" s="215" t="s">
        <v>154</v>
      </c>
      <c r="AH178" s="215">
        <v>7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3" x14ac:dyDescent="0.2">
      <c r="A179" s="222"/>
      <c r="B179" s="223"/>
      <c r="C179" s="266" t="s">
        <v>318</v>
      </c>
      <c r="D179" s="228"/>
      <c r="E179" s="229">
        <v>0.84389999999999998</v>
      </c>
      <c r="F179" s="226"/>
      <c r="G179" s="226"/>
      <c r="H179" s="226"/>
      <c r="I179" s="226"/>
      <c r="J179" s="226"/>
      <c r="K179" s="226"/>
      <c r="L179" s="226"/>
      <c r="M179" s="226"/>
      <c r="N179" s="225"/>
      <c r="O179" s="225"/>
      <c r="P179" s="225"/>
      <c r="Q179" s="225"/>
      <c r="R179" s="226"/>
      <c r="S179" s="226"/>
      <c r="T179" s="226"/>
      <c r="U179" s="226"/>
      <c r="V179" s="226"/>
      <c r="W179" s="226"/>
      <c r="X179" s="226"/>
      <c r="Y179" s="226"/>
      <c r="Z179" s="215"/>
      <c r="AA179" s="215"/>
      <c r="AB179" s="215"/>
      <c r="AC179" s="215"/>
      <c r="AD179" s="215"/>
      <c r="AE179" s="215"/>
      <c r="AF179" s="215"/>
      <c r="AG179" s="215" t="s">
        <v>154</v>
      </c>
      <c r="AH179" s="215">
        <v>7</v>
      </c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3" x14ac:dyDescent="0.2">
      <c r="A180" s="222"/>
      <c r="B180" s="223"/>
      <c r="C180" s="266" t="s">
        <v>319</v>
      </c>
      <c r="D180" s="228"/>
      <c r="E180" s="229">
        <v>0.62714000000000003</v>
      </c>
      <c r="F180" s="226"/>
      <c r="G180" s="226"/>
      <c r="H180" s="226"/>
      <c r="I180" s="226"/>
      <c r="J180" s="226"/>
      <c r="K180" s="226"/>
      <c r="L180" s="226"/>
      <c r="M180" s="226"/>
      <c r="N180" s="225"/>
      <c r="O180" s="225"/>
      <c r="P180" s="225"/>
      <c r="Q180" s="225"/>
      <c r="R180" s="226"/>
      <c r="S180" s="226"/>
      <c r="T180" s="226"/>
      <c r="U180" s="226"/>
      <c r="V180" s="226"/>
      <c r="W180" s="226"/>
      <c r="X180" s="226"/>
      <c r="Y180" s="226"/>
      <c r="Z180" s="215"/>
      <c r="AA180" s="215"/>
      <c r="AB180" s="215"/>
      <c r="AC180" s="215"/>
      <c r="AD180" s="215"/>
      <c r="AE180" s="215"/>
      <c r="AF180" s="215"/>
      <c r="AG180" s="215" t="s">
        <v>154</v>
      </c>
      <c r="AH180" s="215">
        <v>7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3" x14ac:dyDescent="0.2">
      <c r="A181" s="222"/>
      <c r="B181" s="223"/>
      <c r="C181" s="266" t="s">
        <v>320</v>
      </c>
      <c r="D181" s="228"/>
      <c r="E181" s="229"/>
      <c r="F181" s="226"/>
      <c r="G181" s="226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26"/>
      <c r="Z181" s="215"/>
      <c r="AA181" s="215"/>
      <c r="AB181" s="215"/>
      <c r="AC181" s="215"/>
      <c r="AD181" s="215"/>
      <c r="AE181" s="215"/>
      <c r="AF181" s="215"/>
      <c r="AG181" s="215" t="s">
        <v>154</v>
      </c>
      <c r="AH181" s="215">
        <v>7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3" x14ac:dyDescent="0.2">
      <c r="A182" s="222"/>
      <c r="B182" s="223"/>
      <c r="C182" s="266" t="s">
        <v>321</v>
      </c>
      <c r="D182" s="228"/>
      <c r="E182" s="229"/>
      <c r="F182" s="226"/>
      <c r="G182" s="226"/>
      <c r="H182" s="226"/>
      <c r="I182" s="226"/>
      <c r="J182" s="226"/>
      <c r="K182" s="226"/>
      <c r="L182" s="226"/>
      <c r="M182" s="226"/>
      <c r="N182" s="225"/>
      <c r="O182" s="225"/>
      <c r="P182" s="225"/>
      <c r="Q182" s="225"/>
      <c r="R182" s="226"/>
      <c r="S182" s="226"/>
      <c r="T182" s="226"/>
      <c r="U182" s="226"/>
      <c r="V182" s="226"/>
      <c r="W182" s="226"/>
      <c r="X182" s="226"/>
      <c r="Y182" s="226"/>
      <c r="Z182" s="215"/>
      <c r="AA182" s="215"/>
      <c r="AB182" s="215"/>
      <c r="AC182" s="215"/>
      <c r="AD182" s="215"/>
      <c r="AE182" s="215"/>
      <c r="AF182" s="215"/>
      <c r="AG182" s="215" t="s">
        <v>154</v>
      </c>
      <c r="AH182" s="215">
        <v>7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3" x14ac:dyDescent="0.2">
      <c r="A183" s="222"/>
      <c r="B183" s="223"/>
      <c r="C183" s="266" t="s">
        <v>322</v>
      </c>
      <c r="D183" s="228"/>
      <c r="E183" s="229"/>
      <c r="F183" s="226"/>
      <c r="G183" s="226"/>
      <c r="H183" s="226"/>
      <c r="I183" s="226"/>
      <c r="J183" s="226"/>
      <c r="K183" s="226"/>
      <c r="L183" s="226"/>
      <c r="M183" s="226"/>
      <c r="N183" s="225"/>
      <c r="O183" s="225"/>
      <c r="P183" s="225"/>
      <c r="Q183" s="225"/>
      <c r="R183" s="226"/>
      <c r="S183" s="226"/>
      <c r="T183" s="226"/>
      <c r="U183" s="226"/>
      <c r="V183" s="226"/>
      <c r="W183" s="226"/>
      <c r="X183" s="226"/>
      <c r="Y183" s="226"/>
      <c r="Z183" s="215"/>
      <c r="AA183" s="215"/>
      <c r="AB183" s="215"/>
      <c r="AC183" s="215"/>
      <c r="AD183" s="215"/>
      <c r="AE183" s="215"/>
      <c r="AF183" s="215"/>
      <c r="AG183" s="215" t="s">
        <v>154</v>
      </c>
      <c r="AH183" s="215">
        <v>7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3" x14ac:dyDescent="0.2">
      <c r="A184" s="222"/>
      <c r="B184" s="223"/>
      <c r="C184" s="266" t="s">
        <v>323</v>
      </c>
      <c r="D184" s="228"/>
      <c r="E184" s="229"/>
      <c r="F184" s="226"/>
      <c r="G184" s="226"/>
      <c r="H184" s="226"/>
      <c r="I184" s="226"/>
      <c r="J184" s="226"/>
      <c r="K184" s="226"/>
      <c r="L184" s="226"/>
      <c r="M184" s="226"/>
      <c r="N184" s="225"/>
      <c r="O184" s="225"/>
      <c r="P184" s="225"/>
      <c r="Q184" s="225"/>
      <c r="R184" s="226"/>
      <c r="S184" s="226"/>
      <c r="T184" s="226"/>
      <c r="U184" s="226"/>
      <c r="V184" s="226"/>
      <c r="W184" s="226"/>
      <c r="X184" s="226"/>
      <c r="Y184" s="226"/>
      <c r="Z184" s="215"/>
      <c r="AA184" s="215"/>
      <c r="AB184" s="215"/>
      <c r="AC184" s="215"/>
      <c r="AD184" s="215"/>
      <c r="AE184" s="215"/>
      <c r="AF184" s="215"/>
      <c r="AG184" s="215" t="s">
        <v>154</v>
      </c>
      <c r="AH184" s="215">
        <v>7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3" x14ac:dyDescent="0.2">
      <c r="A185" s="222"/>
      <c r="B185" s="223"/>
      <c r="C185" s="266" t="s">
        <v>324</v>
      </c>
      <c r="D185" s="228"/>
      <c r="E185" s="229"/>
      <c r="F185" s="226"/>
      <c r="G185" s="226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26"/>
      <c r="Z185" s="215"/>
      <c r="AA185" s="215"/>
      <c r="AB185" s="215"/>
      <c r="AC185" s="215"/>
      <c r="AD185" s="215"/>
      <c r="AE185" s="215"/>
      <c r="AF185" s="215"/>
      <c r="AG185" s="215" t="s">
        <v>154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3" x14ac:dyDescent="0.2">
      <c r="A186" s="222"/>
      <c r="B186" s="223"/>
      <c r="C186" s="266" t="s">
        <v>325</v>
      </c>
      <c r="D186" s="228"/>
      <c r="E186" s="229"/>
      <c r="F186" s="226"/>
      <c r="G186" s="226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26"/>
      <c r="Z186" s="215"/>
      <c r="AA186" s="215"/>
      <c r="AB186" s="215"/>
      <c r="AC186" s="215"/>
      <c r="AD186" s="215"/>
      <c r="AE186" s="215"/>
      <c r="AF186" s="215"/>
      <c r="AG186" s="215" t="s">
        <v>154</v>
      </c>
      <c r="AH186" s="215">
        <v>7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3" x14ac:dyDescent="0.2">
      <c r="A187" s="222"/>
      <c r="B187" s="223"/>
      <c r="C187" s="266" t="s">
        <v>326</v>
      </c>
      <c r="D187" s="228"/>
      <c r="E187" s="229"/>
      <c r="F187" s="226"/>
      <c r="G187" s="226"/>
      <c r="H187" s="226"/>
      <c r="I187" s="226"/>
      <c r="J187" s="226"/>
      <c r="K187" s="226"/>
      <c r="L187" s="226"/>
      <c r="M187" s="226"/>
      <c r="N187" s="225"/>
      <c r="O187" s="225"/>
      <c r="P187" s="225"/>
      <c r="Q187" s="225"/>
      <c r="R187" s="226"/>
      <c r="S187" s="226"/>
      <c r="T187" s="226"/>
      <c r="U187" s="226"/>
      <c r="V187" s="226"/>
      <c r="W187" s="226"/>
      <c r="X187" s="226"/>
      <c r="Y187" s="226"/>
      <c r="Z187" s="215"/>
      <c r="AA187" s="215"/>
      <c r="AB187" s="215"/>
      <c r="AC187" s="215"/>
      <c r="AD187" s="215"/>
      <c r="AE187" s="215"/>
      <c r="AF187" s="215"/>
      <c r="AG187" s="215" t="s">
        <v>154</v>
      </c>
      <c r="AH187" s="215">
        <v>7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3" x14ac:dyDescent="0.2">
      <c r="A188" s="222"/>
      <c r="B188" s="223"/>
      <c r="C188" s="266" t="s">
        <v>327</v>
      </c>
      <c r="D188" s="228"/>
      <c r="E188" s="229"/>
      <c r="F188" s="226"/>
      <c r="G188" s="226"/>
      <c r="H188" s="226"/>
      <c r="I188" s="226"/>
      <c r="J188" s="226"/>
      <c r="K188" s="226"/>
      <c r="L188" s="226"/>
      <c r="M188" s="226"/>
      <c r="N188" s="225"/>
      <c r="O188" s="225"/>
      <c r="P188" s="225"/>
      <c r="Q188" s="225"/>
      <c r="R188" s="226"/>
      <c r="S188" s="226"/>
      <c r="T188" s="226"/>
      <c r="U188" s="226"/>
      <c r="V188" s="226"/>
      <c r="W188" s="226"/>
      <c r="X188" s="226"/>
      <c r="Y188" s="226"/>
      <c r="Z188" s="215"/>
      <c r="AA188" s="215"/>
      <c r="AB188" s="215"/>
      <c r="AC188" s="215"/>
      <c r="AD188" s="215"/>
      <c r="AE188" s="215"/>
      <c r="AF188" s="215"/>
      <c r="AG188" s="215" t="s">
        <v>154</v>
      </c>
      <c r="AH188" s="215">
        <v>7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3" x14ac:dyDescent="0.2">
      <c r="A189" s="222"/>
      <c r="B189" s="223"/>
      <c r="C189" s="266" t="s">
        <v>328</v>
      </c>
      <c r="D189" s="228"/>
      <c r="E189" s="229"/>
      <c r="F189" s="226"/>
      <c r="G189" s="226"/>
      <c r="H189" s="226"/>
      <c r="I189" s="226"/>
      <c r="J189" s="226"/>
      <c r="K189" s="226"/>
      <c r="L189" s="226"/>
      <c r="M189" s="226"/>
      <c r="N189" s="225"/>
      <c r="O189" s="225"/>
      <c r="P189" s="225"/>
      <c r="Q189" s="225"/>
      <c r="R189" s="226"/>
      <c r="S189" s="226"/>
      <c r="T189" s="226"/>
      <c r="U189" s="226"/>
      <c r="V189" s="226"/>
      <c r="W189" s="226"/>
      <c r="X189" s="226"/>
      <c r="Y189" s="226"/>
      <c r="Z189" s="215"/>
      <c r="AA189" s="215"/>
      <c r="AB189" s="215"/>
      <c r="AC189" s="215"/>
      <c r="AD189" s="215"/>
      <c r="AE189" s="215"/>
      <c r="AF189" s="215"/>
      <c r="AG189" s="215" t="s">
        <v>154</v>
      </c>
      <c r="AH189" s="215">
        <v>7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3" x14ac:dyDescent="0.2">
      <c r="A190" s="222"/>
      <c r="B190" s="223"/>
      <c r="C190" s="266" t="s">
        <v>329</v>
      </c>
      <c r="D190" s="228"/>
      <c r="E190" s="229"/>
      <c r="F190" s="226"/>
      <c r="G190" s="226"/>
      <c r="H190" s="226"/>
      <c r="I190" s="226"/>
      <c r="J190" s="226"/>
      <c r="K190" s="226"/>
      <c r="L190" s="226"/>
      <c r="M190" s="226"/>
      <c r="N190" s="225"/>
      <c r="O190" s="225"/>
      <c r="P190" s="225"/>
      <c r="Q190" s="225"/>
      <c r="R190" s="226"/>
      <c r="S190" s="226"/>
      <c r="T190" s="226"/>
      <c r="U190" s="226"/>
      <c r="V190" s="226"/>
      <c r="W190" s="226"/>
      <c r="X190" s="226"/>
      <c r="Y190" s="226"/>
      <c r="Z190" s="215"/>
      <c r="AA190" s="215"/>
      <c r="AB190" s="215"/>
      <c r="AC190" s="215"/>
      <c r="AD190" s="215"/>
      <c r="AE190" s="215"/>
      <c r="AF190" s="215"/>
      <c r="AG190" s="215" t="s">
        <v>154</v>
      </c>
      <c r="AH190" s="215">
        <v>7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3" x14ac:dyDescent="0.2">
      <c r="A191" s="222"/>
      <c r="B191" s="223"/>
      <c r="C191" s="266" t="s">
        <v>330</v>
      </c>
      <c r="D191" s="228"/>
      <c r="E191" s="229"/>
      <c r="F191" s="226"/>
      <c r="G191" s="226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26"/>
      <c r="Z191" s="215"/>
      <c r="AA191" s="215"/>
      <c r="AB191" s="215"/>
      <c r="AC191" s="215"/>
      <c r="AD191" s="215"/>
      <c r="AE191" s="215"/>
      <c r="AF191" s="215"/>
      <c r="AG191" s="215" t="s">
        <v>154</v>
      </c>
      <c r="AH191" s="215">
        <v>7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3" x14ac:dyDescent="0.2">
      <c r="A192" s="222"/>
      <c r="B192" s="223"/>
      <c r="C192" s="266" t="s">
        <v>331</v>
      </c>
      <c r="D192" s="228"/>
      <c r="E192" s="229"/>
      <c r="F192" s="226"/>
      <c r="G192" s="226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5"/>
      <c r="AA192" s="215"/>
      <c r="AB192" s="215"/>
      <c r="AC192" s="215"/>
      <c r="AD192" s="215"/>
      <c r="AE192" s="215"/>
      <c r="AF192" s="215"/>
      <c r="AG192" s="215" t="s">
        <v>154</v>
      </c>
      <c r="AH192" s="215">
        <v>7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3" x14ac:dyDescent="0.2">
      <c r="A193" s="222"/>
      <c r="B193" s="223"/>
      <c r="C193" s="266" t="s">
        <v>332</v>
      </c>
      <c r="D193" s="228"/>
      <c r="E193" s="229"/>
      <c r="F193" s="226"/>
      <c r="G193" s="226"/>
      <c r="H193" s="226"/>
      <c r="I193" s="226"/>
      <c r="J193" s="226"/>
      <c r="K193" s="226"/>
      <c r="L193" s="226"/>
      <c r="M193" s="226"/>
      <c r="N193" s="225"/>
      <c r="O193" s="225"/>
      <c r="P193" s="225"/>
      <c r="Q193" s="225"/>
      <c r="R193" s="226"/>
      <c r="S193" s="226"/>
      <c r="T193" s="226"/>
      <c r="U193" s="226"/>
      <c r="V193" s="226"/>
      <c r="W193" s="226"/>
      <c r="X193" s="226"/>
      <c r="Y193" s="226"/>
      <c r="Z193" s="215"/>
      <c r="AA193" s="215"/>
      <c r="AB193" s="215"/>
      <c r="AC193" s="215"/>
      <c r="AD193" s="215"/>
      <c r="AE193" s="215"/>
      <c r="AF193" s="215"/>
      <c r="AG193" s="215" t="s">
        <v>154</v>
      </c>
      <c r="AH193" s="215">
        <v>7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3" x14ac:dyDescent="0.2">
      <c r="A194" s="222"/>
      <c r="B194" s="223"/>
      <c r="C194" s="266" t="s">
        <v>324</v>
      </c>
      <c r="D194" s="228"/>
      <c r="E194" s="229"/>
      <c r="F194" s="226"/>
      <c r="G194" s="226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26"/>
      <c r="Z194" s="215"/>
      <c r="AA194" s="215"/>
      <c r="AB194" s="215"/>
      <c r="AC194" s="215"/>
      <c r="AD194" s="215"/>
      <c r="AE194" s="215"/>
      <c r="AF194" s="215"/>
      <c r="AG194" s="215" t="s">
        <v>154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3" x14ac:dyDescent="0.2">
      <c r="A195" s="222"/>
      <c r="B195" s="223"/>
      <c r="C195" s="266" t="s">
        <v>333</v>
      </c>
      <c r="D195" s="228"/>
      <c r="E195" s="229"/>
      <c r="F195" s="226"/>
      <c r="G195" s="226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26"/>
      <c r="Z195" s="215"/>
      <c r="AA195" s="215"/>
      <c r="AB195" s="215"/>
      <c r="AC195" s="215"/>
      <c r="AD195" s="215"/>
      <c r="AE195" s="215"/>
      <c r="AF195" s="215"/>
      <c r="AG195" s="215" t="s">
        <v>154</v>
      </c>
      <c r="AH195" s="215">
        <v>7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3" x14ac:dyDescent="0.2">
      <c r="A196" s="222"/>
      <c r="B196" s="223"/>
      <c r="C196" s="266" t="s">
        <v>334</v>
      </c>
      <c r="D196" s="228"/>
      <c r="E196" s="229"/>
      <c r="F196" s="226"/>
      <c r="G196" s="226"/>
      <c r="H196" s="226"/>
      <c r="I196" s="226"/>
      <c r="J196" s="226"/>
      <c r="K196" s="226"/>
      <c r="L196" s="226"/>
      <c r="M196" s="226"/>
      <c r="N196" s="225"/>
      <c r="O196" s="225"/>
      <c r="P196" s="225"/>
      <c r="Q196" s="225"/>
      <c r="R196" s="226"/>
      <c r="S196" s="226"/>
      <c r="T196" s="226"/>
      <c r="U196" s="226"/>
      <c r="V196" s="226"/>
      <c r="W196" s="226"/>
      <c r="X196" s="226"/>
      <c r="Y196" s="226"/>
      <c r="Z196" s="215"/>
      <c r="AA196" s="215"/>
      <c r="AB196" s="215"/>
      <c r="AC196" s="215"/>
      <c r="AD196" s="215"/>
      <c r="AE196" s="215"/>
      <c r="AF196" s="215"/>
      <c r="AG196" s="215" t="s">
        <v>154</v>
      </c>
      <c r="AH196" s="215">
        <v>7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3" x14ac:dyDescent="0.2">
      <c r="A197" s="222"/>
      <c r="B197" s="223"/>
      <c r="C197" s="266" t="s">
        <v>335</v>
      </c>
      <c r="D197" s="228"/>
      <c r="E197" s="229"/>
      <c r="F197" s="226"/>
      <c r="G197" s="226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26"/>
      <c r="Z197" s="215"/>
      <c r="AA197" s="215"/>
      <c r="AB197" s="215"/>
      <c r="AC197" s="215"/>
      <c r="AD197" s="215"/>
      <c r="AE197" s="215"/>
      <c r="AF197" s="215"/>
      <c r="AG197" s="215" t="s">
        <v>154</v>
      </c>
      <c r="AH197" s="215">
        <v>7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3" x14ac:dyDescent="0.2">
      <c r="A198" s="222"/>
      <c r="B198" s="223"/>
      <c r="C198" s="266" t="s">
        <v>336</v>
      </c>
      <c r="D198" s="228"/>
      <c r="E198" s="229"/>
      <c r="F198" s="226"/>
      <c r="G198" s="226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26"/>
      <c r="Z198" s="215"/>
      <c r="AA198" s="215"/>
      <c r="AB198" s="215"/>
      <c r="AC198" s="215"/>
      <c r="AD198" s="215"/>
      <c r="AE198" s="215"/>
      <c r="AF198" s="215"/>
      <c r="AG198" s="215" t="s">
        <v>154</v>
      </c>
      <c r="AH198" s="215">
        <v>7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3" x14ac:dyDescent="0.2">
      <c r="A199" s="222"/>
      <c r="B199" s="223"/>
      <c r="C199" s="266" t="s">
        <v>337</v>
      </c>
      <c r="D199" s="228"/>
      <c r="E199" s="229"/>
      <c r="F199" s="226"/>
      <c r="G199" s="226"/>
      <c r="H199" s="226"/>
      <c r="I199" s="226"/>
      <c r="J199" s="226"/>
      <c r="K199" s="226"/>
      <c r="L199" s="226"/>
      <c r="M199" s="226"/>
      <c r="N199" s="225"/>
      <c r="O199" s="225"/>
      <c r="P199" s="225"/>
      <c r="Q199" s="225"/>
      <c r="R199" s="226"/>
      <c r="S199" s="226"/>
      <c r="T199" s="226"/>
      <c r="U199" s="226"/>
      <c r="V199" s="226"/>
      <c r="W199" s="226"/>
      <c r="X199" s="226"/>
      <c r="Y199" s="226"/>
      <c r="Z199" s="215"/>
      <c r="AA199" s="215"/>
      <c r="AB199" s="215"/>
      <c r="AC199" s="215"/>
      <c r="AD199" s="215"/>
      <c r="AE199" s="215"/>
      <c r="AF199" s="215"/>
      <c r="AG199" s="215" t="s">
        <v>154</v>
      </c>
      <c r="AH199" s="215">
        <v>7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3" x14ac:dyDescent="0.2">
      <c r="A200" s="222"/>
      <c r="B200" s="223"/>
      <c r="C200" s="266" t="s">
        <v>338</v>
      </c>
      <c r="D200" s="228"/>
      <c r="E200" s="229"/>
      <c r="F200" s="226"/>
      <c r="G200" s="226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5"/>
      <c r="AA200" s="215"/>
      <c r="AB200" s="215"/>
      <c r="AC200" s="215"/>
      <c r="AD200" s="215"/>
      <c r="AE200" s="215"/>
      <c r="AF200" s="215"/>
      <c r="AG200" s="215" t="s">
        <v>154</v>
      </c>
      <c r="AH200" s="215">
        <v>7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3" x14ac:dyDescent="0.2">
      <c r="A201" s="222"/>
      <c r="B201" s="223"/>
      <c r="C201" s="266" t="s">
        <v>339</v>
      </c>
      <c r="D201" s="228"/>
      <c r="E201" s="229"/>
      <c r="F201" s="226"/>
      <c r="G201" s="226"/>
      <c r="H201" s="226"/>
      <c r="I201" s="226"/>
      <c r="J201" s="226"/>
      <c r="K201" s="226"/>
      <c r="L201" s="226"/>
      <c r="M201" s="226"/>
      <c r="N201" s="225"/>
      <c r="O201" s="225"/>
      <c r="P201" s="225"/>
      <c r="Q201" s="225"/>
      <c r="R201" s="226"/>
      <c r="S201" s="226"/>
      <c r="T201" s="226"/>
      <c r="U201" s="226"/>
      <c r="V201" s="226"/>
      <c r="W201" s="226"/>
      <c r="X201" s="226"/>
      <c r="Y201" s="226"/>
      <c r="Z201" s="215"/>
      <c r="AA201" s="215"/>
      <c r="AB201" s="215"/>
      <c r="AC201" s="215"/>
      <c r="AD201" s="215"/>
      <c r="AE201" s="215"/>
      <c r="AF201" s="215"/>
      <c r="AG201" s="215" t="s">
        <v>154</v>
      </c>
      <c r="AH201" s="215">
        <v>7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3" x14ac:dyDescent="0.2">
      <c r="A202" s="222"/>
      <c r="B202" s="223"/>
      <c r="C202" s="266" t="s">
        <v>340</v>
      </c>
      <c r="D202" s="228"/>
      <c r="E202" s="229"/>
      <c r="F202" s="226"/>
      <c r="G202" s="226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26"/>
      <c r="Z202" s="215"/>
      <c r="AA202" s="215"/>
      <c r="AB202" s="215"/>
      <c r="AC202" s="215"/>
      <c r="AD202" s="215"/>
      <c r="AE202" s="215"/>
      <c r="AF202" s="215"/>
      <c r="AG202" s="215" t="s">
        <v>154</v>
      </c>
      <c r="AH202" s="215">
        <v>7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3" x14ac:dyDescent="0.2">
      <c r="A203" s="222"/>
      <c r="B203" s="223"/>
      <c r="C203" s="266" t="s">
        <v>341</v>
      </c>
      <c r="D203" s="228"/>
      <c r="E203" s="229"/>
      <c r="F203" s="226"/>
      <c r="G203" s="226"/>
      <c r="H203" s="226"/>
      <c r="I203" s="226"/>
      <c r="J203" s="226"/>
      <c r="K203" s="226"/>
      <c r="L203" s="226"/>
      <c r="M203" s="226"/>
      <c r="N203" s="225"/>
      <c r="O203" s="225"/>
      <c r="P203" s="225"/>
      <c r="Q203" s="225"/>
      <c r="R203" s="226"/>
      <c r="S203" s="226"/>
      <c r="T203" s="226"/>
      <c r="U203" s="226"/>
      <c r="V203" s="226"/>
      <c r="W203" s="226"/>
      <c r="X203" s="226"/>
      <c r="Y203" s="226"/>
      <c r="Z203" s="215"/>
      <c r="AA203" s="215"/>
      <c r="AB203" s="215"/>
      <c r="AC203" s="215"/>
      <c r="AD203" s="215"/>
      <c r="AE203" s="215"/>
      <c r="AF203" s="215"/>
      <c r="AG203" s="215" t="s">
        <v>154</v>
      </c>
      <c r="AH203" s="215">
        <v>7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3" x14ac:dyDescent="0.2">
      <c r="A204" s="222"/>
      <c r="B204" s="223"/>
      <c r="C204" s="266" t="s">
        <v>324</v>
      </c>
      <c r="D204" s="228"/>
      <c r="E204" s="229"/>
      <c r="F204" s="226"/>
      <c r="G204" s="226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5"/>
      <c r="AA204" s="215"/>
      <c r="AB204" s="215"/>
      <c r="AC204" s="215"/>
      <c r="AD204" s="215"/>
      <c r="AE204" s="215"/>
      <c r="AF204" s="215"/>
      <c r="AG204" s="215" t="s">
        <v>154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ht="22.5" outlineLevel="1" x14ac:dyDescent="0.2">
      <c r="A205" s="242">
        <v>56</v>
      </c>
      <c r="B205" s="243" t="s">
        <v>342</v>
      </c>
      <c r="C205" s="264" t="s">
        <v>343</v>
      </c>
      <c r="D205" s="244" t="s">
        <v>312</v>
      </c>
      <c r="E205" s="245">
        <v>0.22542999999999999</v>
      </c>
      <c r="F205" s="246"/>
      <c r="G205" s="247">
        <f>ROUND(E205*F205,2)</f>
        <v>0</v>
      </c>
      <c r="H205" s="246"/>
      <c r="I205" s="247">
        <f>ROUND(E205*H205,2)</f>
        <v>0</v>
      </c>
      <c r="J205" s="246"/>
      <c r="K205" s="247">
        <f>ROUND(E205*J205,2)</f>
        <v>0</v>
      </c>
      <c r="L205" s="247">
        <v>21</v>
      </c>
      <c r="M205" s="247">
        <f>G205*(1+L205/100)</f>
        <v>0</v>
      </c>
      <c r="N205" s="245">
        <v>0</v>
      </c>
      <c r="O205" s="245">
        <f>ROUND(E205*N205,2)</f>
        <v>0</v>
      </c>
      <c r="P205" s="245">
        <v>0</v>
      </c>
      <c r="Q205" s="245">
        <f>ROUND(E205*P205,2)</f>
        <v>0</v>
      </c>
      <c r="R205" s="247" t="s">
        <v>313</v>
      </c>
      <c r="S205" s="247" t="s">
        <v>116</v>
      </c>
      <c r="T205" s="248" t="s">
        <v>126</v>
      </c>
      <c r="U205" s="226">
        <v>0</v>
      </c>
      <c r="V205" s="226">
        <f>ROUND(E205*U205,2)</f>
        <v>0</v>
      </c>
      <c r="W205" s="226"/>
      <c r="X205" s="226" t="s">
        <v>117</v>
      </c>
      <c r="Y205" s="226" t="s">
        <v>118</v>
      </c>
      <c r="Z205" s="215"/>
      <c r="AA205" s="215"/>
      <c r="AB205" s="215"/>
      <c r="AC205" s="215"/>
      <c r="AD205" s="215"/>
      <c r="AE205" s="215"/>
      <c r="AF205" s="215"/>
      <c r="AG205" s="215" t="s">
        <v>119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2" x14ac:dyDescent="0.2">
      <c r="A206" s="222"/>
      <c r="B206" s="223"/>
      <c r="C206" s="266" t="s">
        <v>344</v>
      </c>
      <c r="D206" s="228"/>
      <c r="E206" s="229"/>
      <c r="F206" s="226"/>
      <c r="G206" s="226"/>
      <c r="H206" s="226"/>
      <c r="I206" s="226"/>
      <c r="J206" s="226"/>
      <c r="K206" s="226"/>
      <c r="L206" s="226"/>
      <c r="M206" s="226"/>
      <c r="N206" s="225"/>
      <c r="O206" s="225"/>
      <c r="P206" s="225"/>
      <c r="Q206" s="225"/>
      <c r="R206" s="226"/>
      <c r="S206" s="226"/>
      <c r="T206" s="226"/>
      <c r="U206" s="226"/>
      <c r="V206" s="226"/>
      <c r="W206" s="226"/>
      <c r="X206" s="226"/>
      <c r="Y206" s="226"/>
      <c r="Z206" s="215"/>
      <c r="AA206" s="215"/>
      <c r="AB206" s="215"/>
      <c r="AC206" s="215"/>
      <c r="AD206" s="215"/>
      <c r="AE206" s="215"/>
      <c r="AF206" s="215"/>
      <c r="AG206" s="215" t="s">
        <v>154</v>
      </c>
      <c r="AH206" s="215">
        <v>7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3" x14ac:dyDescent="0.2">
      <c r="A207" s="222"/>
      <c r="B207" s="223"/>
      <c r="C207" s="266" t="s">
        <v>345</v>
      </c>
      <c r="D207" s="228"/>
      <c r="E207" s="229">
        <v>5.5259999999999997E-2</v>
      </c>
      <c r="F207" s="226"/>
      <c r="G207" s="226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26"/>
      <c r="Z207" s="215"/>
      <c r="AA207" s="215"/>
      <c r="AB207" s="215"/>
      <c r="AC207" s="215"/>
      <c r="AD207" s="215"/>
      <c r="AE207" s="215"/>
      <c r="AF207" s="215"/>
      <c r="AG207" s="215" t="s">
        <v>154</v>
      </c>
      <c r="AH207" s="215">
        <v>7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3" x14ac:dyDescent="0.2">
      <c r="A208" s="222"/>
      <c r="B208" s="223"/>
      <c r="C208" s="266" t="s">
        <v>346</v>
      </c>
      <c r="D208" s="228"/>
      <c r="E208" s="229">
        <v>0.13607</v>
      </c>
      <c r="F208" s="226"/>
      <c r="G208" s="226"/>
      <c r="H208" s="226"/>
      <c r="I208" s="226"/>
      <c r="J208" s="226"/>
      <c r="K208" s="226"/>
      <c r="L208" s="226"/>
      <c r="M208" s="226"/>
      <c r="N208" s="225"/>
      <c r="O208" s="225"/>
      <c r="P208" s="225"/>
      <c r="Q208" s="225"/>
      <c r="R208" s="226"/>
      <c r="S208" s="226"/>
      <c r="T208" s="226"/>
      <c r="U208" s="226"/>
      <c r="V208" s="226"/>
      <c r="W208" s="226"/>
      <c r="X208" s="226"/>
      <c r="Y208" s="226"/>
      <c r="Z208" s="215"/>
      <c r="AA208" s="215"/>
      <c r="AB208" s="215"/>
      <c r="AC208" s="215"/>
      <c r="AD208" s="215"/>
      <c r="AE208" s="215"/>
      <c r="AF208" s="215"/>
      <c r="AG208" s="215" t="s">
        <v>154</v>
      </c>
      <c r="AH208" s="215">
        <v>7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3" x14ac:dyDescent="0.2">
      <c r="A209" s="222"/>
      <c r="B209" s="223"/>
      <c r="C209" s="266" t="s">
        <v>347</v>
      </c>
      <c r="D209" s="228"/>
      <c r="E209" s="229"/>
      <c r="F209" s="226"/>
      <c r="G209" s="226"/>
      <c r="H209" s="226"/>
      <c r="I209" s="226"/>
      <c r="J209" s="226"/>
      <c r="K209" s="226"/>
      <c r="L209" s="226"/>
      <c r="M209" s="226"/>
      <c r="N209" s="225"/>
      <c r="O209" s="225"/>
      <c r="P209" s="225"/>
      <c r="Q209" s="225"/>
      <c r="R209" s="226"/>
      <c r="S209" s="226"/>
      <c r="T209" s="226"/>
      <c r="U209" s="226"/>
      <c r="V209" s="226"/>
      <c r="W209" s="226"/>
      <c r="X209" s="226"/>
      <c r="Y209" s="226"/>
      <c r="Z209" s="215"/>
      <c r="AA209" s="215"/>
      <c r="AB209" s="215"/>
      <c r="AC209" s="215"/>
      <c r="AD209" s="215"/>
      <c r="AE209" s="215"/>
      <c r="AF209" s="215"/>
      <c r="AG209" s="215" t="s">
        <v>154</v>
      </c>
      <c r="AH209" s="215">
        <v>7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3" x14ac:dyDescent="0.2">
      <c r="A210" s="222"/>
      <c r="B210" s="223"/>
      <c r="C210" s="266" t="s">
        <v>348</v>
      </c>
      <c r="D210" s="228"/>
      <c r="E210" s="229"/>
      <c r="F210" s="226"/>
      <c r="G210" s="226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26"/>
      <c r="Z210" s="215"/>
      <c r="AA210" s="215"/>
      <c r="AB210" s="215"/>
      <c r="AC210" s="215"/>
      <c r="AD210" s="215"/>
      <c r="AE210" s="215"/>
      <c r="AF210" s="215"/>
      <c r="AG210" s="215" t="s">
        <v>154</v>
      </c>
      <c r="AH210" s="215">
        <v>7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3" x14ac:dyDescent="0.2">
      <c r="A211" s="222"/>
      <c r="B211" s="223"/>
      <c r="C211" s="266" t="s">
        <v>349</v>
      </c>
      <c r="D211" s="228"/>
      <c r="E211" s="229"/>
      <c r="F211" s="226"/>
      <c r="G211" s="226"/>
      <c r="H211" s="226"/>
      <c r="I211" s="226"/>
      <c r="J211" s="226"/>
      <c r="K211" s="226"/>
      <c r="L211" s="226"/>
      <c r="M211" s="226"/>
      <c r="N211" s="225"/>
      <c r="O211" s="225"/>
      <c r="P211" s="225"/>
      <c r="Q211" s="225"/>
      <c r="R211" s="226"/>
      <c r="S211" s="226"/>
      <c r="T211" s="226"/>
      <c r="U211" s="226"/>
      <c r="V211" s="226"/>
      <c r="W211" s="226"/>
      <c r="X211" s="226"/>
      <c r="Y211" s="226"/>
      <c r="Z211" s="215"/>
      <c r="AA211" s="215"/>
      <c r="AB211" s="215"/>
      <c r="AC211" s="215"/>
      <c r="AD211" s="215"/>
      <c r="AE211" s="215"/>
      <c r="AF211" s="215"/>
      <c r="AG211" s="215" t="s">
        <v>154</v>
      </c>
      <c r="AH211" s="215">
        <v>7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3" x14ac:dyDescent="0.2">
      <c r="A212" s="222"/>
      <c r="B212" s="223"/>
      <c r="C212" s="266" t="s">
        <v>350</v>
      </c>
      <c r="D212" s="228"/>
      <c r="E212" s="229"/>
      <c r="F212" s="226"/>
      <c r="G212" s="226"/>
      <c r="H212" s="226"/>
      <c r="I212" s="226"/>
      <c r="J212" s="226"/>
      <c r="K212" s="226"/>
      <c r="L212" s="226"/>
      <c r="M212" s="226"/>
      <c r="N212" s="225"/>
      <c r="O212" s="225"/>
      <c r="P212" s="225"/>
      <c r="Q212" s="225"/>
      <c r="R212" s="226"/>
      <c r="S212" s="226"/>
      <c r="T212" s="226"/>
      <c r="U212" s="226"/>
      <c r="V212" s="226"/>
      <c r="W212" s="226"/>
      <c r="X212" s="226"/>
      <c r="Y212" s="226"/>
      <c r="Z212" s="215"/>
      <c r="AA212" s="215"/>
      <c r="AB212" s="215"/>
      <c r="AC212" s="215"/>
      <c r="AD212" s="215"/>
      <c r="AE212" s="215"/>
      <c r="AF212" s="215"/>
      <c r="AG212" s="215" t="s">
        <v>154</v>
      </c>
      <c r="AH212" s="215">
        <v>7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3" x14ac:dyDescent="0.2">
      <c r="A213" s="222"/>
      <c r="B213" s="223"/>
      <c r="C213" s="266" t="s">
        <v>351</v>
      </c>
      <c r="D213" s="228"/>
      <c r="E213" s="229">
        <v>3.4099999999999998E-2</v>
      </c>
      <c r="F213" s="226"/>
      <c r="G213" s="22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26"/>
      <c r="Z213" s="215"/>
      <c r="AA213" s="215"/>
      <c r="AB213" s="215"/>
      <c r="AC213" s="215"/>
      <c r="AD213" s="215"/>
      <c r="AE213" s="215"/>
      <c r="AF213" s="215"/>
      <c r="AG213" s="215" t="s">
        <v>154</v>
      </c>
      <c r="AH213" s="215">
        <v>7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3" x14ac:dyDescent="0.2">
      <c r="A214" s="222"/>
      <c r="B214" s="223"/>
      <c r="C214" s="266" t="s">
        <v>352</v>
      </c>
      <c r="D214" s="228"/>
      <c r="E214" s="229"/>
      <c r="F214" s="226"/>
      <c r="G214" s="226"/>
      <c r="H214" s="226"/>
      <c r="I214" s="226"/>
      <c r="J214" s="226"/>
      <c r="K214" s="226"/>
      <c r="L214" s="226"/>
      <c r="M214" s="226"/>
      <c r="N214" s="225"/>
      <c r="O214" s="225"/>
      <c r="P214" s="225"/>
      <c r="Q214" s="225"/>
      <c r="R214" s="226"/>
      <c r="S214" s="226"/>
      <c r="T214" s="226"/>
      <c r="U214" s="226"/>
      <c r="V214" s="226"/>
      <c r="W214" s="226"/>
      <c r="X214" s="226"/>
      <c r="Y214" s="226"/>
      <c r="Z214" s="215"/>
      <c r="AA214" s="215"/>
      <c r="AB214" s="215"/>
      <c r="AC214" s="215"/>
      <c r="AD214" s="215"/>
      <c r="AE214" s="215"/>
      <c r="AF214" s="215"/>
      <c r="AG214" s="215" t="s">
        <v>154</v>
      </c>
      <c r="AH214" s="215">
        <v>7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ht="22.5" outlineLevel="1" x14ac:dyDescent="0.2">
      <c r="A215" s="249">
        <v>57</v>
      </c>
      <c r="B215" s="250" t="s">
        <v>353</v>
      </c>
      <c r="C215" s="263" t="s">
        <v>354</v>
      </c>
      <c r="D215" s="251" t="s">
        <v>312</v>
      </c>
      <c r="E215" s="252">
        <v>1.6964699999999999</v>
      </c>
      <c r="F215" s="253"/>
      <c r="G215" s="254">
        <f>ROUND(E215*F215,2)</f>
        <v>0</v>
      </c>
      <c r="H215" s="253"/>
      <c r="I215" s="254">
        <f>ROUND(E215*H215,2)</f>
        <v>0</v>
      </c>
      <c r="J215" s="253"/>
      <c r="K215" s="254">
        <f>ROUND(E215*J215,2)</f>
        <v>0</v>
      </c>
      <c r="L215" s="254">
        <v>21</v>
      </c>
      <c r="M215" s="254">
        <f>G215*(1+L215/100)</f>
        <v>0</v>
      </c>
      <c r="N215" s="252">
        <v>0</v>
      </c>
      <c r="O215" s="252">
        <f>ROUND(E215*N215,2)</f>
        <v>0</v>
      </c>
      <c r="P215" s="252">
        <v>0</v>
      </c>
      <c r="Q215" s="252">
        <f>ROUND(E215*P215,2)</f>
        <v>0</v>
      </c>
      <c r="R215" s="254" t="s">
        <v>313</v>
      </c>
      <c r="S215" s="254" t="s">
        <v>116</v>
      </c>
      <c r="T215" s="255" t="s">
        <v>126</v>
      </c>
      <c r="U215" s="226">
        <v>0.93300000000000005</v>
      </c>
      <c r="V215" s="226">
        <f>ROUND(E215*U215,2)</f>
        <v>1.58</v>
      </c>
      <c r="W215" s="226"/>
      <c r="X215" s="226" t="s">
        <v>355</v>
      </c>
      <c r="Y215" s="226" t="s">
        <v>118</v>
      </c>
      <c r="Z215" s="215"/>
      <c r="AA215" s="215"/>
      <c r="AB215" s="215"/>
      <c r="AC215" s="215"/>
      <c r="AD215" s="215"/>
      <c r="AE215" s="215"/>
      <c r="AF215" s="215"/>
      <c r="AG215" s="215" t="s">
        <v>356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ht="22.5" outlineLevel="1" x14ac:dyDescent="0.2">
      <c r="A216" s="242">
        <v>58</v>
      </c>
      <c r="B216" s="243" t="s">
        <v>357</v>
      </c>
      <c r="C216" s="264" t="s">
        <v>358</v>
      </c>
      <c r="D216" s="244" t="s">
        <v>312</v>
      </c>
      <c r="E216" s="245">
        <v>1.6964699999999999</v>
      </c>
      <c r="F216" s="246"/>
      <c r="G216" s="247">
        <f>ROUND(E216*F216,2)</f>
        <v>0</v>
      </c>
      <c r="H216" s="246"/>
      <c r="I216" s="247">
        <f>ROUND(E216*H216,2)</f>
        <v>0</v>
      </c>
      <c r="J216" s="246"/>
      <c r="K216" s="247">
        <f>ROUND(E216*J216,2)</f>
        <v>0</v>
      </c>
      <c r="L216" s="247">
        <v>21</v>
      </c>
      <c r="M216" s="247">
        <f>G216*(1+L216/100)</f>
        <v>0</v>
      </c>
      <c r="N216" s="245">
        <v>0</v>
      </c>
      <c r="O216" s="245">
        <f>ROUND(E216*N216,2)</f>
        <v>0</v>
      </c>
      <c r="P216" s="245">
        <v>0</v>
      </c>
      <c r="Q216" s="245">
        <f>ROUND(E216*P216,2)</f>
        <v>0</v>
      </c>
      <c r="R216" s="247" t="s">
        <v>359</v>
      </c>
      <c r="S216" s="247" t="s">
        <v>116</v>
      </c>
      <c r="T216" s="248" t="s">
        <v>126</v>
      </c>
      <c r="U216" s="226">
        <v>1.1399999999999999</v>
      </c>
      <c r="V216" s="226">
        <f>ROUND(E216*U216,2)</f>
        <v>1.93</v>
      </c>
      <c r="W216" s="226"/>
      <c r="X216" s="226" t="s">
        <v>355</v>
      </c>
      <c r="Y216" s="226" t="s">
        <v>118</v>
      </c>
      <c r="Z216" s="215"/>
      <c r="AA216" s="215"/>
      <c r="AB216" s="215"/>
      <c r="AC216" s="215"/>
      <c r="AD216" s="215"/>
      <c r="AE216" s="215"/>
      <c r="AF216" s="215"/>
      <c r="AG216" s="215" t="s">
        <v>356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ht="22.5" outlineLevel="2" x14ac:dyDescent="0.2">
      <c r="A217" s="222"/>
      <c r="B217" s="223"/>
      <c r="C217" s="265" t="s">
        <v>360</v>
      </c>
      <c r="D217" s="256"/>
      <c r="E217" s="256"/>
      <c r="F217" s="256"/>
      <c r="G217" s="256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26"/>
      <c r="Z217" s="215"/>
      <c r="AA217" s="215"/>
      <c r="AB217" s="215"/>
      <c r="AC217" s="215"/>
      <c r="AD217" s="215"/>
      <c r="AE217" s="215"/>
      <c r="AF217" s="215"/>
      <c r="AG217" s="215" t="s">
        <v>128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59" t="str">
        <f>C217</f>
        <v>vybouraných hmot se složením a hrubým urovnáním nebo přeložením na jiný dopravní prostředek, nebo nakládání na dopravní prostředek pro vodorovnou dopravu,</v>
      </c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">
      <c r="A218" s="249">
        <v>59</v>
      </c>
      <c r="B218" s="250" t="s">
        <v>361</v>
      </c>
      <c r="C218" s="263" t="s">
        <v>362</v>
      </c>
      <c r="D218" s="251" t="s">
        <v>312</v>
      </c>
      <c r="E218" s="252">
        <v>1.6964699999999999</v>
      </c>
      <c r="F218" s="253"/>
      <c r="G218" s="254">
        <f>ROUND(E218*F218,2)</f>
        <v>0</v>
      </c>
      <c r="H218" s="253"/>
      <c r="I218" s="254">
        <f>ROUND(E218*H218,2)</f>
        <v>0</v>
      </c>
      <c r="J218" s="253"/>
      <c r="K218" s="254">
        <f>ROUND(E218*J218,2)</f>
        <v>0</v>
      </c>
      <c r="L218" s="254">
        <v>21</v>
      </c>
      <c r="M218" s="254">
        <f>G218*(1+L218/100)</f>
        <v>0</v>
      </c>
      <c r="N218" s="252">
        <v>0</v>
      </c>
      <c r="O218" s="252">
        <f>ROUND(E218*N218,2)</f>
        <v>0</v>
      </c>
      <c r="P218" s="252">
        <v>0</v>
      </c>
      <c r="Q218" s="252">
        <f>ROUND(E218*P218,2)</f>
        <v>0</v>
      </c>
      <c r="R218" s="254" t="s">
        <v>313</v>
      </c>
      <c r="S218" s="254" t="s">
        <v>116</v>
      </c>
      <c r="T218" s="255" t="s">
        <v>126</v>
      </c>
      <c r="U218" s="226">
        <v>0.49</v>
      </c>
      <c r="V218" s="226">
        <f>ROUND(E218*U218,2)</f>
        <v>0.83</v>
      </c>
      <c r="W218" s="226"/>
      <c r="X218" s="226" t="s">
        <v>355</v>
      </c>
      <c r="Y218" s="226" t="s">
        <v>118</v>
      </c>
      <c r="Z218" s="215"/>
      <c r="AA218" s="215"/>
      <c r="AB218" s="215"/>
      <c r="AC218" s="215"/>
      <c r="AD218" s="215"/>
      <c r="AE218" s="215"/>
      <c r="AF218" s="215"/>
      <c r="AG218" s="215" t="s">
        <v>356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49">
        <v>60</v>
      </c>
      <c r="B219" s="250" t="s">
        <v>363</v>
      </c>
      <c r="C219" s="263" t="s">
        <v>364</v>
      </c>
      <c r="D219" s="251" t="s">
        <v>312</v>
      </c>
      <c r="E219" s="252">
        <v>67.858980000000003</v>
      </c>
      <c r="F219" s="253"/>
      <c r="G219" s="254">
        <f>ROUND(E219*F219,2)</f>
        <v>0</v>
      </c>
      <c r="H219" s="253"/>
      <c r="I219" s="254">
        <f>ROUND(E219*H219,2)</f>
        <v>0</v>
      </c>
      <c r="J219" s="253"/>
      <c r="K219" s="254">
        <f>ROUND(E219*J219,2)</f>
        <v>0</v>
      </c>
      <c r="L219" s="254">
        <v>21</v>
      </c>
      <c r="M219" s="254">
        <f>G219*(1+L219/100)</f>
        <v>0</v>
      </c>
      <c r="N219" s="252">
        <v>0</v>
      </c>
      <c r="O219" s="252">
        <f>ROUND(E219*N219,2)</f>
        <v>0</v>
      </c>
      <c r="P219" s="252">
        <v>0</v>
      </c>
      <c r="Q219" s="252">
        <f>ROUND(E219*P219,2)</f>
        <v>0</v>
      </c>
      <c r="R219" s="254" t="s">
        <v>313</v>
      </c>
      <c r="S219" s="254" t="s">
        <v>116</v>
      </c>
      <c r="T219" s="255" t="s">
        <v>126</v>
      </c>
      <c r="U219" s="226">
        <v>0</v>
      </c>
      <c r="V219" s="226">
        <f>ROUND(E219*U219,2)</f>
        <v>0</v>
      </c>
      <c r="W219" s="226"/>
      <c r="X219" s="226" t="s">
        <v>355</v>
      </c>
      <c r="Y219" s="226" t="s">
        <v>118</v>
      </c>
      <c r="Z219" s="215"/>
      <c r="AA219" s="215"/>
      <c r="AB219" s="215"/>
      <c r="AC219" s="215"/>
      <c r="AD219" s="215"/>
      <c r="AE219" s="215"/>
      <c r="AF219" s="215"/>
      <c r="AG219" s="215" t="s">
        <v>356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">
      <c r="A220" s="249">
        <v>61</v>
      </c>
      <c r="B220" s="250" t="s">
        <v>365</v>
      </c>
      <c r="C220" s="263" t="s">
        <v>366</v>
      </c>
      <c r="D220" s="251" t="s">
        <v>312</v>
      </c>
      <c r="E220" s="252">
        <v>1.6964699999999999</v>
      </c>
      <c r="F220" s="253"/>
      <c r="G220" s="254">
        <f>ROUND(E220*F220,2)</f>
        <v>0</v>
      </c>
      <c r="H220" s="253"/>
      <c r="I220" s="254">
        <f>ROUND(E220*H220,2)</f>
        <v>0</v>
      </c>
      <c r="J220" s="253"/>
      <c r="K220" s="254">
        <f>ROUND(E220*J220,2)</f>
        <v>0</v>
      </c>
      <c r="L220" s="254">
        <v>21</v>
      </c>
      <c r="M220" s="254">
        <f>G220*(1+L220/100)</f>
        <v>0</v>
      </c>
      <c r="N220" s="252">
        <v>0</v>
      </c>
      <c r="O220" s="252">
        <f>ROUND(E220*N220,2)</f>
        <v>0</v>
      </c>
      <c r="P220" s="252">
        <v>0</v>
      </c>
      <c r="Q220" s="252">
        <f>ROUND(E220*P220,2)</f>
        <v>0</v>
      </c>
      <c r="R220" s="254" t="s">
        <v>313</v>
      </c>
      <c r="S220" s="254" t="s">
        <v>116</v>
      </c>
      <c r="T220" s="255" t="s">
        <v>126</v>
      </c>
      <c r="U220" s="226">
        <v>0.94199999999999995</v>
      </c>
      <c r="V220" s="226">
        <f>ROUND(E220*U220,2)</f>
        <v>1.6</v>
      </c>
      <c r="W220" s="226"/>
      <c r="X220" s="226" t="s">
        <v>355</v>
      </c>
      <c r="Y220" s="226" t="s">
        <v>118</v>
      </c>
      <c r="Z220" s="215"/>
      <c r="AA220" s="215"/>
      <c r="AB220" s="215"/>
      <c r="AC220" s="215"/>
      <c r="AD220" s="215"/>
      <c r="AE220" s="215"/>
      <c r="AF220" s="215"/>
      <c r="AG220" s="215" t="s">
        <v>356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ht="22.5" outlineLevel="1" x14ac:dyDescent="0.2">
      <c r="A221" s="249">
        <v>62</v>
      </c>
      <c r="B221" s="250" t="s">
        <v>367</v>
      </c>
      <c r="C221" s="263" t="s">
        <v>368</v>
      </c>
      <c r="D221" s="251" t="s">
        <v>312</v>
      </c>
      <c r="E221" s="252">
        <v>16.964739999999999</v>
      </c>
      <c r="F221" s="253"/>
      <c r="G221" s="254">
        <f>ROUND(E221*F221,2)</f>
        <v>0</v>
      </c>
      <c r="H221" s="253"/>
      <c r="I221" s="254">
        <f>ROUND(E221*H221,2)</f>
        <v>0</v>
      </c>
      <c r="J221" s="253"/>
      <c r="K221" s="254">
        <f>ROUND(E221*J221,2)</f>
        <v>0</v>
      </c>
      <c r="L221" s="254">
        <v>21</v>
      </c>
      <c r="M221" s="254">
        <f>G221*(1+L221/100)</f>
        <v>0</v>
      </c>
      <c r="N221" s="252">
        <v>0</v>
      </c>
      <c r="O221" s="252">
        <f>ROUND(E221*N221,2)</f>
        <v>0</v>
      </c>
      <c r="P221" s="252">
        <v>0</v>
      </c>
      <c r="Q221" s="252">
        <f>ROUND(E221*P221,2)</f>
        <v>0</v>
      </c>
      <c r="R221" s="254" t="s">
        <v>313</v>
      </c>
      <c r="S221" s="254" t="s">
        <v>116</v>
      </c>
      <c r="T221" s="255" t="s">
        <v>126</v>
      </c>
      <c r="U221" s="226">
        <v>0.105</v>
      </c>
      <c r="V221" s="226">
        <f>ROUND(E221*U221,2)</f>
        <v>1.78</v>
      </c>
      <c r="W221" s="226"/>
      <c r="X221" s="226" t="s">
        <v>355</v>
      </c>
      <c r="Y221" s="226" t="s">
        <v>118</v>
      </c>
      <c r="Z221" s="215"/>
      <c r="AA221" s="215"/>
      <c r="AB221" s="215"/>
      <c r="AC221" s="215"/>
      <c r="AD221" s="215"/>
      <c r="AE221" s="215"/>
      <c r="AF221" s="215"/>
      <c r="AG221" s="215" t="s">
        <v>356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x14ac:dyDescent="0.2">
      <c r="A222" s="235" t="s">
        <v>110</v>
      </c>
      <c r="B222" s="236" t="s">
        <v>81</v>
      </c>
      <c r="C222" s="262" t="s">
        <v>27</v>
      </c>
      <c r="D222" s="237"/>
      <c r="E222" s="238"/>
      <c r="F222" s="239"/>
      <c r="G222" s="239">
        <f>SUMIF(AG223:AG225,"&lt;&gt;NOR",G223:G225)</f>
        <v>0</v>
      </c>
      <c r="H222" s="239"/>
      <c r="I222" s="239">
        <f>SUM(I223:I225)</f>
        <v>0</v>
      </c>
      <c r="J222" s="239"/>
      <c r="K222" s="239">
        <f>SUM(K223:K225)</f>
        <v>0</v>
      </c>
      <c r="L222" s="239"/>
      <c r="M222" s="239">
        <f>SUM(M223:M225)</f>
        <v>0</v>
      </c>
      <c r="N222" s="238"/>
      <c r="O222" s="238">
        <f>SUM(O223:O225)</f>
        <v>0</v>
      </c>
      <c r="P222" s="238"/>
      <c r="Q222" s="238">
        <f>SUM(Q223:Q225)</f>
        <v>0</v>
      </c>
      <c r="R222" s="239"/>
      <c r="S222" s="239"/>
      <c r="T222" s="240"/>
      <c r="U222" s="234"/>
      <c r="V222" s="234">
        <f>SUM(V223:V225)</f>
        <v>0</v>
      </c>
      <c r="W222" s="234"/>
      <c r="X222" s="234"/>
      <c r="Y222" s="234"/>
      <c r="AG222" t="s">
        <v>111</v>
      </c>
    </row>
    <row r="223" spans="1:60" outlineLevel="1" x14ac:dyDescent="0.2">
      <c r="A223" s="242">
        <v>63</v>
      </c>
      <c r="B223" s="243" t="s">
        <v>369</v>
      </c>
      <c r="C223" s="264" t="s">
        <v>370</v>
      </c>
      <c r="D223" s="244" t="s">
        <v>371</v>
      </c>
      <c r="E223" s="245">
        <v>1</v>
      </c>
      <c r="F223" s="246"/>
      <c r="G223" s="247">
        <f>ROUND(E223*F223,2)</f>
        <v>0</v>
      </c>
      <c r="H223" s="246"/>
      <c r="I223" s="247">
        <f>ROUND(E223*H223,2)</f>
        <v>0</v>
      </c>
      <c r="J223" s="246"/>
      <c r="K223" s="247">
        <f>ROUND(E223*J223,2)</f>
        <v>0</v>
      </c>
      <c r="L223" s="247">
        <v>21</v>
      </c>
      <c r="M223" s="247">
        <f>G223*(1+L223/100)</f>
        <v>0</v>
      </c>
      <c r="N223" s="245">
        <v>0</v>
      </c>
      <c r="O223" s="245">
        <f>ROUND(E223*N223,2)</f>
        <v>0</v>
      </c>
      <c r="P223" s="245">
        <v>0</v>
      </c>
      <c r="Q223" s="245">
        <f>ROUND(E223*P223,2)</f>
        <v>0</v>
      </c>
      <c r="R223" s="247"/>
      <c r="S223" s="247" t="s">
        <v>116</v>
      </c>
      <c r="T223" s="248" t="s">
        <v>302</v>
      </c>
      <c r="U223" s="226">
        <v>0</v>
      </c>
      <c r="V223" s="226">
        <f>ROUND(E223*U223,2)</f>
        <v>0</v>
      </c>
      <c r="W223" s="226"/>
      <c r="X223" s="226" t="s">
        <v>308</v>
      </c>
      <c r="Y223" s="226" t="s">
        <v>118</v>
      </c>
      <c r="Z223" s="215"/>
      <c r="AA223" s="215"/>
      <c r="AB223" s="215"/>
      <c r="AC223" s="215"/>
      <c r="AD223" s="215"/>
      <c r="AE223" s="215"/>
      <c r="AF223" s="215"/>
      <c r="AG223" s="215" t="s">
        <v>309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2" x14ac:dyDescent="0.2">
      <c r="A224" s="222"/>
      <c r="B224" s="223"/>
      <c r="C224" s="271" t="s">
        <v>375</v>
      </c>
      <c r="D224" s="260"/>
      <c r="E224" s="260"/>
      <c r="F224" s="260"/>
      <c r="G224" s="260"/>
      <c r="H224" s="226"/>
      <c r="I224" s="226"/>
      <c r="J224" s="226"/>
      <c r="K224" s="226"/>
      <c r="L224" s="226"/>
      <c r="M224" s="226"/>
      <c r="N224" s="225"/>
      <c r="O224" s="225"/>
      <c r="P224" s="225"/>
      <c r="Q224" s="225"/>
      <c r="R224" s="226"/>
      <c r="S224" s="226"/>
      <c r="T224" s="226"/>
      <c r="U224" s="226"/>
      <c r="V224" s="226"/>
      <c r="W224" s="226"/>
      <c r="X224" s="226"/>
      <c r="Y224" s="226"/>
      <c r="Z224" s="215"/>
      <c r="AA224" s="215"/>
      <c r="AB224" s="215"/>
      <c r="AC224" s="215"/>
      <c r="AD224" s="215"/>
      <c r="AE224" s="215"/>
      <c r="AF224" s="215"/>
      <c r="AG224" s="215" t="s">
        <v>372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59" t="str">
        <f>C224</f>
        <v>Přistavění mobilního záchodu po dobu stavby (2 měsíce). Oplocení stavby 49mb na 2 měsíce včetně dopravy na stavbu.</v>
      </c>
      <c r="BB224" s="215"/>
      <c r="BC224" s="215"/>
      <c r="BD224" s="215"/>
      <c r="BE224" s="215"/>
      <c r="BF224" s="215"/>
      <c r="BG224" s="215"/>
      <c r="BH224" s="215"/>
    </row>
    <row r="225" spans="1:60" outlineLevel="3" x14ac:dyDescent="0.2">
      <c r="A225" s="222"/>
      <c r="B225" s="223"/>
      <c r="C225" s="272" t="s">
        <v>373</v>
      </c>
      <c r="D225" s="261"/>
      <c r="E225" s="261"/>
      <c r="F225" s="261"/>
      <c r="G225" s="261"/>
      <c r="H225" s="226"/>
      <c r="I225" s="226"/>
      <c r="J225" s="226"/>
      <c r="K225" s="226"/>
      <c r="L225" s="226"/>
      <c r="M225" s="226"/>
      <c r="N225" s="225"/>
      <c r="O225" s="225"/>
      <c r="P225" s="225"/>
      <c r="Q225" s="225"/>
      <c r="R225" s="226"/>
      <c r="S225" s="226"/>
      <c r="T225" s="226"/>
      <c r="U225" s="226"/>
      <c r="V225" s="226"/>
      <c r="W225" s="226"/>
      <c r="X225" s="226"/>
      <c r="Y225" s="226"/>
      <c r="Z225" s="215"/>
      <c r="AA225" s="215"/>
      <c r="AB225" s="215"/>
      <c r="AC225" s="215"/>
      <c r="AD225" s="215"/>
      <c r="AE225" s="215"/>
      <c r="AF225" s="215"/>
      <c r="AG225" s="215" t="s">
        <v>372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x14ac:dyDescent="0.2">
      <c r="A226" s="3"/>
      <c r="B226" s="4"/>
      <c r="C226" s="27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AE226">
        <v>15</v>
      </c>
      <c r="AF226">
        <v>21</v>
      </c>
      <c r="AG226" t="s">
        <v>96</v>
      </c>
    </row>
    <row r="227" spans="1:60" x14ac:dyDescent="0.2">
      <c r="A227" s="218"/>
      <c r="B227" s="219" t="s">
        <v>29</v>
      </c>
      <c r="C227" s="274"/>
      <c r="D227" s="220"/>
      <c r="E227" s="221"/>
      <c r="F227" s="221"/>
      <c r="G227" s="241">
        <f>G8+G16+G18+G110+G156+G161+G169+G173+G222</f>
        <v>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AE227">
        <f>SUMIF(L7:L225,AE226,G7:G225)</f>
        <v>0</v>
      </c>
      <c r="AF227">
        <f>SUMIF(L7:L225,AF226,G7:G225)</f>
        <v>0</v>
      </c>
      <c r="AG227" t="s">
        <v>374</v>
      </c>
    </row>
    <row r="228" spans="1:60" x14ac:dyDescent="0.2">
      <c r="C228" s="275"/>
      <c r="D228" s="10"/>
      <c r="AG228" t="s">
        <v>376</v>
      </c>
    </row>
    <row r="229" spans="1:60" x14ac:dyDescent="0.2">
      <c r="D229" s="10"/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LIoC+9fk+p/B2AMhoWtDz4S75LaFzBSxCYgHx4GGTgnE7jKsm1ZE7ErwT7rHqiF3Jjo1XiaADwY13oppyvwOw==" saltValue="fs04heXbQzASha90lPCwNQ==" spinCount="100000" sheet="1" formatRows="0"/>
  <mergeCells count="22">
    <mergeCell ref="C168:G168"/>
    <mergeCell ref="C217:G217"/>
    <mergeCell ref="C224:G224"/>
    <mergeCell ref="C225:G225"/>
    <mergeCell ref="C62:G62"/>
    <mergeCell ref="C68:G68"/>
    <mergeCell ref="C73:G73"/>
    <mergeCell ref="C109:G109"/>
    <mergeCell ref="C155:G155"/>
    <mergeCell ref="C160:G160"/>
    <mergeCell ref="C37:G37"/>
    <mergeCell ref="C44:G44"/>
    <mergeCell ref="C47:G47"/>
    <mergeCell ref="C51:G51"/>
    <mergeCell ref="C54:G54"/>
    <mergeCell ref="C59:G59"/>
    <mergeCell ref="A1:G1"/>
    <mergeCell ref="C2:G2"/>
    <mergeCell ref="C3:G3"/>
    <mergeCell ref="C4:G4"/>
    <mergeCell ref="C12:G12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O-23-01 R-23-02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'O-23-01 R-23-02 Pol'!Názvy_tisku</vt:lpstr>
      <vt:lpstr>oadresa</vt:lpstr>
      <vt:lpstr>Stavba!Objednatel</vt:lpstr>
      <vt:lpstr>Stavba!Objekt</vt:lpstr>
      <vt:lpstr>'O-23-01 R-23-02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David</dc:creator>
  <cp:lastModifiedBy>Horák David</cp:lastModifiedBy>
  <cp:lastPrinted>2019-03-19T12:27:02Z</cp:lastPrinted>
  <dcterms:created xsi:type="dcterms:W3CDTF">2009-04-08T07:15:50Z</dcterms:created>
  <dcterms:modified xsi:type="dcterms:W3CDTF">2024-04-02T13:08:21Z</dcterms:modified>
</cp:coreProperties>
</file>