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SUS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Pol'!$A$1:$Y$160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17" i="1" s="1"/>
  <c r="I55" i="1"/>
  <c r="I54" i="1"/>
  <c r="I53" i="1"/>
  <c r="I52" i="1"/>
  <c r="I51" i="1"/>
  <c r="I50" i="1"/>
  <c r="I49" i="1"/>
  <c r="G41" i="1"/>
  <c r="H41" i="1" s="1"/>
  <c r="I41" i="1" s="1"/>
  <c r="F41" i="1"/>
  <c r="G40" i="1"/>
  <c r="H40" i="1" s="1"/>
  <c r="I40" i="1" s="1"/>
  <c r="F40" i="1"/>
  <c r="G39" i="1"/>
  <c r="F39" i="1"/>
  <c r="G150" i="12"/>
  <c r="G9" i="12"/>
  <c r="M9" i="12" s="1"/>
  <c r="I9" i="12"/>
  <c r="I8" i="12" s="1"/>
  <c r="K9" i="12"/>
  <c r="O9" i="12"/>
  <c r="O8" i="12" s="1"/>
  <c r="Q9" i="12"/>
  <c r="V9" i="12"/>
  <c r="V8" i="12" s="1"/>
  <c r="G10" i="12"/>
  <c r="M10" i="12" s="1"/>
  <c r="I10" i="12"/>
  <c r="K10" i="12"/>
  <c r="K8" i="12" s="1"/>
  <c r="O10" i="12"/>
  <c r="Q10" i="12"/>
  <c r="V10" i="12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Q8" i="12" s="1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G8" i="12" s="1"/>
  <c r="I23" i="12"/>
  <c r="K23" i="12"/>
  <c r="O23" i="12"/>
  <c r="Q23" i="12"/>
  <c r="V23" i="12"/>
  <c r="G24" i="12"/>
  <c r="V24" i="12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43" i="12"/>
  <c r="I43" i="12"/>
  <c r="K43" i="12"/>
  <c r="M43" i="12"/>
  <c r="O43" i="12"/>
  <c r="Q43" i="12"/>
  <c r="V43" i="12"/>
  <c r="Q45" i="12"/>
  <c r="G46" i="12"/>
  <c r="M46" i="12" s="1"/>
  <c r="I46" i="12"/>
  <c r="I45" i="12" s="1"/>
  <c r="K46" i="12"/>
  <c r="K45" i="12" s="1"/>
  <c r="O46" i="12"/>
  <c r="O45" i="12" s="1"/>
  <c r="Q46" i="12"/>
  <c r="V46" i="12"/>
  <c r="V45" i="12" s="1"/>
  <c r="G52" i="12"/>
  <c r="G45" i="12" s="1"/>
  <c r="I52" i="12"/>
  <c r="K52" i="12"/>
  <c r="O52" i="12"/>
  <c r="Q52" i="12"/>
  <c r="V52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O68" i="12"/>
  <c r="G69" i="12"/>
  <c r="G68" i="12" s="1"/>
  <c r="I69" i="12"/>
  <c r="I68" i="12" s="1"/>
  <c r="K69" i="12"/>
  <c r="O69" i="12"/>
  <c r="Q69" i="12"/>
  <c r="Q68" i="12" s="1"/>
  <c r="V69" i="12"/>
  <c r="V68" i="12" s="1"/>
  <c r="G71" i="12"/>
  <c r="I71" i="12"/>
  <c r="K71" i="12"/>
  <c r="K68" i="12" s="1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K80" i="12"/>
  <c r="G81" i="12"/>
  <c r="I81" i="12"/>
  <c r="I80" i="12" s="1"/>
  <c r="K81" i="12"/>
  <c r="M81" i="12"/>
  <c r="O81" i="12"/>
  <c r="O80" i="12" s="1"/>
  <c r="Q81" i="12"/>
  <c r="V81" i="12"/>
  <c r="V80" i="12" s="1"/>
  <c r="G83" i="12"/>
  <c r="M83" i="12" s="1"/>
  <c r="I83" i="12"/>
  <c r="K83" i="12"/>
  <c r="O83" i="12"/>
  <c r="Q83" i="12"/>
  <c r="Q80" i="12" s="1"/>
  <c r="V83" i="12"/>
  <c r="G85" i="12"/>
  <c r="G80" i="12" s="1"/>
  <c r="I85" i="12"/>
  <c r="K85" i="12"/>
  <c r="M85" i="12"/>
  <c r="O85" i="12"/>
  <c r="Q85" i="12"/>
  <c r="V85" i="12"/>
  <c r="V87" i="12"/>
  <c r="G88" i="12"/>
  <c r="G87" i="12" s="1"/>
  <c r="I88" i="12"/>
  <c r="K88" i="12"/>
  <c r="K87" i="12" s="1"/>
  <c r="O88" i="12"/>
  <c r="Q88" i="12"/>
  <c r="Q87" i="12" s="1"/>
  <c r="V88" i="12"/>
  <c r="G90" i="12"/>
  <c r="M90" i="12" s="1"/>
  <c r="I90" i="12"/>
  <c r="I87" i="12" s="1"/>
  <c r="K90" i="12"/>
  <c r="O90" i="12"/>
  <c r="Q90" i="12"/>
  <c r="V90" i="12"/>
  <c r="G93" i="12"/>
  <c r="I93" i="12"/>
  <c r="K93" i="12"/>
  <c r="M93" i="12"/>
  <c r="O93" i="12"/>
  <c r="O87" i="12" s="1"/>
  <c r="Q93" i="12"/>
  <c r="V93" i="12"/>
  <c r="G95" i="12"/>
  <c r="K95" i="12"/>
  <c r="Q95" i="12"/>
  <c r="G96" i="12"/>
  <c r="I96" i="12"/>
  <c r="I95" i="12" s="1"/>
  <c r="K96" i="12"/>
  <c r="M96" i="12"/>
  <c r="M95" i="12" s="1"/>
  <c r="O96" i="12"/>
  <c r="O95" i="12" s="1"/>
  <c r="Q96" i="12"/>
  <c r="V96" i="12"/>
  <c r="V95" i="12" s="1"/>
  <c r="K97" i="12"/>
  <c r="O97" i="12"/>
  <c r="G98" i="12"/>
  <c r="G97" i="12" s="1"/>
  <c r="I98" i="12"/>
  <c r="I97" i="12" s="1"/>
  <c r="K98" i="12"/>
  <c r="M98" i="12"/>
  <c r="O98" i="12"/>
  <c r="Q98" i="12"/>
  <c r="Q97" i="12" s="1"/>
  <c r="V98" i="12"/>
  <c r="V97" i="12" s="1"/>
  <c r="G100" i="12"/>
  <c r="M100" i="12" s="1"/>
  <c r="I100" i="12"/>
  <c r="K100" i="12"/>
  <c r="O100" i="12"/>
  <c r="Q100" i="12"/>
  <c r="V100" i="12"/>
  <c r="Q101" i="12"/>
  <c r="G102" i="12"/>
  <c r="G101" i="12" s="1"/>
  <c r="I102" i="12"/>
  <c r="I101" i="12" s="1"/>
  <c r="K102" i="12"/>
  <c r="O102" i="12"/>
  <c r="O101" i="12" s="1"/>
  <c r="Q102" i="12"/>
  <c r="V102" i="12"/>
  <c r="V101" i="12" s="1"/>
  <c r="G105" i="12"/>
  <c r="I105" i="12"/>
  <c r="K105" i="12"/>
  <c r="K101" i="12" s="1"/>
  <c r="M105" i="12"/>
  <c r="O105" i="12"/>
  <c r="Q105" i="12"/>
  <c r="V105" i="12"/>
  <c r="G107" i="12"/>
  <c r="I107" i="12"/>
  <c r="I106" i="12" s="1"/>
  <c r="K107" i="12"/>
  <c r="M107" i="12"/>
  <c r="O107" i="12"/>
  <c r="O106" i="12" s="1"/>
  <c r="Q107" i="12"/>
  <c r="V107" i="12"/>
  <c r="V106" i="12" s="1"/>
  <c r="G109" i="12"/>
  <c r="M109" i="12" s="1"/>
  <c r="I109" i="12"/>
  <c r="K109" i="12"/>
  <c r="O109" i="12"/>
  <c r="Q109" i="12"/>
  <c r="Q106" i="12" s="1"/>
  <c r="V109" i="12"/>
  <c r="G111" i="12"/>
  <c r="I111" i="12"/>
  <c r="K111" i="12"/>
  <c r="M111" i="12"/>
  <c r="O111" i="12"/>
  <c r="Q111" i="12"/>
  <c r="V111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K106" i="12" s="1"/>
  <c r="O119" i="12"/>
  <c r="Q119" i="12"/>
  <c r="V119" i="12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9" i="12"/>
  <c r="I129" i="12"/>
  <c r="K129" i="12"/>
  <c r="M129" i="12"/>
  <c r="O129" i="12"/>
  <c r="Q129" i="12"/>
  <c r="V129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I138" i="12"/>
  <c r="G139" i="12"/>
  <c r="M139" i="12" s="1"/>
  <c r="I139" i="12"/>
  <c r="K139" i="12"/>
  <c r="K138" i="12" s="1"/>
  <c r="O139" i="12"/>
  <c r="Q139" i="12"/>
  <c r="Q138" i="12" s="1"/>
  <c r="V139" i="12"/>
  <c r="V138" i="12" s="1"/>
  <c r="G140" i="12"/>
  <c r="I140" i="12"/>
  <c r="K140" i="12"/>
  <c r="M140" i="12"/>
  <c r="O140" i="12"/>
  <c r="O138" i="12" s="1"/>
  <c r="Q140" i="12"/>
  <c r="V140" i="12"/>
  <c r="G141" i="12"/>
  <c r="M141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Q144" i="12"/>
  <c r="G145" i="12"/>
  <c r="G144" i="12" s="1"/>
  <c r="I145" i="12"/>
  <c r="I144" i="12" s="1"/>
  <c r="K145" i="12"/>
  <c r="O145" i="12"/>
  <c r="O144" i="12" s="1"/>
  <c r="Q145" i="12"/>
  <c r="V145" i="12"/>
  <c r="V144" i="12" s="1"/>
  <c r="G146" i="12"/>
  <c r="M146" i="12" s="1"/>
  <c r="I146" i="12"/>
  <c r="K146" i="12"/>
  <c r="K144" i="12" s="1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AF150" i="12"/>
  <c r="I20" i="1"/>
  <c r="I19" i="1"/>
  <c r="I18" i="1"/>
  <c r="I16" i="1"/>
  <c r="F42" i="1"/>
  <c r="G23" i="1" s="1"/>
  <c r="G42" i="1"/>
  <c r="G25" i="1" s="1"/>
  <c r="A25" i="1" s="1"/>
  <c r="I61" i="1" l="1"/>
  <c r="J58" i="1" s="1"/>
  <c r="G26" i="1"/>
  <c r="A26" i="1"/>
  <c r="H39" i="1"/>
  <c r="H42" i="1" s="1"/>
  <c r="A23" i="1"/>
  <c r="G28" i="1"/>
  <c r="M80" i="12"/>
  <c r="M106" i="12"/>
  <c r="M138" i="12"/>
  <c r="M97" i="12"/>
  <c r="M8" i="12"/>
  <c r="G138" i="12"/>
  <c r="G106" i="12"/>
  <c r="M69" i="12"/>
  <c r="M68" i="12" s="1"/>
  <c r="AE150" i="12"/>
  <c r="M88" i="12"/>
  <c r="M87" i="12" s="1"/>
  <c r="M52" i="12"/>
  <c r="M45" i="12" s="1"/>
  <c r="M23" i="12"/>
  <c r="M145" i="12"/>
  <c r="M144" i="12" s="1"/>
  <c r="M102" i="12"/>
  <c r="M101" i="12" s="1"/>
  <c r="I39" i="1"/>
  <c r="I42" i="1" s="1"/>
  <c r="J39" i="1" s="1"/>
  <c r="J42" i="1" s="1"/>
  <c r="I21" i="1"/>
  <c r="J28" i="1"/>
  <c r="J26" i="1"/>
  <c r="G38" i="1"/>
  <c r="F38" i="1"/>
  <c r="J23" i="1"/>
  <c r="J24" i="1"/>
  <c r="J25" i="1"/>
  <c r="J27" i="1"/>
  <c r="E24" i="1"/>
  <c r="E26" i="1"/>
  <c r="J54" i="1" l="1"/>
  <c r="J50" i="1"/>
  <c r="J52" i="1"/>
  <c r="J57" i="1"/>
  <c r="J59" i="1"/>
  <c r="J53" i="1"/>
  <c r="J55" i="1"/>
  <c r="J49" i="1"/>
  <c r="J51" i="1"/>
  <c r="J60" i="1"/>
  <c r="J56" i="1"/>
  <c r="A24" i="1"/>
  <c r="G24" i="1"/>
  <c r="A27" i="1" s="1"/>
  <c r="J40" i="1"/>
  <c r="J41" i="1"/>
  <c r="J61" i="1" l="1"/>
  <c r="A29" i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<sst xmlns="http://schemas.openxmlformats.org/spreadsheetml/2006/main" count="819" uniqueCount="326">
  <si>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</si>
  <si>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</si>
  <si>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</si>
  <si>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</si>
  <si>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</si>
  <si>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</si>
  <si>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</si>
  <si>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</si>
  <si>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</si>
  <si>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</si>
  <si>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</si>
  <si>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</si>
  <si>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</si>
  <si>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</si>
  <si>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</si>
  <si>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</si>
  <si>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</si>
  <si>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</si>
  <si>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</si>
  <si>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</si>
  <si>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</si>
  <si>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</si>
  <si>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</si>
  <si>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</si>
  <si>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</si>
  <si>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</si>
  <si>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</si>
  <si>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</si>
  <si>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</si>
  <si>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</si>
  <si>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</si>
  <si>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</si>
  <si>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</si>
  <si>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</si>
  <si>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</si>
  <si>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</si>
  <si>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</si>
  <si>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</si>
  <si>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</si>
  <si>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</si>
  <si>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</si>
  <si>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</si>
  <si>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</si>
  <si>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</si>
  <si>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MÚ Hodonín</t>
  </si>
  <si>
    <t>SO01</t>
  </si>
  <si>
    <t>Oprava oplocení</t>
  </si>
  <si>
    <t>Objekt:</t>
  </si>
  <si>
    <t>Rozpočet:</t>
  </si>
  <si>
    <t>MO24/012</t>
  </si>
  <si>
    <t>Oprava oplocení Zelený dům</t>
  </si>
  <si>
    <t>Zelený dům pohody, příspěvková organizace</t>
  </si>
  <si>
    <t>P. Jilemnického 2923/1</t>
  </si>
  <si>
    <t>Hodonín</t>
  </si>
  <si>
    <t>69501</t>
  </si>
  <si>
    <t>46937170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</si>
  <si>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</si>
  <si>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</si>
  <si>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</si>
  <si>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</si>
  <si>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</si>
  <si>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</si>
  <si>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</si>
  <si>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</si>
  <si>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</si>
  <si>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</si>
  <si>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</si>
  <si>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</si>
  <si>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</si>
  <si>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</si>
  <si>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</si>
  <si>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</si>
  <si>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</si>
  <si>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</si>
  <si>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</si>
  <si>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</si>
  <si>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</si>
  <si>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</si>
  <si>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</si>
  <si>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</si>
  <si>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</si>
  <si>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</si>
  <si>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</si>
  <si>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</si>
  <si>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</si>
  <si>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</si>
  <si>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</si>
  <si>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</si>
  <si>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</si>
  <si>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</si>
  <si>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</si>
  <si>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</si>
  <si>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</si>
  <si>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</si>
  <si>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</si>
  <si>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</si>
  <si>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</si>
  <si>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</si>
  <si>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</si>
  <si>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</si>
  <si>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</si>
  <si>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</si>
  <si>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</si>
  <si>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</si>
  <si>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</si>
  <si>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</si>
  <si>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</si>
  <si>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</si>
  <si>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</si>
  <si>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</si>
  <si>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</si>
  <si>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</si>
  <si>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</si>
  <si>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111201104R00</t>
  </si>
  <si>
    <t>Odstranění křovin i s kořeny při LTM</t>
  </si>
  <si>
    <t>m2</t>
  </si>
  <si>
    <t>RTS 24/ I</t>
  </si>
  <si>
    <t>Práce</t>
  </si>
  <si>
    <t>Běžná</t>
  </si>
  <si>
    <t>POL1_</t>
  </si>
  <si>
    <t>122201101R00</t>
  </si>
  <si>
    <t>Odkopávky nezapažené v hor. 3 do 100 m3</t>
  </si>
  <si>
    <t>m3</t>
  </si>
  <si>
    <t>po obvodě š. 0,5+0,5 m hl. 0,2 m : ((73,82+50,9+4,25)*2-(3,63+4,16+2,55+4,5))*(0,5+0,5)*0,2</t>
  </si>
  <si>
    <t>VV</t>
  </si>
  <si>
    <t>132201111R00</t>
  </si>
  <si>
    <t>Hloubení rýh š.do 60 cm v hor.3 do 100 m3, STROJNĚ</t>
  </si>
  <si>
    <t>Nové základy šikmin : 0,4*0,65*(5,41+8,38+5,695+5,41+5,98+5,98)</t>
  </si>
  <si>
    <t>Nový základ posuvné brány : 0,65*0,5*1,5</t>
  </si>
  <si>
    <t>132201119R00</t>
  </si>
  <si>
    <t>Přípl.za lepivost,hloubení rýh 60 cm,hor.3,STROJNĚ</t>
  </si>
  <si>
    <t>Odkaz na mn. položky pořadí 3 : 10,06980</t>
  </si>
  <si>
    <t>180402111R00</t>
  </si>
  <si>
    <t>Založení trávníku parkového výsevem v rovině</t>
  </si>
  <si>
    <t>Odkaz na mn. položky pořadí 6 : 243,10000</t>
  </si>
  <si>
    <t>181301103R00</t>
  </si>
  <si>
    <t>Rozprostření ornice, rovina, tl. 15-20 cm,do 500m2</t>
  </si>
  <si>
    <t>po obvodě š. 0,5+0,5 m hl. 0,2 m : ((73,82+50,9+4,25)*2-(3,63+4,16+2,55+4,5))*(0,5+0,5)</t>
  </si>
  <si>
    <t>182001131R00</t>
  </si>
  <si>
    <t>Plošná úprava terénu, nerovnosti do 20 cm v rovině, zpětná úprava</t>
  </si>
  <si>
    <t>00572400R</t>
  </si>
  <si>
    <t>Směs travní parková I. běžná zátěž PROFI, á 25 kg</t>
  </si>
  <si>
    <t>kg</t>
  </si>
  <si>
    <t>SPCM</t>
  </si>
  <si>
    <t>Specifikace</t>
  </si>
  <si>
    <t>POL3_</t>
  </si>
  <si>
    <t>271571112R00</t>
  </si>
  <si>
    <t>Polštář základu ze štěrkopísku netříděného</t>
  </si>
  <si>
    <t xml:space="preserve">Podsyp pasu pro výztuž : </t>
  </si>
  <si>
    <t>Nové základy šikmin : 0,4*0,1*(5,41+8,38+5,695+5,41+5,98+5,98)</t>
  </si>
  <si>
    <t>Nový základ posuvné brány : 0,1*0,5*1,5</t>
  </si>
  <si>
    <t>274321411R00</t>
  </si>
  <si>
    <t>Železobeton základových pasů C 25/30</t>
  </si>
  <si>
    <t>Nové základy šikmin : 0,4*0,55*(5,41+8,38+5,695+5,41+5,98+5,98)</t>
  </si>
  <si>
    <t>Nový základ posuvné brány : 0,55*0,5*1,5*2</t>
  </si>
  <si>
    <t>274361821R00</t>
  </si>
  <si>
    <t>Výztuž základových pasů z betonářské oceli  B500B (10 505)</t>
  </si>
  <si>
    <t>t</t>
  </si>
  <si>
    <t>Začátek provozního součtu</t>
  </si>
  <si>
    <t xml:space="preserve">  Nové základy šikmin : (5,41+8,38+5,695+5,41+5,98+5,98)</t>
  </si>
  <si>
    <t xml:space="preserve">  Nový základ posuvné brány : 1,5</t>
  </si>
  <si>
    <t xml:space="preserve">  Mezisoučet</t>
  </si>
  <si>
    <t>Konec provozního součtu</t>
  </si>
  <si>
    <t xml:space="preserve">Základy šikmin : </t>
  </si>
  <si>
    <t>3 - 6x R12 : 6*38,5*0,888/1000</t>
  </si>
  <si>
    <t>4 - R6 á 250 mm : 6*154*1,72*0,222/1000</t>
  </si>
  <si>
    <t>Koeficient Prořez, přesahy +25%: 0,25</t>
  </si>
  <si>
    <t>Nový základ posuvné brány - 90kg/m3 : 0,55*0,5*1,5*2*0,09</t>
  </si>
  <si>
    <t>380932115R00</t>
  </si>
  <si>
    <t>Vlepení výztuže D 12 mm do vrtu v betonu 2složkovou epoxidovou hmotou</t>
  </si>
  <si>
    <t>m</t>
  </si>
  <si>
    <t>Napojení základových pasů - 6ks / spoj dl. 0,3 m : 6*2*6*0,3</t>
  </si>
  <si>
    <t>311321825R00</t>
  </si>
  <si>
    <t>Železobeton nadzákladových zdí pohledový C 25/30</t>
  </si>
  <si>
    <t>Oplocení severní - odečteno z EPD : 0,25*(6,08+6,13+5,9+5,75+7,38+3,19)</t>
  </si>
  <si>
    <t>Oplocení východní - odečteno z EPD : 0,25*(3+5,33+3,51+3,24+7,08+5,81+3,16)</t>
  </si>
  <si>
    <t>Oplocení jižní - odečteno z EPD : 0,25*(6,33+5,84+6,23+6,23+5,55+7,04)</t>
  </si>
  <si>
    <t>Oplocení západní - odečteno z EPD : 0,25*(2,83+4,6+4,54+6+2,55+4,76)</t>
  </si>
  <si>
    <t>Koeficient Cca 100 mm pod terén: 0,2</t>
  </si>
  <si>
    <t>311351805R00</t>
  </si>
  <si>
    <t>Bednění nadzákladových zdí pohledových hladkých, oboustranné - zřízení</t>
  </si>
  <si>
    <t>Oplocení severní - odečteno z EPD : 6,08+6,13+5,9+5,75+7,38+3,19</t>
  </si>
  <si>
    <t>Oplocení východní - odečteno z EPD : 3+5,33+3,51+3,24+7,08+5,81+3,16</t>
  </si>
  <si>
    <t>Oplocení jižní - odečteno z EPD : 6,33+5,84+6,23+6,23+5,55+7,04</t>
  </si>
  <si>
    <t>Oplocení západní - odečteno z EPD : 2,83+4,6+4,54+6+2,55+4,76</t>
  </si>
  <si>
    <t>Koeficient Oboustranné bednění + cca 100 mm pod terén: 1,4</t>
  </si>
  <si>
    <t>311351806R00</t>
  </si>
  <si>
    <t>Bednění nadzákladových zdí pohledových hladkých, oboustranné - odstranění</t>
  </si>
  <si>
    <t>Odkaz na mn. položky pořadí 14 : 307,34400</t>
  </si>
  <si>
    <t>311361821R00</t>
  </si>
  <si>
    <t>Výztuž nadzáklad. zdí z betonářské oceli 10505 (R)</t>
  </si>
  <si>
    <t xml:space="preserve">90 kg/m3 : </t>
  </si>
  <si>
    <t>Odkaz na mn. položky pořadí 13 : 38,41800*0,09</t>
  </si>
  <si>
    <t>380932217R00</t>
  </si>
  <si>
    <t>Vlepení výztuže D 16, beton, malta POXY</t>
  </si>
  <si>
    <t>RTS 21/ II</t>
  </si>
  <si>
    <t>1ks á 0,5 m dl. 0,3m : 227,5/0,5*0,3</t>
  </si>
  <si>
    <t>783896211R00</t>
  </si>
  <si>
    <t>Nátěr betonových povrchů akrylátový 2x email</t>
  </si>
  <si>
    <t>Obvod oplocení : 0,25*(29,96+22,51+6,3+5,7+31,22+5,42+8,38+63,92+5,41+21,99+5,98+5,98+9,03+5,41)</t>
  </si>
  <si>
    <t>564831111R00</t>
  </si>
  <si>
    <t>Podklad ze štěrkodrti po zhutnění tloušťky 10 cm</t>
  </si>
  <si>
    <t>Odkaz na mn. položky pořadí 21 : 7,00000</t>
  </si>
  <si>
    <t>564851111R00</t>
  </si>
  <si>
    <t>Podklad ze štěrkodrti po zhutnění tloušťky 15 cm</t>
  </si>
  <si>
    <t>596215040R00</t>
  </si>
  <si>
    <t>Kladení zámkové dlažby tl. 8 cm do drtě tl. 4 cm</t>
  </si>
  <si>
    <t>Rozšíření zpevněné plochy u brány - východ : 7</t>
  </si>
  <si>
    <t>917862111RT5</t>
  </si>
  <si>
    <t>Osazení stojatého obrubníku betonového, s boční opěrou, do lože z betonu C 12/15 včetně obrubníku ABO 100/10/25</t>
  </si>
  <si>
    <t>Rozšíření zpevněné plochy : 2</t>
  </si>
  <si>
    <t>59245140R</t>
  </si>
  <si>
    <t>Dlažba zámková skladebná 240 x 120 x 60 mm PAROLIN šedá</t>
  </si>
  <si>
    <t>Koeficient Ztratné 10%: 0,1</t>
  </si>
  <si>
    <t>622300172RT3</t>
  </si>
  <si>
    <t>Těsnění napojovacích spár tmelem včetně dodávky tmelu Baumacol Polyurethane</t>
  </si>
  <si>
    <t>2*0,6*21</t>
  </si>
  <si>
    <t>931961115RR1</t>
  </si>
  <si>
    <t>Vložky do dilatačních spár, polystyren, tl 20 mm STYRODUR</t>
  </si>
  <si>
    <t>0,25*0,6*21</t>
  </si>
  <si>
    <t>622300173R00</t>
  </si>
  <si>
    <t>Vložení PE provazce do dilatačních spár včetně dodávky provazce D 20 mm</t>
  </si>
  <si>
    <t>Vlastní</t>
  </si>
  <si>
    <t>Indiv</t>
  </si>
  <si>
    <t>Odkaz na mn. položky pořadí 24 : 25,20000</t>
  </si>
  <si>
    <t>113201111R00</t>
  </si>
  <si>
    <t>Vytrhání obrubníků chodníkových a parkových</t>
  </si>
  <si>
    <t>962052211R00</t>
  </si>
  <si>
    <t>Bourání zdiva železobetonového nadzákladového</t>
  </si>
  <si>
    <t>Průměrná výška 500 mm : ((73,82+50,9+4,25)*2-(3,63+4,16+2,55+4,5))*0,2*0,5</t>
  </si>
  <si>
    <t>Koeficient cca 100 mm pod terén: 0,2</t>
  </si>
  <si>
    <t>767996801R00</t>
  </si>
  <si>
    <t>Demontáž atypických ocelových konstr. do 50 kg</t>
  </si>
  <si>
    <t>12 kg/mb : ((73,82+50,9+4,25)*2-(3,63+4,16+2,55+4,5))*12</t>
  </si>
  <si>
    <t>999281105R00</t>
  </si>
  <si>
    <t>Přesun hmot pro opravy a údržbu do výšky 6 m</t>
  </si>
  <si>
    <t>Přesun hmot</t>
  </si>
  <si>
    <t>POL7_</t>
  </si>
  <si>
    <t>711212001RS1</t>
  </si>
  <si>
    <t>Hydroizolační povlak - nátěr, Xypex ® Concentrate, krystalická hydroizolace</t>
  </si>
  <si>
    <t>Obvod oplocení : 0,4*(29,96+22,51+6,3+5,7+31,22+5,42+8,38+63,92+5,41+21,99+5,98+5,98+9,03+5,41)</t>
  </si>
  <si>
    <t>998711201R00</t>
  </si>
  <si>
    <t>Přesun hmot pro izolace proti vodě, výšky do 6 m</t>
  </si>
  <si>
    <t>766001</t>
  </si>
  <si>
    <t>D+M Dřevoplastového oplocení, včetně kotvení</t>
  </si>
  <si>
    <t>Oplocení východní : 1,06*(2,653*2+2,53*8+1,643)</t>
  </si>
  <si>
    <t>Oplocení jižní : 1,06*(3,096+2,53*20)</t>
  </si>
  <si>
    <t>998766201R00</t>
  </si>
  <si>
    <t>Přesun hmot pro truhlářské konstr., výšky do 6 m</t>
  </si>
  <si>
    <t>339928811R00</t>
  </si>
  <si>
    <t>Osazení sloupku řadového bez zabetonování</t>
  </si>
  <si>
    <t>kus</t>
  </si>
  <si>
    <t>Odkaz na mn. položky pořadí 44 : 98,00000</t>
  </si>
  <si>
    <t>953981203R00</t>
  </si>
  <si>
    <t>Chemické kotvy, beton, hl.110 mm, M12, malta 2slož</t>
  </si>
  <si>
    <t>Odkaz na mn. položky pořadí 44 : 98,00000*4</t>
  </si>
  <si>
    <t>767914120R00</t>
  </si>
  <si>
    <t>Montáž oplocení rámového H do 1,5 m</t>
  </si>
  <si>
    <t>Oplocení západní : 31,22+5,7</t>
  </si>
  <si>
    <t>Oplocení severní : 29,96+22,51+6,3</t>
  </si>
  <si>
    <t>Oplocení východní : 5,41+9,03+5,98+5,98</t>
  </si>
  <si>
    <t>767001</t>
  </si>
  <si>
    <t>D+M Mechanické dvoukřídlé brány otočné 2470 x 1520 mm - hlavní vstup výplň dřevoplastovými deskami, včetně kování</t>
  </si>
  <si>
    <t>ks</t>
  </si>
  <si>
    <t>767002</t>
  </si>
  <si>
    <t>D+M Mechanické dvoukřídlé brány otočné 3550 x 1600 mm - vedlejší vjezd výplň dřevoplastovými deskami, včetně kování</t>
  </si>
  <si>
    <t>767003</t>
  </si>
  <si>
    <t>D+M Mechanické brány posuvné 4155 x 1550 mm - brána před garáží výplň dřevoplastovými deskami, včetně kování</t>
  </si>
  <si>
    <t>767004</t>
  </si>
  <si>
    <t>D+M Mechanické brány posuvné 4500 x 1530 mm - hlavní vjezd výplň dřevoplastovými deskami, včetně kování</t>
  </si>
  <si>
    <t>55342381R</t>
  </si>
  <si>
    <t>Objímka EURO průběžná/rohová, Zn + komaxit</t>
  </si>
  <si>
    <t>Odkaz na mn. položky pořadí 44 : 98,00000*2</t>
  </si>
  <si>
    <t>Odkaz na mn. položky pořadí 43 : 48,00000*-1</t>
  </si>
  <si>
    <t>55342383R</t>
  </si>
  <si>
    <t>Objímka EURO koncová, Zn + komaxit</t>
  </si>
  <si>
    <t>24*2</t>
  </si>
  <si>
    <t>553423861R</t>
  </si>
  <si>
    <t>Sloupek EURO pro 3 D panel 60x60 mm, h = 1700 mm, Zn + komaxit</t>
  </si>
  <si>
    <t>Severní : 24+3</t>
  </si>
  <si>
    <t>Východní : 20+3</t>
  </si>
  <si>
    <t>Jižní : 21+5</t>
  </si>
  <si>
    <t>Západní : 19+3</t>
  </si>
  <si>
    <t>553424530R</t>
  </si>
  <si>
    <t>Panel EURO 3 D STANDARD h = 1030 mm, l = 2500 mm, Zn + komaxit</t>
  </si>
  <si>
    <t>Oplocení jižní : 4</t>
  </si>
  <si>
    <t>Oplocení západní : 22</t>
  </si>
  <si>
    <t>Oplocení severní : 24</t>
  </si>
  <si>
    <t>Oplocení východní : 13</t>
  </si>
  <si>
    <t>59233185R</t>
  </si>
  <si>
    <t>Patka pro ocelový sloupek 60x60 mm</t>
  </si>
  <si>
    <t>R3</t>
  </si>
  <si>
    <t>Příslušenství a spojovací materiál k oplocení</t>
  </si>
  <si>
    <t>soubor</t>
  </si>
  <si>
    <t>998767201R00</t>
  </si>
  <si>
    <t>Přesun hmot pro zámečnické konstr., výšky do 6 m</t>
  </si>
  <si>
    <t>979087112R00</t>
  </si>
  <si>
    <t>Nakládání suti na dopravní prostředky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</si>
  <si>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</si>
  <si>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</si>
  <si>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</si>
  <si>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</si>
  <si>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</si>
  <si>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</si>
  <si>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</si>
  <si>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</si>
  <si>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RTS 20/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</si>
  <si>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</si>
  <si>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</si>
  <si>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</si>
  <si>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</si>
  <si>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</si>
  <si>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</si>
  <si>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</si>
  <si>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</si>
  <si>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</si>
  <si>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POL99_1</t>
  </si>
  <si>
    <t>005124010R</t>
  </si>
  <si>
    <t>Koordinační činnost</t>
  </si>
  <si>
    <t>005125R</t>
  </si>
  <si>
    <t>Zřízení, provoz a demontáž mobilního oplocení v. min. 1,8 m pro zamezení vstupu nepovolaných osob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</si>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</sst>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bVh8yaF49dcy9CUntQ73IhqZ2SHJwkw1GE4+ZJWl2xu5KVYqUp9uuBLZCZEAOupLhvj1Rt2w7kGBWXP99WXrxw==" saltValue="reVH/W7Xmbh/8LD1cTQB3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4929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SUMIF(F49:F60,A16,I49:I60)+SUMIF(F49:F60,"PSU",I49:I60)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SUMIF(F49:F60,A17,I49:I60)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SUMIF(F49:F60,A18,I49:I60)</f>
        <v>0</v>
      </c>
      <c r="J18" s="85"/>
    </row>
    <row r="19" spans="1:10" ht="23.25" customHeight="1" x14ac:dyDescent="0.2">
      <c r="A19" s="198" t="s">
        <v>83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SUMIF(F49:F60,A19,I49:I60)</f>
        <v>0</v>
      </c>
      <c r="J19" s="85"/>
    </row>
    <row r="20" spans="1:10" ht="23.25" customHeight="1" x14ac:dyDescent="0.2">
      <c r="A20" s="198" t="s">
        <v>84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SUMIF(F49:F60,A20,I49:I60)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'SO01 1 Pol'!AE150</f>
        <v>0</v>
      </c>
      <c r="G39" s="151">
        <f>'SO01 1 Pol'!AF150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46</v>
      </c>
      <c r="D40" s="155"/>
      <c r="E40" s="155"/>
      <c r="F40" s="156">
        <f>'SO01 1 Pol'!AE150</f>
        <v>0</v>
      </c>
      <c r="G40" s="157">
        <f>'SO01 1 Pol'!AF150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'SO01 1 Pol'!AE150</f>
        <v>0</v>
      </c>
      <c r="G41" s="152">
        <f>'SO01 1 Pol'!AF150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57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75" x14ac:dyDescent="0.25">
      <c r="B46" s="177" t="s">
        <v>59</v>
      </c>
    </row>
    <row r="48" spans="1:10" ht="25.5" customHeight="1" x14ac:dyDescent="0.2">
      <c r="A48" s="179"/>
      <c r="B48" s="182" t="s">
        <v>18</v>
      </c>
      <c r="C48" s="182" t="s">
        <v>6</v>
      </c>
      <c r="D48" s="183"/>
      <c r="E48" s="183"/>
      <c r="F48" s="184" t="s">
        <v>60</v>
      </c>
      <c r="G48" s="184"/>
      <c r="H48" s="184"/>
      <c r="I48" s="184" t="s">
        <v>31</v>
      </c>
      <c r="J48" s="184" t="s">
        <v>0</v>
      </c>
    </row>
    <row r="49" spans="1:10" ht="36.75" customHeight="1" x14ac:dyDescent="0.2">
      <c r="A49" s="180"/>
      <c r="B49" s="185" t="s">
        <v>43</v>
      </c>
      <c r="C49" s="186" t="s">
        <v>61</v>
      </c>
      <c r="D49" s="187"/>
      <c r="E49" s="187"/>
      <c r="F49" s="194" t="s">
        <v>26</v>
      </c>
      <c r="G49" s="195"/>
      <c r="H49" s="195"/>
      <c r="I49" s="195">
        <f>'SO01 1 Pol'!G8</f>
        <v>0</v>
      </c>
      <c r="J49" s="191" t="str">
        <f>IF(I61=0,"",I49/I61*100)</f>
        <v/>
      </c>
    </row>
    <row r="50" spans="1:10" ht="36.75" customHeight="1" x14ac:dyDescent="0.2">
      <c r="A50" s="180"/>
      <c r="B50" s="185" t="s">
        <v>62</v>
      </c>
      <c r="C50" s="186" t="s">
        <v>63</v>
      </c>
      <c r="D50" s="187"/>
      <c r="E50" s="187"/>
      <c r="F50" s="194" t="s">
        <v>26</v>
      </c>
      <c r="G50" s="195"/>
      <c r="H50" s="195"/>
      <c r="I50" s="195">
        <f>'SO01 1 Pol'!G24</f>
        <v>0</v>
      </c>
      <c r="J50" s="191" t="str">
        <f>IF(I61=0,"",I50/I61*100)</f>
        <v/>
      </c>
    </row>
    <row r="51" spans="1:10" ht="36.75" customHeight="1" x14ac:dyDescent="0.2">
      <c r="A51" s="180"/>
      <c r="B51" s="185" t="s">
        <v>64</v>
      </c>
      <c r="C51" s="186" t="s">
        <v>65</v>
      </c>
      <c r="D51" s="187"/>
      <c r="E51" s="187"/>
      <c r="F51" s="194" t="s">
        <v>26</v>
      </c>
      <c r="G51" s="195"/>
      <c r="H51" s="195"/>
      <c r="I51" s="195">
        <f>'SO01 1 Pol'!G45</f>
        <v>0</v>
      </c>
      <c r="J51" s="191" t="str">
        <f>IF(I61=0,"",I51/I61*100)</f>
        <v/>
      </c>
    </row>
    <row r="52" spans="1:10" ht="36.75" customHeight="1" x14ac:dyDescent="0.2">
      <c r="A52" s="180"/>
      <c r="B52" s="185" t="s">
        <v>66</v>
      </c>
      <c r="C52" s="186" t="s">
        <v>67</v>
      </c>
      <c r="D52" s="187"/>
      <c r="E52" s="187"/>
      <c r="F52" s="194" t="s">
        <v>26</v>
      </c>
      <c r="G52" s="195"/>
      <c r="H52" s="195"/>
      <c r="I52" s="195">
        <f>'SO01 1 Pol'!G68</f>
        <v>0</v>
      </c>
      <c r="J52" s="191" t="str">
        <f>IF(I61=0,"",I52/I61*100)</f>
        <v/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26</v>
      </c>
      <c r="G53" s="195"/>
      <c r="H53" s="195"/>
      <c r="I53" s="195">
        <f>'SO01 1 Pol'!G80</f>
        <v>0</v>
      </c>
      <c r="J53" s="191" t="str">
        <f>IF(I61=0,"",I53/I61*100)</f>
        <v/>
      </c>
    </row>
    <row r="54" spans="1:10" ht="36.75" customHeight="1" x14ac:dyDescent="0.2">
      <c r="A54" s="180"/>
      <c r="B54" s="185" t="s">
        <v>70</v>
      </c>
      <c r="C54" s="186" t="s">
        <v>71</v>
      </c>
      <c r="D54" s="187"/>
      <c r="E54" s="187"/>
      <c r="F54" s="194" t="s">
        <v>26</v>
      </c>
      <c r="G54" s="195"/>
      <c r="H54" s="195"/>
      <c r="I54" s="195">
        <f>'SO01 1 Pol'!G87</f>
        <v>0</v>
      </c>
      <c r="J54" s="191" t="str">
        <f>IF(I61=0,"",I54/I61*100)</f>
        <v/>
      </c>
    </row>
    <row r="55" spans="1:10" ht="36.75" customHeight="1" x14ac:dyDescent="0.2">
      <c r="A55" s="180"/>
      <c r="B55" s="185" t="s">
        <v>72</v>
      </c>
      <c r="C55" s="186" t="s">
        <v>73</v>
      </c>
      <c r="D55" s="187"/>
      <c r="E55" s="187"/>
      <c r="F55" s="194" t="s">
        <v>26</v>
      </c>
      <c r="G55" s="195"/>
      <c r="H55" s="195"/>
      <c r="I55" s="195">
        <f>'SO01 1 Pol'!G95</f>
        <v>0</v>
      </c>
      <c r="J55" s="191" t="str">
        <f>IF(I61=0,"",I55/I61*100)</f>
        <v/>
      </c>
    </row>
    <row r="56" spans="1:10" ht="36.75" customHeight="1" x14ac:dyDescent="0.2">
      <c r="A56" s="180"/>
      <c r="B56" s="185" t="s">
        <v>74</v>
      </c>
      <c r="C56" s="186" t="s">
        <v>75</v>
      </c>
      <c r="D56" s="187"/>
      <c r="E56" s="187"/>
      <c r="F56" s="194" t="s">
        <v>27</v>
      </c>
      <c r="G56" s="195"/>
      <c r="H56" s="195"/>
      <c r="I56" s="195">
        <f>'SO01 1 Pol'!G97</f>
        <v>0</v>
      </c>
      <c r="J56" s="191" t="str">
        <f>IF(I61=0,"",I56/I61*100)</f>
        <v/>
      </c>
    </row>
    <row r="57" spans="1:10" ht="36.75" customHeight="1" x14ac:dyDescent="0.2">
      <c r="A57" s="180"/>
      <c r="B57" s="185" t="s">
        <v>76</v>
      </c>
      <c r="C57" s="186" t="s">
        <v>77</v>
      </c>
      <c r="D57" s="187"/>
      <c r="E57" s="187"/>
      <c r="F57" s="194" t="s">
        <v>27</v>
      </c>
      <c r="G57" s="195"/>
      <c r="H57" s="195"/>
      <c r="I57" s="195">
        <f>'SO01 1 Pol'!G101</f>
        <v>0</v>
      </c>
      <c r="J57" s="191" t="str">
        <f>IF(I61=0,"",I57/I61*100)</f>
        <v/>
      </c>
    </row>
    <row r="58" spans="1:10" ht="36.75" customHeight="1" x14ac:dyDescent="0.2">
      <c r="A58" s="180"/>
      <c r="B58" s="185" t="s">
        <v>78</v>
      </c>
      <c r="C58" s="186" t="s">
        <v>79</v>
      </c>
      <c r="D58" s="187"/>
      <c r="E58" s="187"/>
      <c r="F58" s="194" t="s">
        <v>27</v>
      </c>
      <c r="G58" s="195"/>
      <c r="H58" s="195"/>
      <c r="I58" s="195">
        <f>'SO01 1 Pol'!G106</f>
        <v>0</v>
      </c>
      <c r="J58" s="191" t="str">
        <f>IF(I61=0,"",I58/I61*100)</f>
        <v/>
      </c>
    </row>
    <row r="59" spans="1:10" ht="36.75" customHeight="1" x14ac:dyDescent="0.2">
      <c r="A59" s="180"/>
      <c r="B59" s="185" t="s">
        <v>80</v>
      </c>
      <c r="C59" s="186" t="s">
        <v>81</v>
      </c>
      <c r="D59" s="187"/>
      <c r="E59" s="187"/>
      <c r="F59" s="194" t="s">
        <v>82</v>
      </c>
      <c r="G59" s="195"/>
      <c r="H59" s="195"/>
      <c r="I59" s="195">
        <f>'SO01 1 Pol'!G138</f>
        <v>0</v>
      </c>
      <c r="J59" s="191" t="str">
        <f>IF(I61=0,"",I59/I61*100)</f>
        <v/>
      </c>
    </row>
    <row r="60" spans="1:10" ht="36.75" customHeight="1" x14ac:dyDescent="0.2">
      <c r="A60" s="180"/>
      <c r="B60" s="185" t="s">
        <v>83</v>
      </c>
      <c r="C60" s="186" t="s">
        <v>29</v>
      </c>
      <c r="D60" s="187"/>
      <c r="E60" s="187"/>
      <c r="F60" s="194" t="s">
        <v>83</v>
      </c>
      <c r="G60" s="195"/>
      <c r="H60" s="195"/>
      <c r="I60" s="195">
        <f>'SO01 1 Pol'!G144</f>
        <v>0</v>
      </c>
      <c r="J60" s="191" t="str">
        <f>IF(I61=0,"",I60/I61*100)</f>
        <v/>
      </c>
    </row>
    <row r="61" spans="1:10" ht="25.5" customHeight="1" x14ac:dyDescent="0.2">
      <c r="A61" s="181"/>
      <c r="B61" s="188" t="s">
        <v>1</v>
      </c>
      <c r="C61" s="189"/>
      <c r="D61" s="190"/>
      <c r="E61" s="190"/>
      <c r="F61" s="196"/>
      <c r="G61" s="197"/>
      <c r="H61" s="197"/>
      <c r="I61" s="197">
        <f>SUM(I49:I60)</f>
        <v>0</v>
      </c>
      <c r="J61" s="192">
        <f>SUM(J49:J60)</f>
        <v>0</v>
      </c>
    </row>
    <row r="62" spans="1:10" x14ac:dyDescent="0.2">
      <c r="F62" s="137"/>
      <c r="G62" s="137"/>
      <c r="H62" s="137"/>
      <c r="I62" s="137"/>
      <c r="J62" s="193"/>
    </row>
    <row r="63" spans="1:10" x14ac:dyDescent="0.2">
      <c r="F63" s="137"/>
      <c r="G63" s="137"/>
      <c r="H63" s="137"/>
      <c r="I63" s="137"/>
      <c r="J63" s="193"/>
    </row>
    <row r="64" spans="1:10" x14ac:dyDescent="0.2">
      <c r="F64" s="137"/>
      <c r="G64" s="137"/>
      <c r="H64" s="137"/>
      <c r="I64" s="137"/>
      <c r="J64" s="193"/>
    </row>
  </sheetData>
  <sheetProtection algorithmName="SHA-512" hashValue="6BVT4qc0KVrZNdyEIEpG1IEXF6EVb/w4/BBkKkT3yWmK9jrduag6i0zUUVFpxU3r22E1qmrDQrvxSleOZf9NWQ==" saltValue="rK6LIfiOLZ8S/C7HVTxC/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kJ4r6KczCWcCboJ1VLqTEPB+McxAMUaZ0fbPiCX9hHbIDj4hJBxCQJglBd45ZXzLcB3tDaedQOZ4tE7rtoUcw==" saltValue="4WxG6bOZ9s6KthUyH+wGE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85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86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86</v>
      </c>
      <c r="AG3" t="s">
        <v>87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88</v>
      </c>
    </row>
    <row r="5" spans="1:60" x14ac:dyDescent="0.2">
      <c r="D5" s="10"/>
    </row>
    <row r="6" spans="1:60" ht="38.25" x14ac:dyDescent="0.2">
      <c r="A6" s="210" t="s">
        <v>89</v>
      </c>
      <c r="B6" s="212" t="s">
        <v>90</v>
      </c>
      <c r="C6" s="212" t="s">
        <v>91</v>
      </c>
      <c r="D6" s="211" t="s">
        <v>92</v>
      </c>
      <c r="E6" s="210" t="s">
        <v>93</v>
      </c>
      <c r="F6" s="209" t="s">
        <v>94</v>
      </c>
      <c r="G6" s="210" t="s">
        <v>31</v>
      </c>
      <c r="H6" s="213" t="s">
        <v>32</v>
      </c>
      <c r="I6" s="213" t="s">
        <v>95</v>
      </c>
      <c r="J6" s="213" t="s">
        <v>33</v>
      </c>
      <c r="K6" s="213" t="s">
        <v>96</v>
      </c>
      <c r="L6" s="213" t="s">
        <v>97</v>
      </c>
      <c r="M6" s="213" t="s">
        <v>98</v>
      </c>
      <c r="N6" s="213" t="s">
        <v>99</v>
      </c>
      <c r="O6" s="213" t="s">
        <v>100</v>
      </c>
      <c r="P6" s="213" t="s">
        <v>101</v>
      </c>
      <c r="Q6" s="213" t="s">
        <v>102</v>
      </c>
      <c r="R6" s="213" t="s">
        <v>103</v>
      </c>
      <c r="S6" s="213" t="s">
        <v>104</v>
      </c>
      <c r="T6" s="213" t="s">
        <v>105</v>
      </c>
      <c r="U6" s="213" t="s">
        <v>106</v>
      </c>
      <c r="V6" s="213" t="s">
        <v>107</v>
      </c>
      <c r="W6" s="213" t="s">
        <v>108</v>
      </c>
      <c r="X6" s="213" t="s">
        <v>109</v>
      </c>
      <c r="Y6" s="213" t="s">
        <v>110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7" t="s">
        <v>111</v>
      </c>
      <c r="B8" s="248" t="s">
        <v>43</v>
      </c>
      <c r="C8" s="267" t="s">
        <v>61</v>
      </c>
      <c r="D8" s="249"/>
      <c r="E8" s="250"/>
      <c r="F8" s="251"/>
      <c r="G8" s="252">
        <f>SUMIF(AG9:AG23,"&lt;&gt;NOR",G9:G23)</f>
        <v>0</v>
      </c>
      <c r="H8" s="246"/>
      <c r="I8" s="246">
        <f>SUM(I9:I23)</f>
        <v>0</v>
      </c>
      <c r="J8" s="246"/>
      <c r="K8" s="246">
        <f>SUM(K9:K23)</f>
        <v>0</v>
      </c>
      <c r="L8" s="246"/>
      <c r="M8" s="246">
        <f>SUM(M9:M23)</f>
        <v>0</v>
      </c>
      <c r="N8" s="245"/>
      <c r="O8" s="245">
        <f>SUM(O9:O23)</f>
        <v>0.03</v>
      </c>
      <c r="P8" s="245"/>
      <c r="Q8" s="245">
        <f>SUM(Q9:Q23)</f>
        <v>0</v>
      </c>
      <c r="R8" s="246"/>
      <c r="S8" s="246"/>
      <c r="T8" s="246"/>
      <c r="U8" s="246"/>
      <c r="V8" s="246">
        <f>SUM(V9:V23)</f>
        <v>141.67000000000002</v>
      </c>
      <c r="W8" s="246"/>
      <c r="X8" s="246"/>
      <c r="Y8" s="246"/>
      <c r="AG8" t="s">
        <v>112</v>
      </c>
    </row>
    <row r="9" spans="1:60" outlineLevel="1" x14ac:dyDescent="0.2">
      <c r="A9" s="260">
        <v>1</v>
      </c>
      <c r="B9" s="261" t="s">
        <v>113</v>
      </c>
      <c r="C9" s="268" t="s">
        <v>114</v>
      </c>
      <c r="D9" s="262" t="s">
        <v>115</v>
      </c>
      <c r="E9" s="263">
        <v>50</v>
      </c>
      <c r="F9" s="264"/>
      <c r="G9" s="265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12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116</v>
      </c>
      <c r="T9" s="235" t="s">
        <v>116</v>
      </c>
      <c r="U9" s="235">
        <v>0.08</v>
      </c>
      <c r="V9" s="235">
        <f>ROUND(E9*U9,2)</f>
        <v>4</v>
      </c>
      <c r="W9" s="235"/>
      <c r="X9" s="235" t="s">
        <v>117</v>
      </c>
      <c r="Y9" s="235" t="s">
        <v>118</v>
      </c>
      <c r="Z9" s="214"/>
      <c r="AA9" s="214"/>
      <c r="AB9" s="214"/>
      <c r="AC9" s="214"/>
      <c r="AD9" s="214"/>
      <c r="AE9" s="214"/>
      <c r="AF9" s="214"/>
      <c r="AG9" s="214" t="s">
        <v>119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4">
        <v>2</v>
      </c>
      <c r="B10" s="255" t="s">
        <v>120</v>
      </c>
      <c r="C10" s="269" t="s">
        <v>121</v>
      </c>
      <c r="D10" s="256" t="s">
        <v>122</v>
      </c>
      <c r="E10" s="257">
        <v>48.62</v>
      </c>
      <c r="F10" s="258"/>
      <c r="G10" s="259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12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116</v>
      </c>
      <c r="T10" s="235" t="s">
        <v>116</v>
      </c>
      <c r="U10" s="235">
        <v>0.36799999999999999</v>
      </c>
      <c r="V10" s="235">
        <f>ROUND(E10*U10,2)</f>
        <v>17.89</v>
      </c>
      <c r="W10" s="235"/>
      <c r="X10" s="235" t="s">
        <v>117</v>
      </c>
      <c r="Y10" s="235" t="s">
        <v>118</v>
      </c>
      <c r="Z10" s="214"/>
      <c r="AA10" s="214"/>
      <c r="AB10" s="214"/>
      <c r="AC10" s="214"/>
      <c r="AD10" s="214"/>
      <c r="AE10" s="214"/>
      <c r="AF10" s="214"/>
      <c r="AG10" s="214" t="s">
        <v>119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33.75" outlineLevel="2" x14ac:dyDescent="0.2">
      <c r="A11" s="231"/>
      <c r="B11" s="232"/>
      <c r="C11" s="270" t="s">
        <v>123</v>
      </c>
      <c r="D11" s="237"/>
      <c r="E11" s="238">
        <v>48.62</v>
      </c>
      <c r="F11" s="235"/>
      <c r="G11" s="235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35"/>
      <c r="Z11" s="214"/>
      <c r="AA11" s="214"/>
      <c r="AB11" s="214"/>
      <c r="AC11" s="214"/>
      <c r="AD11" s="214"/>
      <c r="AE11" s="214"/>
      <c r="AF11" s="214"/>
      <c r="AG11" s="214" t="s">
        <v>124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54">
        <v>3</v>
      </c>
      <c r="B12" s="255" t="s">
        <v>125</v>
      </c>
      <c r="C12" s="269" t="s">
        <v>126</v>
      </c>
      <c r="D12" s="256" t="s">
        <v>122</v>
      </c>
      <c r="E12" s="257">
        <v>10.069800000000001</v>
      </c>
      <c r="F12" s="258"/>
      <c r="G12" s="259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12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116</v>
      </c>
      <c r="T12" s="235" t="s">
        <v>116</v>
      </c>
      <c r="U12" s="235">
        <v>0.23</v>
      </c>
      <c r="V12" s="235">
        <f>ROUND(E12*U12,2)</f>
        <v>2.3199999999999998</v>
      </c>
      <c r="W12" s="235"/>
      <c r="X12" s="235" t="s">
        <v>117</v>
      </c>
      <c r="Y12" s="235" t="s">
        <v>118</v>
      </c>
      <c r="Z12" s="214"/>
      <c r="AA12" s="214"/>
      <c r="AB12" s="214"/>
      <c r="AC12" s="214"/>
      <c r="AD12" s="214"/>
      <c r="AE12" s="214"/>
      <c r="AF12" s="214"/>
      <c r="AG12" s="214" t="s">
        <v>119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2" x14ac:dyDescent="0.2">
      <c r="A13" s="231"/>
      <c r="B13" s="232"/>
      <c r="C13" s="270" t="s">
        <v>127</v>
      </c>
      <c r="D13" s="237"/>
      <c r="E13" s="238">
        <v>9.5823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124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31"/>
      <c r="B14" s="232"/>
      <c r="C14" s="270" t="s">
        <v>128</v>
      </c>
      <c r="D14" s="237"/>
      <c r="E14" s="238">
        <v>0.48749999999999999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4"/>
      <c r="AA14" s="214"/>
      <c r="AB14" s="214"/>
      <c r="AC14" s="214"/>
      <c r="AD14" s="214"/>
      <c r="AE14" s="214"/>
      <c r="AF14" s="214"/>
      <c r="AG14" s="214" t="s">
        <v>124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54">
        <v>4</v>
      </c>
      <c r="B15" s="255" t="s">
        <v>129</v>
      </c>
      <c r="C15" s="269" t="s">
        <v>130</v>
      </c>
      <c r="D15" s="256" t="s">
        <v>122</v>
      </c>
      <c r="E15" s="257">
        <v>10.069800000000001</v>
      </c>
      <c r="F15" s="258"/>
      <c r="G15" s="259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12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116</v>
      </c>
      <c r="T15" s="235" t="s">
        <v>116</v>
      </c>
      <c r="U15" s="235">
        <v>0.38979999999999998</v>
      </c>
      <c r="V15" s="235">
        <f>ROUND(E15*U15,2)</f>
        <v>3.93</v>
      </c>
      <c r="W15" s="235"/>
      <c r="X15" s="235" t="s">
        <v>117</v>
      </c>
      <c r="Y15" s="235" t="s">
        <v>118</v>
      </c>
      <c r="Z15" s="214"/>
      <c r="AA15" s="214"/>
      <c r="AB15" s="214"/>
      <c r="AC15" s="214"/>
      <c r="AD15" s="214"/>
      <c r="AE15" s="214"/>
      <c r="AF15" s="214"/>
      <c r="AG15" s="214" t="s">
        <v>119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31"/>
      <c r="B16" s="232"/>
      <c r="C16" s="270" t="s">
        <v>131</v>
      </c>
      <c r="D16" s="237"/>
      <c r="E16" s="238">
        <v>10.069800000000001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124</v>
      </c>
      <c r="AH16" s="214">
        <v>5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54">
        <v>5</v>
      </c>
      <c r="B17" s="255" t="s">
        <v>132</v>
      </c>
      <c r="C17" s="269" t="s">
        <v>133</v>
      </c>
      <c r="D17" s="256" t="s">
        <v>115</v>
      </c>
      <c r="E17" s="257">
        <v>243.1</v>
      </c>
      <c r="F17" s="258"/>
      <c r="G17" s="259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12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116</v>
      </c>
      <c r="T17" s="235" t="s">
        <v>116</v>
      </c>
      <c r="U17" s="235">
        <v>0.06</v>
      </c>
      <c r="V17" s="235">
        <f>ROUND(E17*U17,2)</f>
        <v>14.59</v>
      </c>
      <c r="W17" s="235"/>
      <c r="X17" s="235" t="s">
        <v>117</v>
      </c>
      <c r="Y17" s="235" t="s">
        <v>118</v>
      </c>
      <c r="Z17" s="214"/>
      <c r="AA17" s="214"/>
      <c r="AB17" s="214"/>
      <c r="AC17" s="214"/>
      <c r="AD17" s="214"/>
      <c r="AE17" s="214"/>
      <c r="AF17" s="214"/>
      <c r="AG17" s="214" t="s">
        <v>119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31"/>
      <c r="B18" s="232"/>
      <c r="C18" s="270" t="s">
        <v>134</v>
      </c>
      <c r="D18" s="237"/>
      <c r="E18" s="238">
        <v>243.1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4"/>
      <c r="AA18" s="214"/>
      <c r="AB18" s="214"/>
      <c r="AC18" s="214"/>
      <c r="AD18" s="214"/>
      <c r="AE18" s="214"/>
      <c r="AF18" s="214"/>
      <c r="AG18" s="214" t="s">
        <v>124</v>
      </c>
      <c r="AH18" s="214">
        <v>5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54">
        <v>6</v>
      </c>
      <c r="B19" s="255" t="s">
        <v>135</v>
      </c>
      <c r="C19" s="269" t="s">
        <v>136</v>
      </c>
      <c r="D19" s="256" t="s">
        <v>115</v>
      </c>
      <c r="E19" s="257">
        <v>243.1</v>
      </c>
      <c r="F19" s="258"/>
      <c r="G19" s="259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12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116</v>
      </c>
      <c r="T19" s="235" t="s">
        <v>116</v>
      </c>
      <c r="U19" s="235">
        <v>0.254</v>
      </c>
      <c r="V19" s="235">
        <f>ROUND(E19*U19,2)</f>
        <v>61.75</v>
      </c>
      <c r="W19" s="235"/>
      <c r="X19" s="235" t="s">
        <v>117</v>
      </c>
      <c r="Y19" s="235" t="s">
        <v>118</v>
      </c>
      <c r="Z19" s="214"/>
      <c r="AA19" s="214"/>
      <c r="AB19" s="214"/>
      <c r="AC19" s="214"/>
      <c r="AD19" s="214"/>
      <c r="AE19" s="214"/>
      <c r="AF19" s="214"/>
      <c r="AG19" s="214" t="s">
        <v>119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33.75" outlineLevel="2" x14ac:dyDescent="0.2">
      <c r="A20" s="231"/>
      <c r="B20" s="232"/>
      <c r="C20" s="270" t="s">
        <v>137</v>
      </c>
      <c r="D20" s="237"/>
      <c r="E20" s="238">
        <v>243.1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124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54">
        <v>7</v>
      </c>
      <c r="B21" s="255" t="s">
        <v>138</v>
      </c>
      <c r="C21" s="269" t="s">
        <v>139</v>
      </c>
      <c r="D21" s="256" t="s">
        <v>115</v>
      </c>
      <c r="E21" s="257">
        <v>243.1</v>
      </c>
      <c r="F21" s="258"/>
      <c r="G21" s="259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12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116</v>
      </c>
      <c r="T21" s="235" t="s">
        <v>116</v>
      </c>
      <c r="U21" s="235">
        <v>0.153</v>
      </c>
      <c r="V21" s="235">
        <f>ROUND(E21*U21,2)</f>
        <v>37.19</v>
      </c>
      <c r="W21" s="235"/>
      <c r="X21" s="235" t="s">
        <v>117</v>
      </c>
      <c r="Y21" s="235" t="s">
        <v>118</v>
      </c>
      <c r="Z21" s="214"/>
      <c r="AA21" s="214"/>
      <c r="AB21" s="214"/>
      <c r="AC21" s="214"/>
      <c r="AD21" s="214"/>
      <c r="AE21" s="214"/>
      <c r="AF21" s="214"/>
      <c r="AG21" s="214" t="s">
        <v>119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31"/>
      <c r="B22" s="232"/>
      <c r="C22" s="270" t="s">
        <v>134</v>
      </c>
      <c r="D22" s="237"/>
      <c r="E22" s="238">
        <v>243.1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124</v>
      </c>
      <c r="AH22" s="214">
        <v>5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60">
        <v>8</v>
      </c>
      <c r="B23" s="261" t="s">
        <v>140</v>
      </c>
      <c r="C23" s="268" t="s">
        <v>141</v>
      </c>
      <c r="D23" s="262" t="s">
        <v>142</v>
      </c>
      <c r="E23" s="263">
        <v>25</v>
      </c>
      <c r="F23" s="264"/>
      <c r="G23" s="265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12</v>
      </c>
      <c r="M23" s="235">
        <f>G23*(1+L23/100)</f>
        <v>0</v>
      </c>
      <c r="N23" s="234">
        <v>1E-3</v>
      </c>
      <c r="O23" s="234">
        <f>ROUND(E23*N23,2)</f>
        <v>0.03</v>
      </c>
      <c r="P23" s="234">
        <v>0</v>
      </c>
      <c r="Q23" s="234">
        <f>ROUND(E23*P23,2)</f>
        <v>0</v>
      </c>
      <c r="R23" s="235" t="s">
        <v>143</v>
      </c>
      <c r="S23" s="235" t="s">
        <v>116</v>
      </c>
      <c r="T23" s="235" t="s">
        <v>116</v>
      </c>
      <c r="U23" s="235">
        <v>0</v>
      </c>
      <c r="V23" s="235">
        <f>ROUND(E23*U23,2)</f>
        <v>0</v>
      </c>
      <c r="W23" s="235"/>
      <c r="X23" s="235" t="s">
        <v>144</v>
      </c>
      <c r="Y23" s="235" t="s">
        <v>118</v>
      </c>
      <c r="Z23" s="214"/>
      <c r="AA23" s="214"/>
      <c r="AB23" s="214"/>
      <c r="AC23" s="214"/>
      <c r="AD23" s="214"/>
      <c r="AE23" s="214"/>
      <c r="AF23" s="214"/>
      <c r="AG23" s="214" t="s">
        <v>145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47" t="s">
        <v>111</v>
      </c>
      <c r="B24" s="248" t="s">
        <v>62</v>
      </c>
      <c r="C24" s="267" t="s">
        <v>63</v>
      </c>
      <c r="D24" s="249"/>
      <c r="E24" s="250"/>
      <c r="F24" s="251"/>
      <c r="G24" s="252">
        <f>SUMIF(AG25:AG44,"&lt;&gt;NOR",G25:G44)</f>
        <v>0</v>
      </c>
      <c r="H24" s="246"/>
      <c r="I24" s="246">
        <f>SUM(I25:I44)</f>
        <v>0</v>
      </c>
      <c r="J24" s="246"/>
      <c r="K24" s="246">
        <f>SUM(K25:K44)</f>
        <v>0</v>
      </c>
      <c r="L24" s="246"/>
      <c r="M24" s="246">
        <f>SUM(M25:M44)</f>
        <v>0</v>
      </c>
      <c r="N24" s="245"/>
      <c r="O24" s="245">
        <f>SUM(O25:O44)</f>
        <v>26.599999999999998</v>
      </c>
      <c r="P24" s="245"/>
      <c r="Q24" s="245">
        <f>SUM(Q25:Q44)</f>
        <v>0</v>
      </c>
      <c r="R24" s="246"/>
      <c r="S24" s="246"/>
      <c r="T24" s="246"/>
      <c r="U24" s="246"/>
      <c r="V24" s="246">
        <f>SUM(V25:V44)</f>
        <v>49.43</v>
      </c>
      <c r="W24" s="246"/>
      <c r="X24" s="246"/>
      <c r="Y24" s="246"/>
      <c r="AG24" t="s">
        <v>112</v>
      </c>
    </row>
    <row r="25" spans="1:60" outlineLevel="1" x14ac:dyDescent="0.2">
      <c r="A25" s="254">
        <v>9</v>
      </c>
      <c r="B25" s="255" t="s">
        <v>146</v>
      </c>
      <c r="C25" s="269" t="s">
        <v>147</v>
      </c>
      <c r="D25" s="256" t="s">
        <v>122</v>
      </c>
      <c r="E25" s="257">
        <v>1.5491999999999999</v>
      </c>
      <c r="F25" s="258"/>
      <c r="G25" s="259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12</v>
      </c>
      <c r="M25" s="235">
        <f>G25*(1+L25/100)</f>
        <v>0</v>
      </c>
      <c r="N25" s="234">
        <v>2.1</v>
      </c>
      <c r="O25" s="234">
        <f>ROUND(E25*N25,2)</f>
        <v>3.25</v>
      </c>
      <c r="P25" s="234">
        <v>0</v>
      </c>
      <c r="Q25" s="234">
        <f>ROUND(E25*P25,2)</f>
        <v>0</v>
      </c>
      <c r="R25" s="235"/>
      <c r="S25" s="235" t="s">
        <v>116</v>
      </c>
      <c r="T25" s="235" t="s">
        <v>116</v>
      </c>
      <c r="U25" s="235">
        <v>0.96499999999999997</v>
      </c>
      <c r="V25" s="235">
        <f>ROUND(E25*U25,2)</f>
        <v>1.49</v>
      </c>
      <c r="W25" s="235"/>
      <c r="X25" s="235" t="s">
        <v>117</v>
      </c>
      <c r="Y25" s="235" t="s">
        <v>118</v>
      </c>
      <c r="Z25" s="214"/>
      <c r="AA25" s="214"/>
      <c r="AB25" s="214"/>
      <c r="AC25" s="214"/>
      <c r="AD25" s="214"/>
      <c r="AE25" s="214"/>
      <c r="AF25" s="214"/>
      <c r="AG25" s="214" t="s">
        <v>119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31"/>
      <c r="B26" s="232"/>
      <c r="C26" s="270" t="s">
        <v>148</v>
      </c>
      <c r="D26" s="237"/>
      <c r="E26" s="238"/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4"/>
      <c r="AA26" s="214"/>
      <c r="AB26" s="214"/>
      <c r="AC26" s="214"/>
      <c r="AD26" s="214"/>
      <c r="AE26" s="214"/>
      <c r="AF26" s="214"/>
      <c r="AG26" s="214" t="s">
        <v>124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3" x14ac:dyDescent="0.2">
      <c r="A27" s="231"/>
      <c r="B27" s="232"/>
      <c r="C27" s="270" t="s">
        <v>149</v>
      </c>
      <c r="D27" s="237"/>
      <c r="E27" s="238">
        <v>1.4742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4"/>
      <c r="AA27" s="214"/>
      <c r="AB27" s="214"/>
      <c r="AC27" s="214"/>
      <c r="AD27" s="214"/>
      <c r="AE27" s="214"/>
      <c r="AF27" s="214"/>
      <c r="AG27" s="214" t="s">
        <v>124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31"/>
      <c r="B28" s="232"/>
      <c r="C28" s="270" t="s">
        <v>150</v>
      </c>
      <c r="D28" s="237"/>
      <c r="E28" s="238">
        <v>7.4999999999999997E-2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4"/>
      <c r="AA28" s="214"/>
      <c r="AB28" s="214"/>
      <c r="AC28" s="214"/>
      <c r="AD28" s="214"/>
      <c r="AE28" s="214"/>
      <c r="AF28" s="214"/>
      <c r="AG28" s="214" t="s">
        <v>124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54">
        <v>10</v>
      </c>
      <c r="B29" s="255" t="s">
        <v>151</v>
      </c>
      <c r="C29" s="269" t="s">
        <v>152</v>
      </c>
      <c r="D29" s="256" t="s">
        <v>122</v>
      </c>
      <c r="E29" s="257">
        <v>8.9330999999999996</v>
      </c>
      <c r="F29" s="258"/>
      <c r="G29" s="259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12</v>
      </c>
      <c r="M29" s="235">
        <f>G29*(1+L29/100)</f>
        <v>0</v>
      </c>
      <c r="N29" s="234">
        <v>2.5249999999999999</v>
      </c>
      <c r="O29" s="234">
        <f>ROUND(E29*N29,2)</f>
        <v>22.56</v>
      </c>
      <c r="P29" s="234">
        <v>0</v>
      </c>
      <c r="Q29" s="234">
        <f>ROUND(E29*P29,2)</f>
        <v>0</v>
      </c>
      <c r="R29" s="235"/>
      <c r="S29" s="235" t="s">
        <v>116</v>
      </c>
      <c r="T29" s="235" t="s">
        <v>116</v>
      </c>
      <c r="U29" s="235">
        <v>0.48</v>
      </c>
      <c r="V29" s="235">
        <f>ROUND(E29*U29,2)</f>
        <v>4.29</v>
      </c>
      <c r="W29" s="235"/>
      <c r="X29" s="235" t="s">
        <v>117</v>
      </c>
      <c r="Y29" s="235" t="s">
        <v>118</v>
      </c>
      <c r="Z29" s="214"/>
      <c r="AA29" s="214"/>
      <c r="AB29" s="214"/>
      <c r="AC29" s="214"/>
      <c r="AD29" s="214"/>
      <c r="AE29" s="214"/>
      <c r="AF29" s="214"/>
      <c r="AG29" s="214" t="s">
        <v>119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2" x14ac:dyDescent="0.2">
      <c r="A30" s="231"/>
      <c r="B30" s="232"/>
      <c r="C30" s="270" t="s">
        <v>153</v>
      </c>
      <c r="D30" s="237"/>
      <c r="E30" s="238">
        <v>8.1081000000000003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4"/>
      <c r="AA30" s="214"/>
      <c r="AB30" s="214"/>
      <c r="AC30" s="214"/>
      <c r="AD30" s="214"/>
      <c r="AE30" s="214"/>
      <c r="AF30" s="214"/>
      <c r="AG30" s="214" t="s">
        <v>124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31"/>
      <c r="B31" s="232"/>
      <c r="C31" s="270" t="s">
        <v>154</v>
      </c>
      <c r="D31" s="237"/>
      <c r="E31" s="238">
        <v>0.82499999999999996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124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54">
        <v>11</v>
      </c>
      <c r="B32" s="255" t="s">
        <v>155</v>
      </c>
      <c r="C32" s="269" t="s">
        <v>156</v>
      </c>
      <c r="D32" s="256" t="s">
        <v>157</v>
      </c>
      <c r="E32" s="257">
        <v>0.77168999999999999</v>
      </c>
      <c r="F32" s="258"/>
      <c r="G32" s="259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12</v>
      </c>
      <c r="M32" s="235">
        <f>G32*(1+L32/100)</f>
        <v>0</v>
      </c>
      <c r="N32" s="234">
        <v>1.0249299999999999</v>
      </c>
      <c r="O32" s="234">
        <f>ROUND(E32*N32,2)</f>
        <v>0.79</v>
      </c>
      <c r="P32" s="234">
        <v>0</v>
      </c>
      <c r="Q32" s="234">
        <f>ROUND(E32*P32,2)</f>
        <v>0</v>
      </c>
      <c r="R32" s="235"/>
      <c r="S32" s="235" t="s">
        <v>116</v>
      </c>
      <c r="T32" s="235" t="s">
        <v>116</v>
      </c>
      <c r="U32" s="235">
        <v>23.530999999999999</v>
      </c>
      <c r="V32" s="235">
        <f>ROUND(E32*U32,2)</f>
        <v>18.16</v>
      </c>
      <c r="W32" s="235"/>
      <c r="X32" s="235" t="s">
        <v>117</v>
      </c>
      <c r="Y32" s="235" t="s">
        <v>118</v>
      </c>
      <c r="Z32" s="214"/>
      <c r="AA32" s="214"/>
      <c r="AB32" s="214"/>
      <c r="AC32" s="214"/>
      <c r="AD32" s="214"/>
      <c r="AE32" s="214"/>
      <c r="AF32" s="214"/>
      <c r="AG32" s="214" t="s">
        <v>119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31"/>
      <c r="B33" s="232"/>
      <c r="C33" s="271" t="s">
        <v>158</v>
      </c>
      <c r="D33" s="239"/>
      <c r="E33" s="240"/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4"/>
      <c r="AA33" s="214"/>
      <c r="AB33" s="214"/>
      <c r="AC33" s="214"/>
      <c r="AD33" s="214"/>
      <c r="AE33" s="214"/>
      <c r="AF33" s="214"/>
      <c r="AG33" s="214" t="s">
        <v>124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3" x14ac:dyDescent="0.2">
      <c r="A34" s="231"/>
      <c r="B34" s="232"/>
      <c r="C34" s="272" t="s">
        <v>159</v>
      </c>
      <c r="D34" s="239"/>
      <c r="E34" s="240">
        <v>36.854999999999997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4"/>
      <c r="AA34" s="214"/>
      <c r="AB34" s="214"/>
      <c r="AC34" s="214"/>
      <c r="AD34" s="214"/>
      <c r="AE34" s="214"/>
      <c r="AF34" s="214"/>
      <c r="AG34" s="214" t="s">
        <v>124</v>
      </c>
      <c r="AH34" s="214">
        <v>2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31"/>
      <c r="B35" s="232"/>
      <c r="C35" s="272" t="s">
        <v>160</v>
      </c>
      <c r="D35" s="239"/>
      <c r="E35" s="240">
        <v>1.5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124</v>
      </c>
      <c r="AH35" s="214">
        <v>2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31"/>
      <c r="B36" s="232"/>
      <c r="C36" s="273" t="s">
        <v>161</v>
      </c>
      <c r="D36" s="241"/>
      <c r="E36" s="242">
        <v>38.354999999999997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124</v>
      </c>
      <c r="AH36" s="214">
        <v>3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31"/>
      <c r="B37" s="232"/>
      <c r="C37" s="271" t="s">
        <v>162</v>
      </c>
      <c r="D37" s="239"/>
      <c r="E37" s="240"/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124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31"/>
      <c r="B38" s="232"/>
      <c r="C38" s="270" t="s">
        <v>163</v>
      </c>
      <c r="D38" s="237"/>
      <c r="E38" s="238"/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124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31"/>
      <c r="B39" s="232"/>
      <c r="C39" s="270" t="s">
        <v>164</v>
      </c>
      <c r="D39" s="237"/>
      <c r="E39" s="238">
        <v>0.20513000000000001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4"/>
      <c r="AA39" s="214"/>
      <c r="AB39" s="214"/>
      <c r="AC39" s="214"/>
      <c r="AD39" s="214"/>
      <c r="AE39" s="214"/>
      <c r="AF39" s="214"/>
      <c r="AG39" s="214" t="s">
        <v>124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31"/>
      <c r="B40" s="232"/>
      <c r="C40" s="270" t="s">
        <v>165</v>
      </c>
      <c r="D40" s="237"/>
      <c r="E40" s="238">
        <v>0.35282000000000002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4"/>
      <c r="AA40" s="214"/>
      <c r="AB40" s="214"/>
      <c r="AC40" s="214"/>
      <c r="AD40" s="214"/>
      <c r="AE40" s="214"/>
      <c r="AF40" s="214"/>
      <c r="AG40" s="214" t="s">
        <v>124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31"/>
      <c r="B41" s="232"/>
      <c r="C41" s="274" t="s">
        <v>166</v>
      </c>
      <c r="D41" s="243"/>
      <c r="E41" s="244">
        <v>0.13949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124</v>
      </c>
      <c r="AH41" s="214">
        <v>4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3" x14ac:dyDescent="0.2">
      <c r="A42" s="231"/>
      <c r="B42" s="232"/>
      <c r="C42" s="270" t="s">
        <v>167</v>
      </c>
      <c r="D42" s="237"/>
      <c r="E42" s="238">
        <v>7.4249999999999997E-2</v>
      </c>
      <c r="F42" s="235"/>
      <c r="G42" s="235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35"/>
      <c r="Z42" s="214"/>
      <c r="AA42" s="214"/>
      <c r="AB42" s="214"/>
      <c r="AC42" s="214"/>
      <c r="AD42" s="214"/>
      <c r="AE42" s="214"/>
      <c r="AF42" s="214"/>
      <c r="AG42" s="214" t="s">
        <v>124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54">
        <v>12</v>
      </c>
      <c r="B43" s="255" t="s">
        <v>168</v>
      </c>
      <c r="C43" s="269" t="s">
        <v>169</v>
      </c>
      <c r="D43" s="256" t="s">
        <v>170</v>
      </c>
      <c r="E43" s="257">
        <v>21.6</v>
      </c>
      <c r="F43" s="258"/>
      <c r="G43" s="259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12</v>
      </c>
      <c r="M43" s="235">
        <f>G43*(1+L43/100)</f>
        <v>0</v>
      </c>
      <c r="N43" s="234">
        <v>1.2E-4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116</v>
      </c>
      <c r="T43" s="235" t="s">
        <v>116</v>
      </c>
      <c r="U43" s="235">
        <v>1.18</v>
      </c>
      <c r="V43" s="235">
        <f>ROUND(E43*U43,2)</f>
        <v>25.49</v>
      </c>
      <c r="W43" s="235"/>
      <c r="X43" s="235" t="s">
        <v>117</v>
      </c>
      <c r="Y43" s="235" t="s">
        <v>118</v>
      </c>
      <c r="Z43" s="214"/>
      <c r="AA43" s="214"/>
      <c r="AB43" s="214"/>
      <c r="AC43" s="214"/>
      <c r="AD43" s="214"/>
      <c r="AE43" s="214"/>
      <c r="AF43" s="214"/>
      <c r="AG43" s="214" t="s">
        <v>119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2" x14ac:dyDescent="0.2">
      <c r="A44" s="231"/>
      <c r="B44" s="232"/>
      <c r="C44" s="270" t="s">
        <v>171</v>
      </c>
      <c r="D44" s="237"/>
      <c r="E44" s="238">
        <v>21.6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4"/>
      <c r="AA44" s="214"/>
      <c r="AB44" s="214"/>
      <c r="AC44" s="214"/>
      <c r="AD44" s="214"/>
      <c r="AE44" s="214"/>
      <c r="AF44" s="214"/>
      <c r="AG44" s="214" t="s">
        <v>124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7" t="s">
        <v>111</v>
      </c>
      <c r="B45" s="248" t="s">
        <v>64</v>
      </c>
      <c r="C45" s="267" t="s">
        <v>65</v>
      </c>
      <c r="D45" s="249"/>
      <c r="E45" s="250"/>
      <c r="F45" s="251"/>
      <c r="G45" s="252">
        <f>SUMIF(AG46:AG67,"&lt;&gt;NOR",G46:G67)</f>
        <v>0</v>
      </c>
      <c r="H45" s="246"/>
      <c r="I45" s="246">
        <f>SUM(I46:I67)</f>
        <v>0</v>
      </c>
      <c r="J45" s="246"/>
      <c r="K45" s="246">
        <f>SUM(K46:K67)</f>
        <v>0</v>
      </c>
      <c r="L45" s="246"/>
      <c r="M45" s="246">
        <f>SUM(M46:M67)</f>
        <v>0</v>
      </c>
      <c r="N45" s="245"/>
      <c r="O45" s="245">
        <f>SUM(O46:O67)</f>
        <v>119.52000000000001</v>
      </c>
      <c r="P45" s="245"/>
      <c r="Q45" s="245">
        <f>SUM(Q46:Q67)</f>
        <v>0</v>
      </c>
      <c r="R45" s="246"/>
      <c r="S45" s="246"/>
      <c r="T45" s="246"/>
      <c r="U45" s="246"/>
      <c r="V45" s="246">
        <f>SUM(V46:V67)</f>
        <v>747.06</v>
      </c>
      <c r="W45" s="246"/>
      <c r="X45" s="246"/>
      <c r="Y45" s="246"/>
      <c r="AG45" t="s">
        <v>112</v>
      </c>
    </row>
    <row r="46" spans="1:60" outlineLevel="1" x14ac:dyDescent="0.2">
      <c r="A46" s="254">
        <v>13</v>
      </c>
      <c r="B46" s="255" t="s">
        <v>172</v>
      </c>
      <c r="C46" s="269" t="s">
        <v>173</v>
      </c>
      <c r="D46" s="256" t="s">
        <v>122</v>
      </c>
      <c r="E46" s="257">
        <v>38.417999999999999</v>
      </c>
      <c r="F46" s="258"/>
      <c r="G46" s="259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12</v>
      </c>
      <c r="M46" s="235">
        <f>G46*(1+L46/100)</f>
        <v>0</v>
      </c>
      <c r="N46" s="234">
        <v>2.5301300000000002</v>
      </c>
      <c r="O46" s="234">
        <f>ROUND(E46*N46,2)</f>
        <v>97.2</v>
      </c>
      <c r="P46" s="234">
        <v>0</v>
      </c>
      <c r="Q46" s="234">
        <f>ROUND(E46*P46,2)</f>
        <v>0</v>
      </c>
      <c r="R46" s="235"/>
      <c r="S46" s="235" t="s">
        <v>116</v>
      </c>
      <c r="T46" s="235" t="s">
        <v>116</v>
      </c>
      <c r="U46" s="235">
        <v>1.21</v>
      </c>
      <c r="V46" s="235">
        <f>ROUND(E46*U46,2)</f>
        <v>46.49</v>
      </c>
      <c r="W46" s="235"/>
      <c r="X46" s="235" t="s">
        <v>117</v>
      </c>
      <c r="Y46" s="235" t="s">
        <v>118</v>
      </c>
      <c r="Z46" s="214"/>
      <c r="AA46" s="214"/>
      <c r="AB46" s="214"/>
      <c r="AC46" s="214"/>
      <c r="AD46" s="214"/>
      <c r="AE46" s="214"/>
      <c r="AF46" s="214"/>
      <c r="AG46" s="214" t="s">
        <v>119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2" x14ac:dyDescent="0.2">
      <c r="A47" s="231"/>
      <c r="B47" s="232"/>
      <c r="C47" s="270" t="s">
        <v>174</v>
      </c>
      <c r="D47" s="237"/>
      <c r="E47" s="238">
        <v>8.6074999999999999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124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3" x14ac:dyDescent="0.2">
      <c r="A48" s="231"/>
      <c r="B48" s="232"/>
      <c r="C48" s="270" t="s">
        <v>175</v>
      </c>
      <c r="D48" s="237"/>
      <c r="E48" s="238">
        <v>7.7824999999999998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4"/>
      <c r="AA48" s="214"/>
      <c r="AB48" s="214"/>
      <c r="AC48" s="214"/>
      <c r="AD48" s="214"/>
      <c r="AE48" s="214"/>
      <c r="AF48" s="214"/>
      <c r="AG48" s="214" t="s">
        <v>124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3" x14ac:dyDescent="0.2">
      <c r="A49" s="231"/>
      <c r="B49" s="232"/>
      <c r="C49" s="270" t="s">
        <v>176</v>
      </c>
      <c r="D49" s="237"/>
      <c r="E49" s="238">
        <v>9.3049999999999997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124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3" x14ac:dyDescent="0.2">
      <c r="A50" s="231"/>
      <c r="B50" s="232"/>
      <c r="C50" s="270" t="s">
        <v>177</v>
      </c>
      <c r="D50" s="237"/>
      <c r="E50" s="238">
        <v>6.32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4"/>
      <c r="AA50" s="214"/>
      <c r="AB50" s="214"/>
      <c r="AC50" s="214"/>
      <c r="AD50" s="214"/>
      <c r="AE50" s="214"/>
      <c r="AF50" s="214"/>
      <c r="AG50" s="214" t="s">
        <v>124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31"/>
      <c r="B51" s="232"/>
      <c r="C51" s="274" t="s">
        <v>178</v>
      </c>
      <c r="D51" s="243"/>
      <c r="E51" s="244">
        <v>6.4029999999999996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124</v>
      </c>
      <c r="AH51" s="214">
        <v>4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54">
        <v>14</v>
      </c>
      <c r="B52" s="255" t="s">
        <v>179</v>
      </c>
      <c r="C52" s="269" t="s">
        <v>180</v>
      </c>
      <c r="D52" s="256" t="s">
        <v>115</v>
      </c>
      <c r="E52" s="257">
        <v>307.34399999999999</v>
      </c>
      <c r="F52" s="258"/>
      <c r="G52" s="259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12</v>
      </c>
      <c r="M52" s="235">
        <f>G52*(1+L52/100)</f>
        <v>0</v>
      </c>
      <c r="N52" s="234">
        <v>6.0310000000000002E-2</v>
      </c>
      <c r="O52" s="234">
        <f>ROUND(E52*N52,2)</f>
        <v>18.54</v>
      </c>
      <c r="P52" s="234">
        <v>0</v>
      </c>
      <c r="Q52" s="234">
        <f>ROUND(E52*P52,2)</f>
        <v>0</v>
      </c>
      <c r="R52" s="235"/>
      <c r="S52" s="235" t="s">
        <v>116</v>
      </c>
      <c r="T52" s="235" t="s">
        <v>116</v>
      </c>
      <c r="U52" s="235">
        <v>0.85</v>
      </c>
      <c r="V52" s="235">
        <f>ROUND(E52*U52,2)</f>
        <v>261.24</v>
      </c>
      <c r="W52" s="235"/>
      <c r="X52" s="235" t="s">
        <v>117</v>
      </c>
      <c r="Y52" s="235" t="s">
        <v>118</v>
      </c>
      <c r="Z52" s="214"/>
      <c r="AA52" s="214"/>
      <c r="AB52" s="214"/>
      <c r="AC52" s="214"/>
      <c r="AD52" s="214"/>
      <c r="AE52" s="214"/>
      <c r="AF52" s="214"/>
      <c r="AG52" s="214" t="s">
        <v>119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2" x14ac:dyDescent="0.2">
      <c r="A53" s="231"/>
      <c r="B53" s="232"/>
      <c r="C53" s="270" t="s">
        <v>181</v>
      </c>
      <c r="D53" s="237"/>
      <c r="E53" s="238">
        <v>34.43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124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3" x14ac:dyDescent="0.2">
      <c r="A54" s="231"/>
      <c r="B54" s="232"/>
      <c r="C54" s="270" t="s">
        <v>182</v>
      </c>
      <c r="D54" s="237"/>
      <c r="E54" s="238">
        <v>31.13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124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3" x14ac:dyDescent="0.2">
      <c r="A55" s="231"/>
      <c r="B55" s="232"/>
      <c r="C55" s="270" t="s">
        <v>183</v>
      </c>
      <c r="D55" s="237"/>
      <c r="E55" s="238">
        <v>37.22</v>
      </c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4"/>
      <c r="AA55" s="214"/>
      <c r="AB55" s="214"/>
      <c r="AC55" s="214"/>
      <c r="AD55" s="214"/>
      <c r="AE55" s="214"/>
      <c r="AF55" s="214"/>
      <c r="AG55" s="214" t="s">
        <v>124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3" x14ac:dyDescent="0.2">
      <c r="A56" s="231"/>
      <c r="B56" s="232"/>
      <c r="C56" s="270" t="s">
        <v>184</v>
      </c>
      <c r="D56" s="237"/>
      <c r="E56" s="238">
        <v>25.28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124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3" x14ac:dyDescent="0.2">
      <c r="A57" s="231"/>
      <c r="B57" s="232"/>
      <c r="C57" s="274" t="s">
        <v>185</v>
      </c>
      <c r="D57" s="243"/>
      <c r="E57" s="244">
        <v>179.28399999999999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124</v>
      </c>
      <c r="AH57" s="214">
        <v>4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54">
        <v>15</v>
      </c>
      <c r="B58" s="255" t="s">
        <v>186</v>
      </c>
      <c r="C58" s="269" t="s">
        <v>187</v>
      </c>
      <c r="D58" s="256" t="s">
        <v>115</v>
      </c>
      <c r="E58" s="257">
        <v>307.34399999999999</v>
      </c>
      <c r="F58" s="258"/>
      <c r="G58" s="259">
        <f>ROUND(E58*F58,2)</f>
        <v>0</v>
      </c>
      <c r="H58" s="236"/>
      <c r="I58" s="235">
        <f>ROUND(E58*H58,2)</f>
        <v>0</v>
      </c>
      <c r="J58" s="236"/>
      <c r="K58" s="235">
        <f>ROUND(E58*J58,2)</f>
        <v>0</v>
      </c>
      <c r="L58" s="235">
        <v>12</v>
      </c>
      <c r="M58" s="235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5"/>
      <c r="S58" s="235" t="s">
        <v>116</v>
      </c>
      <c r="T58" s="235" t="s">
        <v>116</v>
      </c>
      <c r="U58" s="235">
        <v>0.35</v>
      </c>
      <c r="V58" s="235">
        <f>ROUND(E58*U58,2)</f>
        <v>107.57</v>
      </c>
      <c r="W58" s="235"/>
      <c r="X58" s="235" t="s">
        <v>117</v>
      </c>
      <c r="Y58" s="235" t="s">
        <v>118</v>
      </c>
      <c r="Z58" s="214"/>
      <c r="AA58" s="214"/>
      <c r="AB58" s="214"/>
      <c r="AC58" s="214"/>
      <c r="AD58" s="214"/>
      <c r="AE58" s="214"/>
      <c r="AF58" s="214"/>
      <c r="AG58" s="214" t="s">
        <v>119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31"/>
      <c r="B59" s="232"/>
      <c r="C59" s="270" t="s">
        <v>188</v>
      </c>
      <c r="D59" s="237"/>
      <c r="E59" s="238">
        <v>307.34399999999999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124</v>
      </c>
      <c r="AH59" s="214">
        <v>5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54">
        <v>16</v>
      </c>
      <c r="B60" s="255" t="s">
        <v>189</v>
      </c>
      <c r="C60" s="269" t="s">
        <v>190</v>
      </c>
      <c r="D60" s="256" t="s">
        <v>157</v>
      </c>
      <c r="E60" s="257">
        <v>3.4576199999999999</v>
      </c>
      <c r="F60" s="258"/>
      <c r="G60" s="259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12</v>
      </c>
      <c r="M60" s="235">
        <f>G60*(1+L60/100)</f>
        <v>0</v>
      </c>
      <c r="N60" s="234">
        <v>1.0202899999999999</v>
      </c>
      <c r="O60" s="234">
        <f>ROUND(E60*N60,2)</f>
        <v>3.53</v>
      </c>
      <c r="P60" s="234">
        <v>0</v>
      </c>
      <c r="Q60" s="234">
        <f>ROUND(E60*P60,2)</f>
        <v>0</v>
      </c>
      <c r="R60" s="235"/>
      <c r="S60" s="235" t="s">
        <v>116</v>
      </c>
      <c r="T60" s="235" t="s">
        <v>116</v>
      </c>
      <c r="U60" s="235">
        <v>25.271000000000001</v>
      </c>
      <c r="V60" s="235">
        <f>ROUND(E60*U60,2)</f>
        <v>87.38</v>
      </c>
      <c r="W60" s="235"/>
      <c r="X60" s="235" t="s">
        <v>117</v>
      </c>
      <c r="Y60" s="235" t="s">
        <v>118</v>
      </c>
      <c r="Z60" s="214"/>
      <c r="AA60" s="214"/>
      <c r="AB60" s="214"/>
      <c r="AC60" s="214"/>
      <c r="AD60" s="214"/>
      <c r="AE60" s="214"/>
      <c r="AF60" s="214"/>
      <c r="AG60" s="214" t="s">
        <v>119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31"/>
      <c r="B61" s="232"/>
      <c r="C61" s="270" t="s">
        <v>191</v>
      </c>
      <c r="D61" s="237"/>
      <c r="E61" s="238"/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124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31"/>
      <c r="B62" s="232"/>
      <c r="C62" s="270" t="s">
        <v>192</v>
      </c>
      <c r="D62" s="237"/>
      <c r="E62" s="238">
        <v>3.4576199999999999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4"/>
      <c r="AA62" s="214"/>
      <c r="AB62" s="214"/>
      <c r="AC62" s="214"/>
      <c r="AD62" s="214"/>
      <c r="AE62" s="214"/>
      <c r="AF62" s="214"/>
      <c r="AG62" s="214" t="s">
        <v>124</v>
      </c>
      <c r="AH62" s="214">
        <v>5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54">
        <v>17</v>
      </c>
      <c r="B63" s="255" t="s">
        <v>193</v>
      </c>
      <c r="C63" s="269" t="s">
        <v>194</v>
      </c>
      <c r="D63" s="256" t="s">
        <v>170</v>
      </c>
      <c r="E63" s="257">
        <v>136.5</v>
      </c>
      <c r="F63" s="258"/>
      <c r="G63" s="259">
        <f>ROUND(E63*F63,2)</f>
        <v>0</v>
      </c>
      <c r="H63" s="236"/>
      <c r="I63" s="235">
        <f>ROUND(E63*H63,2)</f>
        <v>0</v>
      </c>
      <c r="J63" s="236"/>
      <c r="K63" s="235">
        <f>ROUND(E63*J63,2)</f>
        <v>0</v>
      </c>
      <c r="L63" s="235">
        <v>12</v>
      </c>
      <c r="M63" s="235">
        <f>G63*(1+L63/100)</f>
        <v>0</v>
      </c>
      <c r="N63" s="234">
        <v>1.1800000000000001E-3</v>
      </c>
      <c r="O63" s="234">
        <f>ROUND(E63*N63,2)</f>
        <v>0.16</v>
      </c>
      <c r="P63" s="234">
        <v>0</v>
      </c>
      <c r="Q63" s="234">
        <f>ROUND(E63*P63,2)</f>
        <v>0</v>
      </c>
      <c r="R63" s="235"/>
      <c r="S63" s="235" t="s">
        <v>195</v>
      </c>
      <c r="T63" s="235" t="s">
        <v>195</v>
      </c>
      <c r="U63" s="235">
        <v>1.1499999999999999</v>
      </c>
      <c r="V63" s="235">
        <f>ROUND(E63*U63,2)</f>
        <v>156.97999999999999</v>
      </c>
      <c r="W63" s="235"/>
      <c r="X63" s="235" t="s">
        <v>117</v>
      </c>
      <c r="Y63" s="235" t="s">
        <v>118</v>
      </c>
      <c r="Z63" s="214"/>
      <c r="AA63" s="214"/>
      <c r="AB63" s="214"/>
      <c r="AC63" s="214"/>
      <c r="AD63" s="214"/>
      <c r="AE63" s="214"/>
      <c r="AF63" s="214"/>
      <c r="AG63" s="214" t="s">
        <v>119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31"/>
      <c r="B64" s="232"/>
      <c r="C64" s="270" t="s">
        <v>196</v>
      </c>
      <c r="D64" s="237"/>
      <c r="E64" s="238">
        <v>136.5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35"/>
      <c r="Z64" s="214"/>
      <c r="AA64" s="214"/>
      <c r="AB64" s="214"/>
      <c r="AC64" s="214"/>
      <c r="AD64" s="214"/>
      <c r="AE64" s="214"/>
      <c r="AF64" s="214"/>
      <c r="AG64" s="214" t="s">
        <v>124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54">
        <v>18</v>
      </c>
      <c r="B65" s="255" t="s">
        <v>197</v>
      </c>
      <c r="C65" s="269" t="s">
        <v>198</v>
      </c>
      <c r="D65" s="256" t="s">
        <v>115</v>
      </c>
      <c r="E65" s="257">
        <v>364.1465</v>
      </c>
      <c r="F65" s="258"/>
      <c r="G65" s="259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12</v>
      </c>
      <c r="M65" s="235">
        <f>G65*(1+L65/100)</f>
        <v>0</v>
      </c>
      <c r="N65" s="234">
        <v>2.4000000000000001E-4</v>
      </c>
      <c r="O65" s="234">
        <f>ROUND(E65*N65,2)</f>
        <v>0.09</v>
      </c>
      <c r="P65" s="234">
        <v>0</v>
      </c>
      <c r="Q65" s="234">
        <f>ROUND(E65*P65,2)</f>
        <v>0</v>
      </c>
      <c r="R65" s="235"/>
      <c r="S65" s="235" t="s">
        <v>116</v>
      </c>
      <c r="T65" s="235" t="s">
        <v>116</v>
      </c>
      <c r="U65" s="235">
        <v>0.24</v>
      </c>
      <c r="V65" s="235">
        <f>ROUND(E65*U65,2)</f>
        <v>87.4</v>
      </c>
      <c r="W65" s="235"/>
      <c r="X65" s="235" t="s">
        <v>117</v>
      </c>
      <c r="Y65" s="235" t="s">
        <v>118</v>
      </c>
      <c r="Z65" s="214"/>
      <c r="AA65" s="214"/>
      <c r="AB65" s="214"/>
      <c r="AC65" s="214"/>
      <c r="AD65" s="214"/>
      <c r="AE65" s="214"/>
      <c r="AF65" s="214"/>
      <c r="AG65" s="214" t="s">
        <v>119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33.75" outlineLevel="2" x14ac:dyDescent="0.2">
      <c r="A66" s="231"/>
      <c r="B66" s="232"/>
      <c r="C66" s="270" t="s">
        <v>199</v>
      </c>
      <c r="D66" s="237"/>
      <c r="E66" s="238">
        <v>56.802500000000002</v>
      </c>
      <c r="F66" s="235"/>
      <c r="G66" s="235"/>
      <c r="H66" s="235"/>
      <c r="I66" s="235"/>
      <c r="J66" s="235"/>
      <c r="K66" s="235"/>
      <c r="L66" s="235"/>
      <c r="M66" s="235"/>
      <c r="N66" s="234"/>
      <c r="O66" s="234"/>
      <c r="P66" s="234"/>
      <c r="Q66" s="234"/>
      <c r="R66" s="235"/>
      <c r="S66" s="235"/>
      <c r="T66" s="235"/>
      <c r="U66" s="235"/>
      <c r="V66" s="235"/>
      <c r="W66" s="235"/>
      <c r="X66" s="235"/>
      <c r="Y66" s="235"/>
      <c r="Z66" s="214"/>
      <c r="AA66" s="214"/>
      <c r="AB66" s="214"/>
      <c r="AC66" s="214"/>
      <c r="AD66" s="214"/>
      <c r="AE66" s="214"/>
      <c r="AF66" s="214"/>
      <c r="AG66" s="214" t="s">
        <v>124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31"/>
      <c r="B67" s="232"/>
      <c r="C67" s="270" t="s">
        <v>188</v>
      </c>
      <c r="D67" s="237"/>
      <c r="E67" s="238">
        <v>307.34399999999999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124</v>
      </c>
      <c r="AH67" s="214">
        <v>5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247" t="s">
        <v>111</v>
      </c>
      <c r="B68" s="248" t="s">
        <v>66</v>
      </c>
      <c r="C68" s="267" t="s">
        <v>67</v>
      </c>
      <c r="D68" s="249"/>
      <c r="E68" s="250"/>
      <c r="F68" s="251"/>
      <c r="G68" s="252">
        <f>SUMIF(AG69:AG79,"&lt;&gt;NOR",G69:G79)</f>
        <v>0</v>
      </c>
      <c r="H68" s="246"/>
      <c r="I68" s="246">
        <f>SUM(I69:I79)</f>
        <v>0</v>
      </c>
      <c r="J68" s="246"/>
      <c r="K68" s="246">
        <f>SUM(K69:K79)</f>
        <v>0</v>
      </c>
      <c r="L68" s="246"/>
      <c r="M68" s="246">
        <f>SUM(M69:M79)</f>
        <v>0</v>
      </c>
      <c r="N68" s="245"/>
      <c r="O68" s="245">
        <f>SUM(O69:O79)</f>
        <v>6.3599999999999994</v>
      </c>
      <c r="P68" s="245"/>
      <c r="Q68" s="245">
        <f>SUM(Q69:Q79)</f>
        <v>0</v>
      </c>
      <c r="R68" s="246"/>
      <c r="S68" s="246"/>
      <c r="T68" s="246"/>
      <c r="U68" s="246"/>
      <c r="V68" s="246">
        <f>SUM(V69:V79)</f>
        <v>4.2300000000000004</v>
      </c>
      <c r="W68" s="246"/>
      <c r="X68" s="246"/>
      <c r="Y68" s="246"/>
      <c r="AG68" t="s">
        <v>112</v>
      </c>
    </row>
    <row r="69" spans="1:60" outlineLevel="1" x14ac:dyDescent="0.2">
      <c r="A69" s="254">
        <v>19</v>
      </c>
      <c r="B69" s="255" t="s">
        <v>200</v>
      </c>
      <c r="C69" s="269" t="s">
        <v>201</v>
      </c>
      <c r="D69" s="256" t="s">
        <v>115</v>
      </c>
      <c r="E69" s="257">
        <v>7</v>
      </c>
      <c r="F69" s="258"/>
      <c r="G69" s="259">
        <f>ROUND(E69*F69,2)</f>
        <v>0</v>
      </c>
      <c r="H69" s="236"/>
      <c r="I69" s="235">
        <f>ROUND(E69*H69,2)</f>
        <v>0</v>
      </c>
      <c r="J69" s="236"/>
      <c r="K69" s="235">
        <f>ROUND(E69*J69,2)</f>
        <v>0</v>
      </c>
      <c r="L69" s="235">
        <v>12</v>
      </c>
      <c r="M69" s="235">
        <f>G69*(1+L69/100)</f>
        <v>0</v>
      </c>
      <c r="N69" s="234">
        <v>0.23</v>
      </c>
      <c r="O69" s="234">
        <f>ROUND(E69*N69,2)</f>
        <v>1.61</v>
      </c>
      <c r="P69" s="234">
        <v>0</v>
      </c>
      <c r="Q69" s="234">
        <f>ROUND(E69*P69,2)</f>
        <v>0</v>
      </c>
      <c r="R69" s="235"/>
      <c r="S69" s="235" t="s">
        <v>116</v>
      </c>
      <c r="T69" s="235" t="s">
        <v>116</v>
      </c>
      <c r="U69" s="235">
        <v>2.3E-2</v>
      </c>
      <c r="V69" s="235">
        <f>ROUND(E69*U69,2)</f>
        <v>0.16</v>
      </c>
      <c r="W69" s="235"/>
      <c r="X69" s="235" t="s">
        <v>117</v>
      </c>
      <c r="Y69" s="235" t="s">
        <v>118</v>
      </c>
      <c r="Z69" s="214"/>
      <c r="AA69" s="214"/>
      <c r="AB69" s="214"/>
      <c r="AC69" s="214"/>
      <c r="AD69" s="214"/>
      <c r="AE69" s="214"/>
      <c r="AF69" s="214"/>
      <c r="AG69" s="214" t="s">
        <v>119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31"/>
      <c r="B70" s="232"/>
      <c r="C70" s="270" t="s">
        <v>202</v>
      </c>
      <c r="D70" s="237"/>
      <c r="E70" s="238">
        <v>7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124</v>
      </c>
      <c r="AH70" s="214">
        <v>5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54">
        <v>20</v>
      </c>
      <c r="B71" s="255" t="s">
        <v>203</v>
      </c>
      <c r="C71" s="269" t="s">
        <v>204</v>
      </c>
      <c r="D71" s="256" t="s">
        <v>115</v>
      </c>
      <c r="E71" s="257">
        <v>7</v>
      </c>
      <c r="F71" s="258"/>
      <c r="G71" s="259">
        <f>ROUND(E71*F71,2)</f>
        <v>0</v>
      </c>
      <c r="H71" s="236"/>
      <c r="I71" s="235">
        <f>ROUND(E71*H71,2)</f>
        <v>0</v>
      </c>
      <c r="J71" s="236"/>
      <c r="K71" s="235">
        <f>ROUND(E71*J71,2)</f>
        <v>0</v>
      </c>
      <c r="L71" s="235">
        <v>12</v>
      </c>
      <c r="M71" s="235">
        <f>G71*(1+L71/100)</f>
        <v>0</v>
      </c>
      <c r="N71" s="234">
        <v>0.378</v>
      </c>
      <c r="O71" s="234">
        <f>ROUND(E71*N71,2)</f>
        <v>2.65</v>
      </c>
      <c r="P71" s="234">
        <v>0</v>
      </c>
      <c r="Q71" s="234">
        <f>ROUND(E71*P71,2)</f>
        <v>0</v>
      </c>
      <c r="R71" s="235"/>
      <c r="S71" s="235" t="s">
        <v>116</v>
      </c>
      <c r="T71" s="235" t="s">
        <v>116</v>
      </c>
      <c r="U71" s="235">
        <v>2.5999999999999999E-2</v>
      </c>
      <c r="V71" s="235">
        <f>ROUND(E71*U71,2)</f>
        <v>0.18</v>
      </c>
      <c r="W71" s="235"/>
      <c r="X71" s="235" t="s">
        <v>117</v>
      </c>
      <c r="Y71" s="235" t="s">
        <v>118</v>
      </c>
      <c r="Z71" s="214"/>
      <c r="AA71" s="214"/>
      <c r="AB71" s="214"/>
      <c r="AC71" s="214"/>
      <c r="AD71" s="214"/>
      <c r="AE71" s="214"/>
      <c r="AF71" s="214"/>
      <c r="AG71" s="214" t="s">
        <v>119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31"/>
      <c r="B72" s="232"/>
      <c r="C72" s="270" t="s">
        <v>202</v>
      </c>
      <c r="D72" s="237"/>
      <c r="E72" s="238">
        <v>7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4"/>
      <c r="AA72" s="214"/>
      <c r="AB72" s="214"/>
      <c r="AC72" s="214"/>
      <c r="AD72" s="214"/>
      <c r="AE72" s="214"/>
      <c r="AF72" s="214"/>
      <c r="AG72" s="214" t="s">
        <v>124</v>
      </c>
      <c r="AH72" s="214">
        <v>5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54">
        <v>21</v>
      </c>
      <c r="B73" s="255" t="s">
        <v>205</v>
      </c>
      <c r="C73" s="269" t="s">
        <v>206</v>
      </c>
      <c r="D73" s="256" t="s">
        <v>115</v>
      </c>
      <c r="E73" s="257">
        <v>7</v>
      </c>
      <c r="F73" s="258"/>
      <c r="G73" s="259">
        <f>ROUND(E73*F73,2)</f>
        <v>0</v>
      </c>
      <c r="H73" s="236"/>
      <c r="I73" s="235">
        <f>ROUND(E73*H73,2)</f>
        <v>0</v>
      </c>
      <c r="J73" s="236"/>
      <c r="K73" s="235">
        <f>ROUND(E73*J73,2)</f>
        <v>0</v>
      </c>
      <c r="L73" s="235">
        <v>12</v>
      </c>
      <c r="M73" s="235">
        <f>G73*(1+L73/100)</f>
        <v>0</v>
      </c>
      <c r="N73" s="234">
        <v>7.3899999999999993E-2</v>
      </c>
      <c r="O73" s="234">
        <f>ROUND(E73*N73,2)</f>
        <v>0.52</v>
      </c>
      <c r="P73" s="234">
        <v>0</v>
      </c>
      <c r="Q73" s="234">
        <f>ROUND(E73*P73,2)</f>
        <v>0</v>
      </c>
      <c r="R73" s="235"/>
      <c r="S73" s="235" t="s">
        <v>116</v>
      </c>
      <c r="T73" s="235" t="s">
        <v>116</v>
      </c>
      <c r="U73" s="235">
        <v>0.47799999999999998</v>
      </c>
      <c r="V73" s="235">
        <f>ROUND(E73*U73,2)</f>
        <v>3.35</v>
      </c>
      <c r="W73" s="235"/>
      <c r="X73" s="235" t="s">
        <v>117</v>
      </c>
      <c r="Y73" s="235" t="s">
        <v>118</v>
      </c>
      <c r="Z73" s="214"/>
      <c r="AA73" s="214"/>
      <c r="AB73" s="214"/>
      <c r="AC73" s="214"/>
      <c r="AD73" s="214"/>
      <c r="AE73" s="214"/>
      <c r="AF73" s="214"/>
      <c r="AG73" s="214" t="s">
        <v>119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31"/>
      <c r="B74" s="232"/>
      <c r="C74" s="270" t="s">
        <v>207</v>
      </c>
      <c r="D74" s="237"/>
      <c r="E74" s="238">
        <v>7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124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33.75" outlineLevel="1" x14ac:dyDescent="0.2">
      <c r="A75" s="254">
        <v>22</v>
      </c>
      <c r="B75" s="255" t="s">
        <v>208</v>
      </c>
      <c r="C75" s="269" t="s">
        <v>209</v>
      </c>
      <c r="D75" s="256" t="s">
        <v>170</v>
      </c>
      <c r="E75" s="257">
        <v>2</v>
      </c>
      <c r="F75" s="258"/>
      <c r="G75" s="259">
        <f>ROUND(E75*F75,2)</f>
        <v>0</v>
      </c>
      <c r="H75" s="236"/>
      <c r="I75" s="235">
        <f>ROUND(E75*H75,2)</f>
        <v>0</v>
      </c>
      <c r="J75" s="236"/>
      <c r="K75" s="235">
        <f>ROUND(E75*J75,2)</f>
        <v>0</v>
      </c>
      <c r="L75" s="235">
        <v>12</v>
      </c>
      <c r="M75" s="235">
        <f>G75*(1+L75/100)</f>
        <v>0</v>
      </c>
      <c r="N75" s="234">
        <v>0.22133</v>
      </c>
      <c r="O75" s="234">
        <f>ROUND(E75*N75,2)</f>
        <v>0.44</v>
      </c>
      <c r="P75" s="234">
        <v>0</v>
      </c>
      <c r="Q75" s="234">
        <f>ROUND(E75*P75,2)</f>
        <v>0</v>
      </c>
      <c r="R75" s="235"/>
      <c r="S75" s="235" t="s">
        <v>116</v>
      </c>
      <c r="T75" s="235" t="s">
        <v>116</v>
      </c>
      <c r="U75" s="235">
        <v>0.27</v>
      </c>
      <c r="V75" s="235">
        <f>ROUND(E75*U75,2)</f>
        <v>0.54</v>
      </c>
      <c r="W75" s="235"/>
      <c r="X75" s="235" t="s">
        <v>117</v>
      </c>
      <c r="Y75" s="235" t="s">
        <v>118</v>
      </c>
      <c r="Z75" s="214"/>
      <c r="AA75" s="214"/>
      <c r="AB75" s="214"/>
      <c r="AC75" s="214"/>
      <c r="AD75" s="214"/>
      <c r="AE75" s="214"/>
      <c r="AF75" s="214"/>
      <c r="AG75" s="214" t="s">
        <v>119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31"/>
      <c r="B76" s="232"/>
      <c r="C76" s="270" t="s">
        <v>210</v>
      </c>
      <c r="D76" s="237"/>
      <c r="E76" s="238">
        <v>2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124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54">
        <v>23</v>
      </c>
      <c r="B77" s="255" t="s">
        <v>211</v>
      </c>
      <c r="C77" s="269" t="s">
        <v>212</v>
      </c>
      <c r="D77" s="256" t="s">
        <v>115</v>
      </c>
      <c r="E77" s="257">
        <v>7.7</v>
      </c>
      <c r="F77" s="258"/>
      <c r="G77" s="259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12</v>
      </c>
      <c r="M77" s="235">
        <f>G77*(1+L77/100)</f>
        <v>0</v>
      </c>
      <c r="N77" s="234">
        <v>0.14799999999999999</v>
      </c>
      <c r="O77" s="234">
        <f>ROUND(E77*N77,2)</f>
        <v>1.1399999999999999</v>
      </c>
      <c r="P77" s="234">
        <v>0</v>
      </c>
      <c r="Q77" s="234">
        <f>ROUND(E77*P77,2)</f>
        <v>0</v>
      </c>
      <c r="R77" s="235" t="s">
        <v>143</v>
      </c>
      <c r="S77" s="235" t="s">
        <v>116</v>
      </c>
      <c r="T77" s="235" t="s">
        <v>116</v>
      </c>
      <c r="U77" s="235">
        <v>0</v>
      </c>
      <c r="V77" s="235">
        <f>ROUND(E77*U77,2)</f>
        <v>0</v>
      </c>
      <c r="W77" s="235"/>
      <c r="X77" s="235" t="s">
        <v>144</v>
      </c>
      <c r="Y77" s="235" t="s">
        <v>118</v>
      </c>
      <c r="Z77" s="214"/>
      <c r="AA77" s="214"/>
      <c r="AB77" s="214"/>
      <c r="AC77" s="214"/>
      <c r="AD77" s="214"/>
      <c r="AE77" s="214"/>
      <c r="AF77" s="214"/>
      <c r="AG77" s="214" t="s">
        <v>145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31"/>
      <c r="B78" s="232"/>
      <c r="C78" s="270" t="s">
        <v>202</v>
      </c>
      <c r="D78" s="237"/>
      <c r="E78" s="238">
        <v>7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4"/>
      <c r="AA78" s="214"/>
      <c r="AB78" s="214"/>
      <c r="AC78" s="214"/>
      <c r="AD78" s="214"/>
      <c r="AE78" s="214"/>
      <c r="AF78" s="214"/>
      <c r="AG78" s="214" t="s">
        <v>124</v>
      </c>
      <c r="AH78" s="214">
        <v>5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31"/>
      <c r="B79" s="232"/>
      <c r="C79" s="274" t="s">
        <v>213</v>
      </c>
      <c r="D79" s="243"/>
      <c r="E79" s="244">
        <v>0.7</v>
      </c>
      <c r="F79" s="235"/>
      <c r="G79" s="235"/>
      <c r="H79" s="235"/>
      <c r="I79" s="235"/>
      <c r="J79" s="235"/>
      <c r="K79" s="235"/>
      <c r="L79" s="235"/>
      <c r="M79" s="235"/>
      <c r="N79" s="234"/>
      <c r="O79" s="234"/>
      <c r="P79" s="234"/>
      <c r="Q79" s="234"/>
      <c r="R79" s="235"/>
      <c r="S79" s="235"/>
      <c r="T79" s="235"/>
      <c r="U79" s="235"/>
      <c r="V79" s="235"/>
      <c r="W79" s="235"/>
      <c r="X79" s="235"/>
      <c r="Y79" s="235"/>
      <c r="Z79" s="214"/>
      <c r="AA79" s="214"/>
      <c r="AB79" s="214"/>
      <c r="AC79" s="214"/>
      <c r="AD79" s="214"/>
      <c r="AE79" s="214"/>
      <c r="AF79" s="214"/>
      <c r="AG79" s="214" t="s">
        <v>124</v>
      </c>
      <c r="AH79" s="214">
        <v>4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2">
      <c r="A80" s="247" t="s">
        <v>111</v>
      </c>
      <c r="B80" s="248" t="s">
        <v>68</v>
      </c>
      <c r="C80" s="267" t="s">
        <v>69</v>
      </c>
      <c r="D80" s="249"/>
      <c r="E80" s="250"/>
      <c r="F80" s="251"/>
      <c r="G80" s="252">
        <f>SUMIF(AG81:AG86,"&lt;&gt;NOR",G81:G86)</f>
        <v>0</v>
      </c>
      <c r="H80" s="246"/>
      <c r="I80" s="246">
        <f>SUM(I81:I86)</f>
        <v>0</v>
      </c>
      <c r="J80" s="246"/>
      <c r="K80" s="246">
        <f>SUM(K81:K86)</f>
        <v>0</v>
      </c>
      <c r="L80" s="246"/>
      <c r="M80" s="246">
        <f>SUM(M81:M86)</f>
        <v>0</v>
      </c>
      <c r="N80" s="245"/>
      <c r="O80" s="245">
        <f>SUM(O81:O86)</f>
        <v>0</v>
      </c>
      <c r="P80" s="245"/>
      <c r="Q80" s="245">
        <f>SUM(Q81:Q86)</f>
        <v>0</v>
      </c>
      <c r="R80" s="246"/>
      <c r="S80" s="246"/>
      <c r="T80" s="246"/>
      <c r="U80" s="246"/>
      <c r="V80" s="246">
        <f>SUM(V81:V86)</f>
        <v>5.04</v>
      </c>
      <c r="W80" s="246"/>
      <c r="X80" s="246"/>
      <c r="Y80" s="246"/>
      <c r="AG80" t="s">
        <v>112</v>
      </c>
    </row>
    <row r="81" spans="1:60" ht="22.5" outlineLevel="1" x14ac:dyDescent="0.2">
      <c r="A81" s="254">
        <v>24</v>
      </c>
      <c r="B81" s="255" t="s">
        <v>214</v>
      </c>
      <c r="C81" s="269" t="s">
        <v>215</v>
      </c>
      <c r="D81" s="256" t="s">
        <v>170</v>
      </c>
      <c r="E81" s="257">
        <v>25.2</v>
      </c>
      <c r="F81" s="258"/>
      <c r="G81" s="259">
        <f>ROUND(E81*F81,2)</f>
        <v>0</v>
      </c>
      <c r="H81" s="236"/>
      <c r="I81" s="235">
        <f>ROUND(E81*H81,2)</f>
        <v>0</v>
      </c>
      <c r="J81" s="236"/>
      <c r="K81" s="235">
        <f>ROUND(E81*J81,2)</f>
        <v>0</v>
      </c>
      <c r="L81" s="235">
        <v>12</v>
      </c>
      <c r="M81" s="235">
        <f>G81*(1+L81/100)</f>
        <v>0</v>
      </c>
      <c r="N81" s="234">
        <v>1E-4</v>
      </c>
      <c r="O81" s="234">
        <f>ROUND(E81*N81,2)</f>
        <v>0</v>
      </c>
      <c r="P81" s="234">
        <v>0</v>
      </c>
      <c r="Q81" s="234">
        <f>ROUND(E81*P81,2)</f>
        <v>0</v>
      </c>
      <c r="R81" s="235"/>
      <c r="S81" s="235" t="s">
        <v>116</v>
      </c>
      <c r="T81" s="235" t="s">
        <v>116</v>
      </c>
      <c r="U81" s="235">
        <v>5.5E-2</v>
      </c>
      <c r="V81" s="235">
        <f>ROUND(E81*U81,2)</f>
        <v>1.39</v>
      </c>
      <c r="W81" s="235"/>
      <c r="X81" s="235" t="s">
        <v>117</v>
      </c>
      <c r="Y81" s="235" t="s">
        <v>118</v>
      </c>
      <c r="Z81" s="214"/>
      <c r="AA81" s="214"/>
      <c r="AB81" s="214"/>
      <c r="AC81" s="214"/>
      <c r="AD81" s="214"/>
      <c r="AE81" s="214"/>
      <c r="AF81" s="214"/>
      <c r="AG81" s="214" t="s">
        <v>119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31"/>
      <c r="B82" s="232"/>
      <c r="C82" s="270" t="s">
        <v>216</v>
      </c>
      <c r="D82" s="237"/>
      <c r="E82" s="238">
        <v>25.2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4"/>
      <c r="AA82" s="214"/>
      <c r="AB82" s="214"/>
      <c r="AC82" s="214"/>
      <c r="AD82" s="214"/>
      <c r="AE82" s="214"/>
      <c r="AF82" s="214"/>
      <c r="AG82" s="214" t="s">
        <v>124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54">
        <v>25</v>
      </c>
      <c r="B83" s="255" t="s">
        <v>217</v>
      </c>
      <c r="C83" s="269" t="s">
        <v>218</v>
      </c>
      <c r="D83" s="256" t="s">
        <v>115</v>
      </c>
      <c r="E83" s="257">
        <v>3.15</v>
      </c>
      <c r="F83" s="258"/>
      <c r="G83" s="259">
        <f>ROUND(E83*F83,2)</f>
        <v>0</v>
      </c>
      <c r="H83" s="236"/>
      <c r="I83" s="235">
        <f>ROUND(E83*H83,2)</f>
        <v>0</v>
      </c>
      <c r="J83" s="236"/>
      <c r="K83" s="235">
        <f>ROUND(E83*J83,2)</f>
        <v>0</v>
      </c>
      <c r="L83" s="235">
        <v>12</v>
      </c>
      <c r="M83" s="235">
        <f>G83*(1+L83/100)</f>
        <v>0</v>
      </c>
      <c r="N83" s="234">
        <v>6.9999999999999999E-4</v>
      </c>
      <c r="O83" s="234">
        <f>ROUND(E83*N83,2)</f>
        <v>0</v>
      </c>
      <c r="P83" s="234">
        <v>0</v>
      </c>
      <c r="Q83" s="234">
        <f>ROUND(E83*P83,2)</f>
        <v>0</v>
      </c>
      <c r="R83" s="235"/>
      <c r="S83" s="235" t="s">
        <v>116</v>
      </c>
      <c r="T83" s="235" t="s">
        <v>116</v>
      </c>
      <c r="U83" s="235">
        <v>0.2</v>
      </c>
      <c r="V83" s="235">
        <f>ROUND(E83*U83,2)</f>
        <v>0.63</v>
      </c>
      <c r="W83" s="235"/>
      <c r="X83" s="235" t="s">
        <v>117</v>
      </c>
      <c r="Y83" s="235" t="s">
        <v>118</v>
      </c>
      <c r="Z83" s="214"/>
      <c r="AA83" s="214"/>
      <c r="AB83" s="214"/>
      <c r="AC83" s="214"/>
      <c r="AD83" s="214"/>
      <c r="AE83" s="214"/>
      <c r="AF83" s="214"/>
      <c r="AG83" s="214" t="s">
        <v>119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31"/>
      <c r="B84" s="232"/>
      <c r="C84" s="270" t="s">
        <v>219</v>
      </c>
      <c r="D84" s="237"/>
      <c r="E84" s="238">
        <v>3.15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4"/>
      <c r="AA84" s="214"/>
      <c r="AB84" s="214"/>
      <c r="AC84" s="214"/>
      <c r="AD84" s="214"/>
      <c r="AE84" s="214"/>
      <c r="AF84" s="214"/>
      <c r="AG84" s="214" t="s">
        <v>124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1" x14ac:dyDescent="0.2">
      <c r="A85" s="254">
        <v>26</v>
      </c>
      <c r="B85" s="255" t="s">
        <v>220</v>
      </c>
      <c r="C85" s="269" t="s">
        <v>221</v>
      </c>
      <c r="D85" s="256" t="s">
        <v>170</v>
      </c>
      <c r="E85" s="257">
        <v>25.2</v>
      </c>
      <c r="F85" s="258"/>
      <c r="G85" s="259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12</v>
      </c>
      <c r="M85" s="235">
        <f>G85*(1+L85/100)</f>
        <v>0</v>
      </c>
      <c r="N85" s="234">
        <v>2.0000000000000002E-5</v>
      </c>
      <c r="O85" s="234">
        <f>ROUND(E85*N85,2)</f>
        <v>0</v>
      </c>
      <c r="P85" s="234">
        <v>0</v>
      </c>
      <c r="Q85" s="234">
        <f>ROUND(E85*P85,2)</f>
        <v>0</v>
      </c>
      <c r="R85" s="235"/>
      <c r="S85" s="235" t="s">
        <v>222</v>
      </c>
      <c r="T85" s="235" t="s">
        <v>223</v>
      </c>
      <c r="U85" s="235">
        <v>0.12</v>
      </c>
      <c r="V85" s="235">
        <f>ROUND(E85*U85,2)</f>
        <v>3.02</v>
      </c>
      <c r="W85" s="235"/>
      <c r="X85" s="235" t="s">
        <v>117</v>
      </c>
      <c r="Y85" s="235" t="s">
        <v>118</v>
      </c>
      <c r="Z85" s="214"/>
      <c r="AA85" s="214"/>
      <c r="AB85" s="214"/>
      <c r="AC85" s="214"/>
      <c r="AD85" s="214"/>
      <c r="AE85" s="214"/>
      <c r="AF85" s="214"/>
      <c r="AG85" s="214" t="s">
        <v>119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31"/>
      <c r="B86" s="232"/>
      <c r="C86" s="270" t="s">
        <v>224</v>
      </c>
      <c r="D86" s="237"/>
      <c r="E86" s="238">
        <v>25.2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124</v>
      </c>
      <c r="AH86" s="214">
        <v>5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47" t="s">
        <v>111</v>
      </c>
      <c r="B87" s="248" t="s">
        <v>70</v>
      </c>
      <c r="C87" s="267" t="s">
        <v>71</v>
      </c>
      <c r="D87" s="249"/>
      <c r="E87" s="250"/>
      <c r="F87" s="251"/>
      <c r="G87" s="252">
        <f>SUMIF(AG88:AG94,"&lt;&gt;NOR",G88:G94)</f>
        <v>0</v>
      </c>
      <c r="H87" s="246"/>
      <c r="I87" s="246">
        <f>SUM(I88:I94)</f>
        <v>0</v>
      </c>
      <c r="J87" s="246"/>
      <c r="K87" s="246">
        <f>SUM(K88:K94)</f>
        <v>0</v>
      </c>
      <c r="L87" s="246"/>
      <c r="M87" s="246">
        <f>SUM(M88:M94)</f>
        <v>0</v>
      </c>
      <c r="N87" s="245"/>
      <c r="O87" s="245">
        <f>SUM(O88:O94)</f>
        <v>0.19</v>
      </c>
      <c r="P87" s="245"/>
      <c r="Q87" s="245">
        <f>SUM(Q88:Q94)</f>
        <v>73.37</v>
      </c>
      <c r="R87" s="246"/>
      <c r="S87" s="246"/>
      <c r="T87" s="246"/>
      <c r="U87" s="246"/>
      <c r="V87" s="246">
        <f>SUM(V88:V94)</f>
        <v>539.97</v>
      </c>
      <c r="W87" s="246"/>
      <c r="X87" s="246"/>
      <c r="Y87" s="246"/>
      <c r="AG87" t="s">
        <v>112</v>
      </c>
    </row>
    <row r="88" spans="1:60" outlineLevel="1" x14ac:dyDescent="0.2">
      <c r="A88" s="254">
        <v>27</v>
      </c>
      <c r="B88" s="255" t="s">
        <v>225</v>
      </c>
      <c r="C88" s="269" t="s">
        <v>226</v>
      </c>
      <c r="D88" s="256" t="s">
        <v>170</v>
      </c>
      <c r="E88" s="257">
        <v>2</v>
      </c>
      <c r="F88" s="258"/>
      <c r="G88" s="259">
        <f>ROUND(E88*F88,2)</f>
        <v>0</v>
      </c>
      <c r="H88" s="236"/>
      <c r="I88" s="235">
        <f>ROUND(E88*H88,2)</f>
        <v>0</v>
      </c>
      <c r="J88" s="236"/>
      <c r="K88" s="235">
        <f>ROUND(E88*J88,2)</f>
        <v>0</v>
      </c>
      <c r="L88" s="235">
        <v>12</v>
      </c>
      <c r="M88" s="235">
        <f>G88*(1+L88/100)</f>
        <v>0</v>
      </c>
      <c r="N88" s="234">
        <v>0</v>
      </c>
      <c r="O88" s="234">
        <f>ROUND(E88*N88,2)</f>
        <v>0</v>
      </c>
      <c r="P88" s="234">
        <v>0.22</v>
      </c>
      <c r="Q88" s="234">
        <f>ROUND(E88*P88,2)</f>
        <v>0.44</v>
      </c>
      <c r="R88" s="235"/>
      <c r="S88" s="235" t="s">
        <v>116</v>
      </c>
      <c r="T88" s="235" t="s">
        <v>116</v>
      </c>
      <c r="U88" s="235">
        <v>0.14299999999999999</v>
      </c>
      <c r="V88" s="235">
        <f>ROUND(E88*U88,2)</f>
        <v>0.28999999999999998</v>
      </c>
      <c r="W88" s="235"/>
      <c r="X88" s="235" t="s">
        <v>117</v>
      </c>
      <c r="Y88" s="235" t="s">
        <v>118</v>
      </c>
      <c r="Z88" s="214"/>
      <c r="AA88" s="214"/>
      <c r="AB88" s="214"/>
      <c r="AC88" s="214"/>
      <c r="AD88" s="214"/>
      <c r="AE88" s="214"/>
      <c r="AF88" s="214"/>
      <c r="AG88" s="214" t="s">
        <v>119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31"/>
      <c r="B89" s="232"/>
      <c r="C89" s="270" t="s">
        <v>210</v>
      </c>
      <c r="D89" s="237"/>
      <c r="E89" s="238">
        <v>2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124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54">
        <v>28</v>
      </c>
      <c r="B90" s="255" t="s">
        <v>227</v>
      </c>
      <c r="C90" s="269" t="s">
        <v>228</v>
      </c>
      <c r="D90" s="256" t="s">
        <v>122</v>
      </c>
      <c r="E90" s="257">
        <v>29.172000000000001</v>
      </c>
      <c r="F90" s="258"/>
      <c r="G90" s="259">
        <f>ROUND(E90*F90,2)</f>
        <v>0</v>
      </c>
      <c r="H90" s="236"/>
      <c r="I90" s="235">
        <f>ROUND(E90*H90,2)</f>
        <v>0</v>
      </c>
      <c r="J90" s="236"/>
      <c r="K90" s="235">
        <f>ROUND(E90*J90,2)</f>
        <v>0</v>
      </c>
      <c r="L90" s="235">
        <v>12</v>
      </c>
      <c r="M90" s="235">
        <f>G90*(1+L90/100)</f>
        <v>0</v>
      </c>
      <c r="N90" s="234">
        <v>1.47E-3</v>
      </c>
      <c r="O90" s="234">
        <f>ROUND(E90*N90,2)</f>
        <v>0.04</v>
      </c>
      <c r="P90" s="234">
        <v>2.4</v>
      </c>
      <c r="Q90" s="234">
        <f>ROUND(E90*P90,2)</f>
        <v>70.010000000000005</v>
      </c>
      <c r="R90" s="235"/>
      <c r="S90" s="235" t="s">
        <v>116</v>
      </c>
      <c r="T90" s="235" t="s">
        <v>116</v>
      </c>
      <c r="U90" s="235">
        <v>8.5</v>
      </c>
      <c r="V90" s="235">
        <f>ROUND(E90*U90,2)</f>
        <v>247.96</v>
      </c>
      <c r="W90" s="235"/>
      <c r="X90" s="235" t="s">
        <v>117</v>
      </c>
      <c r="Y90" s="235" t="s">
        <v>118</v>
      </c>
      <c r="Z90" s="214"/>
      <c r="AA90" s="214"/>
      <c r="AB90" s="214"/>
      <c r="AC90" s="214"/>
      <c r="AD90" s="214"/>
      <c r="AE90" s="214"/>
      <c r="AF90" s="214"/>
      <c r="AG90" s="214" t="s">
        <v>119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2" x14ac:dyDescent="0.2">
      <c r="A91" s="231"/>
      <c r="B91" s="232"/>
      <c r="C91" s="270" t="s">
        <v>229</v>
      </c>
      <c r="D91" s="237"/>
      <c r="E91" s="238">
        <v>24.31</v>
      </c>
      <c r="F91" s="235"/>
      <c r="G91" s="235"/>
      <c r="H91" s="235"/>
      <c r="I91" s="235"/>
      <c r="J91" s="235"/>
      <c r="K91" s="235"/>
      <c r="L91" s="235"/>
      <c r="M91" s="235"/>
      <c r="N91" s="234"/>
      <c r="O91" s="234"/>
      <c r="P91" s="234"/>
      <c r="Q91" s="234"/>
      <c r="R91" s="235"/>
      <c r="S91" s="235"/>
      <c r="T91" s="235"/>
      <c r="U91" s="235"/>
      <c r="V91" s="235"/>
      <c r="W91" s="235"/>
      <c r="X91" s="235"/>
      <c r="Y91" s="235"/>
      <c r="Z91" s="214"/>
      <c r="AA91" s="214"/>
      <c r="AB91" s="214"/>
      <c r="AC91" s="214"/>
      <c r="AD91" s="214"/>
      <c r="AE91" s="214"/>
      <c r="AF91" s="214"/>
      <c r="AG91" s="214" t="s">
        <v>124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2">
      <c r="A92" s="231"/>
      <c r="B92" s="232"/>
      <c r="C92" s="274" t="s">
        <v>230</v>
      </c>
      <c r="D92" s="243"/>
      <c r="E92" s="244">
        <v>4.8620000000000001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124</v>
      </c>
      <c r="AH92" s="214">
        <v>4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54">
        <v>29</v>
      </c>
      <c r="B93" s="255" t="s">
        <v>231</v>
      </c>
      <c r="C93" s="269" t="s">
        <v>232</v>
      </c>
      <c r="D93" s="256" t="s">
        <v>142</v>
      </c>
      <c r="E93" s="257">
        <v>2917.2</v>
      </c>
      <c r="F93" s="258"/>
      <c r="G93" s="259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12</v>
      </c>
      <c r="M93" s="235">
        <f>G93*(1+L93/100)</f>
        <v>0</v>
      </c>
      <c r="N93" s="234">
        <v>5.0000000000000002E-5</v>
      </c>
      <c r="O93" s="234">
        <f>ROUND(E93*N93,2)</f>
        <v>0.15</v>
      </c>
      <c r="P93" s="234">
        <v>1E-3</v>
      </c>
      <c r="Q93" s="234">
        <f>ROUND(E93*P93,2)</f>
        <v>2.92</v>
      </c>
      <c r="R93" s="235"/>
      <c r="S93" s="235" t="s">
        <v>116</v>
      </c>
      <c r="T93" s="235" t="s">
        <v>116</v>
      </c>
      <c r="U93" s="235">
        <v>0.1</v>
      </c>
      <c r="V93" s="235">
        <f>ROUND(E93*U93,2)</f>
        <v>291.72000000000003</v>
      </c>
      <c r="W93" s="235"/>
      <c r="X93" s="235" t="s">
        <v>117</v>
      </c>
      <c r="Y93" s="235" t="s">
        <v>118</v>
      </c>
      <c r="Z93" s="214"/>
      <c r="AA93" s="214"/>
      <c r="AB93" s="214"/>
      <c r="AC93" s="214"/>
      <c r="AD93" s="214"/>
      <c r="AE93" s="214"/>
      <c r="AF93" s="214"/>
      <c r="AG93" s="214" t="s">
        <v>119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2" x14ac:dyDescent="0.2">
      <c r="A94" s="231"/>
      <c r="B94" s="232"/>
      <c r="C94" s="270" t="s">
        <v>233</v>
      </c>
      <c r="D94" s="237"/>
      <c r="E94" s="238">
        <v>2917.2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35"/>
      <c r="Z94" s="214"/>
      <c r="AA94" s="214"/>
      <c r="AB94" s="214"/>
      <c r="AC94" s="214"/>
      <c r="AD94" s="214"/>
      <c r="AE94" s="214"/>
      <c r="AF94" s="214"/>
      <c r="AG94" s="214" t="s">
        <v>124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x14ac:dyDescent="0.2">
      <c r="A95" s="247" t="s">
        <v>111</v>
      </c>
      <c r="B95" s="248" t="s">
        <v>72</v>
      </c>
      <c r="C95" s="267" t="s">
        <v>73</v>
      </c>
      <c r="D95" s="249"/>
      <c r="E95" s="250"/>
      <c r="F95" s="251"/>
      <c r="G95" s="252">
        <f>SUMIF(AG96:AG96,"&lt;&gt;NOR",G96:G96)</f>
        <v>0</v>
      </c>
      <c r="H95" s="246"/>
      <c r="I95" s="246">
        <f>SUM(I96:I96)</f>
        <v>0</v>
      </c>
      <c r="J95" s="246"/>
      <c r="K95" s="246">
        <f>SUM(K96:K96)</f>
        <v>0</v>
      </c>
      <c r="L95" s="246"/>
      <c r="M95" s="246">
        <f>SUM(M96:M96)</f>
        <v>0</v>
      </c>
      <c r="N95" s="245"/>
      <c r="O95" s="245">
        <f>SUM(O96:O96)</f>
        <v>0</v>
      </c>
      <c r="P95" s="245"/>
      <c r="Q95" s="245">
        <f>SUM(Q96:Q96)</f>
        <v>0</v>
      </c>
      <c r="R95" s="246"/>
      <c r="S95" s="246"/>
      <c r="T95" s="246"/>
      <c r="U95" s="246"/>
      <c r="V95" s="246">
        <f>SUM(V96:V96)</f>
        <v>143.30000000000001</v>
      </c>
      <c r="W95" s="246"/>
      <c r="X95" s="246"/>
      <c r="Y95" s="246"/>
      <c r="AG95" t="s">
        <v>112</v>
      </c>
    </row>
    <row r="96" spans="1:60" outlineLevel="1" x14ac:dyDescent="0.2">
      <c r="A96" s="260">
        <v>30</v>
      </c>
      <c r="B96" s="261" t="s">
        <v>234</v>
      </c>
      <c r="C96" s="268" t="s">
        <v>235</v>
      </c>
      <c r="D96" s="262" t="s">
        <v>157</v>
      </c>
      <c r="E96" s="263">
        <v>152.69213999999999</v>
      </c>
      <c r="F96" s="264"/>
      <c r="G96" s="265">
        <f>ROUND(E96*F96,2)</f>
        <v>0</v>
      </c>
      <c r="H96" s="236"/>
      <c r="I96" s="235">
        <f>ROUND(E96*H96,2)</f>
        <v>0</v>
      </c>
      <c r="J96" s="236"/>
      <c r="K96" s="235">
        <f>ROUND(E96*J96,2)</f>
        <v>0</v>
      </c>
      <c r="L96" s="235">
        <v>12</v>
      </c>
      <c r="M96" s="235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5"/>
      <c r="S96" s="235" t="s">
        <v>116</v>
      </c>
      <c r="T96" s="235" t="s">
        <v>116</v>
      </c>
      <c r="U96" s="235">
        <v>0.9385</v>
      </c>
      <c r="V96" s="235">
        <f>ROUND(E96*U96,2)</f>
        <v>143.30000000000001</v>
      </c>
      <c r="W96" s="235"/>
      <c r="X96" s="235" t="s">
        <v>236</v>
      </c>
      <c r="Y96" s="235" t="s">
        <v>118</v>
      </c>
      <c r="Z96" s="214"/>
      <c r="AA96" s="214"/>
      <c r="AB96" s="214"/>
      <c r="AC96" s="214"/>
      <c r="AD96" s="214"/>
      <c r="AE96" s="214"/>
      <c r="AF96" s="214"/>
      <c r="AG96" s="214" t="s">
        <v>237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47" t="s">
        <v>111</v>
      </c>
      <c r="B97" s="248" t="s">
        <v>74</v>
      </c>
      <c r="C97" s="267" t="s">
        <v>75</v>
      </c>
      <c r="D97" s="249"/>
      <c r="E97" s="250"/>
      <c r="F97" s="251"/>
      <c r="G97" s="252">
        <f>SUMIF(AG98:AG100,"&lt;&gt;NOR",G98:G100)</f>
        <v>0</v>
      </c>
      <c r="H97" s="246"/>
      <c r="I97" s="246">
        <f>SUM(I98:I100)</f>
        <v>0</v>
      </c>
      <c r="J97" s="246"/>
      <c r="K97" s="246">
        <f>SUM(K98:K100)</f>
        <v>0</v>
      </c>
      <c r="L97" s="246"/>
      <c r="M97" s="246">
        <f>SUM(M98:M100)</f>
        <v>0</v>
      </c>
      <c r="N97" s="245"/>
      <c r="O97" s="245">
        <f>SUM(O98:O100)</f>
        <v>0.09</v>
      </c>
      <c r="P97" s="245"/>
      <c r="Q97" s="245">
        <f>SUM(Q98:Q100)</f>
        <v>0</v>
      </c>
      <c r="R97" s="246"/>
      <c r="S97" s="246"/>
      <c r="T97" s="246"/>
      <c r="U97" s="246"/>
      <c r="V97" s="246">
        <f>SUM(V98:V100)</f>
        <v>11.81</v>
      </c>
      <c r="W97" s="246"/>
      <c r="X97" s="246"/>
      <c r="Y97" s="246"/>
      <c r="AG97" t="s">
        <v>112</v>
      </c>
    </row>
    <row r="98" spans="1:60" ht="22.5" outlineLevel="1" x14ac:dyDescent="0.2">
      <c r="A98" s="254">
        <v>31</v>
      </c>
      <c r="B98" s="255" t="s">
        <v>238</v>
      </c>
      <c r="C98" s="269" t="s">
        <v>239</v>
      </c>
      <c r="D98" s="256" t="s">
        <v>115</v>
      </c>
      <c r="E98" s="257">
        <v>90.884</v>
      </c>
      <c r="F98" s="258"/>
      <c r="G98" s="259">
        <f>ROUND(E98*F98,2)</f>
        <v>0</v>
      </c>
      <c r="H98" s="236"/>
      <c r="I98" s="235">
        <f>ROUND(E98*H98,2)</f>
        <v>0</v>
      </c>
      <c r="J98" s="236"/>
      <c r="K98" s="235">
        <f>ROUND(E98*J98,2)</f>
        <v>0</v>
      </c>
      <c r="L98" s="235">
        <v>12</v>
      </c>
      <c r="M98" s="235">
        <f>G98*(1+L98/100)</f>
        <v>0</v>
      </c>
      <c r="N98" s="234">
        <v>9.5E-4</v>
      </c>
      <c r="O98" s="234">
        <f>ROUND(E98*N98,2)</f>
        <v>0.09</v>
      </c>
      <c r="P98" s="234">
        <v>0</v>
      </c>
      <c r="Q98" s="234">
        <f>ROUND(E98*P98,2)</f>
        <v>0</v>
      </c>
      <c r="R98" s="235"/>
      <c r="S98" s="235" t="s">
        <v>116</v>
      </c>
      <c r="T98" s="235" t="s">
        <v>116</v>
      </c>
      <c r="U98" s="235">
        <v>0.13</v>
      </c>
      <c r="V98" s="235">
        <f>ROUND(E98*U98,2)</f>
        <v>11.81</v>
      </c>
      <c r="W98" s="235"/>
      <c r="X98" s="235" t="s">
        <v>117</v>
      </c>
      <c r="Y98" s="235" t="s">
        <v>118</v>
      </c>
      <c r="Z98" s="214"/>
      <c r="AA98" s="214"/>
      <c r="AB98" s="214"/>
      <c r="AC98" s="214"/>
      <c r="AD98" s="214"/>
      <c r="AE98" s="214"/>
      <c r="AF98" s="214"/>
      <c r="AG98" s="214" t="s">
        <v>119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33.75" outlineLevel="2" x14ac:dyDescent="0.2">
      <c r="A99" s="231"/>
      <c r="B99" s="232"/>
      <c r="C99" s="270" t="s">
        <v>240</v>
      </c>
      <c r="D99" s="237"/>
      <c r="E99" s="238">
        <v>90.884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4"/>
      <c r="AA99" s="214"/>
      <c r="AB99" s="214"/>
      <c r="AC99" s="214"/>
      <c r="AD99" s="214"/>
      <c r="AE99" s="214"/>
      <c r="AF99" s="214"/>
      <c r="AG99" s="214" t="s">
        <v>124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>
        <v>32</v>
      </c>
      <c r="B100" s="232" t="s">
        <v>241</v>
      </c>
      <c r="C100" s="275" t="s">
        <v>242</v>
      </c>
      <c r="D100" s="233" t="s">
        <v>0</v>
      </c>
      <c r="E100" s="266"/>
      <c r="F100" s="236"/>
      <c r="G100" s="235">
        <f>ROUND(E100*F100,2)</f>
        <v>0</v>
      </c>
      <c r="H100" s="236"/>
      <c r="I100" s="235">
        <f>ROUND(E100*H100,2)</f>
        <v>0</v>
      </c>
      <c r="J100" s="236"/>
      <c r="K100" s="235">
        <f>ROUND(E100*J100,2)</f>
        <v>0</v>
      </c>
      <c r="L100" s="235">
        <v>12</v>
      </c>
      <c r="M100" s="235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5"/>
      <c r="S100" s="235" t="s">
        <v>116</v>
      </c>
      <c r="T100" s="235" t="s">
        <v>116</v>
      </c>
      <c r="U100" s="235">
        <v>0</v>
      </c>
      <c r="V100" s="235">
        <f>ROUND(E100*U100,2)</f>
        <v>0</v>
      </c>
      <c r="W100" s="235"/>
      <c r="X100" s="235" t="s">
        <v>236</v>
      </c>
      <c r="Y100" s="235" t="s">
        <v>118</v>
      </c>
      <c r="Z100" s="214"/>
      <c r="AA100" s="214"/>
      <c r="AB100" s="214"/>
      <c r="AC100" s="214"/>
      <c r="AD100" s="214"/>
      <c r="AE100" s="214"/>
      <c r="AF100" s="214"/>
      <c r="AG100" s="214" t="s">
        <v>237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247" t="s">
        <v>111</v>
      </c>
      <c r="B101" s="248" t="s">
        <v>76</v>
      </c>
      <c r="C101" s="267" t="s">
        <v>77</v>
      </c>
      <c r="D101" s="249"/>
      <c r="E101" s="250"/>
      <c r="F101" s="251"/>
      <c r="G101" s="252">
        <f>SUMIF(AG102:AG105,"&lt;&gt;NOR",G102:G105)</f>
        <v>0</v>
      </c>
      <c r="H101" s="246"/>
      <c r="I101" s="246">
        <f>SUM(I102:I105)</f>
        <v>0</v>
      </c>
      <c r="J101" s="246"/>
      <c r="K101" s="246">
        <f>SUM(K102:K105)</f>
        <v>0</v>
      </c>
      <c r="L101" s="246"/>
      <c r="M101" s="246">
        <f>SUM(M102:M105)</f>
        <v>0</v>
      </c>
      <c r="N101" s="245"/>
      <c r="O101" s="245">
        <f>SUM(O102:O105)</f>
        <v>0.01</v>
      </c>
      <c r="P101" s="245"/>
      <c r="Q101" s="245">
        <f>SUM(Q102:Q105)</f>
        <v>0</v>
      </c>
      <c r="R101" s="246"/>
      <c r="S101" s="246"/>
      <c r="T101" s="246"/>
      <c r="U101" s="246"/>
      <c r="V101" s="246">
        <f>SUM(V102:V105)</f>
        <v>26.06</v>
      </c>
      <c r="W101" s="246"/>
      <c r="X101" s="246"/>
      <c r="Y101" s="246"/>
      <c r="AG101" t="s">
        <v>112</v>
      </c>
    </row>
    <row r="102" spans="1:60" outlineLevel="1" x14ac:dyDescent="0.2">
      <c r="A102" s="254">
        <v>33</v>
      </c>
      <c r="B102" s="255" t="s">
        <v>243</v>
      </c>
      <c r="C102" s="269" t="s">
        <v>244</v>
      </c>
      <c r="D102" s="256" t="s">
        <v>115</v>
      </c>
      <c r="E102" s="257">
        <v>85.738100000000003</v>
      </c>
      <c r="F102" s="258"/>
      <c r="G102" s="259">
        <f>ROUND(E102*F102,2)</f>
        <v>0</v>
      </c>
      <c r="H102" s="236"/>
      <c r="I102" s="235">
        <f>ROUND(E102*H102,2)</f>
        <v>0</v>
      </c>
      <c r="J102" s="236"/>
      <c r="K102" s="235">
        <f>ROUND(E102*J102,2)</f>
        <v>0</v>
      </c>
      <c r="L102" s="235">
        <v>12</v>
      </c>
      <c r="M102" s="235">
        <f>G102*(1+L102/100)</f>
        <v>0</v>
      </c>
      <c r="N102" s="234">
        <v>6.0000000000000002E-5</v>
      </c>
      <c r="O102" s="234">
        <f>ROUND(E102*N102,2)</f>
        <v>0.01</v>
      </c>
      <c r="P102" s="234">
        <v>0</v>
      </c>
      <c r="Q102" s="234">
        <f>ROUND(E102*P102,2)</f>
        <v>0</v>
      </c>
      <c r="R102" s="235"/>
      <c r="S102" s="235" t="s">
        <v>222</v>
      </c>
      <c r="T102" s="235" t="s">
        <v>223</v>
      </c>
      <c r="U102" s="235">
        <v>0.30399999999999999</v>
      </c>
      <c r="V102" s="235">
        <f>ROUND(E102*U102,2)</f>
        <v>26.06</v>
      </c>
      <c r="W102" s="235"/>
      <c r="X102" s="235" t="s">
        <v>117</v>
      </c>
      <c r="Y102" s="235" t="s">
        <v>118</v>
      </c>
      <c r="Z102" s="214"/>
      <c r="AA102" s="214"/>
      <c r="AB102" s="214"/>
      <c r="AC102" s="214"/>
      <c r="AD102" s="214"/>
      <c r="AE102" s="214"/>
      <c r="AF102" s="214"/>
      <c r="AG102" s="214" t="s">
        <v>119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31"/>
      <c r="B103" s="232"/>
      <c r="C103" s="270" t="s">
        <v>245</v>
      </c>
      <c r="D103" s="237"/>
      <c r="E103" s="238">
        <v>28.820340000000002</v>
      </c>
      <c r="F103" s="235"/>
      <c r="G103" s="235"/>
      <c r="H103" s="235"/>
      <c r="I103" s="235"/>
      <c r="J103" s="235"/>
      <c r="K103" s="235"/>
      <c r="L103" s="235"/>
      <c r="M103" s="235"/>
      <c r="N103" s="234"/>
      <c r="O103" s="234"/>
      <c r="P103" s="234"/>
      <c r="Q103" s="234"/>
      <c r="R103" s="235"/>
      <c r="S103" s="235"/>
      <c r="T103" s="235"/>
      <c r="U103" s="235"/>
      <c r="V103" s="235"/>
      <c r="W103" s="235"/>
      <c r="X103" s="235"/>
      <c r="Y103" s="235"/>
      <c r="Z103" s="214"/>
      <c r="AA103" s="214"/>
      <c r="AB103" s="214"/>
      <c r="AC103" s="214"/>
      <c r="AD103" s="214"/>
      <c r="AE103" s="214"/>
      <c r="AF103" s="214"/>
      <c r="AG103" s="214" t="s">
        <v>124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 x14ac:dyDescent="0.2">
      <c r="A104" s="231"/>
      <c r="B104" s="232"/>
      <c r="C104" s="270" t="s">
        <v>246</v>
      </c>
      <c r="D104" s="237"/>
      <c r="E104" s="238">
        <v>56.917760000000001</v>
      </c>
      <c r="F104" s="235"/>
      <c r="G104" s="235"/>
      <c r="H104" s="235"/>
      <c r="I104" s="235"/>
      <c r="J104" s="235"/>
      <c r="K104" s="235"/>
      <c r="L104" s="235"/>
      <c r="M104" s="235"/>
      <c r="N104" s="234"/>
      <c r="O104" s="234"/>
      <c r="P104" s="234"/>
      <c r="Q104" s="234"/>
      <c r="R104" s="235"/>
      <c r="S104" s="235"/>
      <c r="T104" s="235"/>
      <c r="U104" s="235"/>
      <c r="V104" s="235"/>
      <c r="W104" s="235"/>
      <c r="X104" s="235"/>
      <c r="Y104" s="235"/>
      <c r="Z104" s="214"/>
      <c r="AA104" s="214"/>
      <c r="AB104" s="214"/>
      <c r="AC104" s="214"/>
      <c r="AD104" s="214"/>
      <c r="AE104" s="214"/>
      <c r="AF104" s="214"/>
      <c r="AG104" s="214" t="s">
        <v>124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>
        <v>34</v>
      </c>
      <c r="B105" s="232" t="s">
        <v>247</v>
      </c>
      <c r="C105" s="275" t="s">
        <v>248</v>
      </c>
      <c r="D105" s="233" t="s">
        <v>0</v>
      </c>
      <c r="E105" s="266"/>
      <c r="F105" s="236"/>
      <c r="G105" s="235">
        <f>ROUND(E105*F105,2)</f>
        <v>0</v>
      </c>
      <c r="H105" s="236"/>
      <c r="I105" s="235">
        <f>ROUND(E105*H105,2)</f>
        <v>0</v>
      </c>
      <c r="J105" s="236"/>
      <c r="K105" s="235">
        <f>ROUND(E105*J105,2)</f>
        <v>0</v>
      </c>
      <c r="L105" s="235">
        <v>12</v>
      </c>
      <c r="M105" s="235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5"/>
      <c r="S105" s="235" t="s">
        <v>116</v>
      </c>
      <c r="T105" s="235" t="s">
        <v>116</v>
      </c>
      <c r="U105" s="235">
        <v>0</v>
      </c>
      <c r="V105" s="235">
        <f>ROUND(E105*U105,2)</f>
        <v>0</v>
      </c>
      <c r="W105" s="235"/>
      <c r="X105" s="235" t="s">
        <v>236</v>
      </c>
      <c r="Y105" s="235" t="s">
        <v>118</v>
      </c>
      <c r="Z105" s="214"/>
      <c r="AA105" s="214"/>
      <c r="AB105" s="214"/>
      <c r="AC105" s="214"/>
      <c r="AD105" s="214"/>
      <c r="AE105" s="214"/>
      <c r="AF105" s="214"/>
      <c r="AG105" s="214" t="s">
        <v>237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x14ac:dyDescent="0.2">
      <c r="A106" s="247" t="s">
        <v>111</v>
      </c>
      <c r="B106" s="248" t="s">
        <v>78</v>
      </c>
      <c r="C106" s="267" t="s">
        <v>79</v>
      </c>
      <c r="D106" s="249"/>
      <c r="E106" s="250"/>
      <c r="F106" s="251"/>
      <c r="G106" s="252">
        <f>SUMIF(AG107:AG137,"&lt;&gt;NOR",G107:G137)</f>
        <v>0</v>
      </c>
      <c r="H106" s="246"/>
      <c r="I106" s="246">
        <f>SUM(I107:I137)</f>
        <v>0</v>
      </c>
      <c r="J106" s="246"/>
      <c r="K106" s="246">
        <f>SUM(K107:K137)</f>
        <v>0</v>
      </c>
      <c r="L106" s="246"/>
      <c r="M106" s="246">
        <f>SUM(M107:M137)</f>
        <v>0</v>
      </c>
      <c r="N106" s="245"/>
      <c r="O106" s="245">
        <f>SUM(O107:O137)</f>
        <v>5.69</v>
      </c>
      <c r="P106" s="245"/>
      <c r="Q106" s="245">
        <f>SUM(Q107:Q137)</f>
        <v>0</v>
      </c>
      <c r="R106" s="246"/>
      <c r="S106" s="246"/>
      <c r="T106" s="246"/>
      <c r="U106" s="246"/>
      <c r="V106" s="246">
        <f>SUM(V107:V137)</f>
        <v>124.54</v>
      </c>
      <c r="W106" s="246"/>
      <c r="X106" s="246"/>
      <c r="Y106" s="246"/>
      <c r="AG106" t="s">
        <v>112</v>
      </c>
    </row>
    <row r="107" spans="1:60" outlineLevel="1" x14ac:dyDescent="0.2">
      <c r="A107" s="254">
        <v>35</v>
      </c>
      <c r="B107" s="255" t="s">
        <v>249</v>
      </c>
      <c r="C107" s="269" t="s">
        <v>250</v>
      </c>
      <c r="D107" s="256" t="s">
        <v>251</v>
      </c>
      <c r="E107" s="257">
        <v>98</v>
      </c>
      <c r="F107" s="258"/>
      <c r="G107" s="259">
        <f>ROUND(E107*F107,2)</f>
        <v>0</v>
      </c>
      <c r="H107" s="236"/>
      <c r="I107" s="235">
        <f>ROUND(E107*H107,2)</f>
        <v>0</v>
      </c>
      <c r="J107" s="236"/>
      <c r="K107" s="235">
        <f>ROUND(E107*J107,2)</f>
        <v>0</v>
      </c>
      <c r="L107" s="235">
        <v>12</v>
      </c>
      <c r="M107" s="235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5"/>
      <c r="S107" s="235" t="s">
        <v>116</v>
      </c>
      <c r="T107" s="235" t="s">
        <v>116</v>
      </c>
      <c r="U107" s="235">
        <v>0.24</v>
      </c>
      <c r="V107" s="235">
        <f>ROUND(E107*U107,2)</f>
        <v>23.52</v>
      </c>
      <c r="W107" s="235"/>
      <c r="X107" s="235" t="s">
        <v>117</v>
      </c>
      <c r="Y107" s="235" t="s">
        <v>118</v>
      </c>
      <c r="Z107" s="214"/>
      <c r="AA107" s="214"/>
      <c r="AB107" s="214"/>
      <c r="AC107" s="214"/>
      <c r="AD107" s="214"/>
      <c r="AE107" s="214"/>
      <c r="AF107" s="214"/>
      <c r="AG107" s="214" t="s">
        <v>119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31"/>
      <c r="B108" s="232"/>
      <c r="C108" s="270" t="s">
        <v>252</v>
      </c>
      <c r="D108" s="237"/>
      <c r="E108" s="238">
        <v>98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124</v>
      </c>
      <c r="AH108" s="214">
        <v>5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54">
        <v>36</v>
      </c>
      <c r="B109" s="255" t="s">
        <v>253</v>
      </c>
      <c r="C109" s="269" t="s">
        <v>254</v>
      </c>
      <c r="D109" s="256" t="s">
        <v>251</v>
      </c>
      <c r="E109" s="257">
        <v>392</v>
      </c>
      <c r="F109" s="258"/>
      <c r="G109" s="259">
        <f>ROUND(E109*F109,2)</f>
        <v>0</v>
      </c>
      <c r="H109" s="236"/>
      <c r="I109" s="235">
        <f>ROUND(E109*H109,2)</f>
        <v>0</v>
      </c>
      <c r="J109" s="236"/>
      <c r="K109" s="235">
        <f>ROUND(E109*J109,2)</f>
        <v>0</v>
      </c>
      <c r="L109" s="235">
        <v>12</v>
      </c>
      <c r="M109" s="235">
        <f>G109*(1+L109/100)</f>
        <v>0</v>
      </c>
      <c r="N109" s="234">
        <v>2.0000000000000002E-5</v>
      </c>
      <c r="O109" s="234">
        <f>ROUND(E109*N109,2)</f>
        <v>0.01</v>
      </c>
      <c r="P109" s="234">
        <v>0</v>
      </c>
      <c r="Q109" s="234">
        <f>ROUND(E109*P109,2)</f>
        <v>0</v>
      </c>
      <c r="R109" s="235"/>
      <c r="S109" s="235" t="s">
        <v>116</v>
      </c>
      <c r="T109" s="235" t="s">
        <v>116</v>
      </c>
      <c r="U109" s="235">
        <v>0.13</v>
      </c>
      <c r="V109" s="235">
        <f>ROUND(E109*U109,2)</f>
        <v>50.96</v>
      </c>
      <c r="W109" s="235"/>
      <c r="X109" s="235" t="s">
        <v>117</v>
      </c>
      <c r="Y109" s="235" t="s">
        <v>118</v>
      </c>
      <c r="Z109" s="214"/>
      <c r="AA109" s="214"/>
      <c r="AB109" s="214"/>
      <c r="AC109" s="214"/>
      <c r="AD109" s="214"/>
      <c r="AE109" s="214"/>
      <c r="AF109" s="214"/>
      <c r="AG109" s="214" t="s">
        <v>119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31"/>
      <c r="B110" s="232"/>
      <c r="C110" s="270" t="s">
        <v>255</v>
      </c>
      <c r="D110" s="237"/>
      <c r="E110" s="238">
        <v>392</v>
      </c>
      <c r="F110" s="235"/>
      <c r="G110" s="235"/>
      <c r="H110" s="235"/>
      <c r="I110" s="235"/>
      <c r="J110" s="235"/>
      <c r="K110" s="235"/>
      <c r="L110" s="235"/>
      <c r="M110" s="235"/>
      <c r="N110" s="234"/>
      <c r="O110" s="234"/>
      <c r="P110" s="234"/>
      <c r="Q110" s="234"/>
      <c r="R110" s="235"/>
      <c r="S110" s="235"/>
      <c r="T110" s="235"/>
      <c r="U110" s="235"/>
      <c r="V110" s="235"/>
      <c r="W110" s="235"/>
      <c r="X110" s="235"/>
      <c r="Y110" s="235"/>
      <c r="Z110" s="214"/>
      <c r="AA110" s="214"/>
      <c r="AB110" s="214"/>
      <c r="AC110" s="214"/>
      <c r="AD110" s="214"/>
      <c r="AE110" s="214"/>
      <c r="AF110" s="214"/>
      <c r="AG110" s="214" t="s">
        <v>124</v>
      </c>
      <c r="AH110" s="214">
        <v>5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54">
        <v>37</v>
      </c>
      <c r="B111" s="255" t="s">
        <v>256</v>
      </c>
      <c r="C111" s="269" t="s">
        <v>257</v>
      </c>
      <c r="D111" s="256" t="s">
        <v>170</v>
      </c>
      <c r="E111" s="257">
        <v>122.09</v>
      </c>
      <c r="F111" s="258"/>
      <c r="G111" s="259">
        <f>ROUND(E111*F111,2)</f>
        <v>0</v>
      </c>
      <c r="H111" s="236"/>
      <c r="I111" s="235">
        <f>ROUND(E111*H111,2)</f>
        <v>0</v>
      </c>
      <c r="J111" s="236"/>
      <c r="K111" s="235">
        <f>ROUND(E111*J111,2)</f>
        <v>0</v>
      </c>
      <c r="L111" s="235">
        <v>12</v>
      </c>
      <c r="M111" s="235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5"/>
      <c r="S111" s="235" t="s">
        <v>116</v>
      </c>
      <c r="T111" s="235" t="s">
        <v>116</v>
      </c>
      <c r="U111" s="235">
        <v>0.41</v>
      </c>
      <c r="V111" s="235">
        <f>ROUND(E111*U111,2)</f>
        <v>50.06</v>
      </c>
      <c r="W111" s="235"/>
      <c r="X111" s="235" t="s">
        <v>117</v>
      </c>
      <c r="Y111" s="235" t="s">
        <v>118</v>
      </c>
      <c r="Z111" s="214"/>
      <c r="AA111" s="214"/>
      <c r="AB111" s="214"/>
      <c r="AC111" s="214"/>
      <c r="AD111" s="214"/>
      <c r="AE111" s="214"/>
      <c r="AF111" s="214"/>
      <c r="AG111" s="214" t="s">
        <v>119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31"/>
      <c r="B112" s="232"/>
      <c r="C112" s="270" t="s">
        <v>258</v>
      </c>
      <c r="D112" s="237"/>
      <c r="E112" s="238">
        <v>36.92</v>
      </c>
      <c r="F112" s="235"/>
      <c r="G112" s="235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35"/>
      <c r="Z112" s="214"/>
      <c r="AA112" s="214"/>
      <c r="AB112" s="214"/>
      <c r="AC112" s="214"/>
      <c r="AD112" s="214"/>
      <c r="AE112" s="214"/>
      <c r="AF112" s="214"/>
      <c r="AG112" s="214" t="s">
        <v>124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31"/>
      <c r="B113" s="232"/>
      <c r="C113" s="270" t="s">
        <v>259</v>
      </c>
      <c r="D113" s="237"/>
      <c r="E113" s="238">
        <v>58.77</v>
      </c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4"/>
      <c r="AA113" s="214"/>
      <c r="AB113" s="214"/>
      <c r="AC113" s="214"/>
      <c r="AD113" s="214"/>
      <c r="AE113" s="214"/>
      <c r="AF113" s="214"/>
      <c r="AG113" s="214" t="s">
        <v>124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31"/>
      <c r="B114" s="232"/>
      <c r="C114" s="270" t="s">
        <v>260</v>
      </c>
      <c r="D114" s="237"/>
      <c r="E114" s="238">
        <v>26.4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35"/>
      <c r="Z114" s="214"/>
      <c r="AA114" s="214"/>
      <c r="AB114" s="214"/>
      <c r="AC114" s="214"/>
      <c r="AD114" s="214"/>
      <c r="AE114" s="214"/>
      <c r="AF114" s="214"/>
      <c r="AG114" s="214" t="s">
        <v>124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33.75" outlineLevel="1" x14ac:dyDescent="0.2">
      <c r="A115" s="260">
        <v>38</v>
      </c>
      <c r="B115" s="261" t="s">
        <v>261</v>
      </c>
      <c r="C115" s="268" t="s">
        <v>262</v>
      </c>
      <c r="D115" s="262" t="s">
        <v>263</v>
      </c>
      <c r="E115" s="263">
        <v>1</v>
      </c>
      <c r="F115" s="264"/>
      <c r="G115" s="265">
        <f>ROUND(E115*F115,2)</f>
        <v>0</v>
      </c>
      <c r="H115" s="236"/>
      <c r="I115" s="235">
        <f>ROUND(E115*H115,2)</f>
        <v>0</v>
      </c>
      <c r="J115" s="236"/>
      <c r="K115" s="235">
        <f>ROUND(E115*J115,2)</f>
        <v>0</v>
      </c>
      <c r="L115" s="235">
        <v>12</v>
      </c>
      <c r="M115" s="235">
        <f>G115*(1+L115/100)</f>
        <v>0</v>
      </c>
      <c r="N115" s="234">
        <v>0</v>
      </c>
      <c r="O115" s="234">
        <f>ROUND(E115*N115,2)</f>
        <v>0</v>
      </c>
      <c r="P115" s="234">
        <v>0</v>
      </c>
      <c r="Q115" s="234">
        <f>ROUND(E115*P115,2)</f>
        <v>0</v>
      </c>
      <c r="R115" s="235"/>
      <c r="S115" s="235" t="s">
        <v>222</v>
      </c>
      <c r="T115" s="235" t="s">
        <v>223</v>
      </c>
      <c r="U115" s="235">
        <v>0</v>
      </c>
      <c r="V115" s="235">
        <f>ROUND(E115*U115,2)</f>
        <v>0</v>
      </c>
      <c r="W115" s="235"/>
      <c r="X115" s="235" t="s">
        <v>117</v>
      </c>
      <c r="Y115" s="235" t="s">
        <v>118</v>
      </c>
      <c r="Z115" s="214"/>
      <c r="AA115" s="214"/>
      <c r="AB115" s="214"/>
      <c r="AC115" s="214"/>
      <c r="AD115" s="214"/>
      <c r="AE115" s="214"/>
      <c r="AF115" s="214"/>
      <c r="AG115" s="214" t="s">
        <v>119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33.75" outlineLevel="1" x14ac:dyDescent="0.2">
      <c r="A116" s="260">
        <v>39</v>
      </c>
      <c r="B116" s="261" t="s">
        <v>264</v>
      </c>
      <c r="C116" s="268" t="s">
        <v>265</v>
      </c>
      <c r="D116" s="262" t="s">
        <v>263</v>
      </c>
      <c r="E116" s="263">
        <v>1</v>
      </c>
      <c r="F116" s="264"/>
      <c r="G116" s="265">
        <f>ROUND(E116*F116,2)</f>
        <v>0</v>
      </c>
      <c r="H116" s="236"/>
      <c r="I116" s="235">
        <f>ROUND(E116*H116,2)</f>
        <v>0</v>
      </c>
      <c r="J116" s="236"/>
      <c r="K116" s="235">
        <f>ROUND(E116*J116,2)</f>
        <v>0</v>
      </c>
      <c r="L116" s="235">
        <v>12</v>
      </c>
      <c r="M116" s="235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5"/>
      <c r="S116" s="235" t="s">
        <v>222</v>
      </c>
      <c r="T116" s="235" t="s">
        <v>223</v>
      </c>
      <c r="U116" s="235">
        <v>0</v>
      </c>
      <c r="V116" s="235">
        <f>ROUND(E116*U116,2)</f>
        <v>0</v>
      </c>
      <c r="W116" s="235"/>
      <c r="X116" s="235" t="s">
        <v>117</v>
      </c>
      <c r="Y116" s="235" t="s">
        <v>118</v>
      </c>
      <c r="Z116" s="214"/>
      <c r="AA116" s="214"/>
      <c r="AB116" s="214"/>
      <c r="AC116" s="214"/>
      <c r="AD116" s="214"/>
      <c r="AE116" s="214"/>
      <c r="AF116" s="214"/>
      <c r="AG116" s="214" t="s">
        <v>119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33.75" outlineLevel="1" x14ac:dyDescent="0.2">
      <c r="A117" s="260">
        <v>40</v>
      </c>
      <c r="B117" s="261" t="s">
        <v>266</v>
      </c>
      <c r="C117" s="268" t="s">
        <v>267</v>
      </c>
      <c r="D117" s="262" t="s">
        <v>263</v>
      </c>
      <c r="E117" s="263">
        <v>1</v>
      </c>
      <c r="F117" s="264"/>
      <c r="G117" s="265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12</v>
      </c>
      <c r="M117" s="235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5"/>
      <c r="S117" s="235" t="s">
        <v>222</v>
      </c>
      <c r="T117" s="235" t="s">
        <v>223</v>
      </c>
      <c r="U117" s="235">
        <v>0</v>
      </c>
      <c r="V117" s="235">
        <f>ROUND(E117*U117,2)</f>
        <v>0</v>
      </c>
      <c r="W117" s="235"/>
      <c r="X117" s="235" t="s">
        <v>117</v>
      </c>
      <c r="Y117" s="235" t="s">
        <v>118</v>
      </c>
      <c r="Z117" s="214"/>
      <c r="AA117" s="214"/>
      <c r="AB117" s="214"/>
      <c r="AC117" s="214"/>
      <c r="AD117" s="214"/>
      <c r="AE117" s="214"/>
      <c r="AF117" s="214"/>
      <c r="AG117" s="214" t="s">
        <v>119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33.75" outlineLevel="1" x14ac:dyDescent="0.2">
      <c r="A118" s="260">
        <v>41</v>
      </c>
      <c r="B118" s="261" t="s">
        <v>268</v>
      </c>
      <c r="C118" s="268" t="s">
        <v>269</v>
      </c>
      <c r="D118" s="262" t="s">
        <v>263</v>
      </c>
      <c r="E118" s="263">
        <v>1</v>
      </c>
      <c r="F118" s="264"/>
      <c r="G118" s="265">
        <f>ROUND(E118*F118,2)</f>
        <v>0</v>
      </c>
      <c r="H118" s="236"/>
      <c r="I118" s="235">
        <f>ROUND(E118*H118,2)</f>
        <v>0</v>
      </c>
      <c r="J118" s="236"/>
      <c r="K118" s="235">
        <f>ROUND(E118*J118,2)</f>
        <v>0</v>
      </c>
      <c r="L118" s="235">
        <v>12</v>
      </c>
      <c r="M118" s="235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5"/>
      <c r="S118" s="235" t="s">
        <v>222</v>
      </c>
      <c r="T118" s="235" t="s">
        <v>223</v>
      </c>
      <c r="U118" s="235">
        <v>0</v>
      </c>
      <c r="V118" s="235">
        <f>ROUND(E118*U118,2)</f>
        <v>0</v>
      </c>
      <c r="W118" s="235"/>
      <c r="X118" s="235" t="s">
        <v>117</v>
      </c>
      <c r="Y118" s="235" t="s">
        <v>118</v>
      </c>
      <c r="Z118" s="214"/>
      <c r="AA118" s="214"/>
      <c r="AB118" s="214"/>
      <c r="AC118" s="214"/>
      <c r="AD118" s="214"/>
      <c r="AE118" s="214"/>
      <c r="AF118" s="214"/>
      <c r="AG118" s="214" t="s">
        <v>119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4">
        <v>42</v>
      </c>
      <c r="B119" s="255" t="s">
        <v>270</v>
      </c>
      <c r="C119" s="269" t="s">
        <v>271</v>
      </c>
      <c r="D119" s="256" t="s">
        <v>251</v>
      </c>
      <c r="E119" s="257">
        <v>148</v>
      </c>
      <c r="F119" s="258"/>
      <c r="G119" s="259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12</v>
      </c>
      <c r="M119" s="235">
        <f>G119*(1+L119/100)</f>
        <v>0</v>
      </c>
      <c r="N119" s="234">
        <v>2.0000000000000001E-4</v>
      </c>
      <c r="O119" s="234">
        <f>ROUND(E119*N119,2)</f>
        <v>0.03</v>
      </c>
      <c r="P119" s="234">
        <v>0</v>
      </c>
      <c r="Q119" s="234">
        <f>ROUND(E119*P119,2)</f>
        <v>0</v>
      </c>
      <c r="R119" s="235" t="s">
        <v>143</v>
      </c>
      <c r="S119" s="235" t="s">
        <v>116</v>
      </c>
      <c r="T119" s="235" t="s">
        <v>116</v>
      </c>
      <c r="U119" s="235">
        <v>0</v>
      </c>
      <c r="V119" s="235">
        <f>ROUND(E119*U119,2)</f>
        <v>0</v>
      </c>
      <c r="W119" s="235"/>
      <c r="X119" s="235" t="s">
        <v>144</v>
      </c>
      <c r="Y119" s="235" t="s">
        <v>118</v>
      </c>
      <c r="Z119" s="214"/>
      <c r="AA119" s="214"/>
      <c r="AB119" s="214"/>
      <c r="AC119" s="214"/>
      <c r="AD119" s="214"/>
      <c r="AE119" s="214"/>
      <c r="AF119" s="214"/>
      <c r="AG119" s="214" t="s">
        <v>145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2" x14ac:dyDescent="0.2">
      <c r="A120" s="231"/>
      <c r="B120" s="232"/>
      <c r="C120" s="270" t="s">
        <v>272</v>
      </c>
      <c r="D120" s="237"/>
      <c r="E120" s="238">
        <v>196</v>
      </c>
      <c r="F120" s="235"/>
      <c r="G120" s="235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35"/>
      <c r="Z120" s="214"/>
      <c r="AA120" s="214"/>
      <c r="AB120" s="214"/>
      <c r="AC120" s="214"/>
      <c r="AD120" s="214"/>
      <c r="AE120" s="214"/>
      <c r="AF120" s="214"/>
      <c r="AG120" s="214" t="s">
        <v>124</v>
      </c>
      <c r="AH120" s="214">
        <v>5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2">
      <c r="A121" s="231"/>
      <c r="B121" s="232"/>
      <c r="C121" s="270" t="s">
        <v>273</v>
      </c>
      <c r="D121" s="237"/>
      <c r="E121" s="238">
        <v>-48</v>
      </c>
      <c r="F121" s="235"/>
      <c r="G121" s="235"/>
      <c r="H121" s="235"/>
      <c r="I121" s="235"/>
      <c r="J121" s="235"/>
      <c r="K121" s="235"/>
      <c r="L121" s="235"/>
      <c r="M121" s="235"/>
      <c r="N121" s="234"/>
      <c r="O121" s="234"/>
      <c r="P121" s="234"/>
      <c r="Q121" s="234"/>
      <c r="R121" s="235"/>
      <c r="S121" s="235"/>
      <c r="T121" s="235"/>
      <c r="U121" s="235"/>
      <c r="V121" s="235"/>
      <c r="W121" s="235"/>
      <c r="X121" s="235"/>
      <c r="Y121" s="235"/>
      <c r="Z121" s="214"/>
      <c r="AA121" s="214"/>
      <c r="AB121" s="214"/>
      <c r="AC121" s="214"/>
      <c r="AD121" s="214"/>
      <c r="AE121" s="214"/>
      <c r="AF121" s="214"/>
      <c r="AG121" s="214" t="s">
        <v>124</v>
      </c>
      <c r="AH121" s="214">
        <v>5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54">
        <v>43</v>
      </c>
      <c r="B122" s="255" t="s">
        <v>274</v>
      </c>
      <c r="C122" s="269" t="s">
        <v>275</v>
      </c>
      <c r="D122" s="256" t="s">
        <v>251</v>
      </c>
      <c r="E122" s="257">
        <v>48</v>
      </c>
      <c r="F122" s="258"/>
      <c r="G122" s="259">
        <f>ROUND(E122*F122,2)</f>
        <v>0</v>
      </c>
      <c r="H122" s="236"/>
      <c r="I122" s="235">
        <f>ROUND(E122*H122,2)</f>
        <v>0</v>
      </c>
      <c r="J122" s="236"/>
      <c r="K122" s="235">
        <f>ROUND(E122*J122,2)</f>
        <v>0</v>
      </c>
      <c r="L122" s="235">
        <v>12</v>
      </c>
      <c r="M122" s="235">
        <f>G122*(1+L122/100)</f>
        <v>0</v>
      </c>
      <c r="N122" s="234">
        <v>2.0000000000000001E-4</v>
      </c>
      <c r="O122" s="234">
        <f>ROUND(E122*N122,2)</f>
        <v>0.01</v>
      </c>
      <c r="P122" s="234">
        <v>0</v>
      </c>
      <c r="Q122" s="234">
        <f>ROUND(E122*P122,2)</f>
        <v>0</v>
      </c>
      <c r="R122" s="235" t="s">
        <v>143</v>
      </c>
      <c r="S122" s="235" t="s">
        <v>116</v>
      </c>
      <c r="T122" s="235" t="s">
        <v>116</v>
      </c>
      <c r="U122" s="235">
        <v>0</v>
      </c>
      <c r="V122" s="235">
        <f>ROUND(E122*U122,2)</f>
        <v>0</v>
      </c>
      <c r="W122" s="235"/>
      <c r="X122" s="235" t="s">
        <v>144</v>
      </c>
      <c r="Y122" s="235" t="s">
        <v>118</v>
      </c>
      <c r="Z122" s="214"/>
      <c r="AA122" s="214"/>
      <c r="AB122" s="214"/>
      <c r="AC122" s="214"/>
      <c r="AD122" s="214"/>
      <c r="AE122" s="214"/>
      <c r="AF122" s="214"/>
      <c r="AG122" s="214" t="s">
        <v>145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2" x14ac:dyDescent="0.2">
      <c r="A123" s="231"/>
      <c r="B123" s="232"/>
      <c r="C123" s="270" t="s">
        <v>276</v>
      </c>
      <c r="D123" s="237"/>
      <c r="E123" s="238">
        <v>48</v>
      </c>
      <c r="F123" s="235"/>
      <c r="G123" s="235"/>
      <c r="H123" s="235"/>
      <c r="I123" s="235"/>
      <c r="J123" s="235"/>
      <c r="K123" s="235"/>
      <c r="L123" s="235"/>
      <c r="M123" s="235"/>
      <c r="N123" s="234"/>
      <c r="O123" s="234"/>
      <c r="P123" s="234"/>
      <c r="Q123" s="234"/>
      <c r="R123" s="235"/>
      <c r="S123" s="235"/>
      <c r="T123" s="235"/>
      <c r="U123" s="235"/>
      <c r="V123" s="235"/>
      <c r="W123" s="235"/>
      <c r="X123" s="235"/>
      <c r="Y123" s="235"/>
      <c r="Z123" s="214"/>
      <c r="AA123" s="214"/>
      <c r="AB123" s="214"/>
      <c r="AC123" s="214"/>
      <c r="AD123" s="214"/>
      <c r="AE123" s="214"/>
      <c r="AF123" s="214"/>
      <c r="AG123" s="214" t="s">
        <v>124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54">
        <v>44</v>
      </c>
      <c r="B124" s="255" t="s">
        <v>277</v>
      </c>
      <c r="C124" s="269" t="s">
        <v>278</v>
      </c>
      <c r="D124" s="256" t="s">
        <v>251</v>
      </c>
      <c r="E124" s="257">
        <v>98</v>
      </c>
      <c r="F124" s="258"/>
      <c r="G124" s="259">
        <f>ROUND(E124*F124,2)</f>
        <v>0</v>
      </c>
      <c r="H124" s="236"/>
      <c r="I124" s="235">
        <f>ROUND(E124*H124,2)</f>
        <v>0</v>
      </c>
      <c r="J124" s="236"/>
      <c r="K124" s="235">
        <f>ROUND(E124*J124,2)</f>
        <v>0</v>
      </c>
      <c r="L124" s="235">
        <v>12</v>
      </c>
      <c r="M124" s="235">
        <f>G124*(1+L124/100)</f>
        <v>0</v>
      </c>
      <c r="N124" s="234">
        <v>5.0000000000000001E-3</v>
      </c>
      <c r="O124" s="234">
        <f>ROUND(E124*N124,2)</f>
        <v>0.49</v>
      </c>
      <c r="P124" s="234">
        <v>0</v>
      </c>
      <c r="Q124" s="234">
        <f>ROUND(E124*P124,2)</f>
        <v>0</v>
      </c>
      <c r="R124" s="235" t="s">
        <v>143</v>
      </c>
      <c r="S124" s="235" t="s">
        <v>116</v>
      </c>
      <c r="T124" s="235" t="s">
        <v>116</v>
      </c>
      <c r="U124" s="235">
        <v>0</v>
      </c>
      <c r="V124" s="235">
        <f>ROUND(E124*U124,2)</f>
        <v>0</v>
      </c>
      <c r="W124" s="235"/>
      <c r="X124" s="235" t="s">
        <v>144</v>
      </c>
      <c r="Y124" s="235" t="s">
        <v>118</v>
      </c>
      <c r="Z124" s="214"/>
      <c r="AA124" s="214"/>
      <c r="AB124" s="214"/>
      <c r="AC124" s="214"/>
      <c r="AD124" s="214"/>
      <c r="AE124" s="214"/>
      <c r="AF124" s="214"/>
      <c r="AG124" s="214" t="s">
        <v>145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 x14ac:dyDescent="0.2">
      <c r="A125" s="231"/>
      <c r="B125" s="232"/>
      <c r="C125" s="270" t="s">
        <v>279</v>
      </c>
      <c r="D125" s="237"/>
      <c r="E125" s="238">
        <v>27</v>
      </c>
      <c r="F125" s="235"/>
      <c r="G125" s="235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35"/>
      <c r="Z125" s="214"/>
      <c r="AA125" s="214"/>
      <c r="AB125" s="214"/>
      <c r="AC125" s="214"/>
      <c r="AD125" s="214"/>
      <c r="AE125" s="214"/>
      <c r="AF125" s="214"/>
      <c r="AG125" s="214" t="s">
        <v>124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31"/>
      <c r="B126" s="232"/>
      <c r="C126" s="270" t="s">
        <v>280</v>
      </c>
      <c r="D126" s="237"/>
      <c r="E126" s="238">
        <v>23</v>
      </c>
      <c r="F126" s="235"/>
      <c r="G126" s="235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35"/>
      <c r="Z126" s="214"/>
      <c r="AA126" s="214"/>
      <c r="AB126" s="214"/>
      <c r="AC126" s="214"/>
      <c r="AD126" s="214"/>
      <c r="AE126" s="214"/>
      <c r="AF126" s="214"/>
      <c r="AG126" s="214" t="s">
        <v>124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31"/>
      <c r="B127" s="232"/>
      <c r="C127" s="270" t="s">
        <v>281</v>
      </c>
      <c r="D127" s="237"/>
      <c r="E127" s="238">
        <v>26</v>
      </c>
      <c r="F127" s="235"/>
      <c r="G127" s="235"/>
      <c r="H127" s="235"/>
      <c r="I127" s="235"/>
      <c r="J127" s="235"/>
      <c r="K127" s="235"/>
      <c r="L127" s="235"/>
      <c r="M127" s="235"/>
      <c r="N127" s="234"/>
      <c r="O127" s="234"/>
      <c r="P127" s="234"/>
      <c r="Q127" s="234"/>
      <c r="R127" s="235"/>
      <c r="S127" s="235"/>
      <c r="T127" s="235"/>
      <c r="U127" s="235"/>
      <c r="V127" s="235"/>
      <c r="W127" s="235"/>
      <c r="X127" s="235"/>
      <c r="Y127" s="235"/>
      <c r="Z127" s="214"/>
      <c r="AA127" s="214"/>
      <c r="AB127" s="214"/>
      <c r="AC127" s="214"/>
      <c r="AD127" s="214"/>
      <c r="AE127" s="214"/>
      <c r="AF127" s="214"/>
      <c r="AG127" s="214" t="s">
        <v>124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31"/>
      <c r="B128" s="232"/>
      <c r="C128" s="270" t="s">
        <v>282</v>
      </c>
      <c r="D128" s="237"/>
      <c r="E128" s="238">
        <v>22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4"/>
      <c r="AA128" s="214"/>
      <c r="AB128" s="214"/>
      <c r="AC128" s="214"/>
      <c r="AD128" s="214"/>
      <c r="AE128" s="214"/>
      <c r="AF128" s="214"/>
      <c r="AG128" s="214" t="s">
        <v>124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2.5" outlineLevel="1" x14ac:dyDescent="0.2">
      <c r="A129" s="254">
        <v>45</v>
      </c>
      <c r="B129" s="255" t="s">
        <v>283</v>
      </c>
      <c r="C129" s="269" t="s">
        <v>284</v>
      </c>
      <c r="D129" s="256" t="s">
        <v>251</v>
      </c>
      <c r="E129" s="257">
        <v>63</v>
      </c>
      <c r="F129" s="258"/>
      <c r="G129" s="259">
        <f>ROUND(E129*F129,2)</f>
        <v>0</v>
      </c>
      <c r="H129" s="236"/>
      <c r="I129" s="235">
        <f>ROUND(E129*H129,2)</f>
        <v>0</v>
      </c>
      <c r="J129" s="236"/>
      <c r="K129" s="235">
        <f>ROUND(E129*J129,2)</f>
        <v>0</v>
      </c>
      <c r="L129" s="235">
        <v>12</v>
      </c>
      <c r="M129" s="235">
        <f>G129*(1+L129/100)</f>
        <v>0</v>
      </c>
      <c r="N129" s="234">
        <v>7.1000000000000004E-3</v>
      </c>
      <c r="O129" s="234">
        <f>ROUND(E129*N129,2)</f>
        <v>0.45</v>
      </c>
      <c r="P129" s="234">
        <v>0</v>
      </c>
      <c r="Q129" s="234">
        <f>ROUND(E129*P129,2)</f>
        <v>0</v>
      </c>
      <c r="R129" s="235" t="s">
        <v>143</v>
      </c>
      <c r="S129" s="235" t="s">
        <v>116</v>
      </c>
      <c r="T129" s="235" t="s">
        <v>116</v>
      </c>
      <c r="U129" s="235">
        <v>0</v>
      </c>
      <c r="V129" s="235">
        <f>ROUND(E129*U129,2)</f>
        <v>0</v>
      </c>
      <c r="W129" s="235"/>
      <c r="X129" s="235" t="s">
        <v>144</v>
      </c>
      <c r="Y129" s="235" t="s">
        <v>118</v>
      </c>
      <c r="Z129" s="214"/>
      <c r="AA129" s="214"/>
      <c r="AB129" s="214"/>
      <c r="AC129" s="214"/>
      <c r="AD129" s="214"/>
      <c r="AE129" s="214"/>
      <c r="AF129" s="214"/>
      <c r="AG129" s="214" t="s">
        <v>145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 x14ac:dyDescent="0.2">
      <c r="A130" s="231"/>
      <c r="B130" s="232"/>
      <c r="C130" s="270" t="s">
        <v>285</v>
      </c>
      <c r="D130" s="237"/>
      <c r="E130" s="238">
        <v>4</v>
      </c>
      <c r="F130" s="235"/>
      <c r="G130" s="235"/>
      <c r="H130" s="235"/>
      <c r="I130" s="235"/>
      <c r="J130" s="235"/>
      <c r="K130" s="235"/>
      <c r="L130" s="235"/>
      <c r="M130" s="235"/>
      <c r="N130" s="234"/>
      <c r="O130" s="234"/>
      <c r="P130" s="234"/>
      <c r="Q130" s="234"/>
      <c r="R130" s="235"/>
      <c r="S130" s="235"/>
      <c r="T130" s="235"/>
      <c r="U130" s="235"/>
      <c r="V130" s="235"/>
      <c r="W130" s="235"/>
      <c r="X130" s="235"/>
      <c r="Y130" s="235"/>
      <c r="Z130" s="214"/>
      <c r="AA130" s="214"/>
      <c r="AB130" s="214"/>
      <c r="AC130" s="214"/>
      <c r="AD130" s="214"/>
      <c r="AE130" s="214"/>
      <c r="AF130" s="214"/>
      <c r="AG130" s="214" t="s">
        <v>124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31"/>
      <c r="B131" s="232"/>
      <c r="C131" s="270" t="s">
        <v>286</v>
      </c>
      <c r="D131" s="237"/>
      <c r="E131" s="238">
        <v>22</v>
      </c>
      <c r="F131" s="235"/>
      <c r="G131" s="23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35"/>
      <c r="Z131" s="214"/>
      <c r="AA131" s="214"/>
      <c r="AB131" s="214"/>
      <c r="AC131" s="214"/>
      <c r="AD131" s="214"/>
      <c r="AE131" s="214"/>
      <c r="AF131" s="214"/>
      <c r="AG131" s="214" t="s">
        <v>124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31"/>
      <c r="B132" s="232"/>
      <c r="C132" s="270" t="s">
        <v>287</v>
      </c>
      <c r="D132" s="237"/>
      <c r="E132" s="238">
        <v>24</v>
      </c>
      <c r="F132" s="235"/>
      <c r="G132" s="235"/>
      <c r="H132" s="235"/>
      <c r="I132" s="235"/>
      <c r="J132" s="235"/>
      <c r="K132" s="235"/>
      <c r="L132" s="235"/>
      <c r="M132" s="235"/>
      <c r="N132" s="234"/>
      <c r="O132" s="234"/>
      <c r="P132" s="234"/>
      <c r="Q132" s="234"/>
      <c r="R132" s="235"/>
      <c r="S132" s="235"/>
      <c r="T132" s="235"/>
      <c r="U132" s="235"/>
      <c r="V132" s="235"/>
      <c r="W132" s="235"/>
      <c r="X132" s="235"/>
      <c r="Y132" s="235"/>
      <c r="Z132" s="214"/>
      <c r="AA132" s="214"/>
      <c r="AB132" s="214"/>
      <c r="AC132" s="214"/>
      <c r="AD132" s="214"/>
      <c r="AE132" s="214"/>
      <c r="AF132" s="214"/>
      <c r="AG132" s="214" t="s">
        <v>124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2">
      <c r="A133" s="231"/>
      <c r="B133" s="232"/>
      <c r="C133" s="270" t="s">
        <v>288</v>
      </c>
      <c r="D133" s="237"/>
      <c r="E133" s="238">
        <v>13</v>
      </c>
      <c r="F133" s="235"/>
      <c r="G133" s="235"/>
      <c r="H133" s="235"/>
      <c r="I133" s="235"/>
      <c r="J133" s="235"/>
      <c r="K133" s="235"/>
      <c r="L133" s="235"/>
      <c r="M133" s="235"/>
      <c r="N133" s="234"/>
      <c r="O133" s="234"/>
      <c r="P133" s="234"/>
      <c r="Q133" s="234"/>
      <c r="R133" s="235"/>
      <c r="S133" s="235"/>
      <c r="T133" s="235"/>
      <c r="U133" s="235"/>
      <c r="V133" s="235"/>
      <c r="W133" s="235"/>
      <c r="X133" s="235"/>
      <c r="Y133" s="235"/>
      <c r="Z133" s="214"/>
      <c r="AA133" s="214"/>
      <c r="AB133" s="214"/>
      <c r="AC133" s="214"/>
      <c r="AD133" s="214"/>
      <c r="AE133" s="214"/>
      <c r="AF133" s="214"/>
      <c r="AG133" s="214" t="s">
        <v>124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54">
        <v>46</v>
      </c>
      <c r="B134" s="255" t="s">
        <v>289</v>
      </c>
      <c r="C134" s="269" t="s">
        <v>290</v>
      </c>
      <c r="D134" s="256" t="s">
        <v>251</v>
      </c>
      <c r="E134" s="257">
        <v>98</v>
      </c>
      <c r="F134" s="258"/>
      <c r="G134" s="259">
        <f>ROUND(E134*F134,2)</f>
        <v>0</v>
      </c>
      <c r="H134" s="236"/>
      <c r="I134" s="235">
        <f>ROUND(E134*H134,2)</f>
        <v>0</v>
      </c>
      <c r="J134" s="236"/>
      <c r="K134" s="235">
        <f>ROUND(E134*J134,2)</f>
        <v>0</v>
      </c>
      <c r="L134" s="235">
        <v>12</v>
      </c>
      <c r="M134" s="235">
        <f>G134*(1+L134/100)</f>
        <v>0</v>
      </c>
      <c r="N134" s="234">
        <v>4.8000000000000001E-2</v>
      </c>
      <c r="O134" s="234">
        <f>ROUND(E134*N134,2)</f>
        <v>4.7</v>
      </c>
      <c r="P134" s="234">
        <v>0</v>
      </c>
      <c r="Q134" s="234">
        <f>ROUND(E134*P134,2)</f>
        <v>0</v>
      </c>
      <c r="R134" s="235" t="s">
        <v>143</v>
      </c>
      <c r="S134" s="235" t="s">
        <v>116</v>
      </c>
      <c r="T134" s="235" t="s">
        <v>116</v>
      </c>
      <c r="U134" s="235">
        <v>0</v>
      </c>
      <c r="V134" s="235">
        <f>ROUND(E134*U134,2)</f>
        <v>0</v>
      </c>
      <c r="W134" s="235"/>
      <c r="X134" s="235" t="s">
        <v>144</v>
      </c>
      <c r="Y134" s="235" t="s">
        <v>118</v>
      </c>
      <c r="Z134" s="214"/>
      <c r="AA134" s="214"/>
      <c r="AB134" s="214"/>
      <c r="AC134" s="214"/>
      <c r="AD134" s="214"/>
      <c r="AE134" s="214"/>
      <c r="AF134" s="214"/>
      <c r="AG134" s="214" t="s">
        <v>145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2" x14ac:dyDescent="0.2">
      <c r="A135" s="231"/>
      <c r="B135" s="232"/>
      <c r="C135" s="270" t="s">
        <v>252</v>
      </c>
      <c r="D135" s="237"/>
      <c r="E135" s="238">
        <v>98</v>
      </c>
      <c r="F135" s="235"/>
      <c r="G135" s="235"/>
      <c r="H135" s="235"/>
      <c r="I135" s="235"/>
      <c r="J135" s="235"/>
      <c r="K135" s="235"/>
      <c r="L135" s="235"/>
      <c r="M135" s="235"/>
      <c r="N135" s="234"/>
      <c r="O135" s="234"/>
      <c r="P135" s="234"/>
      <c r="Q135" s="234"/>
      <c r="R135" s="235"/>
      <c r="S135" s="235"/>
      <c r="T135" s="235"/>
      <c r="U135" s="235"/>
      <c r="V135" s="235"/>
      <c r="W135" s="235"/>
      <c r="X135" s="235"/>
      <c r="Y135" s="235"/>
      <c r="Z135" s="214"/>
      <c r="AA135" s="214"/>
      <c r="AB135" s="214"/>
      <c r="AC135" s="214"/>
      <c r="AD135" s="214"/>
      <c r="AE135" s="214"/>
      <c r="AF135" s="214"/>
      <c r="AG135" s="214" t="s">
        <v>124</v>
      </c>
      <c r="AH135" s="214">
        <v>5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54">
        <v>47</v>
      </c>
      <c r="B136" s="255" t="s">
        <v>291</v>
      </c>
      <c r="C136" s="269" t="s">
        <v>292</v>
      </c>
      <c r="D136" s="256" t="s">
        <v>293</v>
      </c>
      <c r="E136" s="257">
        <v>1</v>
      </c>
      <c r="F136" s="258"/>
      <c r="G136" s="259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12</v>
      </c>
      <c r="M136" s="235">
        <f>G136*(1+L136/100)</f>
        <v>0</v>
      </c>
      <c r="N136" s="234">
        <v>0</v>
      </c>
      <c r="O136" s="234">
        <f>ROUND(E136*N136,2)</f>
        <v>0</v>
      </c>
      <c r="P136" s="234">
        <v>0</v>
      </c>
      <c r="Q136" s="234">
        <f>ROUND(E136*P136,2)</f>
        <v>0</v>
      </c>
      <c r="R136" s="235"/>
      <c r="S136" s="235" t="s">
        <v>222</v>
      </c>
      <c r="T136" s="235" t="s">
        <v>223</v>
      </c>
      <c r="U136" s="235">
        <v>0</v>
      </c>
      <c r="V136" s="235">
        <f>ROUND(E136*U136,2)</f>
        <v>0</v>
      </c>
      <c r="W136" s="235"/>
      <c r="X136" s="235" t="s">
        <v>144</v>
      </c>
      <c r="Y136" s="235" t="s">
        <v>118</v>
      </c>
      <c r="Z136" s="214"/>
      <c r="AA136" s="214"/>
      <c r="AB136" s="214"/>
      <c r="AC136" s="214"/>
      <c r="AD136" s="214"/>
      <c r="AE136" s="214"/>
      <c r="AF136" s="214"/>
      <c r="AG136" s="214" t="s">
        <v>145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>
        <v>48</v>
      </c>
      <c r="B137" s="232" t="s">
        <v>294</v>
      </c>
      <c r="C137" s="275" t="s">
        <v>295</v>
      </c>
      <c r="D137" s="233" t="s">
        <v>0</v>
      </c>
      <c r="E137" s="266"/>
      <c r="F137" s="236"/>
      <c r="G137" s="235">
        <f>ROUND(E137*F137,2)</f>
        <v>0</v>
      </c>
      <c r="H137" s="236"/>
      <c r="I137" s="235">
        <f>ROUND(E137*H137,2)</f>
        <v>0</v>
      </c>
      <c r="J137" s="236"/>
      <c r="K137" s="235">
        <f>ROUND(E137*J137,2)</f>
        <v>0</v>
      </c>
      <c r="L137" s="235">
        <v>12</v>
      </c>
      <c r="M137" s="235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5"/>
      <c r="S137" s="235" t="s">
        <v>116</v>
      </c>
      <c r="T137" s="235" t="s">
        <v>116</v>
      </c>
      <c r="U137" s="235">
        <v>0</v>
      </c>
      <c r="V137" s="235">
        <f>ROUND(E137*U137,2)</f>
        <v>0</v>
      </c>
      <c r="W137" s="235"/>
      <c r="X137" s="235" t="s">
        <v>236</v>
      </c>
      <c r="Y137" s="235" t="s">
        <v>118</v>
      </c>
      <c r="Z137" s="214"/>
      <c r="AA137" s="214"/>
      <c r="AB137" s="214"/>
      <c r="AC137" s="214"/>
      <c r="AD137" s="214"/>
      <c r="AE137" s="214"/>
      <c r="AF137" s="214"/>
      <c r="AG137" s="214" t="s">
        <v>237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x14ac:dyDescent="0.2">
      <c r="A138" s="247" t="s">
        <v>111</v>
      </c>
      <c r="B138" s="248" t="s">
        <v>80</v>
      </c>
      <c r="C138" s="267" t="s">
        <v>81</v>
      </c>
      <c r="D138" s="249"/>
      <c r="E138" s="250"/>
      <c r="F138" s="251"/>
      <c r="G138" s="252">
        <f>SUMIF(AG139:AG143,"&lt;&gt;NOR",G139:G143)</f>
        <v>0</v>
      </c>
      <c r="H138" s="246"/>
      <c r="I138" s="246">
        <f>SUM(I139:I143)</f>
        <v>0</v>
      </c>
      <c r="J138" s="246"/>
      <c r="K138" s="246">
        <f>SUM(K139:K143)</f>
        <v>0</v>
      </c>
      <c r="L138" s="246"/>
      <c r="M138" s="246">
        <f>SUM(M139:M143)</f>
        <v>0</v>
      </c>
      <c r="N138" s="245"/>
      <c r="O138" s="245">
        <f>SUM(O139:O143)</f>
        <v>0</v>
      </c>
      <c r="P138" s="245"/>
      <c r="Q138" s="245">
        <f>SUM(Q139:Q143)</f>
        <v>0</v>
      </c>
      <c r="R138" s="246"/>
      <c r="S138" s="246"/>
      <c r="T138" s="246"/>
      <c r="U138" s="246"/>
      <c r="V138" s="246">
        <f>SUM(V139:V143)</f>
        <v>48.42</v>
      </c>
      <c r="W138" s="246"/>
      <c r="X138" s="246"/>
      <c r="Y138" s="246"/>
      <c r="AG138" t="s">
        <v>112</v>
      </c>
    </row>
    <row r="139" spans="1:60" outlineLevel="1" x14ac:dyDescent="0.2">
      <c r="A139" s="260">
        <v>49</v>
      </c>
      <c r="B139" s="261" t="s">
        <v>296</v>
      </c>
      <c r="C139" s="268" t="s">
        <v>297</v>
      </c>
      <c r="D139" s="262" t="s">
        <v>157</v>
      </c>
      <c r="E139" s="263">
        <v>73.37</v>
      </c>
      <c r="F139" s="264"/>
      <c r="G139" s="265">
        <f>ROUND(E139*F139,2)</f>
        <v>0</v>
      </c>
      <c r="H139" s="236"/>
      <c r="I139" s="235">
        <f>ROUND(E139*H139,2)</f>
        <v>0</v>
      </c>
      <c r="J139" s="236"/>
      <c r="K139" s="235">
        <f>ROUND(E139*J139,2)</f>
        <v>0</v>
      </c>
      <c r="L139" s="235">
        <v>12</v>
      </c>
      <c r="M139" s="235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5"/>
      <c r="S139" s="235" t="s">
        <v>116</v>
      </c>
      <c r="T139" s="235" t="s">
        <v>116</v>
      </c>
      <c r="U139" s="235">
        <v>0.16400000000000001</v>
      </c>
      <c r="V139" s="235">
        <f>ROUND(E139*U139,2)</f>
        <v>12.03</v>
      </c>
      <c r="W139" s="235"/>
      <c r="X139" s="235" t="s">
        <v>298</v>
      </c>
      <c r="Y139" s="235" t="s">
        <v>118</v>
      </c>
      <c r="Z139" s="214"/>
      <c r="AA139" s="214"/>
      <c r="AB139" s="214"/>
      <c r="AC139" s="214"/>
      <c r="AD139" s="214"/>
      <c r="AE139" s="214"/>
      <c r="AF139" s="214"/>
      <c r="AG139" s="214" t="s">
        <v>299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60">
        <v>50</v>
      </c>
      <c r="B140" s="261" t="s">
        <v>300</v>
      </c>
      <c r="C140" s="268" t="s">
        <v>301</v>
      </c>
      <c r="D140" s="262" t="s">
        <v>157</v>
      </c>
      <c r="E140" s="263">
        <v>73.37</v>
      </c>
      <c r="F140" s="264"/>
      <c r="G140" s="265">
        <f>ROUND(E140*F140,2)</f>
        <v>0</v>
      </c>
      <c r="H140" s="236"/>
      <c r="I140" s="235">
        <f>ROUND(E140*H140,2)</f>
        <v>0</v>
      </c>
      <c r="J140" s="236"/>
      <c r="K140" s="235">
        <f>ROUND(E140*J140,2)</f>
        <v>0</v>
      </c>
      <c r="L140" s="235">
        <v>12</v>
      </c>
      <c r="M140" s="235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5"/>
      <c r="S140" s="235" t="s">
        <v>116</v>
      </c>
      <c r="T140" s="235" t="s">
        <v>116</v>
      </c>
      <c r="U140" s="235">
        <v>0.49</v>
      </c>
      <c r="V140" s="235">
        <f>ROUND(E140*U140,2)</f>
        <v>35.950000000000003</v>
      </c>
      <c r="W140" s="235"/>
      <c r="X140" s="235" t="s">
        <v>298</v>
      </c>
      <c r="Y140" s="235" t="s">
        <v>118</v>
      </c>
      <c r="Z140" s="214"/>
      <c r="AA140" s="214"/>
      <c r="AB140" s="214"/>
      <c r="AC140" s="214"/>
      <c r="AD140" s="214"/>
      <c r="AE140" s="214"/>
      <c r="AF140" s="214"/>
      <c r="AG140" s="214" t="s">
        <v>299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60">
        <v>51</v>
      </c>
      <c r="B141" s="261" t="s">
        <v>302</v>
      </c>
      <c r="C141" s="268" t="s">
        <v>303</v>
      </c>
      <c r="D141" s="262" t="s">
        <v>157</v>
      </c>
      <c r="E141" s="263">
        <v>366.85</v>
      </c>
      <c r="F141" s="264"/>
      <c r="G141" s="265">
        <f>ROUND(E141*F141,2)</f>
        <v>0</v>
      </c>
      <c r="H141" s="236"/>
      <c r="I141" s="235">
        <f>ROUND(E141*H141,2)</f>
        <v>0</v>
      </c>
      <c r="J141" s="236"/>
      <c r="K141" s="235">
        <f>ROUND(E141*J141,2)</f>
        <v>0</v>
      </c>
      <c r="L141" s="235">
        <v>12</v>
      </c>
      <c r="M141" s="235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5"/>
      <c r="S141" s="235" t="s">
        <v>116</v>
      </c>
      <c r="T141" s="235" t="s">
        <v>116</v>
      </c>
      <c r="U141" s="235">
        <v>0</v>
      </c>
      <c r="V141" s="235">
        <f>ROUND(E141*U141,2)</f>
        <v>0</v>
      </c>
      <c r="W141" s="235"/>
      <c r="X141" s="235" t="s">
        <v>298</v>
      </c>
      <c r="Y141" s="235" t="s">
        <v>118</v>
      </c>
      <c r="Z141" s="214"/>
      <c r="AA141" s="214"/>
      <c r="AB141" s="214"/>
      <c r="AC141" s="214"/>
      <c r="AD141" s="214"/>
      <c r="AE141" s="214"/>
      <c r="AF141" s="214"/>
      <c r="AG141" s="214" t="s">
        <v>299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60">
        <v>52</v>
      </c>
      <c r="B142" s="261" t="s">
        <v>304</v>
      </c>
      <c r="C142" s="268" t="s">
        <v>305</v>
      </c>
      <c r="D142" s="262" t="s">
        <v>157</v>
      </c>
      <c r="E142" s="263">
        <v>73.37</v>
      </c>
      <c r="F142" s="264"/>
      <c r="G142" s="265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12</v>
      </c>
      <c r="M142" s="235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306</v>
      </c>
      <c r="T142" s="235" t="s">
        <v>306</v>
      </c>
      <c r="U142" s="235">
        <v>0</v>
      </c>
      <c r="V142" s="235">
        <f>ROUND(E142*U142,2)</f>
        <v>0</v>
      </c>
      <c r="W142" s="235"/>
      <c r="X142" s="235" t="s">
        <v>298</v>
      </c>
      <c r="Y142" s="235" t="s">
        <v>118</v>
      </c>
      <c r="Z142" s="214"/>
      <c r="AA142" s="214"/>
      <c r="AB142" s="214"/>
      <c r="AC142" s="214"/>
      <c r="AD142" s="214"/>
      <c r="AE142" s="214"/>
      <c r="AF142" s="214"/>
      <c r="AG142" s="214" t="s">
        <v>299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60">
        <v>53</v>
      </c>
      <c r="B143" s="261" t="s">
        <v>307</v>
      </c>
      <c r="C143" s="268" t="s">
        <v>308</v>
      </c>
      <c r="D143" s="262" t="s">
        <v>157</v>
      </c>
      <c r="E143" s="263">
        <v>73.37</v>
      </c>
      <c r="F143" s="264"/>
      <c r="G143" s="265">
        <f>ROUND(E143*F143,2)</f>
        <v>0</v>
      </c>
      <c r="H143" s="236"/>
      <c r="I143" s="235">
        <f>ROUND(E143*H143,2)</f>
        <v>0</v>
      </c>
      <c r="J143" s="236"/>
      <c r="K143" s="235">
        <f>ROUND(E143*J143,2)</f>
        <v>0</v>
      </c>
      <c r="L143" s="235">
        <v>12</v>
      </c>
      <c r="M143" s="235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5"/>
      <c r="S143" s="235" t="s">
        <v>116</v>
      </c>
      <c r="T143" s="235" t="s">
        <v>116</v>
      </c>
      <c r="U143" s="235">
        <v>6.0000000000000001E-3</v>
      </c>
      <c r="V143" s="235">
        <f>ROUND(E143*U143,2)</f>
        <v>0.44</v>
      </c>
      <c r="W143" s="235"/>
      <c r="X143" s="235" t="s">
        <v>298</v>
      </c>
      <c r="Y143" s="235" t="s">
        <v>118</v>
      </c>
      <c r="Z143" s="214"/>
      <c r="AA143" s="214"/>
      <c r="AB143" s="214"/>
      <c r="AC143" s="214"/>
      <c r="AD143" s="214"/>
      <c r="AE143" s="214"/>
      <c r="AF143" s="214"/>
      <c r="AG143" s="214" t="s">
        <v>299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x14ac:dyDescent="0.2">
      <c r="A144" s="247" t="s">
        <v>111</v>
      </c>
      <c r="B144" s="248" t="s">
        <v>83</v>
      </c>
      <c r="C144" s="267" t="s">
        <v>29</v>
      </c>
      <c r="D144" s="249"/>
      <c r="E144" s="250"/>
      <c r="F144" s="251"/>
      <c r="G144" s="252">
        <f>SUMIF(AG145:AG148,"&lt;&gt;NOR",G145:G148)</f>
        <v>0</v>
      </c>
      <c r="H144" s="246"/>
      <c r="I144" s="246">
        <f>SUM(I145:I148)</f>
        <v>0</v>
      </c>
      <c r="J144" s="246"/>
      <c r="K144" s="246">
        <f>SUM(K145:K148)</f>
        <v>0</v>
      </c>
      <c r="L144" s="246"/>
      <c r="M144" s="246">
        <f>SUM(M145:M148)</f>
        <v>0</v>
      </c>
      <c r="N144" s="245"/>
      <c r="O144" s="245">
        <f>SUM(O145:O148)</f>
        <v>0</v>
      </c>
      <c r="P144" s="245"/>
      <c r="Q144" s="245">
        <f>SUM(Q145:Q148)</f>
        <v>0</v>
      </c>
      <c r="R144" s="246"/>
      <c r="S144" s="246"/>
      <c r="T144" s="246"/>
      <c r="U144" s="246"/>
      <c r="V144" s="246">
        <f>SUM(V145:V148)</f>
        <v>0</v>
      </c>
      <c r="W144" s="246"/>
      <c r="X144" s="246"/>
      <c r="Y144" s="246"/>
      <c r="AG144" t="s">
        <v>112</v>
      </c>
    </row>
    <row r="145" spans="1:60" outlineLevel="1" x14ac:dyDescent="0.2">
      <c r="A145" s="260">
        <v>54</v>
      </c>
      <c r="B145" s="261" t="s">
        <v>309</v>
      </c>
      <c r="C145" s="268" t="s">
        <v>310</v>
      </c>
      <c r="D145" s="262" t="s">
        <v>311</v>
      </c>
      <c r="E145" s="263">
        <v>1</v>
      </c>
      <c r="F145" s="264"/>
      <c r="G145" s="265">
        <f>ROUND(E145*F145,2)</f>
        <v>0</v>
      </c>
      <c r="H145" s="236"/>
      <c r="I145" s="235">
        <f>ROUND(E145*H145,2)</f>
        <v>0</v>
      </c>
      <c r="J145" s="236"/>
      <c r="K145" s="235">
        <f>ROUND(E145*J145,2)</f>
        <v>0</v>
      </c>
      <c r="L145" s="235">
        <v>12</v>
      </c>
      <c r="M145" s="235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5"/>
      <c r="S145" s="235" t="s">
        <v>116</v>
      </c>
      <c r="T145" s="235" t="s">
        <v>223</v>
      </c>
      <c r="U145" s="235">
        <v>0</v>
      </c>
      <c r="V145" s="235">
        <f>ROUND(E145*U145,2)</f>
        <v>0</v>
      </c>
      <c r="W145" s="235"/>
      <c r="X145" s="235" t="s">
        <v>312</v>
      </c>
      <c r="Y145" s="235" t="s">
        <v>118</v>
      </c>
      <c r="Z145" s="214"/>
      <c r="AA145" s="214"/>
      <c r="AB145" s="214"/>
      <c r="AC145" s="214"/>
      <c r="AD145" s="214"/>
      <c r="AE145" s="214"/>
      <c r="AF145" s="214"/>
      <c r="AG145" s="214" t="s">
        <v>313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60">
        <v>55</v>
      </c>
      <c r="B146" s="261" t="s">
        <v>314</v>
      </c>
      <c r="C146" s="268" t="s">
        <v>315</v>
      </c>
      <c r="D146" s="262" t="s">
        <v>311</v>
      </c>
      <c r="E146" s="263">
        <v>1</v>
      </c>
      <c r="F146" s="264"/>
      <c r="G146" s="265">
        <f>ROUND(E146*F146,2)</f>
        <v>0</v>
      </c>
      <c r="H146" s="236"/>
      <c r="I146" s="235">
        <f>ROUND(E146*H146,2)</f>
        <v>0</v>
      </c>
      <c r="J146" s="236"/>
      <c r="K146" s="235">
        <f>ROUND(E146*J146,2)</f>
        <v>0</v>
      </c>
      <c r="L146" s="235">
        <v>12</v>
      </c>
      <c r="M146" s="235">
        <f>G146*(1+L146/100)</f>
        <v>0</v>
      </c>
      <c r="N146" s="234">
        <v>0</v>
      </c>
      <c r="O146" s="234">
        <f>ROUND(E146*N146,2)</f>
        <v>0</v>
      </c>
      <c r="P146" s="234">
        <v>0</v>
      </c>
      <c r="Q146" s="234">
        <f>ROUND(E146*P146,2)</f>
        <v>0</v>
      </c>
      <c r="R146" s="235"/>
      <c r="S146" s="235" t="s">
        <v>116</v>
      </c>
      <c r="T146" s="235" t="s">
        <v>223</v>
      </c>
      <c r="U146" s="235">
        <v>0</v>
      </c>
      <c r="V146" s="235">
        <f>ROUND(E146*U146,2)</f>
        <v>0</v>
      </c>
      <c r="W146" s="235"/>
      <c r="X146" s="235" t="s">
        <v>312</v>
      </c>
      <c r="Y146" s="235" t="s">
        <v>118</v>
      </c>
      <c r="Z146" s="214"/>
      <c r="AA146" s="214"/>
      <c r="AB146" s="214"/>
      <c r="AC146" s="214"/>
      <c r="AD146" s="214"/>
      <c r="AE146" s="214"/>
      <c r="AF146" s="214"/>
      <c r="AG146" s="214" t="s">
        <v>316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60">
        <v>56</v>
      </c>
      <c r="B147" s="261" t="s">
        <v>317</v>
      </c>
      <c r="C147" s="268" t="s">
        <v>318</v>
      </c>
      <c r="D147" s="262" t="s">
        <v>311</v>
      </c>
      <c r="E147" s="263">
        <v>1</v>
      </c>
      <c r="F147" s="264"/>
      <c r="G147" s="265">
        <f>ROUND(E147*F147,2)</f>
        <v>0</v>
      </c>
      <c r="H147" s="236"/>
      <c r="I147" s="235">
        <f>ROUND(E147*H147,2)</f>
        <v>0</v>
      </c>
      <c r="J147" s="236"/>
      <c r="K147" s="235">
        <f>ROUND(E147*J147,2)</f>
        <v>0</v>
      </c>
      <c r="L147" s="235">
        <v>12</v>
      </c>
      <c r="M147" s="235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5"/>
      <c r="S147" s="235" t="s">
        <v>116</v>
      </c>
      <c r="T147" s="235" t="s">
        <v>223</v>
      </c>
      <c r="U147" s="235">
        <v>0</v>
      </c>
      <c r="V147" s="235">
        <f>ROUND(E147*U147,2)</f>
        <v>0</v>
      </c>
      <c r="W147" s="235"/>
      <c r="X147" s="235" t="s">
        <v>312</v>
      </c>
      <c r="Y147" s="235" t="s">
        <v>118</v>
      </c>
      <c r="Z147" s="214"/>
      <c r="AA147" s="214"/>
      <c r="AB147" s="214"/>
      <c r="AC147" s="214"/>
      <c r="AD147" s="214"/>
      <c r="AE147" s="214"/>
      <c r="AF147" s="214"/>
      <c r="AG147" s="214" t="s">
        <v>313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1" x14ac:dyDescent="0.2">
      <c r="A148" s="254">
        <v>57</v>
      </c>
      <c r="B148" s="255" t="s">
        <v>319</v>
      </c>
      <c r="C148" s="269" t="s">
        <v>320</v>
      </c>
      <c r="D148" s="256" t="s">
        <v>170</v>
      </c>
      <c r="E148" s="257">
        <v>287</v>
      </c>
      <c r="F148" s="258"/>
      <c r="G148" s="259">
        <f>ROUND(E148*F148,2)</f>
        <v>0</v>
      </c>
      <c r="H148" s="236"/>
      <c r="I148" s="235">
        <f>ROUND(E148*H148,2)</f>
        <v>0</v>
      </c>
      <c r="J148" s="236"/>
      <c r="K148" s="235">
        <f>ROUND(E148*J148,2)</f>
        <v>0</v>
      </c>
      <c r="L148" s="235">
        <v>12</v>
      </c>
      <c r="M148" s="235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5"/>
      <c r="S148" s="235" t="s">
        <v>222</v>
      </c>
      <c r="T148" s="235" t="s">
        <v>223</v>
      </c>
      <c r="U148" s="235">
        <v>0</v>
      </c>
      <c r="V148" s="235">
        <f>ROUND(E148*U148,2)</f>
        <v>0</v>
      </c>
      <c r="W148" s="235"/>
      <c r="X148" s="235" t="s">
        <v>312</v>
      </c>
      <c r="Y148" s="235" t="s">
        <v>118</v>
      </c>
      <c r="Z148" s="214"/>
      <c r="AA148" s="214"/>
      <c r="AB148" s="214"/>
      <c r="AC148" s="214"/>
      <c r="AD148" s="214"/>
      <c r="AE148" s="214"/>
      <c r="AF148" s="214"/>
      <c r="AG148" s="214" t="s">
        <v>321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2">
      <c r="A149" s="3"/>
      <c r="B149" s="4"/>
      <c r="C149" s="27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v>12</v>
      </c>
      <c r="AF149">
        <v>21</v>
      </c>
      <c r="AG149" t="s">
        <v>97</v>
      </c>
    </row>
    <row r="150" spans="1:60" x14ac:dyDescent="0.2">
      <c r="A150" s="217"/>
      <c r="B150" s="218" t="s">
        <v>31</v>
      </c>
      <c r="C150" s="277"/>
      <c r="D150" s="219"/>
      <c r="E150" s="220"/>
      <c r="F150" s="220"/>
      <c r="G150" s="253">
        <f>G8+G24+G45+G68+G80+G87+G95+G97+G101+G106+G138+G144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f>SUMIF(L7:L148,AE149,G7:G148)</f>
        <v>0</v>
      </c>
      <c r="AF150">
        <f>SUMIF(L7:L148,AF149,G7:G148)</f>
        <v>0</v>
      </c>
      <c r="AG150" t="s">
        <v>322</v>
      </c>
    </row>
    <row r="151" spans="1:60" x14ac:dyDescent="0.2">
      <c r="A151" s="3"/>
      <c r="B151" s="4"/>
      <c r="C151" s="27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3"/>
      <c r="B152" s="4"/>
      <c r="C152" s="27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21" t="s">
        <v>323</v>
      </c>
      <c r="B153" s="221"/>
      <c r="C153" s="278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22"/>
      <c r="B154" s="223"/>
      <c r="C154" s="279"/>
      <c r="D154" s="223"/>
      <c r="E154" s="223"/>
      <c r="F154" s="223"/>
      <c r="G154" s="22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G154" t="s">
        <v>324</v>
      </c>
    </row>
    <row r="155" spans="1:60" x14ac:dyDescent="0.2">
      <c r="A155" s="225"/>
      <c r="B155" s="226"/>
      <c r="C155" s="280"/>
      <c r="D155" s="226"/>
      <c r="E155" s="226"/>
      <c r="F155" s="226"/>
      <c r="G155" s="22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25"/>
      <c r="B156" s="226"/>
      <c r="C156" s="280"/>
      <c r="D156" s="226"/>
      <c r="E156" s="226"/>
      <c r="F156" s="226"/>
      <c r="G156" s="22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25"/>
      <c r="B157" s="226"/>
      <c r="C157" s="280"/>
      <c r="D157" s="226"/>
      <c r="E157" s="226"/>
      <c r="F157" s="226"/>
      <c r="G157" s="22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28"/>
      <c r="B158" s="229"/>
      <c r="C158" s="281"/>
      <c r="D158" s="229"/>
      <c r="E158" s="229"/>
      <c r="F158" s="229"/>
      <c r="G158" s="23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3"/>
      <c r="B159" s="4"/>
      <c r="C159" s="276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C160" s="282"/>
      <c r="D160" s="10"/>
      <c r="AG160" t="s">
        <v>325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h8O0YlRl5pQsttCV0//Ls7J28Jk2zzNIcqM5uzr9xolhu1lVFx/Quh2DGhLmqfC5lmqi/7AY2XlmQ+Q/s2JMA==" saltValue="FJDIK56moNG9fczL2BAIHA==" spinCount="100000" sheet="1" formatRows="0"/>
  <mergeCells count="6">
    <mergeCell ref="A1:G1"/>
    <mergeCell ref="C2:G2"/>
    <mergeCell ref="C3:G3"/>
    <mergeCell ref="C4:G4"/>
    <mergeCell ref="A153:C153"/>
    <mergeCell ref="A154:G1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Martin Osička</cp:lastModifiedBy>
  <cp:lastPrinted>2019-03-19T12:27:02Z</cp:lastPrinted>
  <dcterms:created xsi:type="dcterms:W3CDTF">2009-04-08T07:15:50Z</dcterms:created>
  <dcterms:modified xsi:type="dcterms:W3CDTF">2024-06-19T11:45:13Z</dcterms:modified>
</cp:coreProperties>
</file>