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prochazkova.zuzana\Documents\Pracovní\Ď_Mosty JmK\oblast Jih\416-024\"/>
    </mc:Choice>
  </mc:AlternateContent>
  <xr:revisionPtr revIDLastSave="0" documentId="13_ncr:1_{9CBE1DA2-F773-4A40-8D92-7E9A75543F1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" sheetId="3" r:id="rId1"/>
    <sheet name="SO 201" sheetId="2" r:id="rId2"/>
  </sheets>
  <calcPr calcId="191029"/>
</workbook>
</file>

<file path=xl/calcChain.xml><?xml version="1.0" encoding="utf-8"?>
<calcChain xmlns="http://schemas.openxmlformats.org/spreadsheetml/2006/main">
  <c r="I13" i="2" l="1"/>
  <c r="O13" i="2" s="1"/>
  <c r="I9" i="2"/>
  <c r="O9" i="2" s="1"/>
  <c r="I210" i="2" l="1"/>
  <c r="O210" i="2" s="1"/>
  <c r="I206" i="2"/>
  <c r="O206" i="2" s="1"/>
  <c r="I202" i="2"/>
  <c r="O202" i="2" s="1"/>
  <c r="I198" i="2"/>
  <c r="O198" i="2" s="1"/>
  <c r="I194" i="2"/>
  <c r="O194" i="2" s="1"/>
  <c r="I190" i="2"/>
  <c r="O190" i="2" s="1"/>
  <c r="I186" i="2"/>
  <c r="O186" i="2" s="1"/>
  <c r="I182" i="2"/>
  <c r="O182" i="2" s="1"/>
  <c r="I178" i="2"/>
  <c r="O178" i="2" s="1"/>
  <c r="I175" i="2"/>
  <c r="O175" i="2" s="1"/>
  <c r="I172" i="2"/>
  <c r="O172" i="2" s="1"/>
  <c r="I168" i="2"/>
  <c r="O168" i="2" s="1"/>
  <c r="I165" i="2"/>
  <c r="O165" i="2" s="1"/>
  <c r="I162" i="2"/>
  <c r="O162" i="2" s="1"/>
  <c r="I158" i="2"/>
  <c r="O158" i="2" s="1"/>
  <c r="I155" i="2"/>
  <c r="O155" i="2" s="1"/>
  <c r="I152" i="2"/>
  <c r="O152" i="2" s="1"/>
  <c r="I148" i="2"/>
  <c r="O148" i="2" s="1"/>
  <c r="I145" i="2"/>
  <c r="O145" i="2" s="1"/>
  <c r="I142" i="2"/>
  <c r="O142" i="2" s="1"/>
  <c r="I138" i="2"/>
  <c r="O138" i="2" s="1"/>
  <c r="I135" i="2"/>
  <c r="O135" i="2" s="1"/>
  <c r="I132" i="2"/>
  <c r="O132" i="2" s="1"/>
  <c r="I128" i="2"/>
  <c r="O128" i="2" s="1"/>
  <c r="I125" i="2"/>
  <c r="O125" i="2" s="1"/>
  <c r="I122" i="2"/>
  <c r="O122" i="2" s="1"/>
  <c r="I119" i="2"/>
  <c r="O119" i="2" s="1"/>
  <c r="I116" i="2"/>
  <c r="O116" i="2" s="1"/>
  <c r="I112" i="2"/>
  <c r="O112" i="2" s="1"/>
  <c r="I109" i="2"/>
  <c r="O109" i="2" s="1"/>
  <c r="I106" i="2"/>
  <c r="O106" i="2" s="1"/>
  <c r="I102" i="2"/>
  <c r="O102" i="2" s="1"/>
  <c r="I88" i="2"/>
  <c r="I97" i="2"/>
  <c r="O97" i="2" s="1"/>
  <c r="I93" i="2"/>
  <c r="O93" i="2" s="1"/>
  <c r="I89" i="2"/>
  <c r="O89" i="2" s="1"/>
  <c r="I83" i="2"/>
  <c r="I84" i="2"/>
  <c r="O84" i="2" s="1"/>
  <c r="I62" i="2"/>
  <c r="I79" i="2"/>
  <c r="O79" i="2" s="1"/>
  <c r="I75" i="2"/>
  <c r="O75" i="2" s="1"/>
  <c r="I71" i="2"/>
  <c r="O71" i="2" s="1"/>
  <c r="I67" i="2"/>
  <c r="O67" i="2" s="1"/>
  <c r="I63" i="2"/>
  <c r="O63" i="2" s="1"/>
  <c r="I58" i="2"/>
  <c r="O58" i="2" s="1"/>
  <c r="I54" i="2"/>
  <c r="O54" i="2" s="1"/>
  <c r="I49" i="2"/>
  <c r="I45" i="2"/>
  <c r="O45" i="2" s="1"/>
  <c r="I41" i="2"/>
  <c r="O41" i="2" s="1"/>
  <c r="I35" i="2"/>
  <c r="I36" i="2"/>
  <c r="O36" i="2" s="1"/>
  <c r="I32" i="2"/>
  <c r="O32" i="2" s="1"/>
  <c r="I29" i="2"/>
  <c r="O29" i="2" s="1"/>
  <c r="I25" i="2"/>
  <c r="I21" i="2"/>
  <c r="O21" i="2" s="1"/>
  <c r="I17" i="2"/>
  <c r="I40" i="2" l="1"/>
  <c r="O17" i="2"/>
  <c r="I8" i="2"/>
  <c r="O49" i="2"/>
  <c r="I53" i="2"/>
  <c r="O25" i="2"/>
  <c r="D10" i="3" s="1"/>
  <c r="I101" i="2"/>
  <c r="I3" i="2" l="1"/>
  <c r="C10" i="3" s="1"/>
  <c r="E10" i="3" s="1"/>
  <c r="C7" i="3" s="1"/>
  <c r="C6" i="3" l="1"/>
</calcChain>
</file>

<file path=xl/sharedStrings.xml><?xml version="1.0" encoding="utf-8"?>
<sst xmlns="http://schemas.openxmlformats.org/spreadsheetml/2006/main" count="666" uniqueCount="277">
  <si>
    <t>EstiCon</t>
  </si>
  <si>
    <t xml:space="preserve">Firma: </t>
  </si>
  <si>
    <t>Rekapitulace ceny</t>
  </si>
  <si>
    <t>Stavba: Pohořelice - II/416 Pohořelice, most 416-024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</si>
  <si>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</si>
  <si>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</si>
  <si>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</si>
  <si>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</si>
  <si>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</si>
  <si>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</si>
  <si>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</si>
  <si>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201</t>
  </si>
  <si>
    <t>Most</t>
  </si>
  <si>
    <t>Soupis prací objektu</t>
  </si>
  <si>
    <t>S</t>
  </si>
  <si>
    <t>Stavba:</t>
  </si>
  <si>
    <t>Pohořelice</t>
  </si>
  <si>
    <t>II/416 Pohořelice, most 416-024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</si>
  <si>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</si>
  <si>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</si>
  <si>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</si>
  <si>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</si>
  <si>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</si>
  <si>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</si>
  <si>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</si>
  <si>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</si>
  <si>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</si>
  <si>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</si>
  <si>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</si>
  <si>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</si>
  <si>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</si>
  <si>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</si>
  <si>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</si>
  <si>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</si>
  <si>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</si>
  <si>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014102</t>
  </si>
  <si>
    <t/>
  </si>
  <si>
    <t>POPLATKY ZA SKLÁDKU</t>
  </si>
  <si>
    <t>T</t>
  </si>
  <si>
    <t>PP</t>
  </si>
  <si>
    <t>Odstranění asfaltových vrstev - poplatek za skládku. Hustota materiálu 2.4 t/m^3. položka 11343.</t>
  </si>
  <si>
    <t>VV</t>
  </si>
  <si>
    <t>2.4 * 2.07 = 4,968 [A]</t>
  </si>
  <si>
    <t>TS</t>
  </si>
  <si>
    <t>zahrnuje veškeré poplatky provozovateli skládky související s uložením odpadu na skládce.</t>
  </si>
  <si>
    <t>a</t>
  </si>
  <si>
    <t>Odstranění konstrukci ze železobetonu - poplatek za skládku. Hustota materiálu 2.5 t/m^3. položka 96616.</t>
  </si>
  <si>
    <t>2.5 * 3.911 = 9,778 [A]</t>
  </si>
  <si>
    <t>b</t>
  </si>
  <si>
    <t>Odstranění mostní izolace - poplatek za skládku. Hustota materiálu 2.5 t/m^3, předpoklad 0.02 m^3/m^2. položka 97817.</t>
  </si>
  <si>
    <t>0.02 * 2.5 * 10.423 = 0,521 [A]</t>
  </si>
  <si>
    <t>029412</t>
  </si>
  <si>
    <t>OSTATNÍ POŽADAVKY - VYPRACOVÁNÍ MOSTNÍHO LISTU</t>
  </si>
  <si>
    <t>KUS</t>
  </si>
  <si>
    <t>Vypracování mostního listu včetně zadání do systému BMS.</t>
  </si>
  <si>
    <t>zahrnuje veškeré náklady spojené s objednatelem požadovanými pracemi</t>
  </si>
  <si>
    <t>02953</t>
  </si>
  <si>
    <t>OSTATNÍ POŽADAVKY - HLAVNÍ MOSTNÍ PROHLÍDKA</t>
  </si>
  <si>
    <t>Provedení první hlavní prohlídky, včetně zadání do systému BMS.</t>
  </si>
  <si>
    <t>položka zahrnuje :
- úkony dle ČSN 73 6221
- provedení hlavní mostní prohlídky oprávněnou fyzickou nebo právnickou osobou
- vyhotovení záznamu (protokolu), který jednoznačně definuje stav mostu</t>
  </si>
  <si>
    <t>1</t>
  </si>
  <si>
    <t>Zemní práce</t>
  </si>
  <si>
    <t>11343</t>
  </si>
  <si>
    <t>ODSTRAN KRYTU ZPEVNĚNÝCH PLOCH S ASFALT POJIVEM VČET PODKLADU</t>
  </si>
  <si>
    <t>M3</t>
  </si>
  <si>
    <t>Odstranění asfaltových vrstev průměrné tl. 0.3 na okrajích vozovky mostu. Položka včetně všech použitých technologií. Odvozná vzdálenost včetně veškeré manipulace v režii zhotovitele.
(Rozměry a plochy dle "05 Římsy dig. AutoCAD")</t>
  </si>
  <si>
    <t>0.5 * 0.3 * (6.57 + 7.23) = 2,070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</si>
  <si>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</si>
  <si>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3</t>
  </si>
  <si>
    <t>Svislé konstrukce</t>
  </si>
  <si>
    <t>31717</t>
  </si>
  <si>
    <t>KOVOVÉ KONSTRUKCE PRO KOTVENÍ ŘÍMSY</t>
  </si>
  <si>
    <t>KG</t>
  </si>
  <si>
    <t>Kotvy říms na mostě á 1 m, 15 ks po 6 kg. Položka včetně vývrtu a chemického kotvení.</t>
  </si>
  <si>
    <t>15 * 6 = 90,000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</si>
  <si>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</si>
  <si>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</si>
  <si>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</si>
  <si>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Železobetonové římsy, beton C30/37 XF4,XD3.
(Počet, plocha a délka dle "05 Římsy dig. AutoCAD")</t>
  </si>
  <si>
    <t>Levá římsa	0.36 * 7.23 = 2,603 [A]_x000D_
 Pravá římsa	0.424 * 6.57 = 2,786 [B]_x000D_
 Římsy na křídlech	0.12 * 4.5 = 0,540 [C]_x000D_
 a+b+c = 5,928 [D]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</si>
  <si>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</si>
  <si>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</si>
  <si>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</si>
  <si>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Železobetonové římsy - výztuž B500B (10505 R), 0.16 t/m^3. Kubatura betonu viz položka 317325.</t>
  </si>
  <si>
    <t>0.16 * 5.929 = 0,949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</si>
  <si>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</si>
  <si>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4</t>
  </si>
  <si>
    <t>Vodorovné konstrukce</t>
  </si>
  <si>
    <t>451314</t>
  </si>
  <si>
    <t>PODKLADNÍ A VÝPLŇOVÉ VRSTVY Z PROSTÉHO BETONU C25/30</t>
  </si>
  <si>
    <t>Podkladní beton pod kamennou dlažbu v návaznosti říms.
(Plochy dle "05 Římsy dig. AutoCAD")</t>
  </si>
  <si>
    <t>(0.6 + 0.6 + 0.6 + 0.6) * 0.35 = 0,840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</si>
  <si>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</si>
  <si>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465512</t>
  </si>
  <si>
    <t>DLAŽBY Z LOMOVÉHO KAMENE NA MC</t>
  </si>
  <si>
    <t>Kamenná dlažba návaznosti říms včetně spárování - cementová malta XF4.
(Plochy dle "05 Římsy dig. AutoCAD")</t>
  </si>
  <si>
    <t>(0.6 + 0.6 + 0.6 + 0.6) * 0.2 = 0,480 [A]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</si>
  <si>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</si>
  <si>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5</t>
  </si>
  <si>
    <t>Komunikace</t>
  </si>
  <si>
    <t>572214</t>
  </si>
  <si>
    <t>SPOJOVACÍ POSTŘIK Z MODIFIK EMULZE DO 0,5KG/M2</t>
  </si>
  <si>
    <t>M2</t>
  </si>
  <si>
    <t>Spojovací postřik vozovky 0,25 kg/m^2 - vozovka na mostě.
(Plocha dle položky 575C53)</t>
  </si>
  <si>
    <t>4.14 = 4,140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</si>
  <si>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</si>
  <si>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Spojovací postřik vozovky 0,25 kg/m^2 - vozovka na mostě. Celkem 4 vrstvy
(Plocha dle položky 575C53)</t>
  </si>
  <si>
    <t>16.56 = 16,560 [A]</t>
  </si>
  <si>
    <t>574B44</t>
  </si>
  <si>
    <t>ASFALTOVÝ BETON PRO OBRUSNÉ VRSTVY MODIFIK ACO 11+, 11S TL. 50MM</t>
  </si>
  <si>
    <t>Asfaltový beton pro obrusnou vrstvu ACO 11+  tl. 0.05 m - vozovka na mostě.
(Plocha dle položky 575C53)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</si>
  <si>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</si>
  <si>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574F88</t>
  </si>
  <si>
    <t>ASFALTOVÝ BETON PRO PODKLADNÍ VRSTVY MODIFIK ACP 22+, 22S TL. 90MM</t>
  </si>
  <si>
    <t>Asfaltový beton pro ložní vrstvy vozovky ACP 22+ tl. 0.36 m - vozovka na mostě. Celkem 4 vrstvy.
(Plocha dle položky 575C53)</t>
  </si>
  <si>
    <t>575C53</t>
  </si>
  <si>
    <t>LITÝ ASFALT MA IV (OCHRANA MOSTNÍ IZOLACE) 11 TL. 40MM</t>
  </si>
  <si>
    <t>Litý asfalt MA 11 IV, podkladní vrstva vozovky na mostě tl. 0.04 m. 
(Rozměry dle "05 Římsy dig. AutoCAD")</t>
  </si>
  <si>
    <t>0.3 * (7.23 + 6.57) = 4,140 [A]</t>
  </si>
  <si>
    <t>6</t>
  </si>
  <si>
    <t>Úpravy povrchů, podlahy, výplně otvorů</t>
  </si>
  <si>
    <t>626112</t>
  </si>
  <si>
    <t>REPROFILACE PODHLEDŮ, SVISLÝCH PLOCH SANAČNÍ MALTOU JEDNOVRST TL 20MM</t>
  </si>
  <si>
    <t>Celoplošná sanace spodní stavby a nosné kosntrukce a ošetření obnažené výztuže - reprofilace povrchu sanační maltou. Položka je včetně osazení případného lešení pro samotnou sanaci, tryskání a následný nátěr nosné konstrukce, ochranu proti spadu materiálu do řeky.
("05 Sanace dig. AutoCAD")</t>
  </si>
  <si>
    <t>Čela opěr	2 * (1.1 * 12.1) = 26,620 [A]_x000D_
 Levé křídlo OP1	 2 = 2,000 [B]_x000D_
 Pravé křídlo OP1	 2.2 = 2,200 [C]_x000D_
 Levé křídlo OP2	 2.4 = 2,400 [D]_x000D_
 Pravé křídlo OP2	 2.4 = 2,400 [E]_x000D_
 Nosná konstrukce 	1 * (3.25 * 9.9) = 32,175 [F]_x000D_
 a+b+c+d+e+f = 67,795 [G]</t>
  </si>
  <si>
    <t>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</si>
  <si>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7</t>
  </si>
  <si>
    <t>Přidružená stavební výroba</t>
  </si>
  <si>
    <t>711452</t>
  </si>
  <si>
    <t>IZOLACE MOSTOVEK POD VOZOVKOU ASFALTOVÝMI PÁSY S PEČETÍCÍ VRSTVOU</t>
  </si>
  <si>
    <t>Pásová izolace s pečetící vrstvou tl. 10 mm. Pod vozovkou a římsami na mostě.
(Rozměry dle "05 Římsy dig. AutoCAD")</t>
  </si>
  <si>
    <t>Levá římsa	0.84 * 7.23 = 6,073 [A]_x000D_
 Pravá římsa	0.83 * 6.57 = 5,453 [B]_x000D_
 a+b = 11,526 [C]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</si>
  <si>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</si>
  <si>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</t>
  </si>
  <si>
    <t>OCHRANA IZOLACE NA POVRCHU</t>
  </si>
  <si>
    <t>Ochrana izolace - asfaltový pás s hliníkovou vložkou celoplošně lepený do nátěru za horka. Pod římsami na mostě.
(Rozměry dle "05 Římsy dig. AutoCAD")</t>
  </si>
  <si>
    <t>Levá římsa	0.46 * 7.23 = 3,326 [A]_x000D_
 Pravá římsa	0.45 * 6.57 = 2,957 [B]_x000D_
 a+b = 6,282 [C]</t>
  </si>
  <si>
    <t>položka zahrnuje:
- dodání  předepsaného ochranného materiálu
- zřízení ochrany izolace</t>
  </si>
  <si>
    <t>78383</t>
  </si>
  <si>
    <t>NÁTĚRY BETON KONSTR TYP S4 (OS-C)</t>
  </si>
  <si>
    <t>Nátěr spodní stavby, nosné konstrukce a říms.
(Rozměry dle "05 Římsy dig. AutoCAD" a "06 Svodidla dig. AutoCAD")</t>
  </si>
  <si>
    <t>Čela opěr	2 * (1.1 * 12.1) = 26,620 [A]_x000D_
 Levé křídlo OP1	 2 = 2,000 [B]_x000D_
 Pravé křídlo OP1	 2.2 = 2,200 [C]_x000D_
 Levé křídlo OP2	 2.4 = 2,400 [D]_x000D_
 Pravé křídlo OP2	 2.4 = 2,400 [E]_x000D_
 Nosná konstrukce	1 * (3.25 * 9.9) = 32,175 [F]_x000D_
 a+b+c+d+e+f = 67,795 [G]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</si>
  <si>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</si>
  <si>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9</t>
  </si>
  <si>
    <t>Ostatní konstrukce a práce</t>
  </si>
  <si>
    <t>9112B1</t>
  </si>
  <si>
    <t>ZÁBRADLÍ MOSTNÍ SE SVISLOU VÝPLNÍ - DODÁVKA A MONTÁŽ</t>
  </si>
  <si>
    <t>M</t>
  </si>
  <si>
    <t>Osazení zábradlí na mostu - dovoz a osazení v režii zhotovitele.
(Rozměry dle "07 Zábradlí dig. AutoCAD")</t>
  </si>
  <si>
    <t>6.93 + 6.06 = 12,990 [A]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</si>
  <si>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</si>
  <si>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914122</t>
  </si>
  <si>
    <t>DOPRAVNÍ ZNAČKY ZÁKLADNÍ VELIKOSTI OCELOVÉ FÓLIE TŘ 1 - MONTÁŽ S PŘEMÍSTĚNÍM</t>
  </si>
  <si>
    <t>Přechodné dopravní značení základní velikosti - omezení na trase. Dodávka a montáž, vše v režii zhotovitele. Značky A10 2 ks, A15 2 ks. Značky C4a/b 2 ks, B20/21a 2 ks.
(Počty dle 01 Technická zpráva)</t>
  </si>
  <si>
    <t>položka zahrnuje:
- dopravu demontované značky z dočasné skládky
- osazení a montáž značky na místě určeném projektem
- nutnou opravu poškozených částí
nezahrnuje dodávku značky</t>
  </si>
  <si>
    <t>914123</t>
  </si>
  <si>
    <t>DOPRAVNÍ ZNAČKY ZÁKLADNÍ VELIKOSTI OCELOVÉ FÓLIE TŘ 1 - DEMONTÁŽ</t>
  </si>
  <si>
    <t>Přechodné dopravní značení základní velikosti - omezení na trase. Demontáž v režii zhotovitele. Značky A10 2 ks, A15 2 ks. Značky C4a/b 2 ks, B20/21a 2 ks.
(Počty dle 01 Technická zpráva)</t>
  </si>
  <si>
    <t>Položka zahrnuje odstranění, demontáž a odklizení materiálu s odvozem na předepsané místo</t>
  </si>
  <si>
    <t>914129</t>
  </si>
  <si>
    <t>DOPRAV ZNAČKY ZÁKLAD VEL OCEL FÓLIE TŘ 1 - NÁJEMNÉ</t>
  </si>
  <si>
    <t>KSDEN</t>
  </si>
  <si>
    <t>Přechodné dopravní značení základní velikosti - omezení na trase. Doba nájmu 120 dní. Značky A10 2 ks, A15 2 ks. Značky C4a/b 2 ks, B20/21a 2 ks.
(Počty dle 01 Technická zpráva)</t>
  </si>
  <si>
    <t>120 * 8 = 960,000 [A]</t>
  </si>
  <si>
    <t>položka zahrnuje sazbu za pronájem dopravních značek a zařízení, počet jednotek je určen jako součin počtu značek a počtu dní použití</t>
  </si>
  <si>
    <t>914131</t>
  </si>
  <si>
    <t>DOPRAVNÍ ZNAČKY ZÁKLADNÍ VELIKOSTI OCELOVÉ FÓLIE TŘ 2 - DODÁVKA A MONTÁŽ</t>
  </si>
  <si>
    <t>Dodávka a montáž nových dopravních značek. Značky - ev. č. mostu - 2 ks. Včetně všech potřebných částí (značka, sloupek a kotvení).</t>
  </si>
  <si>
    <t>položka zahrnuje:
- dodávku a montáž značek v požadovaném provedení</t>
  </si>
  <si>
    <t>914133</t>
  </si>
  <si>
    <t>DOPRAVNÍ ZNAČKY ZÁKLADNÍ VELIKOSTI OCELOVÉ FÓLIE TŘ 2 - DEMONTÁŽ</t>
  </si>
  <si>
    <t>916112</t>
  </si>
  <si>
    <t>DOPRAV SVĚTLO VÝSTRAŽ SAMOSTATNÉ - MONTÁŽ S PŘESUNEM</t>
  </si>
  <si>
    <t>Přechodné dopravní značení - samostané světlo S7. Dodávka a montáž, vše v režii zhotovitele. Počet 2 ks.
(Počty dle 01 Technická zpráva)</t>
  </si>
  <si>
    <t>položka zahrnuje:
- přemístění zařízení z dočasné skládky a jeho osazení a montáž na místě určeném projektem
- údržbu po celou dobu trvání funkce, náhradu zničených nebo ztracených kusů, nutnou opravu poškozených částí
- napájení z baterie včetně záložní baterie</t>
  </si>
  <si>
    <t>916113</t>
  </si>
  <si>
    <t>DOPRAV SVĚTLO VÝSTRAŽ SAMOSTATNÉ - DEMONTÁŽ</t>
  </si>
  <si>
    <t>Přechodné dopravní značení - samostané světlo S7 - demontáž v režii zhotovitele. Počet 2 ks.
(Počty dle 01 Technická zpráva)</t>
  </si>
  <si>
    <t>Položka zahrnuje odstranění, demontáž a odklizení zařízení s odvozem na předepsané místo</t>
  </si>
  <si>
    <t>916119</t>
  </si>
  <si>
    <t>DOPRAV SVĚTLO VÝSTRAŽ SAMOSTATNÉ - NÁJEMNÉ</t>
  </si>
  <si>
    <t>Přechodné dopravní značení - samostané světlo S7 - nájemné. Doba nájmu 120 dní. Počet 2 ks.
(Počty dle 01 Technická zpráva)</t>
  </si>
  <si>
    <t>120 * 2 = 240,000 [A]</t>
  </si>
  <si>
    <t>položka zahrnuje sazbu za pronájem zařízení. Počet měrných jednotek se určí jako součin počtu zařízení a počtu dní použití.</t>
  </si>
  <si>
    <t>916132</t>
  </si>
  <si>
    <t>DOPRAV SVĚTLO VÝSTRAŽ SOUPRAVA 5KS - MONTÁŽ S PŘESUNEM</t>
  </si>
  <si>
    <t>Přechodné dopravní značení - souprava 5 světel S7. Dodávka a montáž, vše v režii zhotovitele. Počet sad 2 ks.
(Počty dle 01 Technická zpráva)</t>
  </si>
  <si>
    <t>916133</t>
  </si>
  <si>
    <t>DOPRAV SVĚTLO VÝSTRAŽ SOUPRAVA 5KS - DEMONTÁŽ</t>
  </si>
  <si>
    <t>Přechodné dopravní značení - souprava 5 světel S7. Demontáž v režii zhotovitele. Počet sad 2 ks.
(Počty dle 01 Technická zpráva)</t>
  </si>
  <si>
    <t>916139</t>
  </si>
  <si>
    <t>DOPRAVNÍ SVĚTLO VÝSTRAŽNÉ SOUPRAVA 5 KUSŮ - NÁJEMNÉ</t>
  </si>
  <si>
    <t>Přechodné dopravní značení - souprava 5 světel S7 - nájemné. Doba nájmu 120 dní. Počet sad 2 ks.
(Počty dle 01 Technická zpráva)</t>
  </si>
  <si>
    <t>916152</t>
  </si>
  <si>
    <t>SEMAFOROVÁ PŘENOSNÁ SOUPRAVA - MONTÁŽ S PŘESUNEM</t>
  </si>
  <si>
    <t>Přechodné dopravní značení - omezení na trase. Dodávka a montáž, vše v režii zhotovitele. Počet semaforů 2 ks.
(Počty dle 01 Technická zpráva)</t>
  </si>
  <si>
    <t>916153</t>
  </si>
  <si>
    <t>SEMAFOROVÁ PŘENOSNÁ SOUPRAVA - DEMONTÁŽ</t>
  </si>
  <si>
    <t>Přechodné dopravní značení - omezení na trase. Demontáž v režii zhotovitele. Počet semaforů 2 ks.
(Počty dle 01 Technická zpráva)</t>
  </si>
  <si>
    <t>916159</t>
  </si>
  <si>
    <t>SEMAFOROVÁ PŘENOSNÁ SOUPRAVA - NÁJEMNÉ</t>
  </si>
  <si>
    <t>Přechodné dopravní značení - omezení na trase - nájemné. Doba nájmu 120 dní. Počet semaforů 2 ks.
(Počty dle 01 Technická zpráva)</t>
  </si>
  <si>
    <t>916312</t>
  </si>
  <si>
    <t>DOPRAVNÍ ZÁBRANY Z2 S FÓLIÍ TŘ 1 - MONTÁŽ S PŘESUNEM</t>
  </si>
  <si>
    <t>Přechodné dopravní značení základní velikosti - omezení na trase. Dodávka a montáž, vše v režii zhotovitele. Značka Z2 2 ks.
(Počty dle 01 Technická zpráva)</t>
  </si>
  <si>
    <t>položka zahrnuje:
- přemístění zařízení z dočasné skládky a jeho osazení a montáž na místě určeném projektem
- údržbu po celou dobu trvání funkce, náhradu zničených nebo ztracených kusů, nutnou opravu poškozených částí</t>
  </si>
  <si>
    <t>916313</t>
  </si>
  <si>
    <t>DOPRAVNÍ ZÁBRANY Z2 S FÓLIÍ TŘ 1 - DEMONTÁŽ</t>
  </si>
  <si>
    <t>Přechodné dopravní značení základní velikosti - omezení na trase. Demontáž v režii zhotovitele. Značka Z2 2 ks.
(Počty dle 01 Technická zpráva)</t>
  </si>
  <si>
    <t>916319</t>
  </si>
  <si>
    <t>DOPRAVNÍ ZÁBRANY Z2 - NÁJEMNÉ</t>
  </si>
  <si>
    <t>Přechodné dopravní značení základní velikosti - omezení na trase. Doba nájmu 120 dní. Značka Z2 2 ks.
(Počty dle 01 Technická zpráva)</t>
  </si>
  <si>
    <t>916352</t>
  </si>
  <si>
    <t>SMĚROVACÍ DESKY Z4 OBOUSTR S FÓLIÍ TŘ 1 - MONTÁŽ S PŘESUNEM</t>
  </si>
  <si>
    <t>Přechodné dopravní značení základní velikosti - omezení na trase. Dodávka a montáž, vše v režii zhotovitele. Značka Z4a 5 ks.
(Počty dle 01 Technická zpráva)</t>
  </si>
  <si>
    <t>916353</t>
  </si>
  <si>
    <t>SMĚROVACÍ DESKY Z4 OBOUSTR S FÓLIÍ TŘ 1 - DEMONTÁŽ</t>
  </si>
  <si>
    <t>Přechodné dopravní značení základní velikosti - omezení na trase. Demontáž v režii zhotovitele. Značka Z4a 5 ks.
(Počty dle 01 Technická zpráva)</t>
  </si>
  <si>
    <t>916359</t>
  </si>
  <si>
    <t>SMĚROVACÍ DESKY Z4 OBOUSTR S FÓLIÍ TŘ 1 - NÁJEMNÉ</t>
  </si>
  <si>
    <t>Přechodné dopravní značení základní velikosti - omezení na trase. Doba nájmu 120 dní. Značka Z4a 5 ks.
(Počty dle 01 Technická zpráva)</t>
  </si>
  <si>
    <t>120 * 5 = 600,000 [A]</t>
  </si>
  <si>
    <t>916712</t>
  </si>
  <si>
    <t>UPEVŇOVACÍ KONSTR - PODKLADNÍ DESKA POD 28KG - MONTÁŽ S PŘESUNEM</t>
  </si>
  <si>
    <t>Přechodné sloupky a patky pro dopravní značení - omezení na trase. Dodávka a montáž, vše v režii zhotovitele. Počet sloupků a patek 17 ks.
(Počty dle 01 Technická zpráva)</t>
  </si>
  <si>
    <t>916713</t>
  </si>
  <si>
    <t>UPEVŇOVACÍ KONSTR - PODKLADNÍ DESKA POD 28KG - DEMONTÁŽ</t>
  </si>
  <si>
    <t>Přechodné sloupky a patky pro dopravní značení - omezení na trase. Demontáž v režii zhotovitele. Počet sloupků a patek 17 ks.
(Počty dle 01 Technická zpráva)</t>
  </si>
  <si>
    <t>916719</t>
  </si>
  <si>
    <t>UPEVŇOVACÍ KONSTR - PODKLAD DESKA POD 28KG - NÁJEMNÉ</t>
  </si>
  <si>
    <t>Přechodné sloupky a patky pro dopravní značení - nájemné. Doba nájmu 120 dní. Počet sloupků a patek 17 ks.
(Počty dle 01 Technická zpráva)</t>
  </si>
  <si>
    <t>120 * 17 = 2040,000 [A]</t>
  </si>
  <si>
    <t>917224</t>
  </si>
  <si>
    <t>SILNIČNÍ A CHODNÍKOVÉ OBRUBY Z BETONOVÝCH OBRUBNÍKŮ ŠÍŘ 150MM</t>
  </si>
  <si>
    <t>Silniční betonové obrubníky k přechodovému klínu 1000/300/150, včetně lože z betonu C25/30 XF4
(Délka dle "05 Římsy dig. AutoCAD")</t>
  </si>
  <si>
    <t>4 * 2.56 = 10,240 [A]</t>
  </si>
  <si>
    <t>Položka zahrnuje:
dodání a pokládku betonových obrubníků o rozměrech předepsaných zadávací dokumentací
betonové lože i boční betonovou opěrku.</t>
  </si>
  <si>
    <t>919112</t>
  </si>
  <si>
    <t>ŘEZÁNÍ ASFALTOVÉHO KRYTU VOZOVEK TL DO 100MM</t>
  </si>
  <si>
    <t>Prořezání podélné spáry u říms.
(Rozměry dle "05 Římsy dig. AutoCAD")</t>
  </si>
  <si>
    <t>7.23 + 6.57 = 13,800 [A]</t>
  </si>
  <si>
    <t>položka zahrnuje řezání vozovkové vrstvy v předepsané tloušťce, včetně spotřeby vody</t>
  </si>
  <si>
    <t>931326</t>
  </si>
  <si>
    <t>TĚSNĚNÍ DILATAČ SPAR ASF ZÁLIVKOU MODIFIK PRŮŘ DO 800MM2</t>
  </si>
  <si>
    <t>Těsnící zálivka mezi římsou/obrubou a vozovkou na okrajích.
(Rozměry dle "05 Římsy dig. AutoCAD")</t>
  </si>
  <si>
    <t>7.23 + 7.23 + 6.57 + 6.573 = 27,603 [A]</t>
  </si>
  <si>
    <t>položka zahrnuje dodávku a osazení předepsaného materiálu, očištění ploch spáry před úpravou, očištění okolí spáry po úpravě
nezahrnuje těsnící profil</t>
  </si>
  <si>
    <t>931331</t>
  </si>
  <si>
    <t>TĚSNĚNÍ DILATAČNÍCH SPAR POLYURETANOVÝM TMELEM PRŮŘEZU DO 100MM2</t>
  </si>
  <si>
    <t>Těsnění příčných pracovních spar v římsách těsnícím elastickým tmelem.
(Počet a délka dle "05 Římsy dig. AutoCAD")</t>
  </si>
  <si>
    <t>1.4 * 1 + 1.5 * 1 = 2,900 [A]</t>
  </si>
  <si>
    <t>938544</t>
  </si>
  <si>
    <t>OČIŠTĚNÍ BETON KONSTR OTRYSKÁNÍM TLAK VODOU PŘES 1000 BARŮ</t>
  </si>
  <si>
    <t>Celoplošné otryskání spodní stavby, nosné konstrukce. Včetně očištění obnažené výztuže. 
(Rozměry dle "05 Sanace dig. AutoCAD")</t>
  </si>
  <si>
    <t>položka zahrnuje očištění předepsaným způsobem včetně odklizení vzniklého odpadu</t>
  </si>
  <si>
    <t>96616</t>
  </si>
  <si>
    <t>BOURÁNÍ KONSTRUKCÍ ZE ŽELEZOBETONU</t>
  </si>
  <si>
    <t>Odstranění konstrukci ze železobetonu - římsy. Položka včetně všech použitých technologií a ochrany proti spadu do sutin do toku. Odvozná vzdálenost včetně veškeré manipulace v režii zhotovitele.
(Rozměry a dle "02 Půdorys - stávající stav dig. AutoCAD", 
"03 Podélný řez - stávající stav dig. AutoCAD", 
"04 Příčné řezy - stávající stav dig. AutoCAD")</t>
  </si>
  <si>
    <t>Levá římsa	0.23 * 7.23 = 1,663 [A]_x000D_
 Pravá římsa	0.29 * 6.57 = 1,905 [B]_x000D_
 Křídla	0.07 * 4.9 = 0,343 [C]_x000D_
 a+b+c = 3,911 [D]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</si>
  <si>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</si>
  <si>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96618</t>
  </si>
  <si>
    <t>BOURÁNÍ KONSTRUKCÍ KOVOVÝCH</t>
  </si>
  <si>
    <t>Odstranění stávajícího zábradlí na římsách, předpoklad 0.05 t/m. Odvoz a likvidace v režii zhotovitele.
(Rozměry a dle "02 Půdorys - stávající stav dig. AutoCAD", 
"03 Podélný řez - stávající stav dig. AutoCAD", 
"04 Příčné řezy - stávající stav dig. AutoCAD")</t>
  </si>
  <si>
    <t>Zábradlí	1 * 12.65 * 0.05 = 0,633 [A]</t>
  </si>
  <si>
    <t>položka zahrnuje:
- rozebrání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</si>
  <si>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97817</t>
  </si>
  <si>
    <t>ODSTRANĚNÍ MOSTNÍ IZOLACE</t>
  </si>
  <si>
    <t>Odstranění mostní izolace (průměrné tl. 0.02 m). Odvozná vzdálenost včetně veškeré manipulace v režii zhotovitele.
(Rozměry dle "02 Půdorys - stávající stav dig. AutoCAD", 
"03 Podélný řez - stávající stav dig. AutoCAD", 
"04 Příčné řezy - stávající stav dig. AutoCAD")</t>
  </si>
  <si>
    <t>Levá římsa	0.76 * 7.23 = 5,495 [A]_x000D_
 Pravá římsa	0.75 * 6.57 = 4,928 [B]_x000D_
 a+b = 10,422 [C]</t>
  </si>
  <si>
    <t>Položka zahrnuje:
- položka zahrnuje veškeré práce plynoucí z technologického předpisu a z platných předpisů
- veškerou manipulaci s vybouranou sutí a hmotami včetně uložení na skládku.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</si>
  <si>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2024_OTSKP</t>
  </si>
  <si>
    <t>00002</t>
  </si>
  <si>
    <t>R</t>
  </si>
  <si>
    <t>Zřízení a odstranění zařízení staveniště - popsáno v obchodních podmínkách</t>
  </si>
  <si>
    <t>KPL</t>
  </si>
  <si>
    <t>00003</t>
  </si>
  <si>
    <t>Zajištění povolení zvláštního užívání komunikací - popsáno v obchodních podmínkách, v zákoně č. 13/1997 Sb., a vyhlášce č. 104/1997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</si>
</sst>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5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49" fontId="0" fillId="0" borderId="7" xfId="0" applyNumberFormat="1" applyBorder="1" applyAlignment="1">
      <alignment horizontal="right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6" t="s">
        <v>2</v>
      </c>
      <c r="C2" s="3"/>
      <c r="D2" s="3"/>
      <c r="E2" s="3"/>
    </row>
    <row r="3" spans="1:5" x14ac:dyDescent="0.25">
      <c r="A3" s="3"/>
      <c r="B3" s="47"/>
      <c r="C3" s="3"/>
      <c r="D3" s="3"/>
      <c r="E3" s="3"/>
    </row>
    <row r="4" spans="1:5" x14ac:dyDescent="0.25">
      <c r="A4" s="3"/>
      <c r="B4" s="46" t="s">
        <v>3</v>
      </c>
      <c r="C4" s="47"/>
      <c r="D4" s="47"/>
      <c r="E4" s="47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SUM(C10)</f>
        <v>0</v>
      </c>
      <c r="D6" s="3"/>
      <c r="E6" s="3"/>
    </row>
    <row r="7" spans="1:5" x14ac:dyDescent="0.25">
      <c r="A7" s="3"/>
      <c r="B7" s="4" t="s">
        <v>5</v>
      </c>
      <c r="C7" s="5">
        <f>SUM(E10)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 t="s">
        <v>12</v>
      </c>
      <c r="C10" s="8">
        <f>'SO 201'!I3</f>
        <v>0</v>
      </c>
      <c r="D10" s="8">
        <f>SUMIFS('SO 201'!O:O,'SO 201'!A:A,"P")</f>
        <v>0</v>
      </c>
      <c r="E10" s="8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3"/>
  <sheetViews>
    <sheetView topLeftCell="B1" workbookViewId="0">
      <selection activeCell="H211" sqref="H211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0" hidden="1" customWidth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13</v>
      </c>
      <c r="F2" s="14"/>
      <c r="G2" s="14"/>
      <c r="H2" s="14"/>
      <c r="I2" s="14"/>
      <c r="J2" s="16"/>
    </row>
    <row r="3" spans="1:16" x14ac:dyDescent="0.25">
      <c r="A3" s="3" t="s">
        <v>14</v>
      </c>
      <c r="B3" s="17" t="s">
        <v>15</v>
      </c>
      <c r="C3" s="48" t="s">
        <v>16</v>
      </c>
      <c r="D3" s="49"/>
      <c r="E3" s="18" t="s">
        <v>17</v>
      </c>
      <c r="F3" s="14"/>
      <c r="G3" s="14"/>
      <c r="H3" s="19" t="s">
        <v>11</v>
      </c>
      <c r="I3" s="20">
        <f>SUMIFS(I8:I213,A8:A213,"SD")</f>
        <v>0</v>
      </c>
      <c r="J3" s="16"/>
      <c r="O3">
        <v>0</v>
      </c>
      <c r="P3">
        <v>2</v>
      </c>
    </row>
    <row r="4" spans="1:16" x14ac:dyDescent="0.25">
      <c r="A4" s="3" t="s">
        <v>18</v>
      </c>
      <c r="B4" s="17" t="s">
        <v>19</v>
      </c>
      <c r="C4" s="48" t="s">
        <v>11</v>
      </c>
      <c r="D4" s="49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0" t="s">
        <v>20</v>
      </c>
      <c r="B5" s="51" t="s">
        <v>21</v>
      </c>
      <c r="C5" s="52" t="s">
        <v>22</v>
      </c>
      <c r="D5" s="52" t="s">
        <v>23</v>
      </c>
      <c r="E5" s="52" t="s">
        <v>24</v>
      </c>
      <c r="F5" s="52" t="s">
        <v>25</v>
      </c>
      <c r="G5" s="52" t="s">
        <v>26</v>
      </c>
      <c r="H5" s="52" t="s">
        <v>27</v>
      </c>
      <c r="I5" s="52"/>
      <c r="J5" s="53" t="s">
        <v>28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29</v>
      </c>
      <c r="I6" s="6" t="s">
        <v>30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31</v>
      </c>
      <c r="B8" s="26"/>
      <c r="C8" s="27" t="s">
        <v>32</v>
      </c>
      <c r="D8" s="28"/>
      <c r="E8" s="25" t="s">
        <v>33</v>
      </c>
      <c r="F8" s="28"/>
      <c r="G8" s="28"/>
      <c r="H8" s="28"/>
      <c r="I8" s="29">
        <f>SUMIFS(I9:I34,A9:A34,"P")</f>
        <v>0</v>
      </c>
      <c r="J8" s="30"/>
    </row>
    <row r="9" spans="1:16" ht="30" customHeight="1" x14ac:dyDescent="0.25">
      <c r="A9" s="31" t="s">
        <v>34</v>
      </c>
      <c r="B9" s="31">
        <v>1</v>
      </c>
      <c r="C9" s="54" t="s">
        <v>271</v>
      </c>
      <c r="D9" s="31" t="s">
        <v>272</v>
      </c>
      <c r="E9" s="33" t="s">
        <v>273</v>
      </c>
      <c r="F9" s="34" t="s">
        <v>274</v>
      </c>
      <c r="G9" s="35">
        <v>1</v>
      </c>
      <c r="H9" s="36">
        <v>0</v>
      </c>
      <c r="I9" s="36">
        <f>ROUND(G9*H9,P4)</f>
        <v>0</v>
      </c>
      <c r="J9" s="34" t="s">
        <v>270</v>
      </c>
      <c r="O9" s="37">
        <f>I9*0.21</f>
        <v>0</v>
      </c>
      <c r="P9">
        <v>3</v>
      </c>
    </row>
    <row r="10" spans="1:16" x14ac:dyDescent="0.25">
      <c r="A10" s="31" t="s">
        <v>39</v>
      </c>
      <c r="B10" s="38"/>
      <c r="C10" s="39"/>
      <c r="D10" s="39"/>
      <c r="E10" s="33"/>
      <c r="F10" s="39"/>
      <c r="G10" s="39"/>
      <c r="H10" s="39"/>
      <c r="I10" s="39"/>
      <c r="J10" s="40"/>
    </row>
    <row r="11" spans="1:16" x14ac:dyDescent="0.25">
      <c r="A11" s="31" t="s">
        <v>41</v>
      </c>
      <c r="B11" s="38"/>
      <c r="C11" s="39"/>
      <c r="D11" s="39"/>
      <c r="E11" s="41"/>
      <c r="F11" s="39"/>
      <c r="G11" s="39"/>
      <c r="H11" s="39"/>
      <c r="I11" s="39"/>
      <c r="J11" s="40"/>
    </row>
    <row r="12" spans="1:16" x14ac:dyDescent="0.25">
      <c r="A12" s="31" t="s">
        <v>43</v>
      </c>
      <c r="B12" s="38"/>
      <c r="C12" s="39"/>
      <c r="D12" s="39"/>
      <c r="E12" s="33"/>
      <c r="F12" s="39"/>
      <c r="G12" s="39"/>
      <c r="H12" s="39"/>
      <c r="I12" s="39"/>
      <c r="J12" s="40"/>
    </row>
    <row r="13" spans="1:16" ht="30" customHeight="1" x14ac:dyDescent="0.25">
      <c r="A13" s="31" t="s">
        <v>34</v>
      </c>
      <c r="B13" s="31">
        <v>2</v>
      </c>
      <c r="C13" s="54" t="s">
        <v>275</v>
      </c>
      <c r="D13" s="31" t="s">
        <v>272</v>
      </c>
      <c r="E13" s="33" t="s">
        <v>276</v>
      </c>
      <c r="F13" s="34" t="s">
        <v>274</v>
      </c>
      <c r="G13" s="35">
        <v>1</v>
      </c>
      <c r="H13" s="36">
        <v>0</v>
      </c>
      <c r="I13" s="36">
        <f>ROUND(G13*H13,P4)</f>
        <v>0</v>
      </c>
      <c r="J13" s="34" t="s">
        <v>270</v>
      </c>
      <c r="O13" s="37">
        <f>I13*0.21</f>
        <v>0</v>
      </c>
      <c r="P13">
        <v>3</v>
      </c>
    </row>
    <row r="14" spans="1:16" x14ac:dyDescent="0.25">
      <c r="A14" s="31" t="s">
        <v>39</v>
      </c>
      <c r="B14" s="38"/>
      <c r="C14" s="39"/>
      <c r="D14" s="39"/>
      <c r="E14" s="33"/>
      <c r="F14" s="39"/>
      <c r="G14" s="39"/>
      <c r="H14" s="39"/>
      <c r="I14" s="39"/>
      <c r="J14" s="40"/>
    </row>
    <row r="15" spans="1:16" x14ac:dyDescent="0.25">
      <c r="A15" s="31" t="s">
        <v>41</v>
      </c>
      <c r="B15" s="38"/>
      <c r="C15" s="39"/>
      <c r="D15" s="39"/>
      <c r="E15" s="41"/>
      <c r="F15" s="39"/>
      <c r="G15" s="39"/>
      <c r="H15" s="39"/>
      <c r="I15" s="39"/>
      <c r="J15" s="40"/>
    </row>
    <row r="16" spans="1:16" x14ac:dyDescent="0.25">
      <c r="A16" s="31" t="s">
        <v>43</v>
      </c>
      <c r="B16" s="38"/>
      <c r="C16" s="39"/>
      <c r="D16" s="39"/>
      <c r="E16" s="33"/>
      <c r="F16" s="39"/>
      <c r="G16" s="39"/>
      <c r="H16" s="39"/>
      <c r="I16" s="39"/>
      <c r="J16" s="40"/>
    </row>
    <row r="17" spans="1:16" x14ac:dyDescent="0.25">
      <c r="A17" s="31" t="s">
        <v>34</v>
      </c>
      <c r="B17" s="31">
        <v>3</v>
      </c>
      <c r="C17" s="32" t="s">
        <v>35</v>
      </c>
      <c r="D17" s="31" t="s">
        <v>36</v>
      </c>
      <c r="E17" s="33" t="s">
        <v>37</v>
      </c>
      <c r="F17" s="34" t="s">
        <v>38</v>
      </c>
      <c r="G17" s="35">
        <v>4.968</v>
      </c>
      <c r="H17" s="36">
        <v>0</v>
      </c>
      <c r="I17" s="36">
        <f>ROUND(G17*H17,P4)</f>
        <v>0</v>
      </c>
      <c r="J17" s="34" t="s">
        <v>270</v>
      </c>
      <c r="O17" s="37">
        <f>I17*0.21</f>
        <v>0</v>
      </c>
      <c r="P17">
        <v>3</v>
      </c>
    </row>
    <row r="18" spans="1:16" ht="30" x14ac:dyDescent="0.25">
      <c r="A18" s="31" t="s">
        <v>39</v>
      </c>
      <c r="B18" s="38"/>
      <c r="C18" s="39"/>
      <c r="D18" s="39"/>
      <c r="E18" s="33" t="s">
        <v>40</v>
      </c>
      <c r="F18" s="39"/>
      <c r="G18" s="39"/>
      <c r="H18" s="39"/>
      <c r="I18" s="39"/>
      <c r="J18" s="40"/>
    </row>
    <row r="19" spans="1:16" x14ac:dyDescent="0.25">
      <c r="A19" s="31" t="s">
        <v>41</v>
      </c>
      <c r="B19" s="38"/>
      <c r="C19" s="39"/>
      <c r="D19" s="39"/>
      <c r="E19" s="41" t="s">
        <v>42</v>
      </c>
      <c r="F19" s="39"/>
      <c r="G19" s="39"/>
      <c r="H19" s="39"/>
      <c r="I19" s="39"/>
      <c r="J19" s="40"/>
    </row>
    <row r="20" spans="1:16" ht="30" x14ac:dyDescent="0.25">
      <c r="A20" s="31" t="s">
        <v>43</v>
      </c>
      <c r="B20" s="38"/>
      <c r="C20" s="39"/>
      <c r="D20" s="39"/>
      <c r="E20" s="33" t="s">
        <v>44</v>
      </c>
      <c r="F20" s="39"/>
      <c r="G20" s="39"/>
      <c r="H20" s="39"/>
      <c r="I20" s="39"/>
      <c r="J20" s="40"/>
    </row>
    <row r="21" spans="1:16" x14ac:dyDescent="0.25">
      <c r="A21" s="31" t="s">
        <v>34</v>
      </c>
      <c r="B21" s="31">
        <v>4</v>
      </c>
      <c r="C21" s="32" t="s">
        <v>35</v>
      </c>
      <c r="D21" s="31" t="s">
        <v>45</v>
      </c>
      <c r="E21" s="33" t="s">
        <v>37</v>
      </c>
      <c r="F21" s="34" t="s">
        <v>38</v>
      </c>
      <c r="G21" s="35">
        <v>9.7780000000000005</v>
      </c>
      <c r="H21" s="36">
        <v>0</v>
      </c>
      <c r="I21" s="36">
        <f>ROUND(G21*H21,P4)</f>
        <v>0</v>
      </c>
      <c r="J21" s="34" t="s">
        <v>270</v>
      </c>
      <c r="O21" s="37">
        <f>I21*0.21</f>
        <v>0</v>
      </c>
      <c r="P21">
        <v>3</v>
      </c>
    </row>
    <row r="22" spans="1:16" ht="30" x14ac:dyDescent="0.25">
      <c r="A22" s="31" t="s">
        <v>39</v>
      </c>
      <c r="B22" s="38"/>
      <c r="C22" s="39"/>
      <c r="D22" s="39"/>
      <c r="E22" s="33" t="s">
        <v>46</v>
      </c>
      <c r="F22" s="39"/>
      <c r="G22" s="39"/>
      <c r="H22" s="39"/>
      <c r="I22" s="39"/>
      <c r="J22" s="40"/>
    </row>
    <row r="23" spans="1:16" x14ac:dyDescent="0.25">
      <c r="A23" s="31" t="s">
        <v>41</v>
      </c>
      <c r="B23" s="38"/>
      <c r="C23" s="39"/>
      <c r="D23" s="39"/>
      <c r="E23" s="41" t="s">
        <v>47</v>
      </c>
      <c r="F23" s="39"/>
      <c r="G23" s="39"/>
      <c r="H23" s="39"/>
      <c r="I23" s="39"/>
      <c r="J23" s="40"/>
    </row>
    <row r="24" spans="1:16" ht="30" x14ac:dyDescent="0.25">
      <c r="A24" s="31" t="s">
        <v>43</v>
      </c>
      <c r="B24" s="38"/>
      <c r="C24" s="39"/>
      <c r="D24" s="39"/>
      <c r="E24" s="33" t="s">
        <v>44</v>
      </c>
      <c r="F24" s="39"/>
      <c r="G24" s="39"/>
      <c r="H24" s="39"/>
      <c r="I24" s="39"/>
      <c r="J24" s="40"/>
    </row>
    <row r="25" spans="1:16" x14ac:dyDescent="0.25">
      <c r="A25" s="31" t="s">
        <v>34</v>
      </c>
      <c r="B25" s="31">
        <v>5</v>
      </c>
      <c r="C25" s="32" t="s">
        <v>35</v>
      </c>
      <c r="D25" s="31" t="s">
        <v>48</v>
      </c>
      <c r="E25" s="33" t="s">
        <v>37</v>
      </c>
      <c r="F25" s="34" t="s">
        <v>38</v>
      </c>
      <c r="G25" s="35">
        <v>0.52100000000000002</v>
      </c>
      <c r="H25" s="36">
        <v>0</v>
      </c>
      <c r="I25" s="36">
        <f>ROUND(G25*H25,P4)</f>
        <v>0</v>
      </c>
      <c r="J25" s="34" t="s">
        <v>270</v>
      </c>
      <c r="O25" s="37">
        <f>I25*0.21</f>
        <v>0</v>
      </c>
      <c r="P25">
        <v>3</v>
      </c>
    </row>
    <row r="26" spans="1:16" ht="30" x14ac:dyDescent="0.25">
      <c r="A26" s="31" t="s">
        <v>39</v>
      </c>
      <c r="B26" s="38"/>
      <c r="C26" s="39"/>
      <c r="D26" s="39"/>
      <c r="E26" s="33" t="s">
        <v>49</v>
      </c>
      <c r="F26" s="39"/>
      <c r="G26" s="39"/>
      <c r="H26" s="39"/>
      <c r="I26" s="39"/>
      <c r="J26" s="40"/>
    </row>
    <row r="27" spans="1:16" x14ac:dyDescent="0.25">
      <c r="A27" s="31" t="s">
        <v>41</v>
      </c>
      <c r="B27" s="38"/>
      <c r="C27" s="39"/>
      <c r="D27" s="39"/>
      <c r="E27" s="41" t="s">
        <v>50</v>
      </c>
      <c r="F27" s="39"/>
      <c r="G27" s="39"/>
      <c r="H27" s="39"/>
      <c r="I27" s="39"/>
      <c r="J27" s="40"/>
    </row>
    <row r="28" spans="1:16" ht="30" x14ac:dyDescent="0.25">
      <c r="A28" s="31" t="s">
        <v>43</v>
      </c>
      <c r="B28" s="38"/>
      <c r="C28" s="39"/>
      <c r="D28" s="39"/>
      <c r="E28" s="33" t="s">
        <v>44</v>
      </c>
      <c r="F28" s="39"/>
      <c r="G28" s="39"/>
      <c r="H28" s="39"/>
      <c r="I28" s="39"/>
      <c r="J28" s="40"/>
    </row>
    <row r="29" spans="1:16" x14ac:dyDescent="0.25">
      <c r="A29" s="31" t="s">
        <v>34</v>
      </c>
      <c r="B29" s="31">
        <v>6</v>
      </c>
      <c r="C29" s="32" t="s">
        <v>51</v>
      </c>
      <c r="D29" s="31" t="s">
        <v>36</v>
      </c>
      <c r="E29" s="33" t="s">
        <v>52</v>
      </c>
      <c r="F29" s="34" t="s">
        <v>53</v>
      </c>
      <c r="G29" s="35">
        <v>1</v>
      </c>
      <c r="H29" s="36">
        <v>0</v>
      </c>
      <c r="I29" s="36">
        <f>ROUND(G29*H29,P4)</f>
        <v>0</v>
      </c>
      <c r="J29" s="34" t="s">
        <v>270</v>
      </c>
      <c r="O29" s="37">
        <f>I29*0.21</f>
        <v>0</v>
      </c>
      <c r="P29">
        <v>3</v>
      </c>
    </row>
    <row r="30" spans="1:16" x14ac:dyDescent="0.25">
      <c r="A30" s="31" t="s">
        <v>39</v>
      </c>
      <c r="B30" s="38"/>
      <c r="C30" s="39"/>
      <c r="D30" s="39"/>
      <c r="E30" s="33" t="s">
        <v>54</v>
      </c>
      <c r="F30" s="39"/>
      <c r="G30" s="39"/>
      <c r="H30" s="39"/>
      <c r="I30" s="39"/>
      <c r="J30" s="40"/>
    </row>
    <row r="31" spans="1:16" ht="30" x14ac:dyDescent="0.25">
      <c r="A31" s="31" t="s">
        <v>43</v>
      </c>
      <c r="B31" s="38"/>
      <c r="C31" s="39"/>
      <c r="D31" s="39"/>
      <c r="E31" s="33" t="s">
        <v>55</v>
      </c>
      <c r="F31" s="39"/>
      <c r="G31" s="39"/>
      <c r="H31" s="39"/>
      <c r="I31" s="39"/>
      <c r="J31" s="40"/>
    </row>
    <row r="32" spans="1:16" x14ac:dyDescent="0.25">
      <c r="A32" s="31" t="s">
        <v>34</v>
      </c>
      <c r="B32" s="31">
        <v>7</v>
      </c>
      <c r="C32" s="32" t="s">
        <v>56</v>
      </c>
      <c r="D32" s="31" t="s">
        <v>36</v>
      </c>
      <c r="E32" s="33" t="s">
        <v>57</v>
      </c>
      <c r="F32" s="34" t="s">
        <v>53</v>
      </c>
      <c r="G32" s="35">
        <v>1</v>
      </c>
      <c r="H32" s="36">
        <v>0</v>
      </c>
      <c r="I32" s="36">
        <f>ROUND(G32*H32,P4)</f>
        <v>0</v>
      </c>
      <c r="J32" s="34" t="s">
        <v>270</v>
      </c>
      <c r="O32" s="37">
        <f>I32*0.21</f>
        <v>0</v>
      </c>
      <c r="P32">
        <v>3</v>
      </c>
    </row>
    <row r="33" spans="1:16" x14ac:dyDescent="0.25">
      <c r="A33" s="31" t="s">
        <v>39</v>
      </c>
      <c r="B33" s="38"/>
      <c r="C33" s="39"/>
      <c r="D33" s="39"/>
      <c r="E33" s="33" t="s">
        <v>58</v>
      </c>
      <c r="F33" s="39"/>
      <c r="G33" s="39"/>
      <c r="H33" s="39"/>
      <c r="I33" s="39"/>
      <c r="J33" s="40"/>
    </row>
    <row r="34" spans="1:16" ht="90" x14ac:dyDescent="0.25">
      <c r="A34" s="31" t="s">
        <v>43</v>
      </c>
      <c r="B34" s="38"/>
      <c r="C34" s="39"/>
      <c r="D34" s="39"/>
      <c r="E34" s="33" t="s">
        <v>59</v>
      </c>
      <c r="F34" s="39"/>
      <c r="G34" s="39"/>
      <c r="H34" s="39"/>
      <c r="I34" s="39"/>
      <c r="J34" s="40"/>
    </row>
    <row r="35" spans="1:16" x14ac:dyDescent="0.25">
      <c r="A35" s="25" t="s">
        <v>31</v>
      </c>
      <c r="B35" s="26"/>
      <c r="C35" s="27" t="s">
        <v>60</v>
      </c>
      <c r="D35" s="28"/>
      <c r="E35" s="25" t="s">
        <v>61</v>
      </c>
      <c r="F35" s="28"/>
      <c r="G35" s="28"/>
      <c r="H35" s="28"/>
      <c r="I35" s="29">
        <f>SUMIFS(I36:I39,A36:A39,"P")</f>
        <v>0</v>
      </c>
      <c r="J35" s="30"/>
    </row>
    <row r="36" spans="1:16" ht="30" x14ac:dyDescent="0.25">
      <c r="A36" s="31" t="s">
        <v>34</v>
      </c>
      <c r="B36" s="31">
        <v>8</v>
      </c>
      <c r="C36" s="32" t="s">
        <v>62</v>
      </c>
      <c r="D36" s="31" t="s">
        <v>36</v>
      </c>
      <c r="E36" s="33" t="s">
        <v>63</v>
      </c>
      <c r="F36" s="34" t="s">
        <v>64</v>
      </c>
      <c r="G36" s="35">
        <v>2.0699999999999998</v>
      </c>
      <c r="H36" s="36">
        <v>0</v>
      </c>
      <c r="I36" s="36">
        <f>ROUND(G36*H36,P4)</f>
        <v>0</v>
      </c>
      <c r="J36" s="34" t="s">
        <v>270</v>
      </c>
      <c r="O36" s="37">
        <f>I36*0.21</f>
        <v>0</v>
      </c>
      <c r="P36">
        <v>3</v>
      </c>
    </row>
    <row r="37" spans="1:16" ht="60" x14ac:dyDescent="0.25">
      <c r="A37" s="31" t="s">
        <v>39</v>
      </c>
      <c r="B37" s="38"/>
      <c r="C37" s="39"/>
      <c r="D37" s="39"/>
      <c r="E37" s="33" t="s">
        <v>65</v>
      </c>
      <c r="F37" s="39"/>
      <c r="G37" s="39"/>
      <c r="H37" s="39"/>
      <c r="I37" s="39"/>
      <c r="J37" s="40"/>
    </row>
    <row r="38" spans="1:16" x14ac:dyDescent="0.25">
      <c r="A38" s="31" t="s">
        <v>41</v>
      </c>
      <c r="B38" s="38"/>
      <c r="C38" s="39"/>
      <c r="D38" s="39"/>
      <c r="E38" s="41" t="s">
        <v>66</v>
      </c>
      <c r="F38" s="39"/>
      <c r="G38" s="39"/>
      <c r="H38" s="39"/>
      <c r="I38" s="39"/>
      <c r="J38" s="40"/>
    </row>
    <row r="39" spans="1:16" ht="90" x14ac:dyDescent="0.25">
      <c r="A39" s="31" t="s">
        <v>43</v>
      </c>
      <c r="B39" s="38"/>
      <c r="C39" s="39"/>
      <c r="D39" s="39"/>
      <c r="E39" s="33" t="s">
        <v>67</v>
      </c>
      <c r="F39" s="39"/>
      <c r="G39" s="39"/>
      <c r="H39" s="39"/>
      <c r="I39" s="39"/>
      <c r="J39" s="40"/>
    </row>
    <row r="40" spans="1:16" x14ac:dyDescent="0.25">
      <c r="A40" s="25" t="s">
        <v>31</v>
      </c>
      <c r="B40" s="26"/>
      <c r="C40" s="27" t="s">
        <v>68</v>
      </c>
      <c r="D40" s="28"/>
      <c r="E40" s="25" t="s">
        <v>69</v>
      </c>
      <c r="F40" s="28"/>
      <c r="G40" s="28"/>
      <c r="H40" s="28"/>
      <c r="I40" s="29">
        <f>SUMIFS(I41:I52,A41:A52,"P")</f>
        <v>0</v>
      </c>
      <c r="J40" s="30"/>
    </row>
    <row r="41" spans="1:16" x14ac:dyDescent="0.25">
      <c r="A41" s="31" t="s">
        <v>34</v>
      </c>
      <c r="B41" s="31">
        <v>9</v>
      </c>
      <c r="C41" s="32" t="s">
        <v>70</v>
      </c>
      <c r="D41" s="31" t="s">
        <v>36</v>
      </c>
      <c r="E41" s="33" t="s">
        <v>71</v>
      </c>
      <c r="F41" s="34" t="s">
        <v>72</v>
      </c>
      <c r="G41" s="35">
        <v>90</v>
      </c>
      <c r="H41" s="36">
        <v>0</v>
      </c>
      <c r="I41" s="36">
        <f>ROUND(G41*H41,P4)</f>
        <v>0</v>
      </c>
      <c r="J41" s="34" t="s">
        <v>270</v>
      </c>
      <c r="O41" s="37">
        <f>I41*0.21</f>
        <v>0</v>
      </c>
      <c r="P41">
        <v>3</v>
      </c>
    </row>
    <row r="42" spans="1:16" ht="30" x14ac:dyDescent="0.25">
      <c r="A42" s="31" t="s">
        <v>39</v>
      </c>
      <c r="B42" s="38"/>
      <c r="C42" s="39"/>
      <c r="D42" s="39"/>
      <c r="E42" s="33" t="s">
        <v>73</v>
      </c>
      <c r="F42" s="39"/>
      <c r="G42" s="39"/>
      <c r="H42" s="39"/>
      <c r="I42" s="39"/>
      <c r="J42" s="40"/>
    </row>
    <row r="43" spans="1:16" x14ac:dyDescent="0.25">
      <c r="A43" s="31" t="s">
        <v>41</v>
      </c>
      <c r="B43" s="38"/>
      <c r="C43" s="39"/>
      <c r="D43" s="39"/>
      <c r="E43" s="41" t="s">
        <v>74</v>
      </c>
      <c r="F43" s="39"/>
      <c r="G43" s="39"/>
      <c r="H43" s="39"/>
      <c r="I43" s="39"/>
      <c r="J43" s="40"/>
    </row>
    <row r="44" spans="1:16" ht="45" x14ac:dyDescent="0.25">
      <c r="A44" s="31" t="s">
        <v>43</v>
      </c>
      <c r="B44" s="38"/>
      <c r="C44" s="39"/>
      <c r="D44" s="39"/>
      <c r="E44" s="33" t="s">
        <v>75</v>
      </c>
      <c r="F44" s="39"/>
      <c r="G44" s="39"/>
      <c r="H44" s="39"/>
      <c r="I44" s="39"/>
      <c r="J44" s="40"/>
    </row>
    <row r="45" spans="1:16" x14ac:dyDescent="0.25">
      <c r="A45" s="31" t="s">
        <v>34</v>
      </c>
      <c r="B45" s="31">
        <v>10</v>
      </c>
      <c r="C45" s="32" t="s">
        <v>76</v>
      </c>
      <c r="D45" s="31" t="s">
        <v>36</v>
      </c>
      <c r="E45" s="33" t="s">
        <v>77</v>
      </c>
      <c r="F45" s="34" t="s">
        <v>64</v>
      </c>
      <c r="G45" s="35">
        <v>5.9290000000000003</v>
      </c>
      <c r="H45" s="36">
        <v>0</v>
      </c>
      <c r="I45" s="36">
        <f>ROUND(G45*H45,P4)</f>
        <v>0</v>
      </c>
      <c r="J45" s="34" t="s">
        <v>270</v>
      </c>
      <c r="O45" s="37">
        <f>I45*0.21</f>
        <v>0</v>
      </c>
      <c r="P45">
        <v>3</v>
      </c>
    </row>
    <row r="46" spans="1:16" ht="30" x14ac:dyDescent="0.25">
      <c r="A46" s="31" t="s">
        <v>39</v>
      </c>
      <c r="B46" s="38"/>
      <c r="C46" s="39"/>
      <c r="D46" s="39"/>
      <c r="E46" s="33" t="s">
        <v>78</v>
      </c>
      <c r="F46" s="39"/>
      <c r="G46" s="39"/>
      <c r="H46" s="39"/>
      <c r="I46" s="39"/>
      <c r="J46" s="40"/>
    </row>
    <row r="47" spans="1:16" ht="60" x14ac:dyDescent="0.25">
      <c r="A47" s="31" t="s">
        <v>41</v>
      </c>
      <c r="B47" s="38"/>
      <c r="C47" s="39"/>
      <c r="D47" s="39"/>
      <c r="E47" s="41" t="s">
        <v>79</v>
      </c>
      <c r="F47" s="39"/>
      <c r="G47" s="39"/>
      <c r="H47" s="39"/>
      <c r="I47" s="39"/>
      <c r="J47" s="40"/>
    </row>
    <row r="48" spans="1:16" ht="409.5" x14ac:dyDescent="0.25">
      <c r="A48" s="31" t="s">
        <v>43</v>
      </c>
      <c r="B48" s="38"/>
      <c r="C48" s="39"/>
      <c r="D48" s="39"/>
      <c r="E48" s="33" t="s">
        <v>80</v>
      </c>
      <c r="F48" s="39"/>
      <c r="G48" s="39"/>
      <c r="H48" s="39"/>
      <c r="I48" s="39"/>
      <c r="J48" s="40"/>
    </row>
    <row r="49" spans="1:16" x14ac:dyDescent="0.25">
      <c r="A49" s="31" t="s">
        <v>34</v>
      </c>
      <c r="B49" s="31">
        <v>11</v>
      </c>
      <c r="C49" s="32" t="s">
        <v>81</v>
      </c>
      <c r="D49" s="31" t="s">
        <v>36</v>
      </c>
      <c r="E49" s="33" t="s">
        <v>82</v>
      </c>
      <c r="F49" s="34" t="s">
        <v>38</v>
      </c>
      <c r="G49" s="35">
        <v>0.94899999999999995</v>
      </c>
      <c r="H49" s="36">
        <v>0</v>
      </c>
      <c r="I49" s="36">
        <f>ROUND(G49*H49,P4)</f>
        <v>0</v>
      </c>
      <c r="J49" s="34" t="s">
        <v>270</v>
      </c>
      <c r="O49" s="37">
        <f>I49*0.21</f>
        <v>0</v>
      </c>
      <c r="P49">
        <v>3</v>
      </c>
    </row>
    <row r="50" spans="1:16" ht="30" x14ac:dyDescent="0.25">
      <c r="A50" s="31" t="s">
        <v>39</v>
      </c>
      <c r="B50" s="38"/>
      <c r="C50" s="39"/>
      <c r="D50" s="39"/>
      <c r="E50" s="33" t="s">
        <v>83</v>
      </c>
      <c r="F50" s="39"/>
      <c r="G50" s="39"/>
      <c r="H50" s="39"/>
      <c r="I50" s="39"/>
      <c r="J50" s="40"/>
    </row>
    <row r="51" spans="1:16" x14ac:dyDescent="0.25">
      <c r="A51" s="31" t="s">
        <v>41</v>
      </c>
      <c r="B51" s="38"/>
      <c r="C51" s="39"/>
      <c r="D51" s="39"/>
      <c r="E51" s="41" t="s">
        <v>84</v>
      </c>
      <c r="F51" s="39"/>
      <c r="G51" s="39"/>
      <c r="H51" s="39"/>
      <c r="I51" s="39"/>
      <c r="J51" s="40"/>
    </row>
    <row r="52" spans="1:16" ht="300" x14ac:dyDescent="0.25">
      <c r="A52" s="31" t="s">
        <v>43</v>
      </c>
      <c r="B52" s="38"/>
      <c r="C52" s="39"/>
      <c r="D52" s="39"/>
      <c r="E52" s="33" t="s">
        <v>85</v>
      </c>
      <c r="F52" s="39"/>
      <c r="G52" s="39"/>
      <c r="H52" s="39"/>
      <c r="I52" s="39"/>
      <c r="J52" s="40"/>
    </row>
    <row r="53" spans="1:16" x14ac:dyDescent="0.25">
      <c r="A53" s="25" t="s">
        <v>31</v>
      </c>
      <c r="B53" s="26"/>
      <c r="C53" s="27" t="s">
        <v>86</v>
      </c>
      <c r="D53" s="28"/>
      <c r="E53" s="25" t="s">
        <v>87</v>
      </c>
      <c r="F53" s="28"/>
      <c r="G53" s="28"/>
      <c r="H53" s="28"/>
      <c r="I53" s="29">
        <f>SUMIFS(I54:I61,A54:A61,"P")</f>
        <v>0</v>
      </c>
      <c r="J53" s="30"/>
    </row>
    <row r="54" spans="1:16" x14ac:dyDescent="0.25">
      <c r="A54" s="31" t="s">
        <v>34</v>
      </c>
      <c r="B54" s="31">
        <v>12</v>
      </c>
      <c r="C54" s="32" t="s">
        <v>88</v>
      </c>
      <c r="D54" s="31" t="s">
        <v>36</v>
      </c>
      <c r="E54" s="33" t="s">
        <v>89</v>
      </c>
      <c r="F54" s="34" t="s">
        <v>64</v>
      </c>
      <c r="G54" s="35">
        <v>0.84</v>
      </c>
      <c r="H54" s="36">
        <v>0</v>
      </c>
      <c r="I54" s="36">
        <f>ROUND(G54*H54,P4)</f>
        <v>0</v>
      </c>
      <c r="J54" s="34" t="s">
        <v>270</v>
      </c>
      <c r="O54" s="37">
        <f>I54*0.21</f>
        <v>0</v>
      </c>
      <c r="P54">
        <v>3</v>
      </c>
    </row>
    <row r="55" spans="1:16" ht="30" x14ac:dyDescent="0.25">
      <c r="A55" s="31" t="s">
        <v>39</v>
      </c>
      <c r="B55" s="38"/>
      <c r="C55" s="39"/>
      <c r="D55" s="39"/>
      <c r="E55" s="33" t="s">
        <v>90</v>
      </c>
      <c r="F55" s="39"/>
      <c r="G55" s="39"/>
      <c r="H55" s="39"/>
      <c r="I55" s="39"/>
      <c r="J55" s="40"/>
    </row>
    <row r="56" spans="1:16" x14ac:dyDescent="0.25">
      <c r="A56" s="31" t="s">
        <v>41</v>
      </c>
      <c r="B56" s="38"/>
      <c r="C56" s="39"/>
      <c r="D56" s="39"/>
      <c r="E56" s="41" t="s">
        <v>91</v>
      </c>
      <c r="F56" s="39"/>
      <c r="G56" s="39"/>
      <c r="H56" s="39"/>
      <c r="I56" s="39"/>
      <c r="J56" s="40"/>
    </row>
    <row r="57" spans="1:16" ht="409.5" x14ac:dyDescent="0.25">
      <c r="A57" s="31" t="s">
        <v>43</v>
      </c>
      <c r="B57" s="38"/>
      <c r="C57" s="39"/>
      <c r="D57" s="39"/>
      <c r="E57" s="33" t="s">
        <v>92</v>
      </c>
      <c r="F57" s="39"/>
      <c r="G57" s="39"/>
      <c r="H57" s="39"/>
      <c r="I57" s="39"/>
      <c r="J57" s="40"/>
    </row>
    <row r="58" spans="1:16" x14ac:dyDescent="0.25">
      <c r="A58" s="31" t="s">
        <v>34</v>
      </c>
      <c r="B58" s="31">
        <v>13</v>
      </c>
      <c r="C58" s="32" t="s">
        <v>93</v>
      </c>
      <c r="D58" s="31" t="s">
        <v>36</v>
      </c>
      <c r="E58" s="33" t="s">
        <v>94</v>
      </c>
      <c r="F58" s="34" t="s">
        <v>64</v>
      </c>
      <c r="G58" s="35">
        <v>0.48</v>
      </c>
      <c r="H58" s="36">
        <v>0</v>
      </c>
      <c r="I58" s="36">
        <f>ROUND(G58*H58,P4)</f>
        <v>0</v>
      </c>
      <c r="J58" s="34" t="s">
        <v>270</v>
      </c>
      <c r="O58" s="37">
        <f>I58*0.21</f>
        <v>0</v>
      </c>
      <c r="P58">
        <v>3</v>
      </c>
    </row>
    <row r="59" spans="1:16" ht="45" x14ac:dyDescent="0.25">
      <c r="A59" s="31" t="s">
        <v>39</v>
      </c>
      <c r="B59" s="38"/>
      <c r="C59" s="39"/>
      <c r="D59" s="39"/>
      <c r="E59" s="33" t="s">
        <v>95</v>
      </c>
      <c r="F59" s="39"/>
      <c r="G59" s="39"/>
      <c r="H59" s="39"/>
      <c r="I59" s="39"/>
      <c r="J59" s="40"/>
    </row>
    <row r="60" spans="1:16" x14ac:dyDescent="0.25">
      <c r="A60" s="31" t="s">
        <v>41</v>
      </c>
      <c r="B60" s="38"/>
      <c r="C60" s="39"/>
      <c r="D60" s="39"/>
      <c r="E60" s="41" t="s">
        <v>96</v>
      </c>
      <c r="F60" s="39"/>
      <c r="G60" s="39"/>
      <c r="H60" s="39"/>
      <c r="I60" s="39"/>
      <c r="J60" s="40"/>
    </row>
    <row r="61" spans="1:16" ht="180" x14ac:dyDescent="0.25">
      <c r="A61" s="31" t="s">
        <v>43</v>
      </c>
      <c r="B61" s="38"/>
      <c r="C61" s="39"/>
      <c r="D61" s="39"/>
      <c r="E61" s="33" t="s">
        <v>97</v>
      </c>
      <c r="F61" s="39"/>
      <c r="G61" s="39"/>
      <c r="H61" s="39"/>
      <c r="I61" s="39"/>
      <c r="J61" s="40"/>
    </row>
    <row r="62" spans="1:16" x14ac:dyDescent="0.25">
      <c r="A62" s="25" t="s">
        <v>31</v>
      </c>
      <c r="B62" s="26"/>
      <c r="C62" s="27" t="s">
        <v>98</v>
      </c>
      <c r="D62" s="28"/>
      <c r="E62" s="25" t="s">
        <v>99</v>
      </c>
      <c r="F62" s="28"/>
      <c r="G62" s="28"/>
      <c r="H62" s="28"/>
      <c r="I62" s="29">
        <f>SUMIFS(I63:I82,A63:A82,"P")</f>
        <v>0</v>
      </c>
      <c r="J62" s="30"/>
    </row>
    <row r="63" spans="1:16" x14ac:dyDescent="0.25">
      <c r="A63" s="31" t="s">
        <v>34</v>
      </c>
      <c r="B63" s="31">
        <v>14</v>
      </c>
      <c r="C63" s="32" t="s">
        <v>100</v>
      </c>
      <c r="D63" s="31" t="s">
        <v>36</v>
      </c>
      <c r="E63" s="33" t="s">
        <v>101</v>
      </c>
      <c r="F63" s="34" t="s">
        <v>102</v>
      </c>
      <c r="G63" s="35">
        <v>4.1399999999999997</v>
      </c>
      <c r="H63" s="36">
        <v>0</v>
      </c>
      <c r="I63" s="36">
        <f>ROUND(G63*H63,P4)</f>
        <v>0</v>
      </c>
      <c r="J63" s="34" t="s">
        <v>270</v>
      </c>
      <c r="O63" s="37">
        <f>I63*0.21</f>
        <v>0</v>
      </c>
      <c r="P63">
        <v>3</v>
      </c>
    </row>
    <row r="64" spans="1:16" ht="30" x14ac:dyDescent="0.25">
      <c r="A64" s="31" t="s">
        <v>39</v>
      </c>
      <c r="B64" s="38"/>
      <c r="C64" s="39"/>
      <c r="D64" s="39"/>
      <c r="E64" s="33" t="s">
        <v>103</v>
      </c>
      <c r="F64" s="39"/>
      <c r="G64" s="39"/>
      <c r="H64" s="39"/>
      <c r="I64" s="39"/>
      <c r="J64" s="40"/>
    </row>
    <row r="65" spans="1:16" x14ac:dyDescent="0.25">
      <c r="A65" s="31" t="s">
        <v>41</v>
      </c>
      <c r="B65" s="38"/>
      <c r="C65" s="39"/>
      <c r="D65" s="39"/>
      <c r="E65" s="41" t="s">
        <v>104</v>
      </c>
      <c r="F65" s="39"/>
      <c r="G65" s="39"/>
      <c r="H65" s="39"/>
      <c r="I65" s="39"/>
      <c r="J65" s="40"/>
    </row>
    <row r="66" spans="1:16" ht="75" x14ac:dyDescent="0.25">
      <c r="A66" s="31" t="s">
        <v>43</v>
      </c>
      <c r="B66" s="38"/>
      <c r="C66" s="39"/>
      <c r="D66" s="39"/>
      <c r="E66" s="33" t="s">
        <v>105</v>
      </c>
      <c r="F66" s="39"/>
      <c r="G66" s="39"/>
      <c r="H66" s="39"/>
      <c r="I66" s="39"/>
      <c r="J66" s="40"/>
    </row>
    <row r="67" spans="1:16" x14ac:dyDescent="0.25">
      <c r="A67" s="31" t="s">
        <v>34</v>
      </c>
      <c r="B67" s="31">
        <v>15</v>
      </c>
      <c r="C67" s="32" t="s">
        <v>100</v>
      </c>
      <c r="D67" s="31" t="s">
        <v>45</v>
      </c>
      <c r="E67" s="33" t="s">
        <v>101</v>
      </c>
      <c r="F67" s="34" t="s">
        <v>102</v>
      </c>
      <c r="G67" s="35">
        <v>16.559999999999999</v>
      </c>
      <c r="H67" s="36">
        <v>0</v>
      </c>
      <c r="I67" s="36">
        <f>ROUND(G67*H67,P4)</f>
        <v>0</v>
      </c>
      <c r="J67" s="34" t="s">
        <v>270</v>
      </c>
      <c r="O67" s="37">
        <f>I67*0.21</f>
        <v>0</v>
      </c>
      <c r="P67">
        <v>3</v>
      </c>
    </row>
    <row r="68" spans="1:16" ht="45" x14ac:dyDescent="0.25">
      <c r="A68" s="31" t="s">
        <v>39</v>
      </c>
      <c r="B68" s="38"/>
      <c r="C68" s="39"/>
      <c r="D68" s="39"/>
      <c r="E68" s="33" t="s">
        <v>106</v>
      </c>
      <c r="F68" s="39"/>
      <c r="G68" s="39"/>
      <c r="H68" s="39"/>
      <c r="I68" s="39"/>
      <c r="J68" s="40"/>
    </row>
    <row r="69" spans="1:16" x14ac:dyDescent="0.25">
      <c r="A69" s="31" t="s">
        <v>41</v>
      </c>
      <c r="B69" s="38"/>
      <c r="C69" s="39"/>
      <c r="D69" s="39"/>
      <c r="E69" s="41" t="s">
        <v>107</v>
      </c>
      <c r="F69" s="39"/>
      <c r="G69" s="39"/>
      <c r="H69" s="39"/>
      <c r="I69" s="39"/>
      <c r="J69" s="40"/>
    </row>
    <row r="70" spans="1:16" ht="75" x14ac:dyDescent="0.25">
      <c r="A70" s="31" t="s">
        <v>43</v>
      </c>
      <c r="B70" s="38"/>
      <c r="C70" s="39"/>
      <c r="D70" s="39"/>
      <c r="E70" s="33" t="s">
        <v>105</v>
      </c>
      <c r="F70" s="39"/>
      <c r="G70" s="39"/>
      <c r="H70" s="39"/>
      <c r="I70" s="39"/>
      <c r="J70" s="40"/>
    </row>
    <row r="71" spans="1:16" ht="30" x14ac:dyDescent="0.25">
      <c r="A71" s="31" t="s">
        <v>34</v>
      </c>
      <c r="B71" s="31">
        <v>16</v>
      </c>
      <c r="C71" s="32" t="s">
        <v>108</v>
      </c>
      <c r="D71" s="31" t="s">
        <v>36</v>
      </c>
      <c r="E71" s="33" t="s">
        <v>109</v>
      </c>
      <c r="F71" s="34" t="s">
        <v>102</v>
      </c>
      <c r="G71" s="35">
        <v>4.1399999999999997</v>
      </c>
      <c r="H71" s="36">
        <v>0</v>
      </c>
      <c r="I71" s="36">
        <f>ROUND(G71*H71,P4)</f>
        <v>0</v>
      </c>
      <c r="J71" s="34" t="s">
        <v>270</v>
      </c>
      <c r="O71" s="37">
        <f>I71*0.21</f>
        <v>0</v>
      </c>
      <c r="P71">
        <v>3</v>
      </c>
    </row>
    <row r="72" spans="1:16" ht="45" x14ac:dyDescent="0.25">
      <c r="A72" s="31" t="s">
        <v>39</v>
      </c>
      <c r="B72" s="38"/>
      <c r="C72" s="39"/>
      <c r="D72" s="39"/>
      <c r="E72" s="33" t="s">
        <v>110</v>
      </c>
      <c r="F72" s="39"/>
      <c r="G72" s="39"/>
      <c r="H72" s="39"/>
      <c r="I72" s="39"/>
      <c r="J72" s="40"/>
    </row>
    <row r="73" spans="1:16" x14ac:dyDescent="0.25">
      <c r="A73" s="31" t="s">
        <v>41</v>
      </c>
      <c r="B73" s="38"/>
      <c r="C73" s="39"/>
      <c r="D73" s="39"/>
      <c r="E73" s="41" t="s">
        <v>104</v>
      </c>
      <c r="F73" s="39"/>
      <c r="G73" s="39"/>
      <c r="H73" s="39"/>
      <c r="I73" s="39"/>
      <c r="J73" s="40"/>
    </row>
    <row r="74" spans="1:16" ht="165" x14ac:dyDescent="0.25">
      <c r="A74" s="31" t="s">
        <v>43</v>
      </c>
      <c r="B74" s="38"/>
      <c r="C74" s="39"/>
      <c r="D74" s="39"/>
      <c r="E74" s="33" t="s">
        <v>111</v>
      </c>
      <c r="F74" s="39"/>
      <c r="G74" s="39"/>
      <c r="H74" s="39"/>
      <c r="I74" s="39"/>
      <c r="J74" s="40"/>
    </row>
    <row r="75" spans="1:16" ht="30" x14ac:dyDescent="0.25">
      <c r="A75" s="31" t="s">
        <v>34</v>
      </c>
      <c r="B75" s="31">
        <v>17</v>
      </c>
      <c r="C75" s="32" t="s">
        <v>112</v>
      </c>
      <c r="D75" s="31" t="s">
        <v>36</v>
      </c>
      <c r="E75" s="33" t="s">
        <v>113</v>
      </c>
      <c r="F75" s="34" t="s">
        <v>102</v>
      </c>
      <c r="G75" s="35">
        <v>16.559999999999999</v>
      </c>
      <c r="H75" s="36">
        <v>0</v>
      </c>
      <c r="I75" s="36">
        <f>ROUND(G75*H75,P4)</f>
        <v>0</v>
      </c>
      <c r="J75" s="34" t="s">
        <v>270</v>
      </c>
      <c r="O75" s="37">
        <f>I75*0.21</f>
        <v>0</v>
      </c>
      <c r="P75">
        <v>3</v>
      </c>
    </row>
    <row r="76" spans="1:16" ht="45" x14ac:dyDescent="0.25">
      <c r="A76" s="31" t="s">
        <v>39</v>
      </c>
      <c r="B76" s="38"/>
      <c r="C76" s="39"/>
      <c r="D76" s="39"/>
      <c r="E76" s="33" t="s">
        <v>114</v>
      </c>
      <c r="F76" s="39"/>
      <c r="G76" s="39"/>
      <c r="H76" s="39"/>
      <c r="I76" s="39"/>
      <c r="J76" s="40"/>
    </row>
    <row r="77" spans="1:16" x14ac:dyDescent="0.25">
      <c r="A77" s="31" t="s">
        <v>41</v>
      </c>
      <c r="B77" s="38"/>
      <c r="C77" s="39"/>
      <c r="D77" s="39"/>
      <c r="E77" s="41" t="s">
        <v>107</v>
      </c>
      <c r="F77" s="39"/>
      <c r="G77" s="39"/>
      <c r="H77" s="39"/>
      <c r="I77" s="39"/>
      <c r="J77" s="40"/>
    </row>
    <row r="78" spans="1:16" ht="165" x14ac:dyDescent="0.25">
      <c r="A78" s="31" t="s">
        <v>43</v>
      </c>
      <c r="B78" s="38"/>
      <c r="C78" s="39"/>
      <c r="D78" s="39"/>
      <c r="E78" s="33" t="s">
        <v>111</v>
      </c>
      <c r="F78" s="39"/>
      <c r="G78" s="39"/>
      <c r="H78" s="39"/>
      <c r="I78" s="39"/>
      <c r="J78" s="40"/>
    </row>
    <row r="79" spans="1:16" x14ac:dyDescent="0.25">
      <c r="A79" s="31" t="s">
        <v>34</v>
      </c>
      <c r="B79" s="31">
        <v>18</v>
      </c>
      <c r="C79" s="32" t="s">
        <v>115</v>
      </c>
      <c r="D79" s="31" t="s">
        <v>36</v>
      </c>
      <c r="E79" s="33" t="s">
        <v>116</v>
      </c>
      <c r="F79" s="34" t="s">
        <v>102</v>
      </c>
      <c r="G79" s="35">
        <v>4.1399999999999997</v>
      </c>
      <c r="H79" s="36">
        <v>0</v>
      </c>
      <c r="I79" s="36">
        <f>ROUND(G79*H79,P4)</f>
        <v>0</v>
      </c>
      <c r="J79" s="34" t="s">
        <v>270</v>
      </c>
      <c r="O79" s="37">
        <f>I79*0.21</f>
        <v>0</v>
      </c>
      <c r="P79">
        <v>3</v>
      </c>
    </row>
    <row r="80" spans="1:16" ht="30" x14ac:dyDescent="0.25">
      <c r="A80" s="31" t="s">
        <v>39</v>
      </c>
      <c r="B80" s="38"/>
      <c r="C80" s="39"/>
      <c r="D80" s="39"/>
      <c r="E80" s="33" t="s">
        <v>117</v>
      </c>
      <c r="F80" s="39"/>
      <c r="G80" s="39"/>
      <c r="H80" s="39"/>
      <c r="I80" s="39"/>
      <c r="J80" s="40"/>
    </row>
    <row r="81" spans="1:16" x14ac:dyDescent="0.25">
      <c r="A81" s="31" t="s">
        <v>41</v>
      </c>
      <c r="B81" s="38"/>
      <c r="C81" s="39"/>
      <c r="D81" s="39"/>
      <c r="E81" s="41" t="s">
        <v>118</v>
      </c>
      <c r="F81" s="39"/>
      <c r="G81" s="39"/>
      <c r="H81" s="39"/>
      <c r="I81" s="39"/>
      <c r="J81" s="40"/>
    </row>
    <row r="82" spans="1:16" ht="165" x14ac:dyDescent="0.25">
      <c r="A82" s="31" t="s">
        <v>43</v>
      </c>
      <c r="B82" s="38"/>
      <c r="C82" s="39"/>
      <c r="D82" s="39"/>
      <c r="E82" s="33" t="s">
        <v>111</v>
      </c>
      <c r="F82" s="39"/>
      <c r="G82" s="39"/>
      <c r="H82" s="39"/>
      <c r="I82" s="39"/>
      <c r="J82" s="40"/>
    </row>
    <row r="83" spans="1:16" x14ac:dyDescent="0.25">
      <c r="A83" s="25" t="s">
        <v>31</v>
      </c>
      <c r="B83" s="26"/>
      <c r="C83" s="27" t="s">
        <v>119</v>
      </c>
      <c r="D83" s="28"/>
      <c r="E83" s="25" t="s">
        <v>120</v>
      </c>
      <c r="F83" s="28"/>
      <c r="G83" s="28"/>
      <c r="H83" s="28"/>
      <c r="I83" s="29">
        <f>SUMIFS(I84:I87,A84:A87,"P")</f>
        <v>0</v>
      </c>
      <c r="J83" s="30"/>
    </row>
    <row r="84" spans="1:16" ht="30" x14ac:dyDescent="0.25">
      <c r="A84" s="31" t="s">
        <v>34</v>
      </c>
      <c r="B84" s="31">
        <v>19</v>
      </c>
      <c r="C84" s="32" t="s">
        <v>121</v>
      </c>
      <c r="D84" s="31" t="s">
        <v>36</v>
      </c>
      <c r="E84" s="33" t="s">
        <v>122</v>
      </c>
      <c r="F84" s="34" t="s">
        <v>102</v>
      </c>
      <c r="G84" s="35">
        <v>67.795000000000002</v>
      </c>
      <c r="H84" s="36">
        <v>0</v>
      </c>
      <c r="I84" s="36">
        <f>ROUND(G84*H84,P4)</f>
        <v>0</v>
      </c>
      <c r="J84" s="34" t="s">
        <v>270</v>
      </c>
      <c r="O84" s="37">
        <f>I84*0.21</f>
        <v>0</v>
      </c>
      <c r="P84">
        <v>3</v>
      </c>
    </row>
    <row r="85" spans="1:16" ht="90" x14ac:dyDescent="0.25">
      <c r="A85" s="31" t="s">
        <v>39</v>
      </c>
      <c r="B85" s="38"/>
      <c r="C85" s="39"/>
      <c r="D85" s="39"/>
      <c r="E85" s="33" t="s">
        <v>123</v>
      </c>
      <c r="F85" s="39"/>
      <c r="G85" s="39"/>
      <c r="H85" s="39"/>
      <c r="I85" s="39"/>
      <c r="J85" s="40"/>
    </row>
    <row r="86" spans="1:16" ht="105" x14ac:dyDescent="0.25">
      <c r="A86" s="31" t="s">
        <v>41</v>
      </c>
      <c r="B86" s="38"/>
      <c r="C86" s="39"/>
      <c r="D86" s="39"/>
      <c r="E86" s="41" t="s">
        <v>124</v>
      </c>
      <c r="F86" s="39"/>
      <c r="G86" s="39"/>
      <c r="H86" s="39"/>
      <c r="I86" s="39"/>
      <c r="J86" s="40"/>
    </row>
    <row r="87" spans="1:16" ht="90" x14ac:dyDescent="0.25">
      <c r="A87" s="31" t="s">
        <v>43</v>
      </c>
      <c r="B87" s="38"/>
      <c r="C87" s="39"/>
      <c r="D87" s="39"/>
      <c r="E87" s="33" t="s">
        <v>125</v>
      </c>
      <c r="F87" s="39"/>
      <c r="G87" s="39"/>
      <c r="H87" s="39"/>
      <c r="I87" s="39"/>
      <c r="J87" s="40"/>
    </row>
    <row r="88" spans="1:16" x14ac:dyDescent="0.25">
      <c r="A88" s="25" t="s">
        <v>31</v>
      </c>
      <c r="B88" s="26"/>
      <c r="C88" s="27" t="s">
        <v>126</v>
      </c>
      <c r="D88" s="28"/>
      <c r="E88" s="25" t="s">
        <v>127</v>
      </c>
      <c r="F88" s="28"/>
      <c r="G88" s="28"/>
      <c r="H88" s="28"/>
      <c r="I88" s="29">
        <f>SUMIFS(I89:I100,A89:A100,"P")</f>
        <v>0</v>
      </c>
      <c r="J88" s="30"/>
    </row>
    <row r="89" spans="1:16" ht="30" x14ac:dyDescent="0.25">
      <c r="A89" s="31" t="s">
        <v>34</v>
      </c>
      <c r="B89" s="31">
        <v>20</v>
      </c>
      <c r="C89" s="32" t="s">
        <v>128</v>
      </c>
      <c r="D89" s="31" t="s">
        <v>36</v>
      </c>
      <c r="E89" s="33" t="s">
        <v>129</v>
      </c>
      <c r="F89" s="34" t="s">
        <v>102</v>
      </c>
      <c r="G89" s="35">
        <v>11.526</v>
      </c>
      <c r="H89" s="36">
        <v>0</v>
      </c>
      <c r="I89" s="36">
        <f>ROUND(G89*H89,P4)</f>
        <v>0</v>
      </c>
      <c r="J89" s="34" t="s">
        <v>270</v>
      </c>
      <c r="O89" s="37">
        <f>I89*0.21</f>
        <v>0</v>
      </c>
      <c r="P89">
        <v>3</v>
      </c>
    </row>
    <row r="90" spans="1:16" ht="45" x14ac:dyDescent="0.25">
      <c r="A90" s="31" t="s">
        <v>39</v>
      </c>
      <c r="B90" s="38"/>
      <c r="C90" s="39"/>
      <c r="D90" s="39"/>
      <c r="E90" s="33" t="s">
        <v>130</v>
      </c>
      <c r="F90" s="39"/>
      <c r="G90" s="39"/>
      <c r="H90" s="39"/>
      <c r="I90" s="39"/>
      <c r="J90" s="40"/>
    </row>
    <row r="91" spans="1:16" ht="45" x14ac:dyDescent="0.25">
      <c r="A91" s="31" t="s">
        <v>41</v>
      </c>
      <c r="B91" s="38"/>
      <c r="C91" s="39"/>
      <c r="D91" s="39"/>
      <c r="E91" s="41" t="s">
        <v>131</v>
      </c>
      <c r="F91" s="39"/>
      <c r="G91" s="39"/>
      <c r="H91" s="39"/>
      <c r="I91" s="39"/>
      <c r="J91" s="40"/>
    </row>
    <row r="92" spans="1:16" ht="300" x14ac:dyDescent="0.25">
      <c r="A92" s="31" t="s">
        <v>43</v>
      </c>
      <c r="B92" s="38"/>
      <c r="C92" s="39"/>
      <c r="D92" s="39"/>
      <c r="E92" s="33" t="s">
        <v>132</v>
      </c>
      <c r="F92" s="39"/>
      <c r="G92" s="39"/>
      <c r="H92" s="39"/>
      <c r="I92" s="39"/>
      <c r="J92" s="40"/>
    </row>
    <row r="93" spans="1:16" x14ac:dyDescent="0.25">
      <c r="A93" s="31" t="s">
        <v>34</v>
      </c>
      <c r="B93" s="31">
        <v>21</v>
      </c>
      <c r="C93" s="32" t="s">
        <v>133</v>
      </c>
      <c r="D93" s="31" t="s">
        <v>36</v>
      </c>
      <c r="E93" s="33" t="s">
        <v>134</v>
      </c>
      <c r="F93" s="34" t="s">
        <v>102</v>
      </c>
      <c r="G93" s="35">
        <v>6.2830000000000004</v>
      </c>
      <c r="H93" s="36">
        <v>0</v>
      </c>
      <c r="I93" s="36">
        <f>ROUND(G93*H93,P4)</f>
        <v>0</v>
      </c>
      <c r="J93" s="34" t="s">
        <v>270</v>
      </c>
      <c r="O93" s="37">
        <f>I93*0.21</f>
        <v>0</v>
      </c>
      <c r="P93">
        <v>3</v>
      </c>
    </row>
    <row r="94" spans="1:16" ht="45" x14ac:dyDescent="0.25">
      <c r="A94" s="31" t="s">
        <v>39</v>
      </c>
      <c r="B94" s="38"/>
      <c r="C94" s="39"/>
      <c r="D94" s="39"/>
      <c r="E94" s="33" t="s">
        <v>135</v>
      </c>
      <c r="F94" s="39"/>
      <c r="G94" s="39"/>
      <c r="H94" s="39"/>
      <c r="I94" s="39"/>
      <c r="J94" s="40"/>
    </row>
    <row r="95" spans="1:16" ht="45" x14ac:dyDescent="0.25">
      <c r="A95" s="31" t="s">
        <v>41</v>
      </c>
      <c r="B95" s="38"/>
      <c r="C95" s="39"/>
      <c r="D95" s="39"/>
      <c r="E95" s="41" t="s">
        <v>136</v>
      </c>
      <c r="F95" s="39"/>
      <c r="G95" s="39"/>
      <c r="H95" s="39"/>
      <c r="I95" s="39"/>
      <c r="J95" s="40"/>
    </row>
    <row r="96" spans="1:16" ht="45" x14ac:dyDescent="0.25">
      <c r="A96" s="31" t="s">
        <v>43</v>
      </c>
      <c r="B96" s="38"/>
      <c r="C96" s="39"/>
      <c r="D96" s="39"/>
      <c r="E96" s="33" t="s">
        <v>137</v>
      </c>
      <c r="F96" s="39"/>
      <c r="G96" s="39"/>
      <c r="H96" s="39"/>
      <c r="I96" s="39"/>
      <c r="J96" s="40"/>
    </row>
    <row r="97" spans="1:16" x14ac:dyDescent="0.25">
      <c r="A97" s="31" t="s">
        <v>34</v>
      </c>
      <c r="B97" s="31">
        <v>22</v>
      </c>
      <c r="C97" s="32" t="s">
        <v>138</v>
      </c>
      <c r="D97" s="31" t="s">
        <v>36</v>
      </c>
      <c r="E97" s="33" t="s">
        <v>139</v>
      </c>
      <c r="F97" s="34" t="s">
        <v>102</v>
      </c>
      <c r="G97" s="35">
        <v>67.795000000000002</v>
      </c>
      <c r="H97" s="36">
        <v>0</v>
      </c>
      <c r="I97" s="36">
        <f>ROUND(G97*H97,P4)</f>
        <v>0</v>
      </c>
      <c r="J97" s="34" t="s">
        <v>270</v>
      </c>
      <c r="O97" s="37">
        <f>I97*0.21</f>
        <v>0</v>
      </c>
      <c r="P97">
        <v>3</v>
      </c>
    </row>
    <row r="98" spans="1:16" ht="30" x14ac:dyDescent="0.25">
      <c r="A98" s="31" t="s">
        <v>39</v>
      </c>
      <c r="B98" s="38"/>
      <c r="C98" s="39"/>
      <c r="D98" s="39"/>
      <c r="E98" s="33" t="s">
        <v>140</v>
      </c>
      <c r="F98" s="39"/>
      <c r="G98" s="39"/>
      <c r="H98" s="39"/>
      <c r="I98" s="39"/>
      <c r="J98" s="40"/>
    </row>
    <row r="99" spans="1:16" ht="105" x14ac:dyDescent="0.25">
      <c r="A99" s="31" t="s">
        <v>41</v>
      </c>
      <c r="B99" s="38"/>
      <c r="C99" s="39"/>
      <c r="D99" s="39"/>
      <c r="E99" s="41" t="s">
        <v>141</v>
      </c>
      <c r="F99" s="39"/>
      <c r="G99" s="39"/>
      <c r="H99" s="39"/>
      <c r="I99" s="39"/>
      <c r="J99" s="40"/>
    </row>
    <row r="100" spans="1:16" ht="60" x14ac:dyDescent="0.25">
      <c r="A100" s="31" t="s">
        <v>43</v>
      </c>
      <c r="B100" s="38"/>
      <c r="C100" s="39"/>
      <c r="D100" s="39"/>
      <c r="E100" s="33" t="s">
        <v>142</v>
      </c>
      <c r="F100" s="39"/>
      <c r="G100" s="39"/>
      <c r="H100" s="39"/>
      <c r="I100" s="39"/>
      <c r="J100" s="40"/>
    </row>
    <row r="101" spans="1:16" x14ac:dyDescent="0.25">
      <c r="A101" s="25" t="s">
        <v>31</v>
      </c>
      <c r="B101" s="26"/>
      <c r="C101" s="27" t="s">
        <v>143</v>
      </c>
      <c r="D101" s="28"/>
      <c r="E101" s="25" t="s">
        <v>144</v>
      </c>
      <c r="F101" s="28"/>
      <c r="G101" s="28"/>
      <c r="H101" s="28"/>
      <c r="I101" s="29">
        <f>SUMIFS(I102:I213,A102:A213,"P")</f>
        <v>0</v>
      </c>
      <c r="J101" s="30"/>
    </row>
    <row r="102" spans="1:16" x14ac:dyDescent="0.25">
      <c r="A102" s="31" t="s">
        <v>34</v>
      </c>
      <c r="B102" s="31">
        <v>23</v>
      </c>
      <c r="C102" s="32" t="s">
        <v>145</v>
      </c>
      <c r="D102" s="31" t="s">
        <v>36</v>
      </c>
      <c r="E102" s="33" t="s">
        <v>146</v>
      </c>
      <c r="F102" s="34" t="s">
        <v>147</v>
      </c>
      <c r="G102" s="35">
        <v>12.99</v>
      </c>
      <c r="H102" s="36">
        <v>0</v>
      </c>
      <c r="I102" s="36">
        <f>ROUND(G102*H102,P4)</f>
        <v>0</v>
      </c>
      <c r="J102" s="34" t="s">
        <v>270</v>
      </c>
      <c r="O102" s="37">
        <f>I102*0.21</f>
        <v>0</v>
      </c>
      <c r="P102">
        <v>3</v>
      </c>
    </row>
    <row r="103" spans="1:16" ht="30" x14ac:dyDescent="0.25">
      <c r="A103" s="31" t="s">
        <v>39</v>
      </c>
      <c r="B103" s="38"/>
      <c r="C103" s="39"/>
      <c r="D103" s="39"/>
      <c r="E103" s="33" t="s">
        <v>148</v>
      </c>
      <c r="F103" s="39"/>
      <c r="G103" s="39"/>
      <c r="H103" s="39"/>
      <c r="I103" s="39"/>
      <c r="J103" s="40"/>
    </row>
    <row r="104" spans="1:16" x14ac:dyDescent="0.25">
      <c r="A104" s="31" t="s">
        <v>41</v>
      </c>
      <c r="B104" s="38"/>
      <c r="C104" s="39"/>
      <c r="D104" s="39"/>
      <c r="E104" s="41" t="s">
        <v>149</v>
      </c>
      <c r="F104" s="39"/>
      <c r="G104" s="39"/>
      <c r="H104" s="39"/>
      <c r="I104" s="39"/>
      <c r="J104" s="40"/>
    </row>
    <row r="105" spans="1:16" ht="75" x14ac:dyDescent="0.25">
      <c r="A105" s="31" t="s">
        <v>43</v>
      </c>
      <c r="B105" s="38"/>
      <c r="C105" s="39"/>
      <c r="D105" s="39"/>
      <c r="E105" s="33" t="s">
        <v>150</v>
      </c>
      <c r="F105" s="39"/>
      <c r="G105" s="39"/>
      <c r="H105" s="39"/>
      <c r="I105" s="39"/>
      <c r="J105" s="40"/>
    </row>
    <row r="106" spans="1:16" ht="30" x14ac:dyDescent="0.25">
      <c r="A106" s="31" t="s">
        <v>34</v>
      </c>
      <c r="B106" s="31">
        <v>24</v>
      </c>
      <c r="C106" s="32" t="s">
        <v>151</v>
      </c>
      <c r="D106" s="31" t="s">
        <v>36</v>
      </c>
      <c r="E106" s="33" t="s">
        <v>152</v>
      </c>
      <c r="F106" s="34" t="s">
        <v>53</v>
      </c>
      <c r="G106" s="35">
        <v>8</v>
      </c>
      <c r="H106" s="36">
        <v>0</v>
      </c>
      <c r="I106" s="36">
        <f>ROUND(G106*H106,P4)</f>
        <v>0</v>
      </c>
      <c r="J106" s="34" t="s">
        <v>270</v>
      </c>
      <c r="O106" s="37">
        <f>I106*0.21</f>
        <v>0</v>
      </c>
      <c r="P106">
        <v>3</v>
      </c>
    </row>
    <row r="107" spans="1:16" ht="60" x14ac:dyDescent="0.25">
      <c r="A107" s="31" t="s">
        <v>39</v>
      </c>
      <c r="B107" s="38"/>
      <c r="C107" s="39"/>
      <c r="D107" s="39"/>
      <c r="E107" s="33" t="s">
        <v>153</v>
      </c>
      <c r="F107" s="39"/>
      <c r="G107" s="39"/>
      <c r="H107" s="39"/>
      <c r="I107" s="39"/>
      <c r="J107" s="40"/>
    </row>
    <row r="108" spans="1:16" ht="75" x14ac:dyDescent="0.25">
      <c r="A108" s="31" t="s">
        <v>43</v>
      </c>
      <c r="B108" s="38"/>
      <c r="C108" s="39"/>
      <c r="D108" s="39"/>
      <c r="E108" s="33" t="s">
        <v>154</v>
      </c>
      <c r="F108" s="39"/>
      <c r="G108" s="39"/>
      <c r="H108" s="39"/>
      <c r="I108" s="39"/>
      <c r="J108" s="40"/>
    </row>
    <row r="109" spans="1:16" ht="30" x14ac:dyDescent="0.25">
      <c r="A109" s="31" t="s">
        <v>34</v>
      </c>
      <c r="B109" s="31">
        <v>25</v>
      </c>
      <c r="C109" s="32" t="s">
        <v>155</v>
      </c>
      <c r="D109" s="31" t="s">
        <v>36</v>
      </c>
      <c r="E109" s="33" t="s">
        <v>156</v>
      </c>
      <c r="F109" s="34" t="s">
        <v>53</v>
      </c>
      <c r="G109" s="35">
        <v>8</v>
      </c>
      <c r="H109" s="36">
        <v>0</v>
      </c>
      <c r="I109" s="36">
        <f>ROUND(G109*H109,P4)</f>
        <v>0</v>
      </c>
      <c r="J109" s="34" t="s">
        <v>270</v>
      </c>
      <c r="O109" s="37">
        <f>I109*0.21</f>
        <v>0</v>
      </c>
      <c r="P109">
        <v>3</v>
      </c>
    </row>
    <row r="110" spans="1:16" ht="60" x14ac:dyDescent="0.25">
      <c r="A110" s="31" t="s">
        <v>39</v>
      </c>
      <c r="B110" s="38"/>
      <c r="C110" s="39"/>
      <c r="D110" s="39"/>
      <c r="E110" s="33" t="s">
        <v>157</v>
      </c>
      <c r="F110" s="39"/>
      <c r="G110" s="39"/>
      <c r="H110" s="39"/>
      <c r="I110" s="39"/>
      <c r="J110" s="40"/>
    </row>
    <row r="111" spans="1:16" ht="30" x14ac:dyDescent="0.25">
      <c r="A111" s="31" t="s">
        <v>43</v>
      </c>
      <c r="B111" s="38"/>
      <c r="C111" s="39"/>
      <c r="D111" s="39"/>
      <c r="E111" s="33" t="s">
        <v>158</v>
      </c>
      <c r="F111" s="39"/>
      <c r="G111" s="39"/>
      <c r="H111" s="39"/>
      <c r="I111" s="39"/>
      <c r="J111" s="40"/>
    </row>
    <row r="112" spans="1:16" x14ac:dyDescent="0.25">
      <c r="A112" s="31" t="s">
        <v>34</v>
      </c>
      <c r="B112" s="31">
        <v>26</v>
      </c>
      <c r="C112" s="32" t="s">
        <v>159</v>
      </c>
      <c r="D112" s="31" t="s">
        <v>36</v>
      </c>
      <c r="E112" s="33" t="s">
        <v>160</v>
      </c>
      <c r="F112" s="34" t="s">
        <v>161</v>
      </c>
      <c r="G112" s="35">
        <v>960</v>
      </c>
      <c r="H112" s="36">
        <v>0</v>
      </c>
      <c r="I112" s="36">
        <f>ROUND(G112*H112,P4)</f>
        <v>0</v>
      </c>
      <c r="J112" s="34" t="s">
        <v>270</v>
      </c>
      <c r="O112" s="37">
        <f>I112*0.21</f>
        <v>0</v>
      </c>
      <c r="P112">
        <v>3</v>
      </c>
    </row>
    <row r="113" spans="1:16" ht="60" x14ac:dyDescent="0.25">
      <c r="A113" s="31" t="s">
        <v>39</v>
      </c>
      <c r="B113" s="38"/>
      <c r="C113" s="39"/>
      <c r="D113" s="39"/>
      <c r="E113" s="33" t="s">
        <v>162</v>
      </c>
      <c r="F113" s="39"/>
      <c r="G113" s="39"/>
      <c r="H113" s="39"/>
      <c r="I113" s="39"/>
      <c r="J113" s="40"/>
    </row>
    <row r="114" spans="1:16" x14ac:dyDescent="0.25">
      <c r="A114" s="31" t="s">
        <v>41</v>
      </c>
      <c r="B114" s="38"/>
      <c r="C114" s="39"/>
      <c r="D114" s="39"/>
      <c r="E114" s="41" t="s">
        <v>163</v>
      </c>
      <c r="F114" s="39"/>
      <c r="G114" s="39"/>
      <c r="H114" s="39"/>
      <c r="I114" s="39"/>
      <c r="J114" s="40"/>
    </row>
    <row r="115" spans="1:16" ht="30" x14ac:dyDescent="0.25">
      <c r="A115" s="31" t="s">
        <v>43</v>
      </c>
      <c r="B115" s="38"/>
      <c r="C115" s="39"/>
      <c r="D115" s="39"/>
      <c r="E115" s="33" t="s">
        <v>164</v>
      </c>
      <c r="F115" s="39"/>
      <c r="G115" s="39"/>
      <c r="H115" s="39"/>
      <c r="I115" s="39"/>
      <c r="J115" s="40"/>
    </row>
    <row r="116" spans="1:16" ht="30" x14ac:dyDescent="0.25">
      <c r="A116" s="31" t="s">
        <v>34</v>
      </c>
      <c r="B116" s="31">
        <v>27</v>
      </c>
      <c r="C116" s="32" t="s">
        <v>165</v>
      </c>
      <c r="D116" s="31" t="s">
        <v>36</v>
      </c>
      <c r="E116" s="33" t="s">
        <v>166</v>
      </c>
      <c r="F116" s="34" t="s">
        <v>53</v>
      </c>
      <c r="G116" s="35">
        <v>2</v>
      </c>
      <c r="H116" s="36">
        <v>0</v>
      </c>
      <c r="I116" s="36">
        <f>ROUND(G116*H116,P4)</f>
        <v>0</v>
      </c>
      <c r="J116" s="34" t="s">
        <v>270</v>
      </c>
      <c r="O116" s="37">
        <f>I116*0.21</f>
        <v>0</v>
      </c>
      <c r="P116">
        <v>3</v>
      </c>
    </row>
    <row r="117" spans="1:16" ht="30" x14ac:dyDescent="0.25">
      <c r="A117" s="31" t="s">
        <v>39</v>
      </c>
      <c r="B117" s="38"/>
      <c r="C117" s="39"/>
      <c r="D117" s="39"/>
      <c r="E117" s="33" t="s">
        <v>167</v>
      </c>
      <c r="F117" s="39"/>
      <c r="G117" s="39"/>
      <c r="H117" s="39"/>
      <c r="I117" s="39"/>
      <c r="J117" s="40"/>
    </row>
    <row r="118" spans="1:16" ht="30" x14ac:dyDescent="0.25">
      <c r="A118" s="31" t="s">
        <v>43</v>
      </c>
      <c r="B118" s="38"/>
      <c r="C118" s="39"/>
      <c r="D118" s="39"/>
      <c r="E118" s="33" t="s">
        <v>168</v>
      </c>
      <c r="F118" s="39"/>
      <c r="G118" s="39"/>
      <c r="H118" s="39"/>
      <c r="I118" s="39"/>
      <c r="J118" s="40"/>
    </row>
    <row r="119" spans="1:16" ht="30" x14ac:dyDescent="0.25">
      <c r="A119" s="31" t="s">
        <v>34</v>
      </c>
      <c r="B119" s="31">
        <v>28</v>
      </c>
      <c r="C119" s="32" t="s">
        <v>169</v>
      </c>
      <c r="D119" s="31" t="s">
        <v>36</v>
      </c>
      <c r="E119" s="33" t="s">
        <v>170</v>
      </c>
      <c r="F119" s="34" t="s">
        <v>53</v>
      </c>
      <c r="G119" s="35">
        <v>2</v>
      </c>
      <c r="H119" s="36">
        <v>0</v>
      </c>
      <c r="I119" s="36">
        <f>ROUND(G119*H119,P4)</f>
        <v>0</v>
      </c>
      <c r="J119" s="34" t="s">
        <v>270</v>
      </c>
      <c r="O119" s="37">
        <f>I119*0.21</f>
        <v>0</v>
      </c>
      <c r="P119">
        <v>3</v>
      </c>
    </row>
    <row r="120" spans="1:16" x14ac:dyDescent="0.25">
      <c r="A120" s="31" t="s">
        <v>39</v>
      </c>
      <c r="B120" s="38"/>
      <c r="C120" s="39"/>
      <c r="D120" s="39"/>
      <c r="E120" s="42" t="s">
        <v>36</v>
      </c>
      <c r="F120" s="39"/>
      <c r="G120" s="39"/>
      <c r="H120" s="39"/>
      <c r="I120" s="39"/>
      <c r="J120" s="40"/>
    </row>
    <row r="121" spans="1:16" ht="30" x14ac:dyDescent="0.25">
      <c r="A121" s="31" t="s">
        <v>43</v>
      </c>
      <c r="B121" s="38"/>
      <c r="C121" s="39"/>
      <c r="D121" s="39"/>
      <c r="E121" s="33" t="s">
        <v>158</v>
      </c>
      <c r="F121" s="39"/>
      <c r="G121" s="39"/>
      <c r="H121" s="39"/>
      <c r="I121" s="39"/>
      <c r="J121" s="40"/>
    </row>
    <row r="122" spans="1:16" x14ac:dyDescent="0.25">
      <c r="A122" s="31" t="s">
        <v>34</v>
      </c>
      <c r="B122" s="31">
        <v>29</v>
      </c>
      <c r="C122" s="32" t="s">
        <v>171</v>
      </c>
      <c r="D122" s="31" t="s">
        <v>36</v>
      </c>
      <c r="E122" s="33" t="s">
        <v>172</v>
      </c>
      <c r="F122" s="34" t="s">
        <v>53</v>
      </c>
      <c r="G122" s="35">
        <v>2</v>
      </c>
      <c r="H122" s="36">
        <v>0</v>
      </c>
      <c r="I122" s="36">
        <f>ROUND(G122*H122,P4)</f>
        <v>0</v>
      </c>
      <c r="J122" s="34" t="s">
        <v>270</v>
      </c>
      <c r="O122" s="37">
        <f>I122*0.21</f>
        <v>0</v>
      </c>
      <c r="P122">
        <v>3</v>
      </c>
    </row>
    <row r="123" spans="1:16" ht="45" x14ac:dyDescent="0.25">
      <c r="A123" s="31" t="s">
        <v>39</v>
      </c>
      <c r="B123" s="38"/>
      <c r="C123" s="39"/>
      <c r="D123" s="39"/>
      <c r="E123" s="33" t="s">
        <v>173</v>
      </c>
      <c r="F123" s="39"/>
      <c r="G123" s="39"/>
      <c r="H123" s="39"/>
      <c r="I123" s="39"/>
      <c r="J123" s="40"/>
    </row>
    <row r="124" spans="1:16" ht="90" x14ac:dyDescent="0.25">
      <c r="A124" s="31" t="s">
        <v>43</v>
      </c>
      <c r="B124" s="38"/>
      <c r="C124" s="39"/>
      <c r="D124" s="39"/>
      <c r="E124" s="33" t="s">
        <v>174</v>
      </c>
      <c r="F124" s="39"/>
      <c r="G124" s="39"/>
      <c r="H124" s="39"/>
      <c r="I124" s="39"/>
      <c r="J124" s="40"/>
    </row>
    <row r="125" spans="1:16" x14ac:dyDescent="0.25">
      <c r="A125" s="31" t="s">
        <v>34</v>
      </c>
      <c r="B125" s="31">
        <v>30</v>
      </c>
      <c r="C125" s="32" t="s">
        <v>175</v>
      </c>
      <c r="D125" s="31" t="s">
        <v>36</v>
      </c>
      <c r="E125" s="33" t="s">
        <v>176</v>
      </c>
      <c r="F125" s="34" t="s">
        <v>53</v>
      </c>
      <c r="G125" s="35">
        <v>2</v>
      </c>
      <c r="H125" s="36">
        <v>0</v>
      </c>
      <c r="I125" s="36">
        <f>ROUND(G125*H125,P4)</f>
        <v>0</v>
      </c>
      <c r="J125" s="34" t="s">
        <v>270</v>
      </c>
      <c r="O125" s="37">
        <f>I125*0.21</f>
        <v>0</v>
      </c>
      <c r="P125">
        <v>3</v>
      </c>
    </row>
    <row r="126" spans="1:16" ht="45" x14ac:dyDescent="0.25">
      <c r="A126" s="31" t="s">
        <v>39</v>
      </c>
      <c r="B126" s="38"/>
      <c r="C126" s="39"/>
      <c r="D126" s="39"/>
      <c r="E126" s="33" t="s">
        <v>177</v>
      </c>
      <c r="F126" s="39"/>
      <c r="G126" s="39"/>
      <c r="H126" s="39"/>
      <c r="I126" s="39"/>
      <c r="J126" s="40"/>
    </row>
    <row r="127" spans="1:16" ht="30" x14ac:dyDescent="0.25">
      <c r="A127" s="31" t="s">
        <v>43</v>
      </c>
      <c r="B127" s="38"/>
      <c r="C127" s="39"/>
      <c r="D127" s="39"/>
      <c r="E127" s="33" t="s">
        <v>178</v>
      </c>
      <c r="F127" s="39"/>
      <c r="G127" s="39"/>
      <c r="H127" s="39"/>
      <c r="I127" s="39"/>
      <c r="J127" s="40"/>
    </row>
    <row r="128" spans="1:16" x14ac:dyDescent="0.25">
      <c r="A128" s="31" t="s">
        <v>34</v>
      </c>
      <c r="B128" s="31">
        <v>31</v>
      </c>
      <c r="C128" s="32" t="s">
        <v>179</v>
      </c>
      <c r="D128" s="31" t="s">
        <v>36</v>
      </c>
      <c r="E128" s="33" t="s">
        <v>180</v>
      </c>
      <c r="F128" s="34" t="s">
        <v>161</v>
      </c>
      <c r="G128" s="35">
        <v>240</v>
      </c>
      <c r="H128" s="36">
        <v>0</v>
      </c>
      <c r="I128" s="36">
        <f>ROUND(G128*H128,P4)</f>
        <v>0</v>
      </c>
      <c r="J128" s="34" t="s">
        <v>270</v>
      </c>
      <c r="O128" s="37">
        <f>I128*0.21</f>
        <v>0</v>
      </c>
      <c r="P128">
        <v>3</v>
      </c>
    </row>
    <row r="129" spans="1:16" ht="45" x14ac:dyDescent="0.25">
      <c r="A129" s="31" t="s">
        <v>39</v>
      </c>
      <c r="B129" s="38"/>
      <c r="C129" s="39"/>
      <c r="D129" s="39"/>
      <c r="E129" s="33" t="s">
        <v>181</v>
      </c>
      <c r="F129" s="39"/>
      <c r="G129" s="39"/>
      <c r="H129" s="39"/>
      <c r="I129" s="39"/>
      <c r="J129" s="40"/>
    </row>
    <row r="130" spans="1:16" x14ac:dyDescent="0.25">
      <c r="A130" s="31" t="s">
        <v>41</v>
      </c>
      <c r="B130" s="38"/>
      <c r="C130" s="39"/>
      <c r="D130" s="39"/>
      <c r="E130" s="41" t="s">
        <v>182</v>
      </c>
      <c r="F130" s="39"/>
      <c r="G130" s="39"/>
      <c r="H130" s="39"/>
      <c r="I130" s="39"/>
      <c r="J130" s="40"/>
    </row>
    <row r="131" spans="1:16" ht="30" x14ac:dyDescent="0.25">
      <c r="A131" s="31" t="s">
        <v>43</v>
      </c>
      <c r="B131" s="38"/>
      <c r="C131" s="39"/>
      <c r="D131" s="39"/>
      <c r="E131" s="33" t="s">
        <v>183</v>
      </c>
      <c r="F131" s="39"/>
      <c r="G131" s="39"/>
      <c r="H131" s="39"/>
      <c r="I131" s="39"/>
      <c r="J131" s="40"/>
    </row>
    <row r="132" spans="1:16" x14ac:dyDescent="0.25">
      <c r="A132" s="31" t="s">
        <v>34</v>
      </c>
      <c r="B132" s="31">
        <v>32</v>
      </c>
      <c r="C132" s="32" t="s">
        <v>184</v>
      </c>
      <c r="D132" s="31" t="s">
        <v>36</v>
      </c>
      <c r="E132" s="33" t="s">
        <v>185</v>
      </c>
      <c r="F132" s="34" t="s">
        <v>53</v>
      </c>
      <c r="G132" s="35">
        <v>2</v>
      </c>
      <c r="H132" s="36">
        <v>0</v>
      </c>
      <c r="I132" s="36">
        <f>ROUND(G132*H132,P4)</f>
        <v>0</v>
      </c>
      <c r="J132" s="34" t="s">
        <v>270</v>
      </c>
      <c r="O132" s="37">
        <f>I132*0.21</f>
        <v>0</v>
      </c>
      <c r="P132">
        <v>3</v>
      </c>
    </row>
    <row r="133" spans="1:16" ht="45" x14ac:dyDescent="0.25">
      <c r="A133" s="31" t="s">
        <v>39</v>
      </c>
      <c r="B133" s="38"/>
      <c r="C133" s="39"/>
      <c r="D133" s="39"/>
      <c r="E133" s="33" t="s">
        <v>186</v>
      </c>
      <c r="F133" s="39"/>
      <c r="G133" s="39"/>
      <c r="H133" s="39"/>
      <c r="I133" s="39"/>
      <c r="J133" s="40"/>
    </row>
    <row r="134" spans="1:16" ht="90" x14ac:dyDescent="0.25">
      <c r="A134" s="31" t="s">
        <v>43</v>
      </c>
      <c r="B134" s="38"/>
      <c r="C134" s="39"/>
      <c r="D134" s="39"/>
      <c r="E134" s="33" t="s">
        <v>174</v>
      </c>
      <c r="F134" s="39"/>
      <c r="G134" s="39"/>
      <c r="H134" s="39"/>
      <c r="I134" s="39"/>
      <c r="J134" s="40"/>
    </row>
    <row r="135" spans="1:16" x14ac:dyDescent="0.25">
      <c r="A135" s="31" t="s">
        <v>34</v>
      </c>
      <c r="B135" s="31">
        <v>33</v>
      </c>
      <c r="C135" s="32" t="s">
        <v>187</v>
      </c>
      <c r="D135" s="31" t="s">
        <v>36</v>
      </c>
      <c r="E135" s="33" t="s">
        <v>188</v>
      </c>
      <c r="F135" s="34" t="s">
        <v>53</v>
      </c>
      <c r="G135" s="35">
        <v>2</v>
      </c>
      <c r="H135" s="36">
        <v>0</v>
      </c>
      <c r="I135" s="36">
        <f>ROUND(G135*H135,P4)</f>
        <v>0</v>
      </c>
      <c r="J135" s="34" t="s">
        <v>270</v>
      </c>
      <c r="O135" s="37">
        <f>I135*0.21</f>
        <v>0</v>
      </c>
      <c r="P135">
        <v>3</v>
      </c>
    </row>
    <row r="136" spans="1:16" ht="45" x14ac:dyDescent="0.25">
      <c r="A136" s="31" t="s">
        <v>39</v>
      </c>
      <c r="B136" s="38"/>
      <c r="C136" s="39"/>
      <c r="D136" s="39"/>
      <c r="E136" s="33" t="s">
        <v>189</v>
      </c>
      <c r="F136" s="39"/>
      <c r="G136" s="39"/>
      <c r="H136" s="39"/>
      <c r="I136" s="39"/>
      <c r="J136" s="40"/>
    </row>
    <row r="137" spans="1:16" ht="30" x14ac:dyDescent="0.25">
      <c r="A137" s="31" t="s">
        <v>43</v>
      </c>
      <c r="B137" s="38"/>
      <c r="C137" s="39"/>
      <c r="D137" s="39"/>
      <c r="E137" s="33" t="s">
        <v>178</v>
      </c>
      <c r="F137" s="39"/>
      <c r="G137" s="39"/>
      <c r="H137" s="39"/>
      <c r="I137" s="39"/>
      <c r="J137" s="40"/>
    </row>
    <row r="138" spans="1:16" x14ac:dyDescent="0.25">
      <c r="A138" s="31" t="s">
        <v>34</v>
      </c>
      <c r="B138" s="31">
        <v>34</v>
      </c>
      <c r="C138" s="32" t="s">
        <v>190</v>
      </c>
      <c r="D138" s="31" t="s">
        <v>36</v>
      </c>
      <c r="E138" s="33" t="s">
        <v>191</v>
      </c>
      <c r="F138" s="34" t="s">
        <v>161</v>
      </c>
      <c r="G138" s="35">
        <v>240</v>
      </c>
      <c r="H138" s="36">
        <v>0</v>
      </c>
      <c r="I138" s="36">
        <f>ROUND(G138*H138,P4)</f>
        <v>0</v>
      </c>
      <c r="J138" s="34" t="s">
        <v>270</v>
      </c>
      <c r="O138" s="37">
        <f>I138*0.21</f>
        <v>0</v>
      </c>
      <c r="P138">
        <v>3</v>
      </c>
    </row>
    <row r="139" spans="1:16" ht="45" x14ac:dyDescent="0.25">
      <c r="A139" s="31" t="s">
        <v>39</v>
      </c>
      <c r="B139" s="38"/>
      <c r="C139" s="39"/>
      <c r="D139" s="39"/>
      <c r="E139" s="33" t="s">
        <v>192</v>
      </c>
      <c r="F139" s="39"/>
      <c r="G139" s="39"/>
      <c r="H139" s="39"/>
      <c r="I139" s="39"/>
      <c r="J139" s="40"/>
    </row>
    <row r="140" spans="1:16" x14ac:dyDescent="0.25">
      <c r="A140" s="31" t="s">
        <v>41</v>
      </c>
      <c r="B140" s="38"/>
      <c r="C140" s="39"/>
      <c r="D140" s="39"/>
      <c r="E140" s="41" t="s">
        <v>182</v>
      </c>
      <c r="F140" s="39"/>
      <c r="G140" s="39"/>
      <c r="H140" s="39"/>
      <c r="I140" s="39"/>
      <c r="J140" s="40"/>
    </row>
    <row r="141" spans="1:16" ht="30" x14ac:dyDescent="0.25">
      <c r="A141" s="31" t="s">
        <v>43</v>
      </c>
      <c r="B141" s="38"/>
      <c r="C141" s="39"/>
      <c r="D141" s="39"/>
      <c r="E141" s="33" t="s">
        <v>183</v>
      </c>
      <c r="F141" s="39"/>
      <c r="G141" s="39"/>
      <c r="H141" s="39"/>
      <c r="I141" s="39"/>
      <c r="J141" s="40"/>
    </row>
    <row r="142" spans="1:16" x14ac:dyDescent="0.25">
      <c r="A142" s="31" t="s">
        <v>34</v>
      </c>
      <c r="B142" s="31">
        <v>35</v>
      </c>
      <c r="C142" s="32" t="s">
        <v>193</v>
      </c>
      <c r="D142" s="31" t="s">
        <v>36</v>
      </c>
      <c r="E142" s="33" t="s">
        <v>194</v>
      </c>
      <c r="F142" s="34" t="s">
        <v>53</v>
      </c>
      <c r="G142" s="35">
        <v>2</v>
      </c>
      <c r="H142" s="36">
        <v>0</v>
      </c>
      <c r="I142" s="36">
        <f>ROUND(G142*H142,P4)</f>
        <v>0</v>
      </c>
      <c r="J142" s="34" t="s">
        <v>270</v>
      </c>
      <c r="O142" s="37">
        <f>I142*0.21</f>
        <v>0</v>
      </c>
      <c r="P142">
        <v>3</v>
      </c>
    </row>
    <row r="143" spans="1:16" ht="45" x14ac:dyDescent="0.25">
      <c r="A143" s="31" t="s">
        <v>39</v>
      </c>
      <c r="B143" s="38"/>
      <c r="C143" s="39"/>
      <c r="D143" s="39"/>
      <c r="E143" s="33" t="s">
        <v>195</v>
      </c>
      <c r="F143" s="39"/>
      <c r="G143" s="39"/>
      <c r="H143" s="39"/>
      <c r="I143" s="39"/>
      <c r="J143" s="40"/>
    </row>
    <row r="144" spans="1:16" ht="90" x14ac:dyDescent="0.25">
      <c r="A144" s="31" t="s">
        <v>43</v>
      </c>
      <c r="B144" s="38"/>
      <c r="C144" s="39"/>
      <c r="D144" s="39"/>
      <c r="E144" s="33" t="s">
        <v>174</v>
      </c>
      <c r="F144" s="39"/>
      <c r="G144" s="39"/>
      <c r="H144" s="39"/>
      <c r="I144" s="39"/>
      <c r="J144" s="40"/>
    </row>
    <row r="145" spans="1:16" x14ac:dyDescent="0.25">
      <c r="A145" s="31" t="s">
        <v>34</v>
      </c>
      <c r="B145" s="31">
        <v>36</v>
      </c>
      <c r="C145" s="32" t="s">
        <v>196</v>
      </c>
      <c r="D145" s="31" t="s">
        <v>36</v>
      </c>
      <c r="E145" s="33" t="s">
        <v>197</v>
      </c>
      <c r="F145" s="34" t="s">
        <v>53</v>
      </c>
      <c r="G145" s="35">
        <v>2</v>
      </c>
      <c r="H145" s="36">
        <v>0</v>
      </c>
      <c r="I145" s="36">
        <f>ROUND(G145*H145,P4)</f>
        <v>0</v>
      </c>
      <c r="J145" s="34" t="s">
        <v>270</v>
      </c>
      <c r="O145" s="37">
        <f>I145*0.21</f>
        <v>0</v>
      </c>
      <c r="P145">
        <v>3</v>
      </c>
    </row>
    <row r="146" spans="1:16" ht="45" x14ac:dyDescent="0.25">
      <c r="A146" s="31" t="s">
        <v>39</v>
      </c>
      <c r="B146" s="38"/>
      <c r="C146" s="39"/>
      <c r="D146" s="39"/>
      <c r="E146" s="33" t="s">
        <v>198</v>
      </c>
      <c r="F146" s="39"/>
      <c r="G146" s="39"/>
      <c r="H146" s="39"/>
      <c r="I146" s="39"/>
      <c r="J146" s="40"/>
    </row>
    <row r="147" spans="1:16" ht="30" x14ac:dyDescent="0.25">
      <c r="A147" s="31" t="s">
        <v>43</v>
      </c>
      <c r="B147" s="38"/>
      <c r="C147" s="39"/>
      <c r="D147" s="39"/>
      <c r="E147" s="33" t="s">
        <v>178</v>
      </c>
      <c r="F147" s="39"/>
      <c r="G147" s="39"/>
      <c r="H147" s="39"/>
      <c r="I147" s="39"/>
      <c r="J147" s="40"/>
    </row>
    <row r="148" spans="1:16" x14ac:dyDescent="0.25">
      <c r="A148" s="31" t="s">
        <v>34</v>
      </c>
      <c r="B148" s="31">
        <v>37</v>
      </c>
      <c r="C148" s="32" t="s">
        <v>199</v>
      </c>
      <c r="D148" s="31" t="s">
        <v>36</v>
      </c>
      <c r="E148" s="33" t="s">
        <v>200</v>
      </c>
      <c r="F148" s="34" t="s">
        <v>161</v>
      </c>
      <c r="G148" s="35">
        <v>240</v>
      </c>
      <c r="H148" s="36">
        <v>0</v>
      </c>
      <c r="I148" s="36">
        <f>ROUND(G148*H148,P4)</f>
        <v>0</v>
      </c>
      <c r="J148" s="34" t="s">
        <v>270</v>
      </c>
      <c r="O148" s="37">
        <f>I148*0.21</f>
        <v>0</v>
      </c>
      <c r="P148">
        <v>3</v>
      </c>
    </row>
    <row r="149" spans="1:16" ht="45" x14ac:dyDescent="0.25">
      <c r="A149" s="31" t="s">
        <v>39</v>
      </c>
      <c r="B149" s="38"/>
      <c r="C149" s="39"/>
      <c r="D149" s="39"/>
      <c r="E149" s="33" t="s">
        <v>201</v>
      </c>
      <c r="F149" s="39"/>
      <c r="G149" s="39"/>
      <c r="H149" s="39"/>
      <c r="I149" s="39"/>
      <c r="J149" s="40"/>
    </row>
    <row r="150" spans="1:16" x14ac:dyDescent="0.25">
      <c r="A150" s="31" t="s">
        <v>41</v>
      </c>
      <c r="B150" s="38"/>
      <c r="C150" s="39"/>
      <c r="D150" s="39"/>
      <c r="E150" s="41" t="s">
        <v>182</v>
      </c>
      <c r="F150" s="39"/>
      <c r="G150" s="39"/>
      <c r="H150" s="39"/>
      <c r="I150" s="39"/>
      <c r="J150" s="40"/>
    </row>
    <row r="151" spans="1:16" ht="30" x14ac:dyDescent="0.25">
      <c r="A151" s="31" t="s">
        <v>43</v>
      </c>
      <c r="B151" s="38"/>
      <c r="C151" s="39"/>
      <c r="D151" s="39"/>
      <c r="E151" s="33" t="s">
        <v>183</v>
      </c>
      <c r="F151" s="39"/>
      <c r="G151" s="39"/>
      <c r="H151" s="39"/>
      <c r="I151" s="39"/>
      <c r="J151" s="40"/>
    </row>
    <row r="152" spans="1:16" x14ac:dyDescent="0.25">
      <c r="A152" s="31" t="s">
        <v>34</v>
      </c>
      <c r="B152" s="31">
        <v>38</v>
      </c>
      <c r="C152" s="32" t="s">
        <v>202</v>
      </c>
      <c r="D152" s="31" t="s">
        <v>36</v>
      </c>
      <c r="E152" s="33" t="s">
        <v>203</v>
      </c>
      <c r="F152" s="34" t="s">
        <v>53</v>
      </c>
      <c r="G152" s="35">
        <v>2</v>
      </c>
      <c r="H152" s="36">
        <v>0</v>
      </c>
      <c r="I152" s="36">
        <f>ROUND(G152*H152,P4)</f>
        <v>0</v>
      </c>
      <c r="J152" s="34" t="s">
        <v>270</v>
      </c>
      <c r="O152" s="37">
        <f>I152*0.21</f>
        <v>0</v>
      </c>
      <c r="P152">
        <v>3</v>
      </c>
    </row>
    <row r="153" spans="1:16" ht="45" x14ac:dyDescent="0.25">
      <c r="A153" s="31" t="s">
        <v>39</v>
      </c>
      <c r="B153" s="38"/>
      <c r="C153" s="39"/>
      <c r="D153" s="39"/>
      <c r="E153" s="33" t="s">
        <v>204</v>
      </c>
      <c r="F153" s="39"/>
      <c r="G153" s="39"/>
      <c r="H153" s="39"/>
      <c r="I153" s="39"/>
      <c r="J153" s="40"/>
    </row>
    <row r="154" spans="1:16" ht="75" x14ac:dyDescent="0.25">
      <c r="A154" s="31" t="s">
        <v>43</v>
      </c>
      <c r="B154" s="38"/>
      <c r="C154" s="39"/>
      <c r="D154" s="39"/>
      <c r="E154" s="33" t="s">
        <v>205</v>
      </c>
      <c r="F154" s="39"/>
      <c r="G154" s="39"/>
      <c r="H154" s="39"/>
      <c r="I154" s="39"/>
      <c r="J154" s="40"/>
    </row>
    <row r="155" spans="1:16" x14ac:dyDescent="0.25">
      <c r="A155" s="31" t="s">
        <v>34</v>
      </c>
      <c r="B155" s="31">
        <v>39</v>
      </c>
      <c r="C155" s="32" t="s">
        <v>206</v>
      </c>
      <c r="D155" s="31" t="s">
        <v>36</v>
      </c>
      <c r="E155" s="33" t="s">
        <v>207</v>
      </c>
      <c r="F155" s="34" t="s">
        <v>53</v>
      </c>
      <c r="G155" s="35">
        <v>2</v>
      </c>
      <c r="H155" s="36">
        <v>0</v>
      </c>
      <c r="I155" s="36">
        <f>ROUND(G155*H155,P4)</f>
        <v>0</v>
      </c>
      <c r="J155" s="34" t="s">
        <v>270</v>
      </c>
      <c r="O155" s="37">
        <f>I155*0.21</f>
        <v>0</v>
      </c>
      <c r="P155">
        <v>3</v>
      </c>
    </row>
    <row r="156" spans="1:16" ht="45" x14ac:dyDescent="0.25">
      <c r="A156" s="31" t="s">
        <v>39</v>
      </c>
      <c r="B156" s="38"/>
      <c r="C156" s="39"/>
      <c r="D156" s="39"/>
      <c r="E156" s="33" t="s">
        <v>208</v>
      </c>
      <c r="F156" s="39"/>
      <c r="G156" s="39"/>
      <c r="H156" s="39"/>
      <c r="I156" s="39"/>
      <c r="J156" s="40"/>
    </row>
    <row r="157" spans="1:16" ht="30" x14ac:dyDescent="0.25">
      <c r="A157" s="31" t="s">
        <v>43</v>
      </c>
      <c r="B157" s="38"/>
      <c r="C157" s="39"/>
      <c r="D157" s="39"/>
      <c r="E157" s="33" t="s">
        <v>178</v>
      </c>
      <c r="F157" s="39"/>
      <c r="G157" s="39"/>
      <c r="H157" s="39"/>
      <c r="I157" s="39"/>
      <c r="J157" s="40"/>
    </row>
    <row r="158" spans="1:16" x14ac:dyDescent="0.25">
      <c r="A158" s="31" t="s">
        <v>34</v>
      </c>
      <c r="B158" s="31">
        <v>40</v>
      </c>
      <c r="C158" s="32" t="s">
        <v>209</v>
      </c>
      <c r="D158" s="31" t="s">
        <v>36</v>
      </c>
      <c r="E158" s="33" t="s">
        <v>210</v>
      </c>
      <c r="F158" s="34" t="s">
        <v>161</v>
      </c>
      <c r="G158" s="35">
        <v>240</v>
      </c>
      <c r="H158" s="36">
        <v>0</v>
      </c>
      <c r="I158" s="36">
        <f>ROUND(G158*H158,P4)</f>
        <v>0</v>
      </c>
      <c r="J158" s="34" t="s">
        <v>270</v>
      </c>
      <c r="O158" s="37">
        <f>I158*0.21</f>
        <v>0</v>
      </c>
      <c r="P158">
        <v>3</v>
      </c>
    </row>
    <row r="159" spans="1:16" ht="45" x14ac:dyDescent="0.25">
      <c r="A159" s="31" t="s">
        <v>39</v>
      </c>
      <c r="B159" s="38"/>
      <c r="C159" s="39"/>
      <c r="D159" s="39"/>
      <c r="E159" s="33" t="s">
        <v>211</v>
      </c>
      <c r="F159" s="39"/>
      <c r="G159" s="39"/>
      <c r="H159" s="39"/>
      <c r="I159" s="39"/>
      <c r="J159" s="40"/>
    </row>
    <row r="160" spans="1:16" x14ac:dyDescent="0.25">
      <c r="A160" s="31" t="s">
        <v>41</v>
      </c>
      <c r="B160" s="38"/>
      <c r="C160" s="39"/>
      <c r="D160" s="39"/>
      <c r="E160" s="41" t="s">
        <v>182</v>
      </c>
      <c r="F160" s="39"/>
      <c r="G160" s="39"/>
      <c r="H160" s="39"/>
      <c r="I160" s="39"/>
      <c r="J160" s="40"/>
    </row>
    <row r="161" spans="1:16" ht="30" x14ac:dyDescent="0.25">
      <c r="A161" s="31" t="s">
        <v>43</v>
      </c>
      <c r="B161" s="38"/>
      <c r="C161" s="39"/>
      <c r="D161" s="39"/>
      <c r="E161" s="33" t="s">
        <v>183</v>
      </c>
      <c r="F161" s="39"/>
      <c r="G161" s="39"/>
      <c r="H161" s="39"/>
      <c r="I161" s="39"/>
      <c r="J161" s="40"/>
    </row>
    <row r="162" spans="1:16" x14ac:dyDescent="0.25">
      <c r="A162" s="31" t="s">
        <v>34</v>
      </c>
      <c r="B162" s="31">
        <v>41</v>
      </c>
      <c r="C162" s="32" t="s">
        <v>212</v>
      </c>
      <c r="D162" s="31" t="s">
        <v>36</v>
      </c>
      <c r="E162" s="33" t="s">
        <v>213</v>
      </c>
      <c r="F162" s="34" t="s">
        <v>53</v>
      </c>
      <c r="G162" s="35">
        <v>5</v>
      </c>
      <c r="H162" s="36">
        <v>0</v>
      </c>
      <c r="I162" s="36">
        <f>ROUND(G162*H162,P4)</f>
        <v>0</v>
      </c>
      <c r="J162" s="34" t="s">
        <v>270</v>
      </c>
      <c r="O162" s="37">
        <f>I162*0.21</f>
        <v>0</v>
      </c>
      <c r="P162">
        <v>3</v>
      </c>
    </row>
    <row r="163" spans="1:16" ht="45" x14ac:dyDescent="0.25">
      <c r="A163" s="31" t="s">
        <v>39</v>
      </c>
      <c r="B163" s="38"/>
      <c r="C163" s="39"/>
      <c r="D163" s="39"/>
      <c r="E163" s="33" t="s">
        <v>214</v>
      </c>
      <c r="F163" s="39"/>
      <c r="G163" s="39"/>
      <c r="H163" s="39"/>
      <c r="I163" s="39"/>
      <c r="J163" s="40"/>
    </row>
    <row r="164" spans="1:16" ht="75" x14ac:dyDescent="0.25">
      <c r="A164" s="31" t="s">
        <v>43</v>
      </c>
      <c r="B164" s="38"/>
      <c r="C164" s="39"/>
      <c r="D164" s="39"/>
      <c r="E164" s="33" t="s">
        <v>205</v>
      </c>
      <c r="F164" s="39"/>
      <c r="G164" s="39"/>
      <c r="H164" s="39"/>
      <c r="I164" s="39"/>
      <c r="J164" s="40"/>
    </row>
    <row r="165" spans="1:16" x14ac:dyDescent="0.25">
      <c r="A165" s="31" t="s">
        <v>34</v>
      </c>
      <c r="B165" s="31">
        <v>42</v>
      </c>
      <c r="C165" s="32" t="s">
        <v>215</v>
      </c>
      <c r="D165" s="31" t="s">
        <v>36</v>
      </c>
      <c r="E165" s="33" t="s">
        <v>216</v>
      </c>
      <c r="F165" s="34" t="s">
        <v>53</v>
      </c>
      <c r="G165" s="35">
        <v>5</v>
      </c>
      <c r="H165" s="36">
        <v>0</v>
      </c>
      <c r="I165" s="36">
        <f>ROUND(G165*H165,P4)</f>
        <v>0</v>
      </c>
      <c r="J165" s="34" t="s">
        <v>270</v>
      </c>
      <c r="O165" s="37">
        <f>I165*0.21</f>
        <v>0</v>
      </c>
      <c r="P165">
        <v>3</v>
      </c>
    </row>
    <row r="166" spans="1:16" ht="45" x14ac:dyDescent="0.25">
      <c r="A166" s="31" t="s">
        <v>39</v>
      </c>
      <c r="B166" s="38"/>
      <c r="C166" s="39"/>
      <c r="D166" s="39"/>
      <c r="E166" s="33" t="s">
        <v>217</v>
      </c>
      <c r="F166" s="39"/>
      <c r="G166" s="39"/>
      <c r="H166" s="39"/>
      <c r="I166" s="39"/>
      <c r="J166" s="40"/>
    </row>
    <row r="167" spans="1:16" ht="30" x14ac:dyDescent="0.25">
      <c r="A167" s="31" t="s">
        <v>43</v>
      </c>
      <c r="B167" s="38"/>
      <c r="C167" s="39"/>
      <c r="D167" s="39"/>
      <c r="E167" s="33" t="s">
        <v>178</v>
      </c>
      <c r="F167" s="39"/>
      <c r="G167" s="39"/>
      <c r="H167" s="39"/>
      <c r="I167" s="39"/>
      <c r="J167" s="40"/>
    </row>
    <row r="168" spans="1:16" x14ac:dyDescent="0.25">
      <c r="A168" s="31" t="s">
        <v>34</v>
      </c>
      <c r="B168" s="31">
        <v>43</v>
      </c>
      <c r="C168" s="32" t="s">
        <v>218</v>
      </c>
      <c r="D168" s="31" t="s">
        <v>36</v>
      </c>
      <c r="E168" s="33" t="s">
        <v>219</v>
      </c>
      <c r="F168" s="34" t="s">
        <v>161</v>
      </c>
      <c r="G168" s="35">
        <v>600</v>
      </c>
      <c r="H168" s="36">
        <v>0</v>
      </c>
      <c r="I168" s="36">
        <f>ROUND(G168*H168,P4)</f>
        <v>0</v>
      </c>
      <c r="J168" s="34" t="s">
        <v>270</v>
      </c>
      <c r="O168" s="37">
        <f>I168*0.21</f>
        <v>0</v>
      </c>
      <c r="P168">
        <v>3</v>
      </c>
    </row>
    <row r="169" spans="1:16" ht="45" x14ac:dyDescent="0.25">
      <c r="A169" s="31" t="s">
        <v>39</v>
      </c>
      <c r="B169" s="38"/>
      <c r="C169" s="39"/>
      <c r="D169" s="39"/>
      <c r="E169" s="33" t="s">
        <v>220</v>
      </c>
      <c r="F169" s="39"/>
      <c r="G169" s="39"/>
      <c r="H169" s="39"/>
      <c r="I169" s="39"/>
      <c r="J169" s="40"/>
    </row>
    <row r="170" spans="1:16" x14ac:dyDescent="0.25">
      <c r="A170" s="31" t="s">
        <v>41</v>
      </c>
      <c r="B170" s="38"/>
      <c r="C170" s="39"/>
      <c r="D170" s="39"/>
      <c r="E170" s="41" t="s">
        <v>221</v>
      </c>
      <c r="F170" s="39"/>
      <c r="G170" s="39"/>
      <c r="H170" s="39"/>
      <c r="I170" s="39"/>
      <c r="J170" s="40"/>
    </row>
    <row r="171" spans="1:16" ht="30" x14ac:dyDescent="0.25">
      <c r="A171" s="31" t="s">
        <v>43</v>
      </c>
      <c r="B171" s="38"/>
      <c r="C171" s="39"/>
      <c r="D171" s="39"/>
      <c r="E171" s="33" t="s">
        <v>183</v>
      </c>
      <c r="F171" s="39"/>
      <c r="G171" s="39"/>
      <c r="H171" s="39"/>
      <c r="I171" s="39"/>
      <c r="J171" s="40"/>
    </row>
    <row r="172" spans="1:16" ht="30" x14ac:dyDescent="0.25">
      <c r="A172" s="31" t="s">
        <v>34</v>
      </c>
      <c r="B172" s="31">
        <v>44</v>
      </c>
      <c r="C172" s="32" t="s">
        <v>222</v>
      </c>
      <c r="D172" s="31" t="s">
        <v>36</v>
      </c>
      <c r="E172" s="33" t="s">
        <v>223</v>
      </c>
      <c r="F172" s="34" t="s">
        <v>53</v>
      </c>
      <c r="G172" s="35">
        <v>17</v>
      </c>
      <c r="H172" s="36">
        <v>0</v>
      </c>
      <c r="I172" s="36">
        <f>ROUND(G172*H172,P4)</f>
        <v>0</v>
      </c>
      <c r="J172" s="34" t="s">
        <v>270</v>
      </c>
      <c r="O172" s="37">
        <f>I172*0.21</f>
        <v>0</v>
      </c>
      <c r="P172">
        <v>3</v>
      </c>
    </row>
    <row r="173" spans="1:16" ht="45" x14ac:dyDescent="0.25">
      <c r="A173" s="31" t="s">
        <v>39</v>
      </c>
      <c r="B173" s="38"/>
      <c r="C173" s="39"/>
      <c r="D173" s="39"/>
      <c r="E173" s="33" t="s">
        <v>224</v>
      </c>
      <c r="F173" s="39"/>
      <c r="G173" s="39"/>
      <c r="H173" s="39"/>
      <c r="I173" s="39"/>
      <c r="J173" s="40"/>
    </row>
    <row r="174" spans="1:16" ht="75" x14ac:dyDescent="0.25">
      <c r="A174" s="31" t="s">
        <v>43</v>
      </c>
      <c r="B174" s="38"/>
      <c r="C174" s="39"/>
      <c r="D174" s="39"/>
      <c r="E174" s="33" t="s">
        <v>205</v>
      </c>
      <c r="F174" s="39"/>
      <c r="G174" s="39"/>
      <c r="H174" s="39"/>
      <c r="I174" s="39"/>
      <c r="J174" s="40"/>
    </row>
    <row r="175" spans="1:16" x14ac:dyDescent="0.25">
      <c r="A175" s="31" t="s">
        <v>34</v>
      </c>
      <c r="B175" s="31">
        <v>45</v>
      </c>
      <c r="C175" s="32" t="s">
        <v>225</v>
      </c>
      <c r="D175" s="31" t="s">
        <v>36</v>
      </c>
      <c r="E175" s="33" t="s">
        <v>226</v>
      </c>
      <c r="F175" s="34" t="s">
        <v>53</v>
      </c>
      <c r="G175" s="35">
        <v>17</v>
      </c>
      <c r="H175" s="36">
        <v>0</v>
      </c>
      <c r="I175" s="36">
        <f>ROUND(G175*H175,P4)</f>
        <v>0</v>
      </c>
      <c r="J175" s="34" t="s">
        <v>270</v>
      </c>
      <c r="O175" s="37">
        <f>I175*0.21</f>
        <v>0</v>
      </c>
      <c r="P175">
        <v>3</v>
      </c>
    </row>
    <row r="176" spans="1:16" ht="45" x14ac:dyDescent="0.25">
      <c r="A176" s="31" t="s">
        <v>39</v>
      </c>
      <c r="B176" s="38"/>
      <c r="C176" s="39"/>
      <c r="D176" s="39"/>
      <c r="E176" s="33" t="s">
        <v>227</v>
      </c>
      <c r="F176" s="39"/>
      <c r="G176" s="39"/>
      <c r="H176" s="39"/>
      <c r="I176" s="39"/>
      <c r="J176" s="40"/>
    </row>
    <row r="177" spans="1:16" ht="30" x14ac:dyDescent="0.25">
      <c r="A177" s="31" t="s">
        <v>43</v>
      </c>
      <c r="B177" s="38"/>
      <c r="C177" s="39"/>
      <c r="D177" s="39"/>
      <c r="E177" s="33" t="s">
        <v>178</v>
      </c>
      <c r="F177" s="39"/>
      <c r="G177" s="39"/>
      <c r="H177" s="39"/>
      <c r="I177" s="39"/>
      <c r="J177" s="40"/>
    </row>
    <row r="178" spans="1:16" x14ac:dyDescent="0.25">
      <c r="A178" s="31" t="s">
        <v>34</v>
      </c>
      <c r="B178" s="31">
        <v>46</v>
      </c>
      <c r="C178" s="32" t="s">
        <v>228</v>
      </c>
      <c r="D178" s="31" t="s">
        <v>36</v>
      </c>
      <c r="E178" s="33" t="s">
        <v>229</v>
      </c>
      <c r="F178" s="34" t="s">
        <v>161</v>
      </c>
      <c r="G178" s="35">
        <v>2040</v>
      </c>
      <c r="H178" s="36">
        <v>0</v>
      </c>
      <c r="I178" s="36">
        <f>ROUND(G178*H178,P4)</f>
        <v>0</v>
      </c>
      <c r="J178" s="34" t="s">
        <v>270</v>
      </c>
      <c r="O178" s="37">
        <f>I178*0.21</f>
        <v>0</v>
      </c>
      <c r="P178">
        <v>3</v>
      </c>
    </row>
    <row r="179" spans="1:16" ht="45" x14ac:dyDescent="0.25">
      <c r="A179" s="31" t="s">
        <v>39</v>
      </c>
      <c r="B179" s="38"/>
      <c r="C179" s="39"/>
      <c r="D179" s="39"/>
      <c r="E179" s="33" t="s">
        <v>230</v>
      </c>
      <c r="F179" s="39"/>
      <c r="G179" s="39"/>
      <c r="H179" s="39"/>
      <c r="I179" s="39"/>
      <c r="J179" s="40"/>
    </row>
    <row r="180" spans="1:16" x14ac:dyDescent="0.25">
      <c r="A180" s="31" t="s">
        <v>41</v>
      </c>
      <c r="B180" s="38"/>
      <c r="C180" s="39"/>
      <c r="D180" s="39"/>
      <c r="E180" s="41" t="s">
        <v>231</v>
      </c>
      <c r="F180" s="39"/>
      <c r="G180" s="39"/>
      <c r="H180" s="39"/>
      <c r="I180" s="39"/>
      <c r="J180" s="40"/>
    </row>
    <row r="181" spans="1:16" ht="30" x14ac:dyDescent="0.25">
      <c r="A181" s="31" t="s">
        <v>43</v>
      </c>
      <c r="B181" s="38"/>
      <c r="C181" s="39"/>
      <c r="D181" s="39"/>
      <c r="E181" s="33" t="s">
        <v>183</v>
      </c>
      <c r="F181" s="39"/>
      <c r="G181" s="39"/>
      <c r="H181" s="39"/>
      <c r="I181" s="39"/>
      <c r="J181" s="40"/>
    </row>
    <row r="182" spans="1:16" ht="30" x14ac:dyDescent="0.25">
      <c r="A182" s="31" t="s">
        <v>34</v>
      </c>
      <c r="B182" s="31">
        <v>47</v>
      </c>
      <c r="C182" s="32" t="s">
        <v>232</v>
      </c>
      <c r="D182" s="31" t="s">
        <v>36</v>
      </c>
      <c r="E182" s="33" t="s">
        <v>233</v>
      </c>
      <c r="F182" s="34" t="s">
        <v>147</v>
      </c>
      <c r="G182" s="35">
        <v>10.24</v>
      </c>
      <c r="H182" s="36">
        <v>0</v>
      </c>
      <c r="I182" s="36">
        <f>ROUND(G182*H182,P4)</f>
        <v>0</v>
      </c>
      <c r="J182" s="34" t="s">
        <v>270</v>
      </c>
      <c r="O182" s="37">
        <f>I182*0.21</f>
        <v>0</v>
      </c>
      <c r="P182">
        <v>3</v>
      </c>
    </row>
    <row r="183" spans="1:16" ht="45" x14ac:dyDescent="0.25">
      <c r="A183" s="31" t="s">
        <v>39</v>
      </c>
      <c r="B183" s="38"/>
      <c r="C183" s="39"/>
      <c r="D183" s="39"/>
      <c r="E183" s="33" t="s">
        <v>234</v>
      </c>
      <c r="F183" s="39"/>
      <c r="G183" s="39"/>
      <c r="H183" s="39"/>
      <c r="I183" s="39"/>
      <c r="J183" s="40"/>
    </row>
    <row r="184" spans="1:16" x14ac:dyDescent="0.25">
      <c r="A184" s="31" t="s">
        <v>41</v>
      </c>
      <c r="B184" s="38"/>
      <c r="C184" s="39"/>
      <c r="D184" s="39"/>
      <c r="E184" s="41" t="s">
        <v>235</v>
      </c>
      <c r="F184" s="39"/>
      <c r="G184" s="39"/>
      <c r="H184" s="39"/>
      <c r="I184" s="39"/>
      <c r="J184" s="40"/>
    </row>
    <row r="185" spans="1:16" ht="60" x14ac:dyDescent="0.25">
      <c r="A185" s="31" t="s">
        <v>43</v>
      </c>
      <c r="B185" s="38"/>
      <c r="C185" s="39"/>
      <c r="D185" s="39"/>
      <c r="E185" s="33" t="s">
        <v>236</v>
      </c>
      <c r="F185" s="39"/>
      <c r="G185" s="39"/>
      <c r="H185" s="39"/>
      <c r="I185" s="39"/>
      <c r="J185" s="40"/>
    </row>
    <row r="186" spans="1:16" x14ac:dyDescent="0.25">
      <c r="A186" s="31" t="s">
        <v>34</v>
      </c>
      <c r="B186" s="31">
        <v>48</v>
      </c>
      <c r="C186" s="32" t="s">
        <v>237</v>
      </c>
      <c r="D186" s="31" t="s">
        <v>36</v>
      </c>
      <c r="E186" s="33" t="s">
        <v>238</v>
      </c>
      <c r="F186" s="34" t="s">
        <v>147</v>
      </c>
      <c r="G186" s="35">
        <v>13.8</v>
      </c>
      <c r="H186" s="36">
        <v>0</v>
      </c>
      <c r="I186" s="36">
        <f>ROUND(G186*H186,P4)</f>
        <v>0</v>
      </c>
      <c r="J186" s="34" t="s">
        <v>270</v>
      </c>
      <c r="O186" s="37">
        <f>I186*0.21</f>
        <v>0</v>
      </c>
      <c r="P186">
        <v>3</v>
      </c>
    </row>
    <row r="187" spans="1:16" ht="30" x14ac:dyDescent="0.25">
      <c r="A187" s="31" t="s">
        <v>39</v>
      </c>
      <c r="B187" s="38"/>
      <c r="C187" s="39"/>
      <c r="D187" s="39"/>
      <c r="E187" s="33" t="s">
        <v>239</v>
      </c>
      <c r="F187" s="39"/>
      <c r="G187" s="39"/>
      <c r="H187" s="39"/>
      <c r="I187" s="39"/>
      <c r="J187" s="40"/>
    </row>
    <row r="188" spans="1:16" x14ac:dyDescent="0.25">
      <c r="A188" s="31" t="s">
        <v>41</v>
      </c>
      <c r="B188" s="38"/>
      <c r="C188" s="39"/>
      <c r="D188" s="39"/>
      <c r="E188" s="41" t="s">
        <v>240</v>
      </c>
      <c r="F188" s="39"/>
      <c r="G188" s="39"/>
      <c r="H188" s="39"/>
      <c r="I188" s="39"/>
      <c r="J188" s="40"/>
    </row>
    <row r="189" spans="1:16" ht="30" x14ac:dyDescent="0.25">
      <c r="A189" s="31" t="s">
        <v>43</v>
      </c>
      <c r="B189" s="38"/>
      <c r="C189" s="39"/>
      <c r="D189" s="39"/>
      <c r="E189" s="33" t="s">
        <v>241</v>
      </c>
      <c r="F189" s="39"/>
      <c r="G189" s="39"/>
      <c r="H189" s="39"/>
      <c r="I189" s="39"/>
      <c r="J189" s="40"/>
    </row>
    <row r="190" spans="1:16" x14ac:dyDescent="0.25">
      <c r="A190" s="31" t="s">
        <v>34</v>
      </c>
      <c r="B190" s="31">
        <v>49</v>
      </c>
      <c r="C190" s="32" t="s">
        <v>242</v>
      </c>
      <c r="D190" s="31" t="s">
        <v>36</v>
      </c>
      <c r="E190" s="33" t="s">
        <v>243</v>
      </c>
      <c r="F190" s="34" t="s">
        <v>147</v>
      </c>
      <c r="G190" s="35">
        <v>27.603000000000002</v>
      </c>
      <c r="H190" s="36">
        <v>0</v>
      </c>
      <c r="I190" s="36">
        <f>ROUND(G190*H190,P4)</f>
        <v>0</v>
      </c>
      <c r="J190" s="34" t="s">
        <v>270</v>
      </c>
      <c r="O190" s="37">
        <f>I190*0.21</f>
        <v>0</v>
      </c>
      <c r="P190">
        <v>3</v>
      </c>
    </row>
    <row r="191" spans="1:16" ht="30" x14ac:dyDescent="0.25">
      <c r="A191" s="31" t="s">
        <v>39</v>
      </c>
      <c r="B191" s="38"/>
      <c r="C191" s="39"/>
      <c r="D191" s="39"/>
      <c r="E191" s="33" t="s">
        <v>244</v>
      </c>
      <c r="F191" s="39"/>
      <c r="G191" s="39"/>
      <c r="H191" s="39"/>
      <c r="I191" s="39"/>
      <c r="J191" s="40"/>
    </row>
    <row r="192" spans="1:16" x14ac:dyDescent="0.25">
      <c r="A192" s="31" t="s">
        <v>41</v>
      </c>
      <c r="B192" s="38"/>
      <c r="C192" s="39"/>
      <c r="D192" s="39"/>
      <c r="E192" s="41" t="s">
        <v>245</v>
      </c>
      <c r="F192" s="39"/>
      <c r="G192" s="39"/>
      <c r="H192" s="39"/>
      <c r="I192" s="39"/>
      <c r="J192" s="40"/>
    </row>
    <row r="193" spans="1:16" ht="45" x14ac:dyDescent="0.25">
      <c r="A193" s="31" t="s">
        <v>43</v>
      </c>
      <c r="B193" s="38"/>
      <c r="C193" s="39"/>
      <c r="D193" s="39"/>
      <c r="E193" s="33" t="s">
        <v>246</v>
      </c>
      <c r="F193" s="39"/>
      <c r="G193" s="39"/>
      <c r="H193" s="39"/>
      <c r="I193" s="39"/>
      <c r="J193" s="40"/>
    </row>
    <row r="194" spans="1:16" ht="30" x14ac:dyDescent="0.25">
      <c r="A194" s="31" t="s">
        <v>34</v>
      </c>
      <c r="B194" s="31">
        <v>50</v>
      </c>
      <c r="C194" s="32" t="s">
        <v>247</v>
      </c>
      <c r="D194" s="31" t="s">
        <v>36</v>
      </c>
      <c r="E194" s="33" t="s">
        <v>248</v>
      </c>
      <c r="F194" s="34" t="s">
        <v>147</v>
      </c>
      <c r="G194" s="35">
        <v>2.9</v>
      </c>
      <c r="H194" s="36">
        <v>0</v>
      </c>
      <c r="I194" s="36">
        <f>ROUND(G194*H194,P4)</f>
        <v>0</v>
      </c>
      <c r="J194" s="34" t="s">
        <v>270</v>
      </c>
      <c r="O194" s="37">
        <f>I194*0.21</f>
        <v>0</v>
      </c>
      <c r="P194">
        <v>3</v>
      </c>
    </row>
    <row r="195" spans="1:16" ht="45" x14ac:dyDescent="0.25">
      <c r="A195" s="31" t="s">
        <v>39</v>
      </c>
      <c r="B195" s="38"/>
      <c r="C195" s="39"/>
      <c r="D195" s="39"/>
      <c r="E195" s="33" t="s">
        <v>249</v>
      </c>
      <c r="F195" s="39"/>
      <c r="G195" s="39"/>
      <c r="H195" s="39"/>
      <c r="I195" s="39"/>
      <c r="J195" s="40"/>
    </row>
    <row r="196" spans="1:16" x14ac:dyDescent="0.25">
      <c r="A196" s="31" t="s">
        <v>41</v>
      </c>
      <c r="B196" s="38"/>
      <c r="C196" s="39"/>
      <c r="D196" s="39"/>
      <c r="E196" s="41" t="s">
        <v>250</v>
      </c>
      <c r="F196" s="39"/>
      <c r="G196" s="39"/>
      <c r="H196" s="39"/>
      <c r="I196" s="39"/>
      <c r="J196" s="40"/>
    </row>
    <row r="197" spans="1:16" ht="45" x14ac:dyDescent="0.25">
      <c r="A197" s="31" t="s">
        <v>43</v>
      </c>
      <c r="B197" s="38"/>
      <c r="C197" s="39"/>
      <c r="D197" s="39"/>
      <c r="E197" s="33" t="s">
        <v>246</v>
      </c>
      <c r="F197" s="39"/>
      <c r="G197" s="39"/>
      <c r="H197" s="39"/>
      <c r="I197" s="39"/>
      <c r="J197" s="40"/>
    </row>
    <row r="198" spans="1:16" x14ac:dyDescent="0.25">
      <c r="A198" s="31" t="s">
        <v>34</v>
      </c>
      <c r="B198" s="31">
        <v>51</v>
      </c>
      <c r="C198" s="32" t="s">
        <v>251</v>
      </c>
      <c r="D198" s="31" t="s">
        <v>36</v>
      </c>
      <c r="E198" s="33" t="s">
        <v>252</v>
      </c>
      <c r="F198" s="34" t="s">
        <v>102</v>
      </c>
      <c r="G198" s="35">
        <v>67.795000000000002</v>
      </c>
      <c r="H198" s="36">
        <v>0</v>
      </c>
      <c r="I198" s="36">
        <f>ROUND(G198*H198,P4)</f>
        <v>0</v>
      </c>
      <c r="J198" s="34" t="s">
        <v>270</v>
      </c>
      <c r="O198" s="37">
        <f>I198*0.21</f>
        <v>0</v>
      </c>
      <c r="P198">
        <v>3</v>
      </c>
    </row>
    <row r="199" spans="1:16" ht="45" x14ac:dyDescent="0.25">
      <c r="A199" s="31" t="s">
        <v>39</v>
      </c>
      <c r="B199" s="38"/>
      <c r="C199" s="39"/>
      <c r="D199" s="39"/>
      <c r="E199" s="33" t="s">
        <v>253</v>
      </c>
      <c r="F199" s="39"/>
      <c r="G199" s="39"/>
      <c r="H199" s="39"/>
      <c r="I199" s="39"/>
      <c r="J199" s="40"/>
    </row>
    <row r="200" spans="1:16" ht="105" x14ac:dyDescent="0.25">
      <c r="A200" s="31" t="s">
        <v>41</v>
      </c>
      <c r="B200" s="38"/>
      <c r="C200" s="39"/>
      <c r="D200" s="39"/>
      <c r="E200" s="41" t="s">
        <v>141</v>
      </c>
      <c r="F200" s="39"/>
      <c r="G200" s="39"/>
      <c r="H200" s="39"/>
      <c r="I200" s="39"/>
      <c r="J200" s="40"/>
    </row>
    <row r="201" spans="1:16" ht="30" x14ac:dyDescent="0.25">
      <c r="A201" s="31" t="s">
        <v>43</v>
      </c>
      <c r="B201" s="38"/>
      <c r="C201" s="39"/>
      <c r="D201" s="39"/>
      <c r="E201" s="33" t="s">
        <v>254</v>
      </c>
      <c r="F201" s="39"/>
      <c r="G201" s="39"/>
      <c r="H201" s="39"/>
      <c r="I201" s="39"/>
      <c r="J201" s="40"/>
    </row>
    <row r="202" spans="1:16" x14ac:dyDescent="0.25">
      <c r="A202" s="31" t="s">
        <v>34</v>
      </c>
      <c r="B202" s="31">
        <v>52</v>
      </c>
      <c r="C202" s="32" t="s">
        <v>255</v>
      </c>
      <c r="D202" s="31" t="s">
        <v>36</v>
      </c>
      <c r="E202" s="33" t="s">
        <v>256</v>
      </c>
      <c r="F202" s="34" t="s">
        <v>64</v>
      </c>
      <c r="G202" s="35">
        <v>3.911</v>
      </c>
      <c r="H202" s="36">
        <v>0</v>
      </c>
      <c r="I202" s="36">
        <f>ROUND(G202*H202,P4)</f>
        <v>0</v>
      </c>
      <c r="J202" s="34" t="s">
        <v>270</v>
      </c>
      <c r="O202" s="37">
        <f>I202*0.21</f>
        <v>0</v>
      </c>
      <c r="P202">
        <v>3</v>
      </c>
    </row>
    <row r="203" spans="1:16" ht="90" x14ac:dyDescent="0.25">
      <c r="A203" s="31" t="s">
        <v>39</v>
      </c>
      <c r="B203" s="38"/>
      <c r="C203" s="39"/>
      <c r="D203" s="39"/>
      <c r="E203" s="33" t="s">
        <v>257</v>
      </c>
      <c r="F203" s="39"/>
      <c r="G203" s="39"/>
      <c r="H203" s="39"/>
      <c r="I203" s="39"/>
      <c r="J203" s="40"/>
    </row>
    <row r="204" spans="1:16" ht="60" x14ac:dyDescent="0.25">
      <c r="A204" s="31" t="s">
        <v>41</v>
      </c>
      <c r="B204" s="38"/>
      <c r="C204" s="39"/>
      <c r="D204" s="39"/>
      <c r="E204" s="41" t="s">
        <v>258</v>
      </c>
      <c r="F204" s="39"/>
      <c r="G204" s="39"/>
      <c r="H204" s="39"/>
      <c r="I204" s="39"/>
      <c r="J204" s="40"/>
    </row>
    <row r="205" spans="1:16" ht="150" x14ac:dyDescent="0.25">
      <c r="A205" s="31" t="s">
        <v>43</v>
      </c>
      <c r="B205" s="38"/>
      <c r="C205" s="39"/>
      <c r="D205" s="39"/>
      <c r="E205" s="33" t="s">
        <v>259</v>
      </c>
      <c r="F205" s="39"/>
      <c r="G205" s="39"/>
      <c r="H205" s="39"/>
      <c r="I205" s="39"/>
      <c r="J205" s="40"/>
    </row>
    <row r="206" spans="1:16" x14ac:dyDescent="0.25">
      <c r="A206" s="31" t="s">
        <v>34</v>
      </c>
      <c r="B206" s="31">
        <v>53</v>
      </c>
      <c r="C206" s="32" t="s">
        <v>260</v>
      </c>
      <c r="D206" s="31" t="s">
        <v>36</v>
      </c>
      <c r="E206" s="33" t="s">
        <v>261</v>
      </c>
      <c r="F206" s="34" t="s">
        <v>38</v>
      </c>
      <c r="G206" s="35">
        <v>0.63300000000000001</v>
      </c>
      <c r="H206" s="36">
        <v>0</v>
      </c>
      <c r="I206" s="36">
        <f>ROUND(G206*H206,P4)</f>
        <v>0</v>
      </c>
      <c r="J206" s="34" t="s">
        <v>270</v>
      </c>
      <c r="O206" s="37">
        <f>I206*0.21</f>
        <v>0</v>
      </c>
      <c r="P206">
        <v>3</v>
      </c>
    </row>
    <row r="207" spans="1:16" ht="75" x14ac:dyDescent="0.25">
      <c r="A207" s="31" t="s">
        <v>39</v>
      </c>
      <c r="B207" s="38"/>
      <c r="C207" s="39"/>
      <c r="D207" s="39"/>
      <c r="E207" s="33" t="s">
        <v>262</v>
      </c>
      <c r="F207" s="39"/>
      <c r="G207" s="39"/>
      <c r="H207" s="39"/>
      <c r="I207" s="39"/>
      <c r="J207" s="40"/>
    </row>
    <row r="208" spans="1:16" x14ac:dyDescent="0.25">
      <c r="A208" s="31" t="s">
        <v>41</v>
      </c>
      <c r="B208" s="38"/>
      <c r="C208" s="39"/>
      <c r="D208" s="39"/>
      <c r="E208" s="41" t="s">
        <v>263</v>
      </c>
      <c r="F208" s="39"/>
      <c r="G208" s="39"/>
      <c r="H208" s="39"/>
      <c r="I208" s="39"/>
      <c r="J208" s="40"/>
    </row>
    <row r="209" spans="1:16" ht="150" x14ac:dyDescent="0.25">
      <c r="A209" s="31" t="s">
        <v>43</v>
      </c>
      <c r="B209" s="38"/>
      <c r="C209" s="39"/>
      <c r="D209" s="39"/>
      <c r="E209" s="33" t="s">
        <v>264</v>
      </c>
      <c r="F209" s="39"/>
      <c r="G209" s="39"/>
      <c r="H209" s="39"/>
      <c r="I209" s="39"/>
      <c r="J209" s="40"/>
    </row>
    <row r="210" spans="1:16" x14ac:dyDescent="0.25">
      <c r="A210" s="31" t="s">
        <v>34</v>
      </c>
      <c r="B210" s="31">
        <v>54</v>
      </c>
      <c r="C210" s="32" t="s">
        <v>265</v>
      </c>
      <c r="D210" s="31" t="s">
        <v>36</v>
      </c>
      <c r="E210" s="33" t="s">
        <v>266</v>
      </c>
      <c r="F210" s="34" t="s">
        <v>102</v>
      </c>
      <c r="G210" s="35">
        <v>10.423</v>
      </c>
      <c r="H210" s="36">
        <v>0</v>
      </c>
      <c r="I210" s="36">
        <f>ROUND(G210*H210,P4)</f>
        <v>0</v>
      </c>
      <c r="J210" s="34" t="s">
        <v>270</v>
      </c>
      <c r="O210" s="37">
        <f>I210*0.21</f>
        <v>0</v>
      </c>
      <c r="P210">
        <v>3</v>
      </c>
    </row>
    <row r="211" spans="1:16" ht="75" x14ac:dyDescent="0.25">
      <c r="A211" s="31" t="s">
        <v>39</v>
      </c>
      <c r="B211" s="38"/>
      <c r="C211" s="39"/>
      <c r="D211" s="39"/>
      <c r="E211" s="33" t="s">
        <v>267</v>
      </c>
      <c r="F211" s="39"/>
      <c r="G211" s="39"/>
      <c r="H211" s="39"/>
      <c r="I211" s="39"/>
      <c r="J211" s="40"/>
    </row>
    <row r="212" spans="1:16" ht="45" x14ac:dyDescent="0.25">
      <c r="A212" s="31" t="s">
        <v>41</v>
      </c>
      <c r="B212" s="38"/>
      <c r="C212" s="39"/>
      <c r="D212" s="39"/>
      <c r="E212" s="41" t="s">
        <v>268</v>
      </c>
      <c r="F212" s="39"/>
      <c r="G212" s="39"/>
      <c r="H212" s="39"/>
      <c r="I212" s="39"/>
      <c r="J212" s="40"/>
    </row>
    <row r="213" spans="1:16" ht="165" x14ac:dyDescent="0.25">
      <c r="A213" s="31" t="s">
        <v>43</v>
      </c>
      <c r="B213" s="43"/>
      <c r="C213" s="44"/>
      <c r="D213" s="44"/>
      <c r="E213" s="33" t="s">
        <v>269</v>
      </c>
      <c r="F213" s="44"/>
      <c r="G213" s="44"/>
      <c r="H213" s="44"/>
      <c r="I213" s="44"/>
      <c r="J213" s="45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PC-LOUCKA-HP\Mirek</dc:creator>
  <cp:lastModifiedBy>Procházková Zuzana</cp:lastModifiedBy>
  <dcterms:created xsi:type="dcterms:W3CDTF">2024-07-12T05:39:15Z</dcterms:created>
  <dcterms:modified xsi:type="dcterms:W3CDTF">2024-07-15T09:02:00Z</dcterms:modified>
</cp:coreProperties>
</file>