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720" yWindow="375" windowWidth="19440" windowHeight="1204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'Rekapitulace'!$G$9</definedName>
    <definedName name="Dodavka0">'Položky'!#REF!</definedName>
    <definedName name="HSV">'Rekapitulace'!$E$9</definedName>
    <definedName name="HSV0">'Položky'!#REF!</definedName>
    <definedName name="HZS">'Rekapitulace'!$I$9</definedName>
    <definedName name="HZS0">'Položky'!#REF!</definedName>
    <definedName name="JKSO">'Krycí list'!$F$4</definedName>
    <definedName name="MJ">'Krycí list'!$G$4</definedName>
    <definedName name="Mont">'Rekapitulace'!$H$9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_xlnm.Print_Area" localSheetId="0">'Krycí list'!$A$1:$G$45</definedName>
    <definedName name="_xlnm.Print_Area" localSheetId="2">'Položky'!$A$1:$G$16</definedName>
    <definedName name="_xlnm.Print_Area" localSheetId="1">'Rekapitulace'!$A$1:$I$15</definedName>
    <definedName name="PocetMJ">'Krycí list'!$G$7</definedName>
    <definedName name="Poznamka">'Krycí list'!$B$37</definedName>
    <definedName name="Projektant">'Krycí list'!$C$7</definedName>
    <definedName name="PSV">'Rekapitulace'!$F$9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'Rekapitulace'!$H$15</definedName>
    <definedName name="VRNKc">'Rekapitulace'!$E$14</definedName>
    <definedName name="VRNnazev">'Rekapitulace'!$A$14</definedName>
    <definedName name="VRNproc">'Rekapitulace'!$F$14</definedName>
    <definedName name="VRNzakl">'Rekapitulace'!$G$14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  <definedName name="_xlnm.Print_Titles" localSheetId="1">'Rekapitulace'!$1:$6</definedName>
    <definedName name="_xlnm.Print_Titles" localSheetId="2">'Položky'!$1:$6</definedName>
  </definedNames>
  <calcPr calcId="125725"/>
</workbook>
</file>

<file path=xl/sharedStrings.xml><?xml version="1.0" encoding="utf-8"?>
<sst xmlns="http://schemas.openxmlformats.org/spreadsheetml/2006/main" count="117" uniqueCount="87">
  <si>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</si>
  <si>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</si>
  <si>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</si>
  <si>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</si>
  <si>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</si>
  <si>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</si>
  <si>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</si>
  <si>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</si>
  <si>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</si>
  <si>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</si>
  <si>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</si>
  <si>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</si>
  <si>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</si>
  <si>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</si>
  <si>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</si>
  <si>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</si>
  <si>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</si>
  <si>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</si>
  <si>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</si>
  <si>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</si>
  <si>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</si>
  <si>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</si>
  <si>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</si>
  <si>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</si>
  <si>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</si>
  <si>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</si>
  <si>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</si>
  <si>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</si>
  <si>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</si>
  <si>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</si>
  <si>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</si>
  <si>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</si>
  <si>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</si>
  <si>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</si>
  <si>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</si>
  <si>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</si>
  <si>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</si>
  <si>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</si>
  <si>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</si>
  <si>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</si>
  <si>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</si>
  <si>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</si>
  <si>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</si>
  <si>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</si>
  <si>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</si>
  <si>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</si>
  <si>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</si>
  <si>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</si>
  <si>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</si>
  <si>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</si>
  <si>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</si>
  <si>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</si>
  <si>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</si>
  <si>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</si>
  <si>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</si>
  <si>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</si>
  <si>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</si>
  <si>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</si>
  <si>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</si>
  <si>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</si>
  <si>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</si>
  <si>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</si>
  <si>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</si>
  <si>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</si>
  <si>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</si>
  <si>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</si>
  <si>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</si>
  <si>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</si>
  <si>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97</t>
  </si>
  <si>
    <t>Prorážení otvorů</t>
  </si>
  <si>
    <t>971 03-3151.R00</t>
  </si>
  <si>
    <t xml:space="preserve">Vybourání otvorů zeď cihel. d=6 cm, tl. 45 cm, MVC </t>
  </si>
  <si>
    <t>kus</t>
  </si>
  <si>
    <t>m</t>
  </si>
  <si>
    <t>M22</t>
  </si>
  <si>
    <t>Montáž sdělovací a zabezp.tech</t>
  </si>
  <si>
    <t xml:space="preserve">Zatažení optického vodiče do stávajících lišt </t>
  </si>
  <si>
    <t xml:space="preserve">Kabel optický  9/125um, 48 vl. </t>
  </si>
  <si>
    <t>341</t>
  </si>
  <si>
    <t xml:space="preserve">220 </t>
  </si>
  <si>
    <t>19" optická vana 24 portů SC včetně optických kazet, ochran svárů, pigtailu a optických spojek v provedení SC/APC</t>
  </si>
  <si>
    <t xml:space="preserve">Žlab kabelový PVC 60 x 60 mm </t>
  </si>
  <si>
    <t>220 26-0733.R00</t>
  </si>
  <si>
    <t>220</t>
  </si>
  <si>
    <t>Zednické výpomoci hsv</t>
  </si>
  <si>
    <t>Vnitřní rozvody v budovách</t>
  </si>
  <si>
    <t>Propojení budov Jihomoravského kraje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</si>
</sst>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#,##0.00\ &quot;Kč&quot;"/>
    <numFmt numFmtId="166" formatCode="0.0"/>
  </numFmts>
  <fonts count="16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03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3" fillId="2" borderId="5" xfId="0" applyNumberFormat="1" applyFont="1" applyFill="1" applyBorder="1"/>
    <xf numFmtId="49" fontId="0" fillId="2" borderId="6" xfId="0" applyNumberFormat="1" applyFill="1" applyBorder="1"/>
    <xf numFmtId="0" fontId="4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6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Continuous"/>
    </xf>
    <xf numFmtId="0" fontId="6" fillId="0" borderId="22" xfId="0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4" xfId="0" applyBorder="1"/>
    <xf numFmtId="0" fontId="0" fillId="0" borderId="25" xfId="0" applyBorder="1"/>
    <xf numFmtId="3" fontId="0" fillId="0" borderId="26" xfId="0" applyNumberFormat="1" applyBorder="1"/>
    <xf numFmtId="0" fontId="0" fillId="0" borderId="27" xfId="0" applyBorder="1"/>
    <xf numFmtId="3" fontId="0" fillId="0" borderId="28" xfId="0" applyNumberFormat="1" applyBorder="1"/>
    <xf numFmtId="0" fontId="0" fillId="0" borderId="29" xfId="0" applyBorder="1"/>
    <xf numFmtId="3" fontId="0" fillId="0" borderId="15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14" xfId="0" applyFont="1" applyBorder="1"/>
    <xf numFmtId="3" fontId="0" fillId="0" borderId="33" xfId="0" applyNumberFormat="1" applyBorder="1"/>
    <xf numFmtId="0" fontId="0" fillId="0" borderId="34" xfId="0" applyBorder="1"/>
    <xf numFmtId="3" fontId="0" fillId="0" borderId="35" xfId="0" applyNumberFormat="1" applyBorder="1"/>
    <xf numFmtId="0" fontId="0" fillId="0" borderId="36" xfId="0" applyBorder="1"/>
    <xf numFmtId="0" fontId="0" fillId="0" borderId="37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165" fontId="0" fillId="0" borderId="15" xfId="0" applyNumberFormat="1" applyBorder="1"/>
    <xf numFmtId="165" fontId="0" fillId="0" borderId="0" xfId="0" applyNumberFormat="1" applyBorder="1"/>
    <xf numFmtId="0" fontId="7" fillId="0" borderId="34" xfId="0" applyFont="1" applyFill="1" applyBorder="1"/>
    <xf numFmtId="0" fontId="7" fillId="0" borderId="35" xfId="0" applyFont="1" applyFill="1" applyBorder="1"/>
    <xf numFmtId="0" fontId="7" fillId="0" borderId="38" xfId="0" applyFont="1" applyFill="1" applyBorder="1"/>
    <xf numFmtId="165" fontId="7" fillId="0" borderId="35" xfId="0" applyNumberFormat="1" applyFont="1" applyFill="1" applyBorder="1"/>
    <xf numFmtId="0" fontId="7" fillId="0" borderId="39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0" xfId="20" applyFont="1" applyBorder="1">
      <alignment/>
      <protection/>
    </xf>
    <xf numFmtId="0" fontId="0" fillId="0" borderId="40" xfId="20" applyBorder="1">
      <alignment/>
      <protection/>
    </xf>
    <xf numFmtId="0" fontId="0" fillId="0" borderId="40" xfId="20" applyBorder="1" applyAlignment="1">
      <alignment horizontal="right"/>
      <protection/>
    </xf>
    <xf numFmtId="0" fontId="0" fillId="0" borderId="40" xfId="20" applyFont="1" applyBorder="1">
      <alignment/>
      <protection/>
    </xf>
    <xf numFmtId="0" fontId="0" fillId="0" borderId="40" xfId="0" applyNumberFormat="1" applyBorder="1" applyAlignment="1">
      <alignment horizontal="left"/>
    </xf>
    <xf numFmtId="0" fontId="0" fillId="0" borderId="41" xfId="0" applyNumberFormat="1" applyBorder="1"/>
    <xf numFmtId="0" fontId="4" fillId="0" borderId="42" xfId="20" applyFont="1" applyBorder="1">
      <alignment/>
      <protection/>
    </xf>
    <xf numFmtId="0" fontId="0" fillId="0" borderId="42" xfId="20" applyBorder="1">
      <alignment/>
      <protection/>
    </xf>
    <xf numFmtId="0" fontId="0" fillId="0" borderId="42" xfId="20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21" xfId="0" applyNumberFormat="1" applyFont="1" applyFill="1" applyBorder="1"/>
    <xf numFmtId="0" fontId="6" fillId="0" borderId="22" xfId="0" applyFont="1" applyFill="1" applyBorder="1"/>
    <xf numFmtId="0" fontId="6" fillId="0" borderId="23" xfId="0" applyFont="1" applyFill="1" applyBorder="1"/>
    <xf numFmtId="0" fontId="6" fillId="0" borderId="43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3" fontId="0" fillId="0" borderId="7" xfId="0" applyNumberFormat="1" applyFont="1" applyFill="1" applyBorder="1"/>
    <xf numFmtId="0" fontId="6" fillId="0" borderId="21" xfId="0" applyFont="1" applyFill="1" applyBorder="1"/>
    <xf numFmtId="3" fontId="6" fillId="0" borderId="23" xfId="0" applyNumberFormat="1" applyFont="1" applyFill="1" applyBorder="1"/>
    <xf numFmtId="3" fontId="6" fillId="0" borderId="43" xfId="0" applyNumberFormat="1" applyFont="1" applyFill="1" applyBorder="1"/>
    <xf numFmtId="3" fontId="6" fillId="0" borderId="44" xfId="0" applyNumberFormat="1" applyFont="1" applyFill="1" applyBorder="1"/>
    <xf numFmtId="3" fontId="6" fillId="0" borderId="45" xfId="0" applyNumberFormat="1" applyFont="1" applyFill="1" applyBorder="1"/>
    <xf numFmtId="0" fontId="6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/>
    <xf numFmtId="0" fontId="6" fillId="0" borderId="27" xfId="0" applyFont="1" applyFill="1" applyBorder="1"/>
    <xf numFmtId="0" fontId="6" fillId="0" borderId="28" xfId="0" applyFont="1" applyFill="1" applyBorder="1"/>
    <xf numFmtId="0" fontId="0" fillId="0" borderId="46" xfId="0" applyFill="1" applyBorder="1"/>
    <xf numFmtId="0" fontId="6" fillId="0" borderId="47" xfId="0" applyFont="1" applyFill="1" applyBorder="1" applyAlignment="1">
      <alignment horizontal="right"/>
    </xf>
    <xf numFmtId="0" fontId="6" fillId="0" borderId="28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right"/>
    </xf>
    <xf numFmtId="4" fontId="5" fillId="0" borderId="46" xfId="0" applyNumberFormat="1" applyFont="1" applyFill="1" applyBorder="1" applyAlignment="1">
      <alignment horizontal="right"/>
    </xf>
    <xf numFmtId="0" fontId="0" fillId="0" borderId="32" xfId="0" applyFont="1" applyFill="1" applyBorder="1"/>
    <xf numFmtId="0" fontId="0" fillId="0" borderId="25" xfId="0" applyFont="1" applyFill="1" applyBorder="1"/>
    <xf numFmtId="0" fontId="0" fillId="0" borderId="48" xfId="0" applyFont="1" applyFill="1" applyBorder="1"/>
    <xf numFmtId="3" fontId="0" fillId="0" borderId="31" xfId="0" applyNumberFormat="1" applyFont="1" applyFill="1" applyBorder="1" applyAlignment="1">
      <alignment horizontal="right"/>
    </xf>
    <xf numFmtId="166" fontId="0" fillId="0" borderId="49" xfId="0" applyNumberFormat="1" applyFont="1" applyFill="1" applyBorder="1" applyAlignment="1">
      <alignment horizontal="right"/>
    </xf>
    <xf numFmtId="3" fontId="0" fillId="0" borderId="50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3" fontId="0" fillId="0" borderId="48" xfId="0" applyNumberFormat="1" applyFont="1" applyFill="1" applyBorder="1" applyAlignment="1">
      <alignment horizontal="right"/>
    </xf>
    <xf numFmtId="0" fontId="0" fillId="0" borderId="34" xfId="0" applyFill="1" applyBorder="1"/>
    <xf numFmtId="0" fontId="6" fillId="0" borderId="35" xfId="0" applyFont="1" applyFill="1" applyBorder="1"/>
    <xf numFmtId="0" fontId="0" fillId="0" borderId="35" xfId="0" applyFill="1" applyBorder="1"/>
    <xf numFmtId="4" fontId="0" fillId="0" borderId="51" xfId="0" applyNumberFormat="1" applyFill="1" applyBorder="1"/>
    <xf numFmtId="4" fontId="0" fillId="0" borderId="34" xfId="0" applyNumberFormat="1" applyFill="1" applyBorder="1"/>
    <xf numFmtId="4" fontId="0" fillId="0" borderId="35" xfId="0" applyNumberFormat="1" applyFill="1" applyBorder="1"/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0" fillId="0" borderId="0" xfId="20" applyFill="1">
      <alignment/>
      <protection/>
    </xf>
    <xf numFmtId="0" fontId="11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right"/>
      <protection/>
    </xf>
    <xf numFmtId="0" fontId="4" fillId="0" borderId="40" xfId="20" applyFont="1" applyFill="1" applyBorder="1">
      <alignment/>
      <protection/>
    </xf>
    <xf numFmtId="0" fontId="0" fillId="0" borderId="40" xfId="20" applyFill="1" applyBorder="1">
      <alignment/>
      <protection/>
    </xf>
    <xf numFmtId="0" fontId="9" fillId="0" borderId="40" xfId="20" applyFont="1" applyFill="1" applyBorder="1" applyAlignment="1">
      <alignment horizontal="right"/>
      <protection/>
    </xf>
    <xf numFmtId="0" fontId="0" fillId="0" borderId="40" xfId="20" applyFill="1" applyBorder="1" applyAlignment="1">
      <alignment horizontal="left"/>
      <protection/>
    </xf>
    <xf numFmtId="0" fontId="0" fillId="0" borderId="41" xfId="20" applyFill="1" applyBorder="1">
      <alignment/>
      <protection/>
    </xf>
    <xf numFmtId="0" fontId="4" fillId="0" borderId="42" xfId="20" applyFont="1" applyFill="1" applyBorder="1">
      <alignment/>
      <protection/>
    </xf>
    <xf numFmtId="0" fontId="0" fillId="0" borderId="42" xfId="20" applyFill="1" applyBorder="1">
      <alignment/>
      <protection/>
    </xf>
    <xf numFmtId="0" fontId="9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 applyAlignment="1">
      <alignment horizontal="right"/>
      <protection/>
    </xf>
    <xf numFmtId="0" fontId="0" fillId="0" borderId="0" xfId="20" applyFill="1" applyAlignment="1">
      <alignment/>
      <protection/>
    </xf>
    <xf numFmtId="49" fontId="5" fillId="0" borderId="49" xfId="20" applyNumberFormat="1" applyFont="1" applyFill="1" applyBorder="1">
      <alignment/>
      <protection/>
    </xf>
    <xf numFmtId="0" fontId="5" fillId="0" borderId="30" xfId="20" applyFont="1" applyFill="1" applyBorder="1" applyAlignment="1">
      <alignment horizontal="center"/>
      <protection/>
    </xf>
    <xf numFmtId="0" fontId="5" fillId="0" borderId="30" xfId="20" applyNumberFormat="1" applyFont="1" applyFill="1" applyBorder="1" applyAlignment="1">
      <alignment horizontal="center"/>
      <protection/>
    </xf>
    <xf numFmtId="0" fontId="5" fillId="0" borderId="49" xfId="20" applyFont="1" applyFill="1" applyBorder="1" applyAlignment="1">
      <alignment horizontal="center"/>
      <protection/>
    </xf>
    <xf numFmtId="0" fontId="6" fillId="0" borderId="52" xfId="20" applyFont="1" applyFill="1" applyBorder="1" applyAlignment="1">
      <alignment horizontal="center"/>
      <protection/>
    </xf>
    <xf numFmtId="49" fontId="6" fillId="0" borderId="52" xfId="20" applyNumberFormat="1" applyFont="1" applyFill="1" applyBorder="1" applyAlignment="1">
      <alignment horizontal="left"/>
      <protection/>
    </xf>
    <xf numFmtId="0" fontId="6" fillId="0" borderId="52" xfId="20" applyFont="1" applyFill="1" applyBorder="1">
      <alignment/>
      <protection/>
    </xf>
    <xf numFmtId="0" fontId="0" fillId="0" borderId="52" xfId="20" applyFill="1" applyBorder="1" applyAlignment="1">
      <alignment horizontal="center"/>
      <protection/>
    </xf>
    <xf numFmtId="0" fontId="0" fillId="0" borderId="52" xfId="20" applyNumberFormat="1" applyFill="1" applyBorder="1" applyAlignment="1">
      <alignment horizontal="right"/>
      <protection/>
    </xf>
    <xf numFmtId="0" fontId="0" fillId="0" borderId="52" xfId="20" applyNumberFormat="1" applyFill="1" applyBorder="1">
      <alignment/>
      <protection/>
    </xf>
    <xf numFmtId="0" fontId="0" fillId="0" borderId="0" xfId="20" applyNumberFormat="1">
      <alignment/>
      <protection/>
    </xf>
    <xf numFmtId="0" fontId="13" fillId="0" borderId="0" xfId="20" applyFont="1">
      <alignment/>
      <protection/>
    </xf>
    <xf numFmtId="0" fontId="0" fillId="0" borderId="52" xfId="20" applyFont="1" applyFill="1" applyBorder="1" applyAlignment="1">
      <alignment horizontal="center"/>
      <protection/>
    </xf>
    <xf numFmtId="49" fontId="8" fillId="0" borderId="52" xfId="20" applyNumberFormat="1" applyFont="1" applyFill="1" applyBorder="1" applyAlignment="1">
      <alignment horizontal="left"/>
      <protection/>
    </xf>
    <xf numFmtId="0" fontId="8" fillId="0" borderId="52" xfId="20" applyFont="1" applyFill="1" applyBorder="1" applyAlignment="1">
      <alignment wrapText="1"/>
      <protection/>
    </xf>
    <xf numFmtId="49" fontId="8" fillId="0" borderId="52" xfId="20" applyNumberFormat="1" applyFont="1" applyFill="1" applyBorder="1" applyAlignment="1">
      <alignment horizontal="center" shrinkToFit="1"/>
      <protection/>
    </xf>
    <xf numFmtId="4" fontId="8" fillId="0" borderId="52" xfId="20" applyNumberFormat="1" applyFont="1" applyFill="1" applyBorder="1" applyAlignment="1">
      <alignment horizontal="right"/>
      <protection/>
    </xf>
    <xf numFmtId="4" fontId="8" fillId="0" borderId="52" xfId="20" applyNumberFormat="1" applyFont="1" applyFill="1" applyBorder="1">
      <alignment/>
      <protection/>
    </xf>
    <xf numFmtId="0" fontId="0" fillId="0" borderId="53" xfId="20" applyFill="1" applyBorder="1" applyAlignment="1">
      <alignment horizontal="center"/>
      <protection/>
    </xf>
    <xf numFmtId="49" fontId="4" fillId="0" borderId="53" xfId="20" applyNumberFormat="1" applyFont="1" applyFill="1" applyBorder="1" applyAlignment="1">
      <alignment horizontal="left"/>
      <protection/>
    </xf>
    <xf numFmtId="0" fontId="4" fillId="0" borderId="53" xfId="20" applyFont="1" applyFill="1" applyBorder="1">
      <alignment/>
      <protection/>
    </xf>
    <xf numFmtId="4" fontId="0" fillId="0" borderId="53" xfId="20" applyNumberFormat="1" applyFill="1" applyBorder="1" applyAlignment="1">
      <alignment horizontal="right"/>
      <protection/>
    </xf>
    <xf numFmtId="4" fontId="6" fillId="0" borderId="53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4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5" fillId="0" borderId="0" xfId="20" applyFont="1" applyBorder="1">
      <alignment/>
      <protection/>
    </xf>
    <xf numFmtId="3" fontId="15" fillId="0" borderId="0" xfId="20" applyNumberFormat="1" applyFont="1" applyBorder="1" applyAlignment="1">
      <alignment horizontal="right"/>
      <protection/>
    </xf>
    <xf numFmtId="4" fontId="15" fillId="0" borderId="0" xfId="20" applyNumberFormat="1" applyFont="1" applyBorder="1">
      <alignment/>
      <protection/>
    </xf>
    <xf numFmtId="0" fontId="14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9" fillId="0" borderId="5" xfId="0" applyNumberFormat="1" applyFont="1" applyFill="1" applyBorder="1"/>
    <xf numFmtId="3" fontId="0" fillId="0" borderId="6" xfId="0" applyNumberFormat="1" applyFont="1" applyFill="1" applyBorder="1"/>
    <xf numFmtId="3" fontId="0" fillId="0" borderId="52" xfId="0" applyNumberFormat="1" applyFont="1" applyFill="1" applyBorder="1"/>
    <xf numFmtId="3" fontId="0" fillId="0" borderId="54" xfId="0" applyNumberFormat="1" applyFont="1" applyFill="1" applyBorder="1"/>
    <xf numFmtId="0" fontId="0" fillId="0" borderId="52" xfId="20" applyFont="1" applyFill="1" applyBorder="1" applyAlignment="1">
      <alignment horizontal="center" vertical="top"/>
      <protection/>
    </xf>
    <xf numFmtId="49" fontId="8" fillId="0" borderId="52" xfId="20" applyNumberFormat="1" applyFont="1" applyFill="1" applyBorder="1" applyAlignment="1">
      <alignment horizontal="center" vertical="top" shrinkToFit="1"/>
      <protection/>
    </xf>
    <xf numFmtId="0" fontId="0" fillId="0" borderId="52" xfId="20" applyBorder="1" applyAlignment="1">
      <alignment horizontal="right"/>
      <protection/>
    </xf>
    <xf numFmtId="4" fontId="8" fillId="0" borderId="6" xfId="20" applyNumberFormat="1" applyFont="1" applyFill="1" applyBorder="1">
      <alignment/>
      <protection/>
    </xf>
    <xf numFmtId="4" fontId="6" fillId="0" borderId="50" xfId="20" applyNumberFormat="1" applyFont="1" applyFill="1" applyBorder="1">
      <alignment/>
      <protection/>
    </xf>
    <xf numFmtId="0" fontId="0" fillId="0" borderId="52" xfId="20" applyBorder="1">
      <alignment/>
      <protection/>
    </xf>
    <xf numFmtId="0" fontId="0" fillId="0" borderId="0" xfId="0" applyAlignment="1">
      <alignment horizontal="left" wrapText="1"/>
    </xf>
    <xf numFmtId="0" fontId="5" fillId="0" borderId="15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56" xfId="20" applyFont="1" applyBorder="1" applyAlignment="1">
      <alignment horizontal="center"/>
      <protection/>
    </xf>
    <xf numFmtId="0" fontId="0" fillId="0" borderId="57" xfId="20" applyFont="1" applyBorder="1" applyAlignment="1">
      <alignment horizontal="center"/>
      <protection/>
    </xf>
    <xf numFmtId="0" fontId="0" fillId="0" borderId="58" xfId="20" applyFont="1" applyBorder="1" applyAlignment="1">
      <alignment horizontal="center"/>
      <protection/>
    </xf>
    <xf numFmtId="0" fontId="0" fillId="0" borderId="59" xfId="20" applyFont="1" applyBorder="1" applyAlignment="1">
      <alignment horizontal="center"/>
      <protection/>
    </xf>
    <xf numFmtId="0" fontId="0" fillId="0" borderId="42" xfId="20" applyFont="1" applyBorder="1" applyAlignment="1">
      <alignment horizontal="left"/>
      <protection/>
    </xf>
    <xf numFmtId="0" fontId="0" fillId="0" borderId="60" xfId="20" applyFont="1" applyBorder="1" applyAlignment="1">
      <alignment horizontal="left"/>
      <protection/>
    </xf>
    <xf numFmtId="3" fontId="6" fillId="0" borderId="35" xfId="0" applyNumberFormat="1" applyFont="1" applyFill="1" applyBorder="1" applyAlignment="1">
      <alignment horizontal="right"/>
    </xf>
    <xf numFmtId="3" fontId="6" fillId="0" borderId="51" xfId="0" applyNumberFormat="1" applyFont="1" applyFill="1" applyBorder="1" applyAlignment="1">
      <alignment horizontal="right"/>
    </xf>
    <xf numFmtId="0" fontId="10" fillId="0" borderId="0" xfId="20" applyFont="1" applyAlignment="1">
      <alignment horizontal="center"/>
      <protection/>
    </xf>
    <xf numFmtId="0" fontId="0" fillId="0" borderId="56" xfId="20" applyFont="1" applyFill="1" applyBorder="1" applyAlignment="1">
      <alignment horizontal="center"/>
      <protection/>
    </xf>
    <xf numFmtId="0" fontId="0" fillId="0" borderId="57" xfId="20" applyFont="1" applyFill="1" applyBorder="1" applyAlignment="1">
      <alignment horizontal="center"/>
      <protection/>
    </xf>
    <xf numFmtId="49" fontId="0" fillId="0" borderId="58" xfId="20" applyNumberFormat="1" applyFont="1" applyFill="1" applyBorder="1" applyAlignment="1">
      <alignment horizontal="center"/>
      <protection/>
    </xf>
    <xf numFmtId="0" fontId="0" fillId="0" borderId="59" xfId="20" applyFont="1" applyFill="1" applyBorder="1" applyAlignment="1">
      <alignment horizontal="center"/>
      <protection/>
    </xf>
    <xf numFmtId="0" fontId="0" fillId="0" borderId="42" xfId="20" applyFill="1" applyBorder="1" applyAlignment="1">
      <alignment horizontal="center" shrinkToFit="1"/>
      <protection/>
    </xf>
    <xf numFmtId="0" fontId="0" fillId="0" borderId="60" xfId="20" applyFill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workbookViewId="0" topLeftCell="A1">
      <selection activeCell="C7" sqref="C7:D7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95" customHeight="1">
      <c r="A4" s="7"/>
      <c r="B4" s="8"/>
      <c r="C4" s="9"/>
      <c r="D4" s="10"/>
      <c r="E4" s="10"/>
      <c r="F4" s="11"/>
      <c r="G4" s="12"/>
    </row>
    <row r="5" spans="1:7" ht="12.9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95" customHeight="1">
      <c r="A6" s="7"/>
      <c r="B6" s="8"/>
      <c r="C6" s="9" t="s">
        <v>86</v>
      </c>
      <c r="D6" s="10"/>
      <c r="E6" s="10"/>
      <c r="F6" s="18"/>
      <c r="G6" s="12"/>
    </row>
    <row r="7" spans="1:9" ht="12.75">
      <c r="A7" s="13" t="s">
        <v>8</v>
      </c>
      <c r="B7" s="15"/>
      <c r="C7" s="182"/>
      <c r="D7" s="183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82"/>
      <c r="D8" s="183"/>
      <c r="E8" s="16" t="s">
        <v>11</v>
      </c>
      <c r="F8" s="15"/>
      <c r="G8" s="23">
        <f>IF(PocetMJ=0,,ROUND((F30+F32)/PocetMJ,1))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84"/>
      <c r="F11" s="185"/>
      <c r="G11" s="186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95" customHeight="1">
      <c r="A14" s="40"/>
      <c r="B14" s="41" t="s">
        <v>19</v>
      </c>
      <c r="C14" s="42">
        <f ca="1">Dodavka</f>
        <v>0</v>
      </c>
      <c r="D14" s="43"/>
      <c r="E14" s="44"/>
      <c r="F14" s="45"/>
      <c r="G14" s="42"/>
    </row>
    <row r="15" spans="1:7" ht="15.95" customHeight="1">
      <c r="A15" s="40" t="s">
        <v>20</v>
      </c>
      <c r="B15" s="41" t="s">
        <v>21</v>
      </c>
      <c r="C15" s="42">
        <f>Mont</f>
        <v>0</v>
      </c>
      <c r="D15" s="24"/>
      <c r="E15" s="46"/>
      <c r="F15" s="47"/>
      <c r="G15" s="42"/>
    </row>
    <row r="16" spans="1:7" ht="15.95" customHeight="1">
      <c r="A16" s="40" t="s">
        <v>22</v>
      </c>
      <c r="B16" s="41" t="s">
        <v>23</v>
      </c>
      <c r="C16" s="42">
        <f>HSV</f>
        <v>0</v>
      </c>
      <c r="D16" s="24"/>
      <c r="E16" s="46"/>
      <c r="F16" s="47"/>
      <c r="G16" s="42"/>
    </row>
    <row r="17" spans="1:7" ht="15.95" customHeight="1">
      <c r="A17" s="48" t="s">
        <v>24</v>
      </c>
      <c r="B17" s="41" t="s">
        <v>25</v>
      </c>
      <c r="C17" s="42">
        <f ca="1">PSV</f>
        <v>0</v>
      </c>
      <c r="D17" s="24"/>
      <c r="E17" s="46"/>
      <c r="F17" s="47"/>
      <c r="G17" s="42"/>
    </row>
    <row r="18" spans="1:7" ht="15.95" customHeight="1">
      <c r="A18" s="49" t="s">
        <v>26</v>
      </c>
      <c r="B18" s="41"/>
      <c r="C18" s="42">
        <v>0</v>
      </c>
      <c r="D18" s="50"/>
      <c r="E18" s="46"/>
      <c r="F18" s="47"/>
      <c r="G18" s="42"/>
    </row>
    <row r="19" spans="1:7" ht="15.95" customHeight="1">
      <c r="A19" s="49"/>
      <c r="B19" s="41"/>
      <c r="C19" s="42"/>
      <c r="D19" s="24"/>
      <c r="E19" s="46"/>
      <c r="F19" s="47"/>
      <c r="G19" s="42"/>
    </row>
    <row r="20" spans="1:7" ht="15.95" customHeight="1">
      <c r="A20" s="49" t="s">
        <v>27</v>
      </c>
      <c r="B20" s="41"/>
      <c r="C20" s="42">
        <f ca="1">HZS</f>
        <v>0</v>
      </c>
      <c r="D20" s="24"/>
      <c r="E20" s="46"/>
      <c r="F20" s="47"/>
      <c r="G20" s="42"/>
    </row>
    <row r="21" spans="1:7" ht="15.95" customHeight="1">
      <c r="A21" s="28" t="s">
        <v>28</v>
      </c>
      <c r="B21" s="11"/>
      <c r="C21" s="42"/>
      <c r="D21" s="24" t="s">
        <v>29</v>
      </c>
      <c r="E21" s="46"/>
      <c r="F21" s="47"/>
      <c r="G21" s="42">
        <f>G22-SUM(G14:G20)</f>
        <v>0</v>
      </c>
    </row>
    <row r="22" spans="1:7" ht="15.95" customHeight="1" thickBot="1">
      <c r="A22" s="24" t="s">
        <v>30</v>
      </c>
      <c r="B22" s="25"/>
      <c r="C22" s="51"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0</v>
      </c>
      <c r="D29" s="15" t="s">
        <v>40</v>
      </c>
      <c r="E29" s="16"/>
      <c r="F29" s="59">
        <v>0</v>
      </c>
      <c r="G29" s="17"/>
    </row>
    <row r="30" spans="1:7" ht="12.75">
      <c r="A30" s="13" t="s">
        <v>39</v>
      </c>
      <c r="B30" s="15"/>
      <c r="C30" s="58">
        <v>14</v>
      </c>
      <c r="D30" s="15" t="s">
        <v>40</v>
      </c>
      <c r="E30" s="16"/>
      <c r="F30" s="59">
        <v>0</v>
      </c>
      <c r="G30" s="17"/>
    </row>
    <row r="31" spans="1:7" ht="12.75">
      <c r="A31" s="13" t="s">
        <v>41</v>
      </c>
      <c r="B31" s="15"/>
      <c r="C31" s="58">
        <v>14</v>
      </c>
      <c r="D31" s="15" t="s">
        <v>40</v>
      </c>
      <c r="E31" s="16"/>
      <c r="F31" s="60">
        <f>ROUND(PRODUCT(F30,C31/100),0)</f>
        <v>0</v>
      </c>
      <c r="G31" s="27"/>
    </row>
    <row r="32" spans="1:7" ht="12.75">
      <c r="A32" s="13" t="s">
        <v>39</v>
      </c>
      <c r="B32" s="15"/>
      <c r="C32" s="58">
        <v>20</v>
      </c>
      <c r="D32" s="15" t="s">
        <v>40</v>
      </c>
      <c r="E32" s="16"/>
      <c r="F32" s="59">
        <v>0</v>
      </c>
      <c r="G32" s="17"/>
    </row>
    <row r="33" spans="1:7" ht="12.75">
      <c r="A33" s="13" t="s">
        <v>41</v>
      </c>
      <c r="B33" s="15"/>
      <c r="C33" s="58">
        <v>20</v>
      </c>
      <c r="D33" s="15" t="s">
        <v>40</v>
      </c>
      <c r="E33" s="16"/>
      <c r="F33" s="60">
        <f>ROUND(PRODUCT(F32,C33/100),0)</f>
        <v>0</v>
      </c>
      <c r="G33" s="27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ROUND(SUM(F30:F33),0)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7"/>
      <c r="C37" s="187"/>
      <c r="D37" s="187"/>
      <c r="E37" s="187"/>
      <c r="F37" s="187"/>
      <c r="G37" s="187"/>
      <c r="H37" t="s">
        <v>4</v>
      </c>
    </row>
    <row r="38" spans="1:8" ht="12.75" customHeight="1">
      <c r="A38" s="68"/>
      <c r="B38" s="187"/>
      <c r="C38" s="187"/>
      <c r="D38" s="187"/>
      <c r="E38" s="187"/>
      <c r="F38" s="187"/>
      <c r="G38" s="187"/>
      <c r="H38" t="s">
        <v>4</v>
      </c>
    </row>
    <row r="39" spans="1:8" ht="12.75">
      <c r="A39" s="68"/>
      <c r="B39" s="187"/>
      <c r="C39" s="187"/>
      <c r="D39" s="187"/>
      <c r="E39" s="187"/>
      <c r="F39" s="187"/>
      <c r="G39" s="187"/>
      <c r="H39" t="s">
        <v>4</v>
      </c>
    </row>
    <row r="40" spans="1:8" ht="12.75">
      <c r="A40" s="68"/>
      <c r="B40" s="187"/>
      <c r="C40" s="187"/>
      <c r="D40" s="187"/>
      <c r="E40" s="187"/>
      <c r="F40" s="187"/>
      <c r="G40" s="187"/>
      <c r="H40" t="s">
        <v>4</v>
      </c>
    </row>
    <row r="41" spans="1:8" ht="12.75">
      <c r="A41" s="68"/>
      <c r="B41" s="187"/>
      <c r="C41" s="187"/>
      <c r="D41" s="187"/>
      <c r="E41" s="187"/>
      <c r="F41" s="187"/>
      <c r="G41" s="187"/>
      <c r="H41" t="s">
        <v>4</v>
      </c>
    </row>
    <row r="42" spans="1:8" ht="12.75">
      <c r="A42" s="68"/>
      <c r="B42" s="187"/>
      <c r="C42" s="187"/>
      <c r="D42" s="187"/>
      <c r="E42" s="187"/>
      <c r="F42" s="187"/>
      <c r="G42" s="187"/>
      <c r="H42" t="s">
        <v>4</v>
      </c>
    </row>
    <row r="43" spans="1:8" ht="12.75">
      <c r="A43" s="68"/>
      <c r="B43" s="187"/>
      <c r="C43" s="187"/>
      <c r="D43" s="187"/>
      <c r="E43" s="187"/>
      <c r="F43" s="187"/>
      <c r="G43" s="187"/>
      <c r="H43" t="s">
        <v>4</v>
      </c>
    </row>
    <row r="44" spans="1:8" ht="12.75">
      <c r="A44" s="68"/>
      <c r="B44" s="187"/>
      <c r="C44" s="187"/>
      <c r="D44" s="187"/>
      <c r="E44" s="187"/>
      <c r="F44" s="187"/>
      <c r="G44" s="187"/>
      <c r="H44" t="s">
        <v>4</v>
      </c>
    </row>
    <row r="45" spans="1:8" ht="3" customHeight="1">
      <c r="A45" s="68"/>
      <c r="B45" s="187"/>
      <c r="C45" s="187"/>
      <c r="D45" s="187"/>
      <c r="E45" s="187"/>
      <c r="F45" s="187"/>
      <c r="G45" s="187"/>
      <c r="H45" t="s">
        <v>4</v>
      </c>
    </row>
    <row r="46" spans="2:7" ht="12.75">
      <c r="B46" s="181"/>
      <c r="C46" s="181"/>
      <c r="D46" s="181"/>
      <c r="E46" s="181"/>
      <c r="F46" s="181"/>
      <c r="G46" s="181"/>
    </row>
    <row r="47" spans="2:7" ht="12.75">
      <c r="B47" s="181"/>
      <c r="C47" s="181"/>
      <c r="D47" s="181"/>
      <c r="E47" s="181"/>
      <c r="F47" s="181"/>
      <c r="G47" s="181"/>
    </row>
    <row r="48" spans="2:7" ht="12.75">
      <c r="B48" s="181"/>
      <c r="C48" s="181"/>
      <c r="D48" s="181"/>
      <c r="E48" s="181"/>
      <c r="F48" s="181"/>
      <c r="G48" s="181"/>
    </row>
    <row r="49" spans="2:7" ht="12.75">
      <c r="B49" s="181"/>
      <c r="C49" s="181"/>
      <c r="D49" s="181"/>
      <c r="E49" s="181"/>
      <c r="F49" s="181"/>
      <c r="G49" s="181"/>
    </row>
    <row r="50" spans="2:7" ht="12.75">
      <c r="B50" s="181"/>
      <c r="C50" s="181"/>
      <c r="D50" s="181"/>
      <c r="E50" s="181"/>
      <c r="F50" s="181"/>
      <c r="G50" s="181"/>
    </row>
    <row r="51" spans="2:7" ht="12.75">
      <c r="B51" s="181"/>
      <c r="C51" s="181"/>
      <c r="D51" s="181"/>
      <c r="E51" s="181"/>
      <c r="F51" s="181"/>
      <c r="G51" s="181"/>
    </row>
    <row r="52" spans="2:7" ht="12.75">
      <c r="B52" s="181"/>
      <c r="C52" s="181"/>
      <c r="D52" s="181"/>
      <c r="E52" s="181"/>
      <c r="F52" s="181"/>
      <c r="G52" s="181"/>
    </row>
    <row r="53" spans="2:7" ht="12.75">
      <c r="B53" s="181"/>
      <c r="C53" s="181"/>
      <c r="D53" s="181"/>
      <c r="E53" s="181"/>
      <c r="F53" s="181"/>
      <c r="G53" s="181"/>
    </row>
    <row r="54" spans="2:7" ht="12.75">
      <c r="B54" s="181"/>
      <c r="C54" s="181"/>
      <c r="D54" s="181"/>
      <c r="E54" s="181"/>
      <c r="F54" s="181"/>
      <c r="G54" s="181"/>
    </row>
    <row r="55" spans="2:7" ht="12.75">
      <c r="B55" s="181"/>
      <c r="C55" s="181"/>
      <c r="D55" s="181"/>
      <c r="E55" s="181"/>
      <c r="F55" s="181"/>
      <c r="G55" s="181"/>
    </row>
  </sheetData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B47:G47"/>
    <mergeCell ref="C7:D7"/>
    <mergeCell ref="C8:D8"/>
    <mergeCell ref="E11:G11"/>
    <mergeCell ref="B37:G45"/>
    <mergeCell ref="B46:G4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66"/>
  <sheetViews>
    <sheetView workbookViewId="0" topLeftCell="A1">
      <selection activeCell="H9" sqref="H9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8" t="s">
        <v>5</v>
      </c>
      <c r="B1" s="189"/>
      <c r="C1" s="69" t="str">
        <f>CONCATENATE(cislostavby," ",nazevstavby)</f>
        <v xml:space="preserve"> Propojení budov Jihomoravského kraje</v>
      </c>
      <c r="D1" s="70"/>
      <c r="E1" s="71"/>
      <c r="F1" s="70"/>
      <c r="G1" s="72"/>
      <c r="H1" s="73"/>
      <c r="I1" s="74"/>
    </row>
    <row r="2" spans="1:9" ht="13.5" thickBot="1">
      <c r="A2" s="190" t="s">
        <v>1</v>
      </c>
      <c r="B2" s="191"/>
      <c r="C2" s="75" t="str">
        <f>CONCATENATE(cisloobjektu," ",nazevobjektu)</f>
        <v xml:space="preserve"> </v>
      </c>
      <c r="D2" s="76"/>
      <c r="E2" s="77"/>
      <c r="F2" s="76"/>
      <c r="G2" s="192"/>
      <c r="H2" s="192"/>
      <c r="I2" s="193"/>
    </row>
    <row r="3" ht="13.5" thickTop="1">
      <c r="F3" s="11"/>
    </row>
    <row r="4" spans="1:9" ht="19.5" customHeight="1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9" s="11" customFormat="1" ht="12.75">
      <c r="A7" s="171" t="str">
        <f>Položky!B7</f>
        <v>97</v>
      </c>
      <c r="B7" s="86" t="str">
        <f>Položky!C7</f>
        <v>Prorážení otvorů</v>
      </c>
      <c r="C7" s="87"/>
      <c r="D7" s="88"/>
      <c r="E7" s="172"/>
      <c r="F7" s="173">
        <f ca="1">Položky!BB9</f>
        <v>0</v>
      </c>
      <c r="G7" s="173">
        <f ca="1">Položky!BC9</f>
        <v>0</v>
      </c>
      <c r="H7" s="173">
        <f ca="1">Položky!BD9</f>
        <v>0</v>
      </c>
      <c r="I7" s="174">
        <f ca="1">Položky!BE9</f>
        <v>0</v>
      </c>
    </row>
    <row r="8" spans="1:9" s="11" customFormat="1" ht="13.5" thickBot="1">
      <c r="A8" s="171" t="str">
        <f>Položky!B10</f>
        <v>M22</v>
      </c>
      <c r="B8" s="86" t="str">
        <f>Položky!C10</f>
        <v>Montáž sdělovací a zabezp.tech</v>
      </c>
      <c r="C8" s="87"/>
      <c r="D8" s="88"/>
      <c r="E8" s="172">
        <f>Položky!BA16</f>
        <v>0</v>
      </c>
      <c r="F8" s="173">
        <f>Položky!BB16</f>
        <v>0</v>
      </c>
      <c r="G8" s="173">
        <f>Položky!BC16</f>
        <v>0</v>
      </c>
      <c r="H8" s="173">
        <f>Položky!BD16</f>
        <v>0</v>
      </c>
      <c r="I8" s="174">
        <f>Položky!BE16</f>
        <v>0</v>
      </c>
    </row>
    <row r="9" spans="1:9" s="94" customFormat="1" ht="13.5" thickBot="1">
      <c r="A9" s="89"/>
      <c r="B9" s="81" t="s">
        <v>50</v>
      </c>
      <c r="C9" s="81"/>
      <c r="D9" s="90"/>
      <c r="E9" s="91">
        <f>SUM(E7:E8)</f>
        <v>0</v>
      </c>
      <c r="F9" s="92">
        <f ca="1">SUM(F7:F8)</f>
        <v>0</v>
      </c>
      <c r="G9" s="92">
        <f ca="1">SUM(G7:G8)</f>
        <v>0</v>
      </c>
      <c r="H9" s="92"/>
      <c r="I9" s="93">
        <f ca="1">SUM(I7:I8)</f>
        <v>0</v>
      </c>
    </row>
    <row r="10" spans="1:9" ht="12.75">
      <c r="A10" s="87"/>
      <c r="B10" s="87"/>
      <c r="C10" s="87"/>
      <c r="D10" s="87"/>
      <c r="E10" s="87"/>
      <c r="F10" s="87"/>
      <c r="G10" s="87"/>
      <c r="H10" s="87"/>
      <c r="I10" s="87"/>
    </row>
    <row r="11" spans="1:57" ht="19.5" customHeight="1">
      <c r="A11" s="95" t="s">
        <v>51</v>
      </c>
      <c r="B11" s="95"/>
      <c r="C11" s="95"/>
      <c r="D11" s="95"/>
      <c r="E11" s="95"/>
      <c r="F11" s="95"/>
      <c r="G11" s="96"/>
      <c r="H11" s="95"/>
      <c r="I11" s="95"/>
      <c r="BA11" s="30"/>
      <c r="BB11" s="30"/>
      <c r="BC11" s="30"/>
      <c r="BD11" s="30"/>
      <c r="BE11" s="30"/>
    </row>
    <row r="12" spans="1:9" ht="13.5" thickBot="1">
      <c r="A12" s="97"/>
      <c r="B12" s="97"/>
      <c r="C12" s="97"/>
      <c r="D12" s="97"/>
      <c r="E12" s="97"/>
      <c r="F12" s="97"/>
      <c r="G12" s="97"/>
      <c r="H12" s="97"/>
      <c r="I12" s="97"/>
    </row>
    <row r="13" spans="1:9" ht="12.75">
      <c r="A13" s="98" t="s">
        <v>52</v>
      </c>
      <c r="B13" s="99"/>
      <c r="C13" s="99"/>
      <c r="D13" s="100"/>
      <c r="E13" s="101" t="s">
        <v>53</v>
      </c>
      <c r="F13" s="102" t="s">
        <v>54</v>
      </c>
      <c r="G13" s="103" t="s">
        <v>55</v>
      </c>
      <c r="H13" s="104"/>
      <c r="I13" s="105" t="s">
        <v>53</v>
      </c>
    </row>
    <row r="14" spans="1:53" ht="12.75">
      <c r="A14" s="106"/>
      <c r="B14" s="107"/>
      <c r="C14" s="107"/>
      <c r="D14" s="108"/>
      <c r="E14" s="109"/>
      <c r="F14" s="110"/>
      <c r="G14" s="111">
        <f>CHOOSE(BA14+1,HSV+PSV,HSV+PSV+Mont,HSV+PSV+Dodavka+Mont,HSV,PSV,Mont,Dodavka,Mont+Dodavka,0)</f>
        <v>0</v>
      </c>
      <c r="H14" s="112"/>
      <c r="I14" s="113">
        <f>E14+F14*G14/100</f>
        <v>0</v>
      </c>
      <c r="BA14">
        <v>8</v>
      </c>
    </row>
    <row r="15" spans="1:9" ht="13.5" thickBot="1">
      <c r="A15" s="114"/>
      <c r="B15" s="115" t="s">
        <v>56</v>
      </c>
      <c r="C15" s="116"/>
      <c r="D15" s="117"/>
      <c r="E15" s="118"/>
      <c r="F15" s="119"/>
      <c r="G15" s="119"/>
      <c r="H15" s="194">
        <f>SUM(H14:H14)</f>
        <v>0</v>
      </c>
      <c r="I15" s="195"/>
    </row>
    <row r="16" spans="1:9" ht="12.75">
      <c r="A16" s="97"/>
      <c r="B16" s="97"/>
      <c r="C16" s="97"/>
      <c r="D16" s="97"/>
      <c r="E16" s="97"/>
      <c r="F16" s="97"/>
      <c r="G16" s="97"/>
      <c r="H16" s="97"/>
      <c r="I16" s="97"/>
    </row>
    <row r="17" spans="2:9" ht="12.75">
      <c r="B17" s="94"/>
      <c r="F17" s="120"/>
      <c r="G17" s="121"/>
      <c r="H17" s="121"/>
      <c r="I17" s="122"/>
    </row>
    <row r="18" spans="6:9" ht="12.75">
      <c r="F18" s="120"/>
      <c r="G18" s="121"/>
      <c r="H18" s="121"/>
      <c r="I18" s="122"/>
    </row>
    <row r="19" spans="6:9" ht="12.75">
      <c r="F19" s="120"/>
      <c r="G19" s="121"/>
      <c r="H19" s="121"/>
      <c r="I19" s="122"/>
    </row>
    <row r="20" spans="6:9" ht="12.75">
      <c r="F20" s="120"/>
      <c r="G20" s="121"/>
      <c r="H20" s="121"/>
      <c r="I20" s="122"/>
    </row>
    <row r="21" spans="6:9" ht="12.75">
      <c r="F21" s="120"/>
      <c r="G21" s="121"/>
      <c r="H21" s="121"/>
      <c r="I21" s="122"/>
    </row>
    <row r="22" spans="6:9" ht="12.75">
      <c r="F22" s="120"/>
      <c r="G22" s="121"/>
      <c r="H22" s="121"/>
      <c r="I22" s="122"/>
    </row>
    <row r="23" spans="6:9" ht="12.75">
      <c r="F23" s="120"/>
      <c r="G23" s="121"/>
      <c r="H23" s="121"/>
      <c r="I23" s="122"/>
    </row>
    <row r="24" spans="6:9" ht="12.75">
      <c r="F24" s="120"/>
      <c r="G24" s="121"/>
      <c r="H24" s="121"/>
      <c r="I24" s="122"/>
    </row>
    <row r="25" spans="6:9" ht="12.75">
      <c r="F25" s="120"/>
      <c r="G25" s="121"/>
      <c r="H25" s="121"/>
      <c r="I25" s="122"/>
    </row>
    <row r="26" spans="6:9" ht="12.75">
      <c r="F26" s="120"/>
      <c r="G26" s="121"/>
      <c r="H26" s="121"/>
      <c r="I26" s="122"/>
    </row>
    <row r="27" spans="6:9" ht="12.75">
      <c r="F27" s="120"/>
      <c r="G27" s="121"/>
      <c r="H27" s="121"/>
      <c r="I27" s="122"/>
    </row>
    <row r="28" spans="6:9" ht="12.75">
      <c r="F28" s="120"/>
      <c r="G28" s="121"/>
      <c r="H28" s="121"/>
      <c r="I28" s="122"/>
    </row>
    <row r="29" spans="6:9" ht="12.75">
      <c r="F29" s="120"/>
      <c r="G29" s="121"/>
      <c r="H29" s="121"/>
      <c r="I29" s="122"/>
    </row>
    <row r="30" spans="6:9" ht="12.75">
      <c r="F30" s="120"/>
      <c r="G30" s="121"/>
      <c r="H30" s="121"/>
      <c r="I30" s="122"/>
    </row>
    <row r="31" spans="6:9" ht="12.75">
      <c r="F31" s="120"/>
      <c r="G31" s="121"/>
      <c r="H31" s="121"/>
      <c r="I31" s="122"/>
    </row>
    <row r="32" spans="6:9" ht="12.75">
      <c r="F32" s="120"/>
      <c r="G32" s="121"/>
      <c r="H32" s="121"/>
      <c r="I32" s="122"/>
    </row>
    <row r="33" spans="6:9" ht="12.75">
      <c r="F33" s="120"/>
      <c r="G33" s="121"/>
      <c r="H33" s="121"/>
      <c r="I33" s="122"/>
    </row>
    <row r="34" spans="6:9" ht="12.75">
      <c r="F34" s="120"/>
      <c r="G34" s="121"/>
      <c r="H34" s="121"/>
      <c r="I34" s="122"/>
    </row>
    <row r="35" spans="6:9" ht="12.75">
      <c r="F35" s="120"/>
      <c r="G35" s="121"/>
      <c r="H35" s="121"/>
      <c r="I35" s="122"/>
    </row>
    <row r="36" spans="6:9" ht="12.75">
      <c r="F36" s="120"/>
      <c r="G36" s="121"/>
      <c r="H36" s="121"/>
      <c r="I36" s="122"/>
    </row>
    <row r="37" spans="6:9" ht="12.75">
      <c r="F37" s="120"/>
      <c r="G37" s="121"/>
      <c r="H37" s="121"/>
      <c r="I37" s="122"/>
    </row>
    <row r="38" spans="6:9" ht="12.75">
      <c r="F38" s="120"/>
      <c r="G38" s="121"/>
      <c r="H38" s="121"/>
      <c r="I38" s="122"/>
    </row>
    <row r="39" spans="6:9" ht="12.75">
      <c r="F39" s="120"/>
      <c r="G39" s="121"/>
      <c r="H39" s="121"/>
      <c r="I39" s="122"/>
    </row>
    <row r="40" spans="6:9" ht="12.75">
      <c r="F40" s="120"/>
      <c r="G40" s="121"/>
      <c r="H40" s="121"/>
      <c r="I40" s="122"/>
    </row>
    <row r="41" spans="6:9" ht="12.75">
      <c r="F41" s="120"/>
      <c r="G41" s="121"/>
      <c r="H41" s="121"/>
      <c r="I41" s="122"/>
    </row>
    <row r="42" spans="6:9" ht="12.75">
      <c r="F42" s="120"/>
      <c r="G42" s="121"/>
      <c r="H42" s="121"/>
      <c r="I42" s="122"/>
    </row>
    <row r="43" spans="6:9" ht="12.75"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  <row r="66" spans="6:9" ht="12.75">
      <c r="F66" s="120"/>
      <c r="G66" s="121"/>
      <c r="H66" s="121"/>
      <c r="I66" s="122"/>
    </row>
  </sheetData>
  <mergeCells count="4">
    <mergeCell ref="A1:B1"/>
    <mergeCell ref="A2:B2"/>
    <mergeCell ref="G2:I2"/>
    <mergeCell ref="H15:I15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89"/>
  <sheetViews>
    <sheetView showGridLines="0" showZeros="0" workbookViewId="0" topLeftCell="A1">
      <selection activeCell="C3" sqref="C3"/>
    </sheetView>
  </sheetViews>
  <sheetFormatPr defaultColWidth="9.00390625" defaultRowHeight="12.75"/>
  <cols>
    <col min="1" max="1" width="3.875" style="123" customWidth="1"/>
    <col min="2" max="2" width="12.00390625" style="123" customWidth="1"/>
    <col min="3" max="3" width="40.375" style="123" customWidth="1"/>
    <col min="4" max="4" width="5.625" style="123" customWidth="1"/>
    <col min="5" max="5" width="8.625" style="165" customWidth="1"/>
    <col min="6" max="6" width="9.875" style="123" customWidth="1"/>
    <col min="7" max="7" width="13.875" style="123" customWidth="1"/>
    <col min="8" max="16384" width="9.125" style="123" customWidth="1"/>
  </cols>
  <sheetData>
    <row r="1" spans="1:7" ht="15.75">
      <c r="A1" s="196" t="s">
        <v>57</v>
      </c>
      <c r="B1" s="196"/>
      <c r="C1" s="196"/>
      <c r="D1" s="196"/>
      <c r="E1" s="196"/>
      <c r="F1" s="196"/>
      <c r="G1" s="196"/>
    </row>
    <row r="2" spans="1:7" ht="13.5" thickBot="1">
      <c r="A2" s="124"/>
      <c r="B2" s="125"/>
      <c r="C2" s="126"/>
      <c r="D2" s="126"/>
      <c r="E2" s="127"/>
      <c r="F2" s="126"/>
      <c r="G2" s="126"/>
    </row>
    <row r="3" spans="1:7" ht="13.5" thickTop="1">
      <c r="A3" s="197" t="s">
        <v>5</v>
      </c>
      <c r="B3" s="198"/>
      <c r="C3" s="128" t="str">
        <f>CONCATENATE(cislostavby," ",nazevstavby)</f>
        <v xml:space="preserve"> Propojení budov Jihomoravského kraje</v>
      </c>
      <c r="D3" s="129"/>
      <c r="E3" s="130"/>
      <c r="F3" s="131">
        <f>Rekapitulace!H1</f>
        <v>0</v>
      </c>
      <c r="G3" s="132"/>
    </row>
    <row r="4" spans="1:7" ht="13.5" thickBot="1">
      <c r="A4" s="199" t="s">
        <v>1</v>
      </c>
      <c r="B4" s="200"/>
      <c r="C4" s="133" t="s">
        <v>85</v>
      </c>
      <c r="D4" s="134"/>
      <c r="E4" s="201"/>
      <c r="F4" s="201"/>
      <c r="G4" s="202"/>
    </row>
    <row r="5" spans="1:7" ht="13.5" thickTop="1">
      <c r="A5" s="135"/>
      <c r="B5" s="136"/>
      <c r="C5" s="136"/>
      <c r="D5" s="124"/>
      <c r="E5" s="137"/>
      <c r="F5" s="124"/>
      <c r="G5" s="138"/>
    </row>
    <row r="6" spans="1:7" ht="12.75">
      <c r="A6" s="139" t="s">
        <v>58</v>
      </c>
      <c r="B6" s="140" t="s">
        <v>59</v>
      </c>
      <c r="C6" s="140" t="s">
        <v>60</v>
      </c>
      <c r="D6" s="140" t="s">
        <v>61</v>
      </c>
      <c r="E6" s="141" t="s">
        <v>62</v>
      </c>
      <c r="F6" s="140" t="s">
        <v>63</v>
      </c>
      <c r="G6" s="142" t="s">
        <v>64</v>
      </c>
    </row>
    <row r="7" spans="1:15" ht="12.75">
      <c r="A7" s="143" t="s">
        <v>65</v>
      </c>
      <c r="B7" s="144" t="s">
        <v>68</v>
      </c>
      <c r="C7" s="145" t="s">
        <v>69</v>
      </c>
      <c r="D7" s="146"/>
      <c r="E7" s="147"/>
      <c r="F7" s="147"/>
      <c r="G7" s="148"/>
      <c r="H7" s="149"/>
      <c r="I7" s="149"/>
      <c r="O7" s="150">
        <v>1</v>
      </c>
    </row>
    <row r="8" spans="1:104" ht="12.75">
      <c r="A8" s="151">
        <v>1</v>
      </c>
      <c r="B8" s="152" t="s">
        <v>70</v>
      </c>
      <c r="C8" s="153" t="s">
        <v>71</v>
      </c>
      <c r="D8" s="154" t="s">
        <v>72</v>
      </c>
      <c r="E8" s="155"/>
      <c r="F8" s="155"/>
      <c r="G8" s="156"/>
      <c r="O8" s="150">
        <v>2</v>
      </c>
      <c r="AA8" s="123">
        <v>12</v>
      </c>
      <c r="AB8" s="123">
        <v>0</v>
      </c>
      <c r="AC8" s="123">
        <v>1</v>
      </c>
      <c r="AZ8" s="123">
        <v>1</v>
      </c>
      <c r="BA8" s="123">
        <f>IF(AZ8=1,G8,0)</f>
        <v>0</v>
      </c>
      <c r="BB8" s="123">
        <f>IF(AZ8=2,G8,0)</f>
        <v>0</v>
      </c>
      <c r="BC8" s="123">
        <f>IF(AZ8=3,G8,0)</f>
        <v>0</v>
      </c>
      <c r="BD8" s="123">
        <f>IF(AZ8=4,G8,0)</f>
        <v>0</v>
      </c>
      <c r="BE8" s="123">
        <f>IF(AZ8=5,G8,0)</f>
        <v>0</v>
      </c>
      <c r="CZ8" s="123">
        <v>0.00067</v>
      </c>
    </row>
    <row r="9" spans="1:57" ht="12.75">
      <c r="A9" s="157"/>
      <c r="B9" s="158" t="s">
        <v>67</v>
      </c>
      <c r="C9" s="159" t="str">
        <f>CONCATENATE(B7," ",C7)</f>
        <v>97 Prorážení otvorů</v>
      </c>
      <c r="D9" s="157"/>
      <c r="E9" s="160"/>
      <c r="F9" s="160"/>
      <c r="G9" s="161"/>
      <c r="O9" s="150">
        <v>4</v>
      </c>
      <c r="BA9" s="162">
        <f ca="1">SUM(BA7:BA13)</f>
        <v>222.5</v>
      </c>
      <c r="BB9" s="162">
        <f ca="1">SUM(BB7:BB13)</f>
        <v>0</v>
      </c>
      <c r="BC9" s="162">
        <f ca="1">SUM(BC7:BC13)</f>
        <v>0</v>
      </c>
      <c r="BD9" s="162">
        <f ca="1">SUM(BD7:BD13)</f>
        <v>0</v>
      </c>
      <c r="BE9" s="162">
        <f ca="1">SUM(BE7:BE13)</f>
        <v>0</v>
      </c>
    </row>
    <row r="10" spans="1:15" ht="12.75">
      <c r="A10" s="143" t="s">
        <v>65</v>
      </c>
      <c r="B10" s="144" t="s">
        <v>74</v>
      </c>
      <c r="C10" s="145" t="s">
        <v>75</v>
      </c>
      <c r="D10" s="146"/>
      <c r="E10" s="147"/>
      <c r="F10" s="147"/>
      <c r="G10" s="148"/>
      <c r="H10" s="149"/>
      <c r="I10" s="149"/>
      <c r="O10" s="150">
        <v>1</v>
      </c>
    </row>
    <row r="11" spans="1:104" ht="12.75">
      <c r="A11" s="151">
        <v>2</v>
      </c>
      <c r="B11" s="152" t="s">
        <v>82</v>
      </c>
      <c r="C11" s="153" t="s">
        <v>81</v>
      </c>
      <c r="D11" s="154" t="s">
        <v>73</v>
      </c>
      <c r="E11" s="155"/>
      <c r="F11" s="155"/>
      <c r="G11" s="156"/>
      <c r="O11" s="150">
        <v>2</v>
      </c>
      <c r="AA11" s="123">
        <v>12</v>
      </c>
      <c r="AB11" s="123">
        <v>0</v>
      </c>
      <c r="AC11" s="123">
        <v>3</v>
      </c>
      <c r="AZ11" s="123">
        <v>4</v>
      </c>
      <c r="BA11" s="123">
        <f>IF(AZ11=1,G11,0)</f>
        <v>0</v>
      </c>
      <c r="BB11" s="123">
        <f>IF(AZ11=2,G11,0)</f>
        <v>0</v>
      </c>
      <c r="BC11" s="123">
        <f>IF(AZ11=3,G11,0)</f>
        <v>0</v>
      </c>
      <c r="BD11" s="123">
        <f>IF(AZ11=4,G11,0)</f>
        <v>0</v>
      </c>
      <c r="BE11" s="123">
        <f>IF(AZ11=5,G11,0)</f>
        <v>0</v>
      </c>
      <c r="CZ11" s="123">
        <v>0</v>
      </c>
    </row>
    <row r="12" spans="1:104" ht="12.75">
      <c r="A12" s="151">
        <v>3</v>
      </c>
      <c r="B12" s="152" t="s">
        <v>79</v>
      </c>
      <c r="C12" s="153" t="s">
        <v>76</v>
      </c>
      <c r="D12" s="154" t="s">
        <v>73</v>
      </c>
      <c r="E12" s="155"/>
      <c r="F12" s="155"/>
      <c r="G12" s="178"/>
      <c r="O12" s="150">
        <v>2</v>
      </c>
      <c r="AA12" s="123">
        <v>12</v>
      </c>
      <c r="AB12" s="123">
        <v>0</v>
      </c>
      <c r="AC12" s="123">
        <v>4</v>
      </c>
      <c r="AZ12" s="123">
        <v>4</v>
      </c>
      <c r="BA12" s="123">
        <f>IF(AZ12=1,G12,0)</f>
        <v>0</v>
      </c>
      <c r="BB12" s="123">
        <f>IF(AZ12=2,G12,0)</f>
        <v>0</v>
      </c>
      <c r="BC12" s="123">
        <f>IF(AZ12=3,G12,0)</f>
        <v>0</v>
      </c>
      <c r="BD12" s="123">
        <f>IF(AZ12=4,G12,0)</f>
        <v>0</v>
      </c>
      <c r="BE12" s="123">
        <f>IF(AZ12=5,G12,0)</f>
        <v>0</v>
      </c>
      <c r="CZ12" s="123">
        <v>0</v>
      </c>
    </row>
    <row r="13" spans="1:104" ht="12.75">
      <c r="A13" s="151">
        <v>4</v>
      </c>
      <c r="B13" s="152" t="s">
        <v>78</v>
      </c>
      <c r="C13" s="153" t="s">
        <v>77</v>
      </c>
      <c r="D13" s="154" t="s">
        <v>73</v>
      </c>
      <c r="E13" s="155"/>
      <c r="F13" s="155"/>
      <c r="G13" s="178"/>
      <c r="O13" s="150">
        <v>2</v>
      </c>
      <c r="AA13" s="123">
        <v>12</v>
      </c>
      <c r="AB13" s="123">
        <v>1</v>
      </c>
      <c r="AC13" s="123">
        <v>2</v>
      </c>
      <c r="AZ13" s="123">
        <v>1</v>
      </c>
      <c r="BA13" s="123">
        <f>IF(AZ13=1,G13,0)</f>
        <v>0</v>
      </c>
      <c r="BB13" s="123">
        <f>IF(AZ13=2,G13,0)</f>
        <v>0</v>
      </c>
      <c r="BC13" s="123">
        <f>IF(AZ13=3,G13,0)</f>
        <v>0</v>
      </c>
      <c r="BD13" s="123">
        <f>IF(AZ13=4,G13,0)</f>
        <v>0</v>
      </c>
      <c r="BE13" s="123">
        <f>IF(AZ13=5,G13,0)</f>
        <v>0</v>
      </c>
      <c r="CZ13" s="123">
        <v>0.00241</v>
      </c>
    </row>
    <row r="14" spans="1:15" ht="33.75">
      <c r="A14" s="175">
        <v>5</v>
      </c>
      <c r="B14" s="152"/>
      <c r="C14" s="153" t="s">
        <v>80</v>
      </c>
      <c r="D14" s="176" t="s">
        <v>66</v>
      </c>
      <c r="E14" s="155"/>
      <c r="F14" s="155"/>
      <c r="G14" s="156"/>
      <c r="O14" s="150"/>
    </row>
    <row r="15" spans="1:7" ht="12.75">
      <c r="A15" s="151">
        <v>6</v>
      </c>
      <c r="B15" s="152" t="s">
        <v>83</v>
      </c>
      <c r="C15" s="153" t="s">
        <v>84</v>
      </c>
      <c r="D15" s="154" t="s">
        <v>54</v>
      </c>
      <c r="E15" s="177"/>
      <c r="F15" s="180"/>
      <c r="G15" s="180"/>
    </row>
    <row r="16" spans="1:57" ht="12.75">
      <c r="A16" s="157"/>
      <c r="B16" s="158" t="s">
        <v>67</v>
      </c>
      <c r="C16" s="159" t="str">
        <f>CONCATENATE(B10," ",C10)</f>
        <v>M22 Montáž sdělovací a zabezp.tech</v>
      </c>
      <c r="D16" s="157"/>
      <c r="E16" s="160"/>
      <c r="F16" s="160"/>
      <c r="G16" s="179"/>
      <c r="O16" s="150">
        <v>4</v>
      </c>
      <c r="BA16" s="162">
        <f>SUM(BA10:BA13)</f>
        <v>0</v>
      </c>
      <c r="BB16" s="162">
        <f>SUM(BB10:BB13)</f>
        <v>0</v>
      </c>
      <c r="BC16" s="162">
        <f>SUM(BC10:BC13)</f>
        <v>0</v>
      </c>
      <c r="BD16" s="162">
        <f>SUM(BD10:BD13)</f>
        <v>0</v>
      </c>
      <c r="BE16" s="162">
        <f>SUM(BE10:BE13)</f>
        <v>0</v>
      </c>
    </row>
    <row r="17" spans="1:7" ht="12.75">
      <c r="A17" s="124"/>
      <c r="B17" s="124"/>
      <c r="C17" s="124"/>
      <c r="D17" s="124"/>
      <c r="E17" s="124"/>
      <c r="F17" s="124"/>
      <c r="G17" s="124"/>
    </row>
    <row r="18" ht="12.75">
      <c r="E18" s="123"/>
    </row>
    <row r="19" ht="12.75">
      <c r="E19" s="123"/>
    </row>
    <row r="20" ht="12.75">
      <c r="E20" s="123"/>
    </row>
    <row r="21" ht="12.75">
      <c r="E21" s="123"/>
    </row>
    <row r="22" ht="12.75">
      <c r="E22" s="123"/>
    </row>
    <row r="23" ht="12.75">
      <c r="E23" s="123"/>
    </row>
    <row r="24" ht="12.75">
      <c r="E24" s="123"/>
    </row>
    <row r="25" ht="12.75">
      <c r="E25" s="123"/>
    </row>
    <row r="26" ht="12.75">
      <c r="E26" s="123"/>
    </row>
    <row r="27" ht="12.75">
      <c r="E27" s="123"/>
    </row>
    <row r="28" ht="12.75">
      <c r="E28" s="123"/>
    </row>
    <row r="29" ht="12.75">
      <c r="E29" s="123"/>
    </row>
    <row r="30" ht="12.75">
      <c r="E30" s="123"/>
    </row>
    <row r="31" ht="12.75">
      <c r="E31" s="123"/>
    </row>
    <row r="32" ht="12.75">
      <c r="E32" s="123"/>
    </row>
    <row r="33" ht="12.75">
      <c r="E33" s="123"/>
    </row>
    <row r="34" ht="12.75">
      <c r="E34" s="123"/>
    </row>
    <row r="35" ht="12.75">
      <c r="E35" s="123"/>
    </row>
    <row r="36" ht="12.75">
      <c r="E36" s="123"/>
    </row>
    <row r="37" ht="12.75">
      <c r="E37" s="123"/>
    </row>
    <row r="38" ht="12.75">
      <c r="E38" s="123"/>
    </row>
    <row r="39" ht="12.75">
      <c r="E39" s="123"/>
    </row>
    <row r="40" spans="1:7" ht="12.75">
      <c r="A40" s="163"/>
      <c r="B40" s="163"/>
      <c r="C40" s="163"/>
      <c r="D40" s="163"/>
      <c r="E40" s="163"/>
      <c r="F40" s="163"/>
      <c r="G40" s="163"/>
    </row>
    <row r="41" spans="1:7" ht="12.75">
      <c r="A41" s="163"/>
      <c r="B41" s="163"/>
      <c r="C41" s="163"/>
      <c r="D41" s="163"/>
      <c r="E41" s="163"/>
      <c r="F41" s="163"/>
      <c r="G41" s="163"/>
    </row>
    <row r="42" spans="1:7" ht="12.75">
      <c r="A42" s="163"/>
      <c r="B42" s="163"/>
      <c r="C42" s="163"/>
      <c r="D42" s="163"/>
      <c r="E42" s="163"/>
      <c r="F42" s="163"/>
      <c r="G42" s="163"/>
    </row>
    <row r="43" spans="1:7" ht="12.75">
      <c r="A43" s="163"/>
      <c r="B43" s="163"/>
      <c r="C43" s="163"/>
      <c r="D43" s="163"/>
      <c r="E43" s="163"/>
      <c r="F43" s="163"/>
      <c r="G43" s="163"/>
    </row>
    <row r="44" ht="12.75">
      <c r="E44" s="123"/>
    </row>
    <row r="45" ht="12.75">
      <c r="E45" s="123"/>
    </row>
    <row r="46" ht="12.75">
      <c r="E46" s="123"/>
    </row>
    <row r="47" ht="12.75">
      <c r="E47" s="123"/>
    </row>
    <row r="48" ht="12.75">
      <c r="E48" s="123"/>
    </row>
    <row r="49" ht="12.75">
      <c r="E49" s="123"/>
    </row>
    <row r="50" ht="12.75">
      <c r="E50" s="123"/>
    </row>
    <row r="51" ht="12.75">
      <c r="E51" s="123"/>
    </row>
    <row r="52" ht="12.75">
      <c r="E52" s="123"/>
    </row>
    <row r="53" ht="12.75">
      <c r="E53" s="123"/>
    </row>
    <row r="54" ht="12.75">
      <c r="E54" s="123"/>
    </row>
    <row r="55" ht="12.75">
      <c r="E55" s="123"/>
    </row>
    <row r="56" ht="12.75">
      <c r="E56" s="123"/>
    </row>
    <row r="57" ht="12.75">
      <c r="E57" s="123"/>
    </row>
    <row r="58" ht="12.75">
      <c r="E58" s="123"/>
    </row>
    <row r="59" ht="12.75">
      <c r="E59" s="123"/>
    </row>
    <row r="60" ht="12.75">
      <c r="E60" s="123"/>
    </row>
    <row r="61" ht="12.75">
      <c r="E61" s="123"/>
    </row>
    <row r="62" ht="12.75">
      <c r="E62" s="123"/>
    </row>
    <row r="63" ht="12.75">
      <c r="E63" s="123"/>
    </row>
    <row r="64" ht="12.75">
      <c r="E64" s="123"/>
    </row>
    <row r="65" ht="12.75">
      <c r="E65" s="123"/>
    </row>
    <row r="66" ht="12.75">
      <c r="E66" s="123"/>
    </row>
    <row r="67" ht="12.75">
      <c r="E67" s="123"/>
    </row>
    <row r="68" ht="12.75">
      <c r="E68" s="123"/>
    </row>
    <row r="69" ht="12.75">
      <c r="E69" s="123"/>
    </row>
    <row r="70" ht="12.75">
      <c r="E70" s="123"/>
    </row>
    <row r="71" ht="12.75">
      <c r="E71" s="123"/>
    </row>
    <row r="72" ht="12.75">
      <c r="E72" s="123"/>
    </row>
    <row r="73" ht="12.75">
      <c r="E73" s="123"/>
    </row>
    <row r="74" ht="12.75">
      <c r="E74" s="123"/>
    </row>
    <row r="75" spans="1:2" ht="12.75">
      <c r="A75" s="164"/>
      <c r="B75" s="164"/>
    </row>
    <row r="76" spans="1:7" ht="12.75">
      <c r="A76" s="163"/>
      <c r="B76" s="163"/>
      <c r="C76" s="166"/>
      <c r="D76" s="166"/>
      <c r="E76" s="167"/>
      <c r="F76" s="166"/>
      <c r="G76" s="168"/>
    </row>
    <row r="77" spans="1:7" ht="12.75">
      <c r="A77" s="169"/>
      <c r="B77" s="169"/>
      <c r="C77" s="163"/>
      <c r="D77" s="163"/>
      <c r="E77" s="170"/>
      <c r="F77" s="163"/>
      <c r="G77" s="163"/>
    </row>
    <row r="78" spans="1:7" ht="12.75">
      <c r="A78" s="163"/>
      <c r="B78" s="163"/>
      <c r="C78" s="163"/>
      <c r="D78" s="163"/>
      <c r="E78" s="170"/>
      <c r="F78" s="163"/>
      <c r="G78" s="163"/>
    </row>
    <row r="79" spans="1:7" ht="12.75">
      <c r="A79" s="163"/>
      <c r="B79" s="163"/>
      <c r="C79" s="163"/>
      <c r="D79" s="163"/>
      <c r="E79" s="170"/>
      <c r="F79" s="163"/>
      <c r="G79" s="163"/>
    </row>
    <row r="80" spans="1:7" ht="12.75">
      <c r="A80" s="163"/>
      <c r="B80" s="163"/>
      <c r="C80" s="163"/>
      <c r="D80" s="163"/>
      <c r="E80" s="170"/>
      <c r="F80" s="163"/>
      <c r="G80" s="163"/>
    </row>
    <row r="81" spans="1:7" ht="12.75">
      <c r="A81" s="163"/>
      <c r="B81" s="163"/>
      <c r="C81" s="163"/>
      <c r="D81" s="163"/>
      <c r="E81" s="170"/>
      <c r="F81" s="163"/>
      <c r="G81" s="163"/>
    </row>
    <row r="82" spans="1:7" ht="12.75">
      <c r="A82" s="163"/>
      <c r="B82" s="163"/>
      <c r="C82" s="163"/>
      <c r="D82" s="163"/>
      <c r="E82" s="170"/>
      <c r="F82" s="163"/>
      <c r="G82" s="163"/>
    </row>
    <row r="83" spans="1:7" ht="12.75">
      <c r="A83" s="163"/>
      <c r="B83" s="163"/>
      <c r="C83" s="163"/>
      <c r="D83" s="163"/>
      <c r="E83" s="170"/>
      <c r="F83" s="163"/>
      <c r="G83" s="163"/>
    </row>
    <row r="84" spans="1:7" ht="12.75">
      <c r="A84" s="163"/>
      <c r="B84" s="163"/>
      <c r="C84" s="163"/>
      <c r="D84" s="163"/>
      <c r="E84" s="170"/>
      <c r="F84" s="163"/>
      <c r="G84" s="163"/>
    </row>
    <row r="85" spans="1:7" ht="12.75">
      <c r="A85" s="163"/>
      <c r="B85" s="163"/>
      <c r="C85" s="163"/>
      <c r="D85" s="163"/>
      <c r="E85" s="170"/>
      <c r="F85" s="163"/>
      <c r="G85" s="163"/>
    </row>
    <row r="86" spans="1:7" ht="12.75">
      <c r="A86" s="163"/>
      <c r="B86" s="163"/>
      <c r="C86" s="163"/>
      <c r="D86" s="163"/>
      <c r="E86" s="170"/>
      <c r="F86" s="163"/>
      <c r="G86" s="163"/>
    </row>
    <row r="87" spans="1:7" ht="12.75">
      <c r="A87" s="163"/>
      <c r="B87" s="163"/>
      <c r="C87" s="163"/>
      <c r="D87" s="163"/>
      <c r="E87" s="170"/>
      <c r="F87" s="163"/>
      <c r="G87" s="163"/>
    </row>
    <row r="88" spans="1:7" ht="12.75">
      <c r="A88" s="163"/>
      <c r="B88" s="163"/>
      <c r="C88" s="163"/>
      <c r="D88" s="163"/>
      <c r="E88" s="170"/>
      <c r="F88" s="163"/>
      <c r="G88" s="163"/>
    </row>
    <row r="89" spans="1:7" ht="12.75">
      <c r="A89" s="163"/>
      <c r="B89" s="163"/>
      <c r="C89" s="163"/>
      <c r="D89" s="163"/>
      <c r="E89" s="170"/>
      <c r="F89" s="163"/>
      <c r="G89" s="163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Vokál Jaroslav</dc:creator>
  <cp:keywords/>
  <dc:description/>
  <cp:lastModifiedBy>Petr Šlauf</cp:lastModifiedBy>
  <dcterms:created xsi:type="dcterms:W3CDTF">2012-08-28T07:07:07Z</dcterms:created>
  <dcterms:modified xsi:type="dcterms:W3CDTF">2012-08-28T09:02:07Z</dcterms:modified>
  <cp:category/>
  <cp:version/>
  <cp:contentType/>
  <cp:contentStatus/>
</cp:coreProperties>
</file>