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B6460C34-AE6D-4D88-9E20-F89CA7588E4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.4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D.1.4.1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D.1.4.1 Pol'!$A$1:$Y$269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268" i="12"/>
  <c r="BA266" i="12"/>
  <c r="BA264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G8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20" i="12"/>
  <c r="I20" i="12"/>
  <c r="I19" i="12" s="1"/>
  <c r="K20" i="12"/>
  <c r="M20" i="12"/>
  <c r="O20" i="12"/>
  <c r="O19" i="12" s="1"/>
  <c r="Q20" i="12"/>
  <c r="Q19" i="12" s="1"/>
  <c r="V20" i="12"/>
  <c r="G21" i="12"/>
  <c r="M21" i="12" s="1"/>
  <c r="I21" i="12"/>
  <c r="K21" i="12"/>
  <c r="K19" i="12" s="1"/>
  <c r="O21" i="12"/>
  <c r="Q21" i="12"/>
  <c r="V21" i="12"/>
  <c r="V19" i="12" s="1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1" i="12"/>
  <c r="G40" i="12" s="1"/>
  <c r="I41" i="12"/>
  <c r="I40" i="12" s="1"/>
  <c r="K41" i="12"/>
  <c r="K40" i="12" s="1"/>
  <c r="O41" i="12"/>
  <c r="O40" i="12" s="1"/>
  <c r="Q41" i="12"/>
  <c r="V41" i="12"/>
  <c r="G43" i="12"/>
  <c r="M43" i="12" s="1"/>
  <c r="I43" i="12"/>
  <c r="K43" i="12"/>
  <c r="O43" i="12"/>
  <c r="Q43" i="12"/>
  <c r="Q40" i="12" s="1"/>
  <c r="V43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G50" i="12"/>
  <c r="I50" i="12"/>
  <c r="K50" i="12"/>
  <c r="M50" i="12"/>
  <c r="O50" i="12"/>
  <c r="Q50" i="12"/>
  <c r="V50" i="12"/>
  <c r="V40" i="12" s="1"/>
  <c r="G51" i="12"/>
  <c r="M51" i="12" s="1"/>
  <c r="I51" i="12"/>
  <c r="K51" i="12"/>
  <c r="O51" i="12"/>
  <c r="Q51" i="12"/>
  <c r="V51" i="12"/>
  <c r="G53" i="12"/>
  <c r="G54" i="12"/>
  <c r="I54" i="12"/>
  <c r="I53" i="12" s="1"/>
  <c r="K54" i="12"/>
  <c r="K53" i="12" s="1"/>
  <c r="M54" i="12"/>
  <c r="O54" i="12"/>
  <c r="O53" i="12" s="1"/>
  <c r="Q54" i="12"/>
  <c r="V54" i="12"/>
  <c r="V53" i="12" s="1"/>
  <c r="G56" i="12"/>
  <c r="I56" i="12"/>
  <c r="K56" i="12"/>
  <c r="M56" i="12"/>
  <c r="O56" i="12"/>
  <c r="Q56" i="12"/>
  <c r="V56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Q53" i="12" s="1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8" i="12"/>
  <c r="G67" i="12" s="1"/>
  <c r="I68" i="12"/>
  <c r="I67" i="12" s="1"/>
  <c r="K68" i="12"/>
  <c r="K67" i="12" s="1"/>
  <c r="O68" i="12"/>
  <c r="Q68" i="12"/>
  <c r="Q67" i="12" s="1"/>
  <c r="V68" i="12"/>
  <c r="G69" i="12"/>
  <c r="I69" i="12"/>
  <c r="K69" i="12"/>
  <c r="M69" i="12"/>
  <c r="O69" i="12"/>
  <c r="Q69" i="12"/>
  <c r="V69" i="12"/>
  <c r="V67" i="12" s="1"/>
  <c r="G70" i="12"/>
  <c r="I70" i="12"/>
  <c r="K70" i="12"/>
  <c r="M70" i="12"/>
  <c r="O70" i="12"/>
  <c r="Q70" i="12"/>
  <c r="V70" i="12"/>
  <c r="G74" i="12"/>
  <c r="I74" i="12"/>
  <c r="K74" i="12"/>
  <c r="M74" i="12"/>
  <c r="O74" i="12"/>
  <c r="O67" i="12" s="1"/>
  <c r="Q74" i="12"/>
  <c r="V74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2" i="12"/>
  <c r="I92" i="12"/>
  <c r="K92" i="12"/>
  <c r="M92" i="12"/>
  <c r="O92" i="12"/>
  <c r="Q92" i="12"/>
  <c r="V92" i="12"/>
  <c r="G94" i="12"/>
  <c r="I94" i="12"/>
  <c r="K94" i="12"/>
  <c r="M94" i="12"/>
  <c r="O94" i="12"/>
  <c r="Q94" i="12"/>
  <c r="V94" i="12"/>
  <c r="G97" i="12"/>
  <c r="G96" i="12" s="1"/>
  <c r="I97" i="12"/>
  <c r="I96" i="12" s="1"/>
  <c r="K97" i="12"/>
  <c r="K96" i="12" s="1"/>
  <c r="O97" i="12"/>
  <c r="O96" i="12" s="1"/>
  <c r="Q97" i="12"/>
  <c r="Q96" i="12" s="1"/>
  <c r="V97" i="12"/>
  <c r="G98" i="12"/>
  <c r="M98" i="12" s="1"/>
  <c r="I98" i="12"/>
  <c r="K98" i="12"/>
  <c r="O98" i="12"/>
  <c r="Q98" i="12"/>
  <c r="V98" i="12"/>
  <c r="G102" i="12"/>
  <c r="I102" i="12"/>
  <c r="K102" i="12"/>
  <c r="M102" i="12"/>
  <c r="O102" i="12"/>
  <c r="Q102" i="12"/>
  <c r="V102" i="12"/>
  <c r="G106" i="12"/>
  <c r="I106" i="12"/>
  <c r="K106" i="12"/>
  <c r="M106" i="12"/>
  <c r="O106" i="12"/>
  <c r="Q106" i="12"/>
  <c r="V106" i="12"/>
  <c r="G107" i="12"/>
  <c r="I107" i="12"/>
  <c r="K107" i="12"/>
  <c r="M107" i="12"/>
  <c r="O107" i="12"/>
  <c r="Q107" i="12"/>
  <c r="V107" i="12"/>
  <c r="G110" i="12"/>
  <c r="M110" i="12" s="1"/>
  <c r="I110" i="12"/>
  <c r="K110" i="12"/>
  <c r="O110" i="12"/>
  <c r="Q110" i="12"/>
  <c r="V110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V96" i="12" s="1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I119" i="12"/>
  <c r="K119" i="12"/>
  <c r="M119" i="12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I124" i="12"/>
  <c r="K124" i="12"/>
  <c r="M124" i="12"/>
  <c r="O124" i="12"/>
  <c r="Q124" i="12"/>
  <c r="V124" i="12"/>
  <c r="G127" i="12"/>
  <c r="G126" i="12" s="1"/>
  <c r="I127" i="12"/>
  <c r="I126" i="12" s="1"/>
  <c r="K127" i="12"/>
  <c r="K126" i="12" s="1"/>
  <c r="O127" i="12"/>
  <c r="Q127" i="12"/>
  <c r="Q126" i="12" s="1"/>
  <c r="V127" i="12"/>
  <c r="V126" i="12" s="1"/>
  <c r="G130" i="12"/>
  <c r="I130" i="12"/>
  <c r="K130" i="12"/>
  <c r="M130" i="12"/>
  <c r="O130" i="12"/>
  <c r="Q130" i="12"/>
  <c r="V130" i="12"/>
  <c r="G131" i="12"/>
  <c r="I131" i="12"/>
  <c r="K131" i="12"/>
  <c r="M131" i="12"/>
  <c r="O131" i="12"/>
  <c r="O126" i="12" s="1"/>
  <c r="Q131" i="12"/>
  <c r="V131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6" i="12"/>
  <c r="I136" i="12"/>
  <c r="K136" i="12"/>
  <c r="M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0" i="12"/>
  <c r="I140" i="12"/>
  <c r="K140" i="12"/>
  <c r="M140" i="12"/>
  <c r="O140" i="12"/>
  <c r="Q140" i="12"/>
  <c r="V140" i="12"/>
  <c r="G143" i="12"/>
  <c r="M143" i="12" s="1"/>
  <c r="M142" i="12" s="1"/>
  <c r="I143" i="12"/>
  <c r="I142" i="12" s="1"/>
  <c r="K143" i="12"/>
  <c r="K142" i="12" s="1"/>
  <c r="O143" i="12"/>
  <c r="O142" i="12" s="1"/>
  <c r="Q143" i="12"/>
  <c r="Q142" i="12" s="1"/>
  <c r="V143" i="12"/>
  <c r="V142" i="12" s="1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9" i="12"/>
  <c r="I149" i="12"/>
  <c r="I148" i="12" s="1"/>
  <c r="K149" i="12"/>
  <c r="K148" i="12" s="1"/>
  <c r="M149" i="12"/>
  <c r="O149" i="12"/>
  <c r="O148" i="12" s="1"/>
  <c r="Q149" i="12"/>
  <c r="V149" i="12"/>
  <c r="V148" i="12" s="1"/>
  <c r="G150" i="12"/>
  <c r="I150" i="12"/>
  <c r="K150" i="12"/>
  <c r="M150" i="12"/>
  <c r="O150" i="12"/>
  <c r="Q150" i="12"/>
  <c r="V150" i="12"/>
  <c r="G151" i="12"/>
  <c r="I151" i="12"/>
  <c r="K151" i="12"/>
  <c r="M151" i="12"/>
  <c r="O151" i="12"/>
  <c r="Q151" i="12"/>
  <c r="V151" i="12"/>
  <c r="G152" i="12"/>
  <c r="M152" i="12" s="1"/>
  <c r="I152" i="12"/>
  <c r="K152" i="12"/>
  <c r="O152" i="12"/>
  <c r="Q152" i="12"/>
  <c r="Q148" i="12" s="1"/>
  <c r="V152" i="12"/>
  <c r="G153" i="12"/>
  <c r="M153" i="12" s="1"/>
  <c r="I153" i="12"/>
  <c r="K153" i="12"/>
  <c r="O153" i="12"/>
  <c r="Q153" i="12"/>
  <c r="V153" i="12"/>
  <c r="G154" i="12"/>
  <c r="I154" i="12"/>
  <c r="K154" i="12"/>
  <c r="M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G148" i="12" s="1"/>
  <c r="I156" i="12"/>
  <c r="K156" i="12"/>
  <c r="O156" i="12"/>
  <c r="Q156" i="12"/>
  <c r="V156" i="12"/>
  <c r="G157" i="12"/>
  <c r="I157" i="12"/>
  <c r="K157" i="12"/>
  <c r="M157" i="12"/>
  <c r="O157" i="12"/>
  <c r="Q157" i="12"/>
  <c r="V157" i="12"/>
  <c r="G158" i="12"/>
  <c r="I158" i="12"/>
  <c r="K158" i="12"/>
  <c r="M158" i="12"/>
  <c r="O158" i="12"/>
  <c r="Q158" i="12"/>
  <c r="V158" i="12"/>
  <c r="G159" i="12"/>
  <c r="I159" i="12"/>
  <c r="K159" i="12"/>
  <c r="M159" i="12"/>
  <c r="O159" i="12"/>
  <c r="Q159" i="12"/>
  <c r="V159" i="12"/>
  <c r="G162" i="12"/>
  <c r="I162" i="12"/>
  <c r="K162" i="12"/>
  <c r="K161" i="12" s="1"/>
  <c r="M162" i="12"/>
  <c r="O162" i="12"/>
  <c r="Q162" i="12"/>
  <c r="Q161" i="12" s="1"/>
  <c r="V162" i="12"/>
  <c r="V161" i="12" s="1"/>
  <c r="G163" i="12"/>
  <c r="I163" i="12"/>
  <c r="K163" i="12"/>
  <c r="M163" i="12"/>
  <c r="O163" i="12"/>
  <c r="Q163" i="12"/>
  <c r="V163" i="12"/>
  <c r="G164" i="12"/>
  <c r="G161" i="12" s="1"/>
  <c r="I164" i="12"/>
  <c r="K164" i="12"/>
  <c r="O164" i="12"/>
  <c r="Q164" i="12"/>
  <c r="V164" i="12"/>
  <c r="G165" i="12"/>
  <c r="M165" i="12" s="1"/>
  <c r="I165" i="12"/>
  <c r="I161" i="12" s="1"/>
  <c r="K165" i="12"/>
  <c r="O165" i="12"/>
  <c r="Q165" i="12"/>
  <c r="V165" i="12"/>
  <c r="G166" i="12"/>
  <c r="I166" i="12"/>
  <c r="K166" i="12"/>
  <c r="M166" i="12"/>
  <c r="O166" i="12"/>
  <c r="Q166" i="12"/>
  <c r="V166" i="12"/>
  <c r="G167" i="12"/>
  <c r="I167" i="12"/>
  <c r="K167" i="12"/>
  <c r="M167" i="12"/>
  <c r="O167" i="12"/>
  <c r="Q167" i="12"/>
  <c r="V167" i="12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O161" i="12" s="1"/>
  <c r="Q169" i="12"/>
  <c r="V169" i="12"/>
  <c r="G170" i="12"/>
  <c r="I170" i="12"/>
  <c r="K170" i="12"/>
  <c r="M170" i="12"/>
  <c r="O170" i="12"/>
  <c r="Q170" i="12"/>
  <c r="V170" i="12"/>
  <c r="G171" i="12"/>
  <c r="I171" i="12"/>
  <c r="K171" i="12"/>
  <c r="M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I174" i="12"/>
  <c r="K174" i="12"/>
  <c r="M174" i="12"/>
  <c r="O174" i="12"/>
  <c r="Q174" i="12"/>
  <c r="V174" i="12"/>
  <c r="G175" i="12"/>
  <c r="I175" i="12"/>
  <c r="K175" i="12"/>
  <c r="M175" i="12"/>
  <c r="O175" i="12"/>
  <c r="Q175" i="12"/>
  <c r="V175" i="12"/>
  <c r="G176" i="12"/>
  <c r="I176" i="12"/>
  <c r="K176" i="12"/>
  <c r="M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G179" i="12"/>
  <c r="I179" i="12"/>
  <c r="K179" i="12"/>
  <c r="M179" i="12"/>
  <c r="O179" i="12"/>
  <c r="Q179" i="12"/>
  <c r="V179" i="12"/>
  <c r="G181" i="12"/>
  <c r="G180" i="12" s="1"/>
  <c r="I181" i="12"/>
  <c r="I180" i="12" s="1"/>
  <c r="K181" i="12"/>
  <c r="K180" i="12" s="1"/>
  <c r="O181" i="12"/>
  <c r="Q181" i="12"/>
  <c r="Q180" i="12" s="1"/>
  <c r="V181" i="12"/>
  <c r="V180" i="12" s="1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G184" i="12"/>
  <c r="I184" i="12"/>
  <c r="K184" i="12"/>
  <c r="M184" i="12"/>
  <c r="O184" i="12"/>
  <c r="O180" i="12" s="1"/>
  <c r="Q184" i="12"/>
  <c r="V184" i="12"/>
  <c r="G185" i="12"/>
  <c r="M185" i="12" s="1"/>
  <c r="I185" i="12"/>
  <c r="K185" i="12"/>
  <c r="O185" i="12"/>
  <c r="Q185" i="12"/>
  <c r="V185" i="12"/>
  <c r="G188" i="12"/>
  <c r="I188" i="12"/>
  <c r="K188" i="12"/>
  <c r="M188" i="12"/>
  <c r="O188" i="12"/>
  <c r="Q188" i="12"/>
  <c r="V188" i="12"/>
  <c r="G191" i="12"/>
  <c r="I191" i="12"/>
  <c r="K191" i="12"/>
  <c r="M191" i="12"/>
  <c r="O191" i="12"/>
  <c r="Q191" i="12"/>
  <c r="V191" i="12"/>
  <c r="G194" i="12"/>
  <c r="M194" i="12" s="1"/>
  <c r="I194" i="12"/>
  <c r="K194" i="12"/>
  <c r="O194" i="12"/>
  <c r="Q194" i="12"/>
  <c r="V194" i="12"/>
  <c r="G197" i="12"/>
  <c r="M197" i="12" s="1"/>
  <c r="I197" i="12"/>
  <c r="K197" i="12"/>
  <c r="O197" i="12"/>
  <c r="Q197" i="12"/>
  <c r="V197" i="12"/>
  <c r="G200" i="12"/>
  <c r="I200" i="12"/>
  <c r="K200" i="12"/>
  <c r="M200" i="12"/>
  <c r="O200" i="12"/>
  <c r="Q200" i="12"/>
  <c r="V200" i="12"/>
  <c r="G202" i="12"/>
  <c r="I202" i="12"/>
  <c r="K202" i="12"/>
  <c r="M202" i="12"/>
  <c r="O202" i="12"/>
  <c r="Q202" i="12"/>
  <c r="V202" i="12"/>
  <c r="G204" i="12"/>
  <c r="I204" i="12"/>
  <c r="K204" i="12"/>
  <c r="M204" i="12"/>
  <c r="O204" i="12"/>
  <c r="Q204" i="12"/>
  <c r="V204" i="12"/>
  <c r="G206" i="12"/>
  <c r="I206" i="12"/>
  <c r="I205" i="12" s="1"/>
  <c r="K206" i="12"/>
  <c r="K205" i="12" s="1"/>
  <c r="M206" i="12"/>
  <c r="O206" i="12"/>
  <c r="Q206" i="12"/>
  <c r="Q205" i="12" s="1"/>
  <c r="V206" i="12"/>
  <c r="V205" i="12" s="1"/>
  <c r="G207" i="12"/>
  <c r="I207" i="12"/>
  <c r="K207" i="12"/>
  <c r="M207" i="12"/>
  <c r="O207" i="12"/>
  <c r="Q207" i="12"/>
  <c r="V207" i="12"/>
  <c r="G208" i="12"/>
  <c r="G205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I210" i="12"/>
  <c r="K210" i="12"/>
  <c r="M210" i="12"/>
  <c r="O210" i="12"/>
  <c r="Q210" i="12"/>
  <c r="V210" i="12"/>
  <c r="G211" i="12"/>
  <c r="I211" i="12"/>
  <c r="K211" i="12"/>
  <c r="M211" i="12"/>
  <c r="O211" i="12"/>
  <c r="Q211" i="12"/>
  <c r="V211" i="12"/>
  <c r="G212" i="12"/>
  <c r="I212" i="12"/>
  <c r="K212" i="12"/>
  <c r="M212" i="12"/>
  <c r="O212" i="12"/>
  <c r="Q212" i="12"/>
  <c r="V212" i="12"/>
  <c r="G213" i="12"/>
  <c r="M213" i="12" s="1"/>
  <c r="I213" i="12"/>
  <c r="K213" i="12"/>
  <c r="O213" i="12"/>
  <c r="O205" i="12" s="1"/>
  <c r="Q213" i="12"/>
  <c r="V213" i="12"/>
  <c r="G214" i="12"/>
  <c r="I214" i="12"/>
  <c r="K214" i="12"/>
  <c r="M214" i="12"/>
  <c r="O214" i="12"/>
  <c r="Q214" i="12"/>
  <c r="V214" i="12"/>
  <c r="G215" i="12"/>
  <c r="I215" i="12"/>
  <c r="K215" i="12"/>
  <c r="M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19" i="12"/>
  <c r="I219" i="12"/>
  <c r="K219" i="12"/>
  <c r="M219" i="12"/>
  <c r="O219" i="12"/>
  <c r="Q219" i="12"/>
  <c r="V219" i="12"/>
  <c r="G220" i="12"/>
  <c r="I220" i="12"/>
  <c r="K220" i="12"/>
  <c r="M220" i="12"/>
  <c r="O220" i="12"/>
  <c r="Q220" i="12"/>
  <c r="V220" i="12"/>
  <c r="G222" i="12"/>
  <c r="M222" i="12" s="1"/>
  <c r="I222" i="12"/>
  <c r="K222" i="12"/>
  <c r="O222" i="12"/>
  <c r="Q222" i="12"/>
  <c r="V222" i="12"/>
  <c r="G223" i="12"/>
  <c r="I223" i="12"/>
  <c r="K223" i="12"/>
  <c r="M223" i="12"/>
  <c r="O223" i="12"/>
  <c r="Q223" i="12"/>
  <c r="V223" i="12"/>
  <c r="G224" i="12"/>
  <c r="I224" i="12"/>
  <c r="K224" i="12"/>
  <c r="M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I227" i="12"/>
  <c r="K227" i="12"/>
  <c r="M227" i="12"/>
  <c r="O227" i="12"/>
  <c r="Q227" i="12"/>
  <c r="V227" i="12"/>
  <c r="G228" i="12"/>
  <c r="I228" i="12"/>
  <c r="K228" i="12"/>
  <c r="M228" i="12"/>
  <c r="O228" i="12"/>
  <c r="Q228" i="12"/>
  <c r="V228" i="12"/>
  <c r="G230" i="12"/>
  <c r="M230" i="12" s="1"/>
  <c r="I230" i="12"/>
  <c r="I229" i="12" s="1"/>
  <c r="K230" i="12"/>
  <c r="K229" i="12" s="1"/>
  <c r="O230" i="12"/>
  <c r="O229" i="12" s="1"/>
  <c r="Q230" i="12"/>
  <c r="Q229" i="12" s="1"/>
  <c r="V230" i="12"/>
  <c r="V229" i="12" s="1"/>
  <c r="G231" i="12"/>
  <c r="I231" i="12"/>
  <c r="K231" i="12"/>
  <c r="M231" i="12"/>
  <c r="O231" i="12"/>
  <c r="Q231" i="12"/>
  <c r="V231" i="12"/>
  <c r="G232" i="12"/>
  <c r="I232" i="12"/>
  <c r="K232" i="12"/>
  <c r="M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I238" i="12"/>
  <c r="Q238" i="12"/>
  <c r="V238" i="12"/>
  <c r="G239" i="12"/>
  <c r="I239" i="12"/>
  <c r="K239" i="12"/>
  <c r="K238" i="12" s="1"/>
  <c r="M239" i="12"/>
  <c r="M238" i="12" s="1"/>
  <c r="O239" i="12"/>
  <c r="O238" i="12" s="1"/>
  <c r="Q239" i="12"/>
  <c r="V239" i="12"/>
  <c r="G242" i="12"/>
  <c r="G238" i="12" s="1"/>
  <c r="I242" i="12"/>
  <c r="K242" i="12"/>
  <c r="M242" i="12"/>
  <c r="O242" i="12"/>
  <c r="Q242" i="12"/>
  <c r="V242" i="12"/>
  <c r="G244" i="12"/>
  <c r="I244" i="12"/>
  <c r="K244" i="12"/>
  <c r="K243" i="12" s="1"/>
  <c r="M244" i="12"/>
  <c r="O244" i="12"/>
  <c r="Q244" i="12"/>
  <c r="Q243" i="12" s="1"/>
  <c r="V244" i="12"/>
  <c r="V243" i="12" s="1"/>
  <c r="G245" i="12"/>
  <c r="I245" i="12"/>
  <c r="K245" i="12"/>
  <c r="M245" i="12"/>
  <c r="O245" i="12"/>
  <c r="Q245" i="12"/>
  <c r="V245" i="12"/>
  <c r="G246" i="12"/>
  <c r="G243" i="12" s="1"/>
  <c r="I246" i="12"/>
  <c r="K246" i="12"/>
  <c r="O246" i="12"/>
  <c r="Q246" i="12"/>
  <c r="V246" i="12"/>
  <c r="G247" i="12"/>
  <c r="M247" i="12" s="1"/>
  <c r="I247" i="12"/>
  <c r="I243" i="12" s="1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I249" i="12"/>
  <c r="K249" i="12"/>
  <c r="M249" i="12"/>
  <c r="O249" i="12"/>
  <c r="Q249" i="12"/>
  <c r="V249" i="12"/>
  <c r="G250" i="12"/>
  <c r="I250" i="12"/>
  <c r="K250" i="12"/>
  <c r="M250" i="12"/>
  <c r="O250" i="12"/>
  <c r="Q250" i="12"/>
  <c r="V250" i="12"/>
  <c r="G251" i="12"/>
  <c r="M251" i="12" s="1"/>
  <c r="I251" i="12"/>
  <c r="K251" i="12"/>
  <c r="O251" i="12"/>
  <c r="O243" i="12" s="1"/>
  <c r="Q251" i="12"/>
  <c r="V251" i="12"/>
  <c r="G252" i="12"/>
  <c r="I252" i="12"/>
  <c r="K252" i="12"/>
  <c r="M252" i="12"/>
  <c r="O252" i="12"/>
  <c r="Q252" i="12"/>
  <c r="V252" i="12"/>
  <c r="G253" i="12"/>
  <c r="I253" i="12"/>
  <c r="K253" i="12"/>
  <c r="M253" i="12"/>
  <c r="O253" i="12"/>
  <c r="Q253" i="12"/>
  <c r="V253" i="12"/>
  <c r="G254" i="12"/>
  <c r="M254" i="12" s="1"/>
  <c r="I254" i="12"/>
  <c r="K254" i="12"/>
  <c r="O254" i="12"/>
  <c r="Q254" i="12"/>
  <c r="V254" i="12"/>
  <c r="G255" i="12"/>
  <c r="Q255" i="12"/>
  <c r="G256" i="12"/>
  <c r="M256" i="12" s="1"/>
  <c r="M255" i="12" s="1"/>
  <c r="I256" i="12"/>
  <c r="I255" i="12" s="1"/>
  <c r="K256" i="12"/>
  <c r="K255" i="12" s="1"/>
  <c r="O256" i="12"/>
  <c r="Q256" i="12"/>
  <c r="V256" i="12"/>
  <c r="V255" i="12" s="1"/>
  <c r="G257" i="12"/>
  <c r="I257" i="12"/>
  <c r="K257" i="12"/>
  <c r="M257" i="12"/>
  <c r="O257" i="12"/>
  <c r="Q257" i="12"/>
  <c r="V257" i="12"/>
  <c r="G258" i="12"/>
  <c r="I258" i="12"/>
  <c r="K258" i="12"/>
  <c r="M258" i="12"/>
  <c r="O258" i="12"/>
  <c r="O255" i="12" s="1"/>
  <c r="Q258" i="12"/>
  <c r="V258" i="12"/>
  <c r="O259" i="12"/>
  <c r="Q259" i="12"/>
  <c r="G260" i="12"/>
  <c r="I260" i="12"/>
  <c r="K260" i="12"/>
  <c r="K259" i="12" s="1"/>
  <c r="M260" i="12"/>
  <c r="O260" i="12"/>
  <c r="Q260" i="12"/>
  <c r="V260" i="12"/>
  <c r="V259" i="12" s="1"/>
  <c r="G261" i="12"/>
  <c r="I261" i="12"/>
  <c r="K261" i="12"/>
  <c r="M261" i="12"/>
  <c r="M259" i="12" s="1"/>
  <c r="O261" i="12"/>
  <c r="Q261" i="12"/>
  <c r="V261" i="12"/>
  <c r="G263" i="12"/>
  <c r="M263" i="12" s="1"/>
  <c r="I263" i="12"/>
  <c r="K263" i="12"/>
  <c r="O263" i="12"/>
  <c r="Q263" i="12"/>
  <c r="V263" i="12"/>
  <c r="G265" i="12"/>
  <c r="M265" i="12" s="1"/>
  <c r="I265" i="12"/>
  <c r="I259" i="12" s="1"/>
  <c r="K265" i="12"/>
  <c r="O265" i="12"/>
  <c r="Q265" i="12"/>
  <c r="V265" i="12"/>
  <c r="AE268" i="12"/>
  <c r="AF268" i="12"/>
  <c r="I20" i="1"/>
  <c r="I19" i="1"/>
  <c r="I18" i="1"/>
  <c r="I17" i="1"/>
  <c r="I16" i="1"/>
  <c r="F43" i="1"/>
  <c r="G43" i="1"/>
  <c r="G25" i="1" s="1"/>
  <c r="A25" i="1" s="1"/>
  <c r="A26" i="1" s="1"/>
  <c r="H42" i="1"/>
  <c r="I42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I70" i="1" l="1"/>
  <c r="J69" i="1" s="1"/>
  <c r="G28" i="1"/>
  <c r="G26" i="1"/>
  <c r="G23" i="1"/>
  <c r="M53" i="12"/>
  <c r="M229" i="12"/>
  <c r="M148" i="12"/>
  <c r="M19" i="12"/>
  <c r="G229" i="12"/>
  <c r="G142" i="12"/>
  <c r="G19" i="12"/>
  <c r="G259" i="12"/>
  <c r="M246" i="12"/>
  <c r="M243" i="12" s="1"/>
  <c r="M208" i="12"/>
  <c r="M205" i="12" s="1"/>
  <c r="M164" i="12"/>
  <c r="M161" i="12" s="1"/>
  <c r="M97" i="12"/>
  <c r="M96" i="12" s="1"/>
  <c r="M41" i="12"/>
  <c r="M40" i="12" s="1"/>
  <c r="M181" i="12"/>
  <c r="M180" i="12" s="1"/>
  <c r="M156" i="12"/>
  <c r="M127" i="12"/>
  <c r="M126" i="12" s="1"/>
  <c r="M68" i="12"/>
  <c r="M67" i="12" s="1"/>
  <c r="M16" i="12"/>
  <c r="M8" i="12" s="1"/>
  <c r="I21" i="1"/>
  <c r="I39" i="1"/>
  <c r="I43" i="1" s="1"/>
  <c r="J65" i="1" l="1"/>
  <c r="J57" i="1"/>
  <c r="J67" i="1"/>
  <c r="J62" i="1"/>
  <c r="J53" i="1"/>
  <c r="J56" i="1"/>
  <c r="J61" i="1"/>
  <c r="J64" i="1"/>
  <c r="J54" i="1"/>
  <c r="J68" i="1"/>
  <c r="J59" i="1"/>
  <c r="J60" i="1"/>
  <c r="J55" i="1"/>
  <c r="J58" i="1"/>
  <c r="J63" i="1"/>
  <c r="J66" i="1"/>
  <c r="A23" i="1"/>
  <c r="J39" i="1"/>
  <c r="J43" i="1" s="1"/>
  <c r="J42" i="1"/>
  <c r="J41" i="1"/>
  <c r="J70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8C75073-B8CF-4C09-892D-0FA6991A57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908EF15-820C-4F0A-AA92-2F377BD8B7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<sst xmlns="http://schemas.openxmlformats.org/spreadsheetml/2006/main" count="1915" uniqueCount="566">
  <si>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</si>
  <si>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</si>
  <si>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</si>
  <si>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</si>
  <si>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</si>
  <si>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</si>
  <si>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</si>
  <si>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</si>
  <si>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</si>
  <si>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</si>
  <si>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</si>
  <si>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</si>
  <si>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</si>
  <si>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</si>
  <si>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</si>
  <si>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</si>
  <si>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</si>
  <si>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</si>
  <si>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</si>
  <si>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</si>
  <si>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</si>
  <si>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</si>
  <si>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</si>
  <si>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</si>
  <si>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</si>
  <si>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</si>
  <si>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</si>
  <si>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</si>
  <si>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</si>
  <si>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</si>
  <si>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</si>
  <si>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</si>
  <si>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</si>
  <si>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</si>
  <si>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</si>
  <si>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</si>
  <si>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</si>
  <si>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</si>
  <si>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</si>
  <si>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</si>
  <si>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</si>
  <si>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</si>
  <si>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</si>
  <si>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D.1.4.1</t>
  </si>
  <si>
    <t>Vytápění a ohřev TV</t>
  </si>
  <si>
    <t>SO 01</t>
  </si>
  <si>
    <t>Domov mládeže</t>
  </si>
  <si>
    <t>Objekt:</t>
  </si>
  <si>
    <t>Rozpočet:</t>
  </si>
  <si>
    <t>240627</t>
  </si>
  <si>
    <t>Rekonstrukce kotelny objektu Tyršova 129, ISŠ Slavkov u Brna</t>
  </si>
  <si>
    <t>Integrovaná střední škola Slavkov u Brna, příspěvková organizace</t>
  </si>
  <si>
    <t>Tyršova 479</t>
  </si>
  <si>
    <t>Slavkov u Brna</t>
  </si>
  <si>
    <t>68401</t>
  </si>
  <si>
    <t>49408381</t>
  </si>
  <si>
    <t>CZ49408381</t>
  </si>
  <si>
    <t>Stavba</t>
  </si>
  <si>
    <t>Stavební objekt</t>
  </si>
  <si>
    <t>Celkem za stavbu</t>
  </si>
  <si>
    <t>CZK</t>
  </si>
  <si>
    <t>#POPS</t>
  </si>
  <si>
    <t>Popis stavby: 240627 - Rekonstrukce kotelny objektu Tyršova 129, ISŠ Slavkov u Brna</t>
  </si>
  <si>
    <t>#POPO</t>
  </si>
  <si>
    <t>Popis objektu: SO 01 - Domov mládeže</t>
  </si>
  <si>
    <t>#POPR</t>
  </si>
  <si>
    <t>Popis rozpočtu: D.1.4.1 - Vytápění a ohřev TV</t>
  </si>
  <si>
    <t>Rekapitulace dílů</t>
  </si>
  <si>
    <t>Typ dílu</t>
  </si>
  <si>
    <t>700</t>
  </si>
  <si>
    <t>HZS - hodinové zúčtovací sazby</t>
  </si>
  <si>
    <t>700B</t>
  </si>
  <si>
    <t>Demontáže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</si>
  <si>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</si>
  <si>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</si>
  <si>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</si>
  <si>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</si>
  <si>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</si>
  <si>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</si>
  <si>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</si>
  <si>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</si>
  <si>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</si>
  <si>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</si>
  <si>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731</t>
  </si>
  <si>
    <t>Kotelny</t>
  </si>
  <si>
    <t>731-1</t>
  </si>
  <si>
    <t>Odtah spalin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</si>
  <si>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</si>
  <si>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</si>
  <si>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</si>
  <si>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</si>
  <si>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</si>
  <si>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</si>
  <si>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</si>
  <si>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</si>
  <si>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</si>
  <si>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</si>
  <si>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M22.I</t>
  </si>
  <si>
    <t>Montáž sdělovací a zabezp. techniky - systém IRC</t>
  </si>
  <si>
    <t>M36</t>
  </si>
  <si>
    <t>Montáže měřících a regulačních zařízení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</si>
  <si>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</si>
  <si>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</si>
  <si>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</si>
  <si>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</si>
  <si>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</si>
  <si>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</si>
  <si>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</si>
  <si>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</si>
  <si>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</si>
  <si>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</si>
  <si>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</si>
  <si>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</si>
  <si>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</si>
  <si>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</si>
  <si>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</si>
  <si>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</si>
  <si>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</si>
  <si>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</si>
  <si>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</si>
  <si>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</si>
  <si>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</si>
  <si>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</si>
  <si>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</si>
  <si>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</si>
  <si>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</si>
  <si>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</si>
  <si>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</si>
  <si>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</si>
  <si>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</si>
  <si>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</si>
  <si>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</si>
  <si>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732339991R00</t>
  </si>
  <si>
    <t>Revize expanzní tlakové nádoby do 50 l</t>
  </si>
  <si>
    <t>kus</t>
  </si>
  <si>
    <t>Vlastní</t>
  </si>
  <si>
    <t>Indiv</t>
  </si>
  <si>
    <t>Práce</t>
  </si>
  <si>
    <t>Běžná</t>
  </si>
  <si>
    <t>POL1_</t>
  </si>
  <si>
    <t>732339993R00</t>
  </si>
  <si>
    <t>Nádoby expanzní tlakové Zkoušky a revize revize expanzní tlakové nádoby do 500 l</t>
  </si>
  <si>
    <t>800-731</t>
  </si>
  <si>
    <t>RTS 24/ I</t>
  </si>
  <si>
    <t>R01</t>
  </si>
  <si>
    <t>Uvedení úpravny do provozu,  zaškolení obsluhy</t>
  </si>
  <si>
    <t>kpl</t>
  </si>
  <si>
    <t>POL1_1</t>
  </si>
  <si>
    <t>R02</t>
  </si>
  <si>
    <t>Uvedení kotlů do provozu, zaškolení obsluhy</t>
  </si>
  <si>
    <t>R03</t>
  </si>
  <si>
    <t>Výchozí revize</t>
  </si>
  <si>
    <t>904      R01</t>
  </si>
  <si>
    <t>Hzs-zkousky v ramci montaz.praci, Komplexni vyzkouseni</t>
  </si>
  <si>
    <t>h</t>
  </si>
  <si>
    <t>Prav.M</t>
  </si>
  <si>
    <t>HZS</t>
  </si>
  <si>
    <t>POL10_0</t>
  </si>
  <si>
    <t>904      R02</t>
  </si>
  <si>
    <t>Hzs-zkousky v ramci montaz.praci, Topná zkouška</t>
  </si>
  <si>
    <t>904     R03</t>
  </si>
  <si>
    <t>Hzs-zkousky v ramci montaz.praci, Napuštění systému upravenou vodou, odvzdušnění</t>
  </si>
  <si>
    <t>hod</t>
  </si>
  <si>
    <t>904     R04</t>
  </si>
  <si>
    <t>Hzs-zkousky v ramci montaz.praci, Koordinace s ost.profesemi (ZTI, VZT, MaR+elektro)</t>
  </si>
  <si>
    <t>909      R00</t>
  </si>
  <si>
    <t>Hzs-nezmeritelne stavebni prace</t>
  </si>
  <si>
    <t>POL10_</t>
  </si>
  <si>
    <t>722130801R00</t>
  </si>
  <si>
    <t>Demontáž potrubí z ocelových trubek závitových do DN 25</t>
  </si>
  <si>
    <t>m</t>
  </si>
  <si>
    <t>800-721</t>
  </si>
  <si>
    <t>723120804R00</t>
  </si>
  <si>
    <t>Demontáž potrubí svařovaného z trubek závitových do DN 25</t>
  </si>
  <si>
    <t>přípojka plyn. kotlů : 6</t>
  </si>
  <si>
    <t>VV</t>
  </si>
  <si>
    <t>733120819R00</t>
  </si>
  <si>
    <t>Demontáž potrubí z ocelových trubek hladkých přes 38 do D 60,3</t>
  </si>
  <si>
    <t>731200829R50</t>
  </si>
  <si>
    <t>Demontáž kotle ocel.,kapal./plyn, do 150 kW</t>
  </si>
  <si>
    <t>731391812R00</t>
  </si>
  <si>
    <t>Vypouštění vody z kotlů do kanalizace samospádem, o výhřevné ploše kotlů přes 5 do 10 m2</t>
  </si>
  <si>
    <t>764454803RSP</t>
  </si>
  <si>
    <t>Demontáž odvodu spalin</t>
  </si>
  <si>
    <t>732110811R00</t>
  </si>
  <si>
    <t>Demontáž rozdělovačů a sběračů do DN 100</t>
  </si>
  <si>
    <t>732420813R00</t>
  </si>
  <si>
    <t>Demontáž čerpadel oběhových spirálních(do potrubí) DN 50</t>
  </si>
  <si>
    <t>73232081EN00</t>
  </si>
  <si>
    <t>Odpojení expanzních nádob od rozvodů potrubí</t>
  </si>
  <si>
    <t>73233910EN00</t>
  </si>
  <si>
    <t>Demontáž expanzní nádoby</t>
  </si>
  <si>
    <t>732349102D00</t>
  </si>
  <si>
    <t>Demontáž anuloidu</t>
  </si>
  <si>
    <t>734200822R00</t>
  </si>
  <si>
    <t>Demontáž závitových armatur se dvěma závity, přes 1/2 do G 1"</t>
  </si>
  <si>
    <t>734200823R00</t>
  </si>
  <si>
    <t>Demontáž závitových armatur se dvěma závity, přes 1 do G 6/4"</t>
  </si>
  <si>
    <t>734200824R00</t>
  </si>
  <si>
    <t>Demontáž závitových armatur se dvěma závity, přes 6/4 do G 2"</t>
  </si>
  <si>
    <t>734420811R00</t>
  </si>
  <si>
    <t>Demontáž tlakoměrů se spodním přípojením</t>
  </si>
  <si>
    <t>734410811R00</t>
  </si>
  <si>
    <t>Demontáž teploměrů přímých a rohových</t>
  </si>
  <si>
    <t>731890802R00</t>
  </si>
  <si>
    <t>Vnitrostaveništní přemístění demontovaných hmot umístěných ve výšce (hloubce) přes 6 do 12 m</t>
  </si>
  <si>
    <t>t</t>
  </si>
  <si>
    <t>POL1_7</t>
  </si>
  <si>
    <t>kotelen vodorovně 100 m, umístěných ve výšce (hloubce)</t>
  </si>
  <si>
    <t>SPI</t>
  </si>
  <si>
    <t>979981101RO0</t>
  </si>
  <si>
    <t>Kontejner, přistavení na 24 h, odvoz a likvidace, suť bez příměsí, kapacita 3 t</t>
  </si>
  <si>
    <t>Přesun suti</t>
  </si>
  <si>
    <t>POL8_</t>
  </si>
  <si>
    <t>722182001RT2</t>
  </si>
  <si>
    <t>Montáž tepelné izolace potrubí samolepicí spoj a příčné stažení páskou, do DN 25</t>
  </si>
  <si>
    <t>2+6</t>
  </si>
  <si>
    <t>722182004RT2</t>
  </si>
  <si>
    <t>Montáž tepelné izolace potrubí samolepicí spoj a příčné stažení páskou, přes DN 25 do DN 40</t>
  </si>
  <si>
    <t>16+8</t>
  </si>
  <si>
    <t>722182098KPL</t>
  </si>
  <si>
    <t>Příplatek za montáž izolačních tvarovek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</si>
  <si>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</si>
  <si>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</si>
  <si>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SPCM</t>
  </si>
  <si>
    <t>Specifikace</t>
  </si>
  <si>
    <t>POL3_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</si>
  <si>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</si>
  <si>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</si>
  <si>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</si>
  <si>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</si>
  <si>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631547318R</t>
  </si>
  <si>
    <t>pouzdro potrubní řezané; minerální vlákno; povrchová úprava Al fólie se skelnou mřížkou; vnitřní průměr 54,0 mm; tl. izolace 50,0 mm; provozní teplota  do 250 °C; tepelná vodivost (10°C) 0,0330 W/mK; tepelná vodivost (50°C) 0,037 W/mK</t>
  </si>
  <si>
    <t>28323361R</t>
  </si>
  <si>
    <t>páska spojovací Al, PE; samolepicí; jednostranně; spoj parotěsný; š = 50,0 mm; l = 100 m</t>
  </si>
  <si>
    <t>998713102R00</t>
  </si>
  <si>
    <t>Přesun hmot pro izolace tepelné v objektech výšky do 12 m</t>
  </si>
  <si>
    <t>800-713</t>
  </si>
  <si>
    <t>Přesun hmot</t>
  </si>
  <si>
    <t>POL7_7</t>
  </si>
  <si>
    <t>50 m vodorovně</t>
  </si>
  <si>
    <t>721170955R00</t>
  </si>
  <si>
    <t>Opravy odpadního potrubí novodurového vsazení odbočky do potrubí hrdlového, D 110 mm</t>
  </si>
  <si>
    <t>Včetně pomocného lešení o výšce podlahy do 1900 mm a pro zatížení do 1,5 kPa.</t>
  </si>
  <si>
    <t>POP</t>
  </si>
  <si>
    <t>722172743R00</t>
  </si>
  <si>
    <t>Potrubí z plastických hmot z trub PP-RCT, D 25 mm, s 2,8 mm, S 3,2, polyfúzně svařované, bez zednických výpomocí</t>
  </si>
  <si>
    <t>včetně tvarovek, bez zednických výpomocí</t>
  </si>
  <si>
    <t>Potrubí včetně tvarovek bez zednických výpomocí.</t>
  </si>
  <si>
    <t>odvod kondenzátu : 14</t>
  </si>
  <si>
    <t>721194103R00</t>
  </si>
  <si>
    <t>Zřízení přípojek na potrubí D 32 mm, materiál ve specifikaci</t>
  </si>
  <si>
    <t>vyvedení a upevnění odpadních výpustek,</t>
  </si>
  <si>
    <t>721290111R00</t>
  </si>
  <si>
    <t>Zkouška těsnosti kanalizace v objektech vodou, DN 125</t>
  </si>
  <si>
    <t>721290NEB</t>
  </si>
  <si>
    <t>Neutralizační box vč. neutralizačního granulátu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</si>
  <si>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</si>
  <si>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</si>
  <si>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</si>
  <si>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722131932R00</t>
  </si>
  <si>
    <t>Opravy vodovodního potrubí závitového propojení dosavadního potrubí, DN 20</t>
  </si>
  <si>
    <t>722131934R00</t>
  </si>
  <si>
    <t>Opravy vodovodního potrubí závitového propojení dosavadního potrubí, DN 32</t>
  </si>
  <si>
    <t>722172731R00</t>
  </si>
  <si>
    <t>Potrubí z plastických hmot polypropylenové potrubí PP-R, D 20 mm, s 3,4 mm, PN 20, polyfúzně svařované, bez zednických výpomocí</t>
  </si>
  <si>
    <t>722172713R00</t>
  </si>
  <si>
    <t>Potrubí z plastických hmot polypropylenové potrubí PP-R, D 32 mm, s 4,4 mm, PN 16, polyfúzně svařované, bez zednických výpomocí</t>
  </si>
  <si>
    <t>722181215RT7</t>
  </si>
  <si>
    <t>Izolace vodovodního potrubí návleková z trubic z pěnového polyetylenu, tloušťka stěny 25 mm, d 22 mm</t>
  </si>
  <si>
    <t>V položce je kalkulována dodávka izolační trubice, spon a lepicí pásky.</t>
  </si>
  <si>
    <t>722181213RU2</t>
  </si>
  <si>
    <t>Izolace vodovodního potrubí návleková z trubic z pěnového polyetylenu, tloušťka stěny 13 mm, d 35 mm</t>
  </si>
  <si>
    <t>722181215RU2</t>
  </si>
  <si>
    <t>Izolace vodovodního potrubí návleková z trubic z pěnového polyetylenu, tloušťka stěny 25 mm, d 35 mm</t>
  </si>
  <si>
    <t>722190901R00</t>
  </si>
  <si>
    <t>Uzavření nebo otevření vodovodního potrubí při opravě</t>
  </si>
  <si>
    <t>včetně vypuštění a napuštění,</t>
  </si>
  <si>
    <t>722237624R00</t>
  </si>
  <si>
    <t>Ventil zpětný ventil, vnitřní-vnitřní závit, DN 32, PN 10, mosaz</t>
  </si>
  <si>
    <t>722237122R00</t>
  </si>
  <si>
    <t>Kohout kulový, mosazný, vnitřní-vnitřní závit, DN 20, PN 42, včetně dodávky materiálu</t>
  </si>
  <si>
    <t>722237124R00</t>
  </si>
  <si>
    <t>Kohout kulový, mosazný, vnitřní-vnitřní závit, DN 32, PN 35, včetně dodávky materiálu</t>
  </si>
  <si>
    <t>722280106R00</t>
  </si>
  <si>
    <t>Tlakové zkoušky vodovodního potrubí do DN 32</t>
  </si>
  <si>
    <t>Včetně dodávky vody, uzavření a zabezpečení konců potrubí.</t>
  </si>
  <si>
    <t>8+14</t>
  </si>
  <si>
    <t>722290234R00</t>
  </si>
  <si>
    <t>Proplach a dezinfekce vodovodního potrubí do DN 80</t>
  </si>
  <si>
    <t>Včetně dodání desinfekčního prostředku.</t>
  </si>
  <si>
    <t>998722102R00</t>
  </si>
  <si>
    <t>Přesun hmot pro vnitřní vodovod v objektech výšky do 12 m</t>
  </si>
  <si>
    <t>vodorovně do 50 m</t>
  </si>
  <si>
    <t>723      T00</t>
  </si>
  <si>
    <t>Hzs-nezměřitelné práce a přípomoci při montáži plynovodu</t>
  </si>
  <si>
    <t>723120204R00</t>
  </si>
  <si>
    <t>Potrubí z trubek černých závitových svařovaných DN 25</t>
  </si>
  <si>
    <t>bezešvých ČSN 42 0250 a běžných ČSN 42 5710 - jakost 11353.0,</t>
  </si>
  <si>
    <t>Potrubí včetně tvarovek a zednických výpomocí.</t>
  </si>
  <si>
    <t>723120206R00</t>
  </si>
  <si>
    <t>Potrubí z trubek černých závitových svařovaných DN 40</t>
  </si>
  <si>
    <t>723150342R00</t>
  </si>
  <si>
    <t>Zhotovení redukce kováním 1DN, DN 40/25</t>
  </si>
  <si>
    <t>723185115R00</t>
  </si>
  <si>
    <t xml:space="preserve">Potrubí ohebné vlnovcové  nerezové, DN 25, spojované šroubením se svěracím kroužkem </t>
  </si>
  <si>
    <t>včetně tvarovek, bez zednických výpomocí,</t>
  </si>
  <si>
    <t>2*0,5</t>
  </si>
  <si>
    <t>723190204R00</t>
  </si>
  <si>
    <t>Přípojka plynovodu z trubek závitových, černých, DN 25</t>
  </si>
  <si>
    <t>soubor</t>
  </si>
  <si>
    <t>Včetně vyvedení a upevnění výpustek.</t>
  </si>
  <si>
    <t>pl.kotle : 2</t>
  </si>
  <si>
    <t>723190901R00</t>
  </si>
  <si>
    <t>Opravy plynovodního potrubí doplňkové práce  uzavření nebo otevření plynového potrubí při opravách</t>
  </si>
  <si>
    <t>723190907R00</t>
  </si>
  <si>
    <t>Opravy plynovodního potrubí doplňkové práce  odvzdušnění a napuštění plynového potrubí</t>
  </si>
  <si>
    <t>6+4</t>
  </si>
  <si>
    <t>723190909R00</t>
  </si>
  <si>
    <t>Opravy plynovodního potrubí doplňkové práce  neúřední tlaková zkouška dosavadního potrubí</t>
  </si>
  <si>
    <t>723190916R00</t>
  </si>
  <si>
    <t>Opravy plynovodního potrubí navaření odbočky na potrubí  DN 40</t>
  </si>
  <si>
    <t>734421130RPL</t>
  </si>
  <si>
    <t>Tlakoměr deformační 0-5kPa plynový, D 160</t>
  </si>
  <si>
    <t>723229102R00</t>
  </si>
  <si>
    <t>Montáž armatur plynovodních s jedním závitem G 1/2"</t>
  </si>
  <si>
    <t>723239102R00</t>
  </si>
  <si>
    <t>Montáž plynovodních armatur se dvěma závity  , G 3/4"</t>
  </si>
  <si>
    <t>551310172R</t>
  </si>
  <si>
    <t>kohout kulový vzorkovací; pro plyn; přímý; PN 5; 1/2 "</t>
  </si>
  <si>
    <t>42237024.AR</t>
  </si>
  <si>
    <t>kohout kulový F-F vnitřní-vnitřní závit; pro plyn; PN 1; 3/4 "; ovládání páčka</t>
  </si>
  <si>
    <t>POL3_7</t>
  </si>
  <si>
    <t>998723102R00</t>
  </si>
  <si>
    <t>Přesun hmot pro vnitřní plynovod v objektech výšky do 12 m</t>
  </si>
  <si>
    <t>722190222R00</t>
  </si>
  <si>
    <t>Přípojka vodovodní pro pevné připojení z ocelových závitových pozinkovaných běžných trubek 11 353.0, pro pevné připojení, DN 20</t>
  </si>
  <si>
    <t>Montáž/dopojení úpravny : 1</t>
  </si>
  <si>
    <t>724231125R00</t>
  </si>
  <si>
    <t>Příslušenství domovních vodáren měřící  manometr (tlakoměr)  vodotěsný  B 3382 V, D100</t>
  </si>
  <si>
    <t>732339104R00</t>
  </si>
  <si>
    <t>Nádoby expanzní tlakové Montáž nádob expanzních tlakových o obsahu 50 l</t>
  </si>
  <si>
    <t>20 l : 1</t>
  </si>
  <si>
    <t>732429113R00</t>
  </si>
  <si>
    <t>Čerpadla teplovodní Montáž čerpadel teplovodních oběhových spirálních DN 50</t>
  </si>
  <si>
    <t>734255135R00</t>
  </si>
  <si>
    <t>Ventil pojistný závitový 6,0 bar, mosazný, DN 25, vnitřní-vnitřní závit, včetně dodávky materiálu</t>
  </si>
  <si>
    <t>426401372560</t>
  </si>
  <si>
    <t>Čerpadlo elektronické s proměnlivými otáčkami  32-60, G 2", max dopravní výška, max. průtok 3,4 m3/hod, 180, nerezové</t>
  </si>
  <si>
    <t>43632402DKL</t>
  </si>
  <si>
    <t>Úpravna vody</t>
  </si>
  <si>
    <t>436324-991</t>
  </si>
  <si>
    <t>Příslušenství úpravny vody - filtrační náplň úpravny</t>
  </si>
  <si>
    <t>48466606R</t>
  </si>
  <si>
    <t>Nádoba expanzní s membránou; provedení: stojaté; objem = 50 l; v = 604 mm; d = 409 mm; připojení: G 1"; max. provozní tlak = 10 bar</t>
  </si>
  <si>
    <t>55111120R</t>
  </si>
  <si>
    <t>Příslušenství expanzní nádoby - uzavírací armatura G 3/4" se zajištěním a vypouštěním</t>
  </si>
  <si>
    <t>998724102R00</t>
  </si>
  <si>
    <t>Přesun hmot pro strojní vybavení v objektech výšky do 12 m</t>
  </si>
  <si>
    <t>POL7_</t>
  </si>
  <si>
    <t>731249312R00</t>
  </si>
  <si>
    <t>Montáž ocelových kotlů do 50 kW (100 kW) závěsných turbo bez TUV, odkouření</t>
  </si>
  <si>
    <t>484174049K</t>
  </si>
  <si>
    <t>Závěsný kondenzační kotel, jmenovitý tepelný výkon 49 kW</t>
  </si>
  <si>
    <t>484174-991</t>
  </si>
  <si>
    <t>Příslušenství kotle - regulační sada pro řízení 2 kotlů v kaskáte, umožňuje řízení 2 směšovananých okruhu a přípravu TUV</t>
  </si>
  <si>
    <t>998731102R00</t>
  </si>
  <si>
    <t>Přesun hmot pro kotelny umístěné ve výšce (hloubce) do 12 m</t>
  </si>
  <si>
    <t>731990001</t>
  </si>
  <si>
    <t>Montáž odkouření, včetně stavebních přípomocí a pomocného lešení</t>
  </si>
  <si>
    <t>731412169W01</t>
  </si>
  <si>
    <t>Hlavice koaxiální 80/125 - pro svislý odtah</t>
  </si>
  <si>
    <t>731412169W02</t>
  </si>
  <si>
    <t>Koleno D80/125/90 s revizním otvorem</t>
  </si>
  <si>
    <t>731412169W03</t>
  </si>
  <si>
    <t>Trubka souosá 80/125 1m prodloužení</t>
  </si>
  <si>
    <t>731412169W04</t>
  </si>
  <si>
    <t>Krycí manžeta bílá D125</t>
  </si>
  <si>
    <t>731412169W05</t>
  </si>
  <si>
    <t>Pateční koleno D80 s kotvením</t>
  </si>
  <si>
    <t>731412169W07</t>
  </si>
  <si>
    <t>Trubka s hrdlem 2m D80</t>
  </si>
  <si>
    <t>731412169W08</t>
  </si>
  <si>
    <t>Trubka s hrdlem 1m D80</t>
  </si>
  <si>
    <t>731412169W09</t>
  </si>
  <si>
    <t>Komínová hlavice D80</t>
  </si>
  <si>
    <t>731412169W10</t>
  </si>
  <si>
    <t>Distanční objímka D80</t>
  </si>
  <si>
    <t>998731202R00</t>
  </si>
  <si>
    <t>732119191R00</t>
  </si>
  <si>
    <t>Rozdělovače a sběrače dodávka těles ve specifikaci  tělěs rozdělovačů a sběračů o délce 1 m, DN 100</t>
  </si>
  <si>
    <t>732119291R00</t>
  </si>
  <si>
    <t>Rozdělovače a sběrače dodávka těles ve specifikaci  příplatek k ceně za montáž každých dalších i započaytých 0,5 m délky tělěsa, DN 100</t>
  </si>
  <si>
    <t>732199100R00</t>
  </si>
  <si>
    <t>Montáž orientačních štítků bez dodávky orientačního štítku</t>
  </si>
  <si>
    <t>732219302R00</t>
  </si>
  <si>
    <t>Montáž ohříváků vody zásobníkových stojatých, kombinovaných, do 300 l</t>
  </si>
  <si>
    <t>732299101R00</t>
  </si>
  <si>
    <t>Topná tělesa elektrická montáž topných těles elektrických pro přímý ohřev kapalin</t>
  </si>
  <si>
    <t>732339110R00</t>
  </si>
  <si>
    <t>Nádoby expanzní tlakové Montáž nádob expanzních tlakových o obsahu 400 l</t>
  </si>
  <si>
    <t>732349102R00</t>
  </si>
  <si>
    <t>Nádoby válcové tlakové Montáž anuloidu II - průtok 8 m3/hod</t>
  </si>
  <si>
    <t>732429112R00</t>
  </si>
  <si>
    <t>Čerpadla teplovodní Montáž čerpadel teplovodních oběhových spirálních DN 40</t>
  </si>
  <si>
    <t>484816039R</t>
  </si>
  <si>
    <t>RS KOMBI rozdělovač, 3 větve, včetně izolace a konzole</t>
  </si>
  <si>
    <t>28399901R</t>
  </si>
  <si>
    <t>štítek orientační</t>
  </si>
  <si>
    <t>4843875353E</t>
  </si>
  <si>
    <t>Ohřívač vody zásobníkový nepřímotopný stacionární, výměníky pro TUV  z externího zdroje, objem 300 l, výkon výměníku 65 kW, max. teplota TUV 95 °C</t>
  </si>
  <si>
    <t>5415300R</t>
  </si>
  <si>
    <t>Příslušenství ohřívače - elektrická šroubovací patrona 6 kW</t>
  </si>
  <si>
    <t>405417050NTC</t>
  </si>
  <si>
    <t>Příslušenství ohřívače - teplotní čidlo/ snímač ohřívače vody 8m</t>
  </si>
  <si>
    <t>48466211R</t>
  </si>
  <si>
    <t>Nádoba expanzní s membránou; provedení: stojaté; objem = 300 l; v = 1 092 mm; d = 634 mm; připojení: R 1"; max. provozní tlak = 6 bar</t>
  </si>
  <si>
    <t>55123112R</t>
  </si>
  <si>
    <t>Příslušenství expanzní nádoby - kulový kohout 1" se zajištěním a vypouštěním</t>
  </si>
  <si>
    <t>4848165102R</t>
  </si>
  <si>
    <t xml:space="preserve">vyrovnávač tlaku hydraulický; odděluje otopnou soustavu od kotlového okruhu bez zásahu hydraulické stability kotlového okruhu; tepelná izolace z PUR pěny s vnější Al úpravou; připojení přírubové včetně protipřírub; průtok 8,00 m3/h; průměr tělesa D 159 mm; d hrdla = 76 mm; výška 1200 mm - včetně nohou </t>
  </si>
  <si>
    <t>4264014332100</t>
  </si>
  <si>
    <t>Čerpadlo elektronické s proměnlivými otáčkami přírubové  32-100, max. dopravní výška 10m, max. průtok 12,7 m3/hod</t>
  </si>
  <si>
    <t>998732102R00</t>
  </si>
  <si>
    <t>Přesun hmot pro strojovny v objektech výšky do 12 m</t>
  </si>
  <si>
    <t>733113115R00</t>
  </si>
  <si>
    <t>Potrubí z trubek závitových příplatek k ceně za zhotovení přípojky z ocelových trubek závitových,  ,  , DN 25</t>
  </si>
  <si>
    <t>733113116R00</t>
  </si>
  <si>
    <t>Potrubí z trubek závitových příplatek k ceně za zhotovení přípojky z ocelových trubek závitových,  ,  , DN 32</t>
  </si>
  <si>
    <t>733113117R00</t>
  </si>
  <si>
    <t>Potrubí z trubek závitových příplatek k ceně za zhotovení přípojky z ocelových trubek závitových,  ,  , DN 40</t>
  </si>
  <si>
    <t>733113118R00</t>
  </si>
  <si>
    <t>Potrubí z trubek závitových příplatek k ceně za zhotovení přípojky z ocelových trubek závitových,  ,  , DN 50</t>
  </si>
  <si>
    <t>733151215R00</t>
  </si>
  <si>
    <t>Potrubí z trubek ocelových vně pozinkovaných pro průmysl spojované lisováním vnější průměr D 28 mm, tl. stěny 1,5 mm</t>
  </si>
  <si>
    <t>733151216R00</t>
  </si>
  <si>
    <t>Potrubí z trubek ocelových vně pozinkovaných pro průmysl spojované lisováním vnější průměr D 35 mm, tl. stěny 1,5 mm</t>
  </si>
  <si>
    <t>733151217R00</t>
  </si>
  <si>
    <t>Potrubí z trubek ocelových vně pozinkovaných pro průmysl spojované lisováním vnější průměr D 42 mm, tl. stěny 1,5 mm</t>
  </si>
  <si>
    <t>733151218R00</t>
  </si>
  <si>
    <t>Potrubí z trubek ocelových vně pozinkovaných pro průmysl spojované lisováním vnější průměr D 54 mm, tl. stěny 1,5 mm</t>
  </si>
  <si>
    <t>733190106R00</t>
  </si>
  <si>
    <t>Tlakové zkoušky potrubí ocelových závitových, plastových, měděných do DN 32</t>
  </si>
  <si>
    <t>733190107R00</t>
  </si>
  <si>
    <t>Tlakové zkoušky potrubí ocelových závitových, plastových, měděných přes DN 32 do DN 40</t>
  </si>
  <si>
    <t>733190108R00</t>
  </si>
  <si>
    <t>Tlakové zkoušky potrubí ocelových závitových, plastových, měděných přes DN 40 do DN 50</t>
  </si>
  <si>
    <t>998733103R00</t>
  </si>
  <si>
    <t>Přesun hmot pro rozvody potrubí v objektech výšky do 24 m</t>
  </si>
  <si>
    <t>734173212R00</t>
  </si>
  <si>
    <t>Přírubové spoje PN 0,6/I MPa, DN 32, včetně dodávky materiálu</t>
  </si>
  <si>
    <t>734173214R00</t>
  </si>
  <si>
    <t>Přírubový spoj PN 0,6/I MPa, DN 50, včetně dodávky materiálu</t>
  </si>
  <si>
    <t>734215132R00</t>
  </si>
  <si>
    <t>Ventil automatický, odvzdušňovací, mosazný, PN 14, DN 10, včetně dodávky materiálu</t>
  </si>
  <si>
    <t>734235120R00</t>
  </si>
  <si>
    <t>Kohout kulový, mosazný, DN 10, PN 42, vnitřní-vnitřní,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</si>
  <si>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</si>
  <si>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</si>
  <si>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</si>
  <si>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</si>
  <si>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734235126R00</t>
  </si>
  <si>
    <t>Kohout kulový, mosazný, DN 50, PN 35, vnitřní-vnitřní, včetně dodávky materiálu</t>
  </si>
  <si>
    <t>734245124R00</t>
  </si>
  <si>
    <t>Ventil zpětný, mosazný, DN 32, PN 10, vnitřní-vnitřní závit, včetně dodávky materiálu</t>
  </si>
  <si>
    <t>734245125R00</t>
  </si>
  <si>
    <t>Ventil zpětný, mosazný, DN 40, PN 10, vnitřní-vnitřní závit, včetně dodávky materiálu</t>
  </si>
  <si>
    <t>734255131R00</t>
  </si>
  <si>
    <t>Ventil pojistný závitový 2,5 bar, mosazný, DN 25, vnitřní-vnitřní závit, včetně dodávky materiálu</t>
  </si>
  <si>
    <t>734261224R00</t>
  </si>
  <si>
    <t>Šroubení topenářské, přímé, mosazné, DN 20, PN 10, včetně dodávky materiálu</t>
  </si>
  <si>
    <t>734261226R00</t>
  </si>
  <si>
    <t>Šroubení topenářské, přímé, mosazné, DN 32, PN 10, včetně dodávky materiálu</t>
  </si>
  <si>
    <t>734209116R00</t>
  </si>
  <si>
    <t>Montáž závitové armatury se dvěma závity, G 5/4", bez dodávky materiálu</t>
  </si>
  <si>
    <t>734209124R00</t>
  </si>
  <si>
    <t>Montáž závitové armatury se třemi závity, G 3/4", bez dodávky materiálu</t>
  </si>
  <si>
    <t>422185103R</t>
  </si>
  <si>
    <t>armatura regulační ventil čtyřcestný se servopohonem, 3/4", Kv 6; PN 10; T +5 až + 110°C; napájení 230 V, 50 Hz; IP 32; pro MIX 3, MIX 4 a kotlové sestavy do 5/4", doba otevření 120 s, úhel otevření 90°; materiál mosaz OT 58</t>
  </si>
  <si>
    <t>kvs = 4 : 2</t>
  </si>
  <si>
    <t>551200187R</t>
  </si>
  <si>
    <t>Filtr magnetický separační 5/4"</t>
  </si>
  <si>
    <t>734291113R00</t>
  </si>
  <si>
    <t>Kohout kulový, napouštěcí a vypouštěcí, mosazný, DN 15, PN 10, včetně dodávky materiálu</t>
  </si>
  <si>
    <t>734295215R00</t>
  </si>
  <si>
    <t>Filtr mosazný, DN 40, PN 20, vnitřní-vnitřní závit, včetně dodávky materiálu</t>
  </si>
  <si>
    <t>734295214R00</t>
  </si>
  <si>
    <t>Filtr mosazný, DN 32, PN 20, vnitřní-vnitřní závit, včetně dodávky materiálu</t>
  </si>
  <si>
    <t>734413132R00</t>
  </si>
  <si>
    <t>Teploměr s jímkou D 80 mm, délka jímky 50 mm, T = 0 až 120°C, včetně dodávky materiálu</t>
  </si>
  <si>
    <t>734421160R00</t>
  </si>
  <si>
    <t>Tlakoměr deformační 0-10 MPa č. 03322, D 100, včetně dodávky materiálu</t>
  </si>
  <si>
    <t>998734103R00</t>
  </si>
  <si>
    <t>Přesun hmot pro armatury v objektech výšky do 4 m</t>
  </si>
  <si>
    <t>767995101R00</t>
  </si>
  <si>
    <t>Výroba a montáž atypických kovovových doplňků staveb hmotnosti do 5 kg</t>
  </si>
  <si>
    <t>kg</t>
  </si>
  <si>
    <t>800-767</t>
  </si>
  <si>
    <t>767995102R00</t>
  </si>
  <si>
    <t>Výroba a montáž atypických kovovových doplňků staveb hmotnosti přes 5 do 10 kg</t>
  </si>
  <si>
    <t>55399994.AR</t>
  </si>
  <si>
    <t>výrobek kovový jednoduchý kotevní</t>
  </si>
  <si>
    <t>Kotvy, úhelníky, atyp. prvky : 5</t>
  </si>
  <si>
    <t>55399994R</t>
  </si>
  <si>
    <t>výrobek kovový zámečnický, atypický</t>
  </si>
  <si>
    <t>Kotvy, úhelníky apod.atypické výrobky : 10</t>
  </si>
  <si>
    <t>998767102R00</t>
  </si>
  <si>
    <t>Přesun hmot pro kovové stavební doplňk. konstrukce v objektech výšky do 12 m</t>
  </si>
  <si>
    <t>783424340R00</t>
  </si>
  <si>
    <t>Nátěry potrubí a armatur syntetické potrubí, do DN 50 mm, dvojnásobné s 1x emailováním a základním nátěrem</t>
  </si>
  <si>
    <t>800-783</t>
  </si>
  <si>
    <t>na vzduchu schnoucí</t>
  </si>
  <si>
    <t>plynové potrubí : 10</t>
  </si>
  <si>
    <t>783220010RAC</t>
  </si>
  <si>
    <t>Nátěry kovových doplňkových konstrukcí syntetické dvojnásobý krycí s emailováním</t>
  </si>
  <si>
    <t>m2</t>
  </si>
  <si>
    <t>AP-PSV</t>
  </si>
  <si>
    <t>Agregovaná položka</t>
  </si>
  <si>
    <t>POL2_</t>
  </si>
  <si>
    <t>210R2200</t>
  </si>
  <si>
    <t>Uzemnění plynovodu, vodivé propojení, včetně dodávky svorky ST 02 na potrubí</t>
  </si>
  <si>
    <t>kpl.</t>
  </si>
  <si>
    <t>210010002RU3</t>
  </si>
  <si>
    <t>Montáž trubky ohebné, z PVC, uložené pod omítku, vnější průměr 20 mm, mech. pevnost 750 N/5 cm, včetně dodávky materiálu</t>
  </si>
  <si>
    <t>M21</t>
  </si>
  <si>
    <t>210810045RT1</t>
  </si>
  <si>
    <t>Montáž kabelu CYKY 750 V, 3 x 1,5 mm2, pevně uloženého, včetně dodávky kabelu</t>
  </si>
  <si>
    <t>220-001</t>
  </si>
  <si>
    <t>Notebook</t>
  </si>
  <si>
    <t>220-002</t>
  </si>
  <si>
    <t>Kombinovaný modul pro připojení systému PT41 přes síť Ethernet nebo WiFi</t>
  </si>
  <si>
    <t>220-003</t>
  </si>
  <si>
    <t>Termoelektrický pohon</t>
  </si>
  <si>
    <t>220-004</t>
  </si>
  <si>
    <t>Rozšiřující řídící jednotka pro regulaci dalších 8 místností</t>
  </si>
  <si>
    <t>220-006</t>
  </si>
  <si>
    <t>Datový kabel</t>
  </si>
  <si>
    <t>220-007</t>
  </si>
  <si>
    <t>Lišta kabelová</t>
  </si>
  <si>
    <t>222619131R00</t>
  </si>
  <si>
    <t xml:space="preserve">Topná zkouška (72 hod), protokol o uskutečnění TZ, grafy </t>
  </si>
  <si>
    <t>34195</t>
  </si>
  <si>
    <t>Drobný elektroinstalační materiál</t>
  </si>
  <si>
    <t>360-001</t>
  </si>
  <si>
    <t>Regulace RS 2.2.1 RS 221</t>
  </si>
  <si>
    <t>360-002</t>
  </si>
  <si>
    <t>Poruchová signalizace</t>
  </si>
  <si>
    <t>360-003</t>
  </si>
  <si>
    <t>Čidlo úniku plynu</t>
  </si>
  <si>
    <t>005121 R</t>
  </si>
  <si>
    <t>Zařízení staveniště</t>
  </si>
  <si>
    <t>Soubor</t>
  </si>
  <si>
    <t>VRN</t>
  </si>
  <si>
    <t>POL99_2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</si>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</sst>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Si+Gos/dd12YSFDinnFI3YLPctJ1aHic247z3+iT2cFe2VKWeTMlVcD6gsQqpXo7InacJBKikrYGofkV2X/ayw==" saltValue="6uuTHDwwn0y5dZ3BdW5te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E14" sqref="E1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5">
      <c r="A4" s="108">
        <v>2220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5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5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5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5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SUMIF(F53:F69,A16,I53:I69)+SUMIF(F53:F69,"PSU",I53:I69)</f>
        <v>0</v>
      </c>
      <c r="J16" s="85"/>
    </row>
    <row r="17" spans="1:10" ht="23.25" customHeight="1" x14ac:dyDescent="0.25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SUMIF(F53:F69,A17,I53:I69)</f>
        <v>0</v>
      </c>
      <c r="J17" s="85"/>
    </row>
    <row r="18" spans="1:10" ht="23.25" customHeight="1" x14ac:dyDescent="0.25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SUMIF(F53:F69,A18,I53:I69)</f>
        <v>0</v>
      </c>
      <c r="J18" s="85"/>
    </row>
    <row r="19" spans="1:10" ht="23.25" customHeight="1" x14ac:dyDescent="0.25">
      <c r="A19" s="198" t="s">
        <v>101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SUMIF(F53:F69,A19,I53:I69)</f>
        <v>0</v>
      </c>
      <c r="J19" s="85"/>
    </row>
    <row r="20" spans="1:10" ht="23.25" customHeight="1" x14ac:dyDescent="0.25">
      <c r="A20" s="198" t="s">
        <v>102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SUMIF(F53:F69,A20,I53:I69)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5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5">
      <c r="A39" s="138">
        <v>1</v>
      </c>
      <c r="B39" s="148" t="s">
        <v>57</v>
      </c>
      <c r="C39" s="149"/>
      <c r="D39" s="149"/>
      <c r="E39" s="149"/>
      <c r="F39" s="150">
        <f>'SO 01 D.1.4.1 Pol'!AE268</f>
        <v>0</v>
      </c>
      <c r="G39" s="151">
        <f>'SO 01 D.1.4.1 Pol'!AF268</f>
        <v>0</v>
      </c>
      <c r="H39" s="152">
        <f>(F39*SazbaDPH1/100)+(G39*SazbaDPH2/100)</f>
        <v>0</v>
      </c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5">
      <c r="A40" s="138">
        <v>2</v>
      </c>
      <c r="B40" s="154"/>
      <c r="C40" s="155" t="s">
        <v>58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5">
      <c r="A41" s="138">
        <v>2</v>
      </c>
      <c r="B41" s="154" t="s">
        <v>45</v>
      </c>
      <c r="C41" s="155" t="s">
        <v>46</v>
      </c>
      <c r="D41" s="155"/>
      <c r="E41" s="155"/>
      <c r="F41" s="156">
        <f>'SO 01 D.1.4.1 Pol'!AE268</f>
        <v>0</v>
      </c>
      <c r="G41" s="157">
        <f>'SO 01 D.1.4.1 Pol'!AF268</f>
        <v>0</v>
      </c>
      <c r="H41" s="157">
        <f>(F41*SazbaDPH1/100)+(G41*SazbaDPH2/100)</f>
        <v>0</v>
      </c>
      <c r="I41" s="157">
        <f>F41+G41+H41</f>
        <v>0</v>
      </c>
      <c r="J41" s="158" t="str">
        <f>IF(_xlfn.SINGLE(CenaCelkemVypocet)=0,"",I41/_xlfn.SINGLE(CenaCelkemVypocet)*100)</f>
        <v/>
      </c>
    </row>
    <row r="42" spans="1:10" ht="25.5" hidden="1" customHeight="1" x14ac:dyDescent="0.25">
      <c r="A42" s="138">
        <v>3</v>
      </c>
      <c r="B42" s="159" t="s">
        <v>43</v>
      </c>
      <c r="C42" s="149" t="s">
        <v>44</v>
      </c>
      <c r="D42" s="149"/>
      <c r="E42" s="149"/>
      <c r="F42" s="160">
        <f>'SO 01 D.1.4.1 Pol'!AE268</f>
        <v>0</v>
      </c>
      <c r="G42" s="152">
        <f>'SO 01 D.1.4.1 Pol'!AF268</f>
        <v>0</v>
      </c>
      <c r="H42" s="152">
        <f>(F42*SazbaDPH1/100)+(G42*SazbaDPH2/100)</f>
        <v>0</v>
      </c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5">
      <c r="A43" s="138"/>
      <c r="B43" s="161" t="s">
        <v>59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5">
      <c r="A45" t="s">
        <v>61</v>
      </c>
      <c r="B45" t="s">
        <v>62</v>
      </c>
    </row>
    <row r="46" spans="1:10" x14ac:dyDescent="0.25">
      <c r="A46" t="s">
        <v>63</v>
      </c>
      <c r="B46" t="s">
        <v>64</v>
      </c>
    </row>
    <row r="47" spans="1:10" x14ac:dyDescent="0.25">
      <c r="A47" t="s">
        <v>65</v>
      </c>
      <c r="B47" t="s">
        <v>66</v>
      </c>
    </row>
    <row r="50" spans="1:10" ht="15.6" x14ac:dyDescent="0.3">
      <c r="B50" s="177" t="s">
        <v>67</v>
      </c>
    </row>
    <row r="52" spans="1:10" ht="25.5" customHeight="1" x14ac:dyDescent="0.25">
      <c r="A52" s="179"/>
      <c r="B52" s="182" t="s">
        <v>17</v>
      </c>
      <c r="C52" s="182" t="s">
        <v>5</v>
      </c>
      <c r="D52" s="183"/>
      <c r="E52" s="183"/>
      <c r="F52" s="184" t="s">
        <v>68</v>
      </c>
      <c r="G52" s="184"/>
      <c r="H52" s="184"/>
      <c r="I52" s="184" t="s">
        <v>29</v>
      </c>
      <c r="J52" s="184" t="s">
        <v>0</v>
      </c>
    </row>
    <row r="53" spans="1:10" ht="36.75" customHeight="1" x14ac:dyDescent="0.25">
      <c r="A53" s="180"/>
      <c r="B53" s="185" t="s">
        <v>69</v>
      </c>
      <c r="C53" s="186" t="s">
        <v>70</v>
      </c>
      <c r="D53" s="187"/>
      <c r="E53" s="187"/>
      <c r="F53" s="194" t="s">
        <v>25</v>
      </c>
      <c r="G53" s="195"/>
      <c r="H53" s="195"/>
      <c r="I53" s="195">
        <f>'SO 01 D.1.4.1 Pol'!G8</f>
        <v>0</v>
      </c>
      <c r="J53" s="191" t="str">
        <f>IF(I70=0,"",I53/I70*100)</f>
        <v/>
      </c>
    </row>
    <row r="54" spans="1:10" ht="36.75" customHeight="1" x14ac:dyDescent="0.25">
      <c r="A54" s="180"/>
      <c r="B54" s="185" t="s">
        <v>71</v>
      </c>
      <c r="C54" s="186" t="s">
        <v>72</v>
      </c>
      <c r="D54" s="187"/>
      <c r="E54" s="187"/>
      <c r="F54" s="194" t="s">
        <v>25</v>
      </c>
      <c r="G54" s="195"/>
      <c r="H54" s="195"/>
      <c r="I54" s="195">
        <f>'SO 01 D.1.4.1 Pol'!G19</f>
        <v>0</v>
      </c>
      <c r="J54" s="191" t="str">
        <f>IF(I70=0,"",I54/I70*100)</f>
        <v/>
      </c>
    </row>
    <row r="55" spans="1:10" ht="36.75" customHeight="1" x14ac:dyDescent="0.25">
      <c r="A55" s="180"/>
      <c r="B55" s="185" t="s">
        <v>73</v>
      </c>
      <c r="C55" s="186" t="s">
        <v>74</v>
      </c>
      <c r="D55" s="187"/>
      <c r="E55" s="187"/>
      <c r="F55" s="194" t="s">
        <v>25</v>
      </c>
      <c r="G55" s="195"/>
      <c r="H55" s="195"/>
      <c r="I55" s="195">
        <f>'SO 01 D.1.4.1 Pol'!G40</f>
        <v>0</v>
      </c>
      <c r="J55" s="191" t="str">
        <f>IF(I70=0,"",I55/I70*100)</f>
        <v/>
      </c>
    </row>
    <row r="56" spans="1:10" ht="36.75" customHeight="1" x14ac:dyDescent="0.25">
      <c r="A56" s="180"/>
      <c r="B56" s="185" t="s">
        <v>75</v>
      </c>
      <c r="C56" s="186" t="s">
        <v>76</v>
      </c>
      <c r="D56" s="187"/>
      <c r="E56" s="187"/>
      <c r="F56" s="194" t="s">
        <v>25</v>
      </c>
      <c r="G56" s="195"/>
      <c r="H56" s="195"/>
      <c r="I56" s="195">
        <f>'SO 01 D.1.4.1 Pol'!G53</f>
        <v>0</v>
      </c>
      <c r="J56" s="191" t="str">
        <f>IF(I70=0,"",I56/I70*100)</f>
        <v/>
      </c>
    </row>
    <row r="57" spans="1:10" ht="36.75" customHeight="1" x14ac:dyDescent="0.25">
      <c r="A57" s="180"/>
      <c r="B57" s="185" t="s">
        <v>77</v>
      </c>
      <c r="C57" s="186" t="s">
        <v>78</v>
      </c>
      <c r="D57" s="187"/>
      <c r="E57" s="187"/>
      <c r="F57" s="194" t="s">
        <v>25</v>
      </c>
      <c r="G57" s="195"/>
      <c r="H57" s="195"/>
      <c r="I57" s="195">
        <f>'SO 01 D.1.4.1 Pol'!G67</f>
        <v>0</v>
      </c>
      <c r="J57" s="191" t="str">
        <f>IF(I70=0,"",I57/I70*100)</f>
        <v/>
      </c>
    </row>
    <row r="58" spans="1:10" ht="36.75" customHeight="1" x14ac:dyDescent="0.25">
      <c r="A58" s="180"/>
      <c r="B58" s="185" t="s">
        <v>79</v>
      </c>
      <c r="C58" s="186" t="s">
        <v>80</v>
      </c>
      <c r="D58" s="187"/>
      <c r="E58" s="187"/>
      <c r="F58" s="194" t="s">
        <v>25</v>
      </c>
      <c r="G58" s="195"/>
      <c r="H58" s="195"/>
      <c r="I58" s="195">
        <f>'SO 01 D.1.4.1 Pol'!G96</f>
        <v>0</v>
      </c>
      <c r="J58" s="191" t="str">
        <f>IF(I70=0,"",I58/I70*100)</f>
        <v/>
      </c>
    </row>
    <row r="59" spans="1:10" ht="36.75" customHeight="1" x14ac:dyDescent="0.25">
      <c r="A59" s="180"/>
      <c r="B59" s="185" t="s">
        <v>81</v>
      </c>
      <c r="C59" s="186" t="s">
        <v>82</v>
      </c>
      <c r="D59" s="187"/>
      <c r="E59" s="187"/>
      <c r="F59" s="194" t="s">
        <v>25</v>
      </c>
      <c r="G59" s="195"/>
      <c r="H59" s="195"/>
      <c r="I59" s="195">
        <f>'SO 01 D.1.4.1 Pol'!G126</f>
        <v>0</v>
      </c>
      <c r="J59" s="191" t="str">
        <f>IF(I70=0,"",I59/I70*100)</f>
        <v/>
      </c>
    </row>
    <row r="60" spans="1:10" ht="36.75" customHeight="1" x14ac:dyDescent="0.25">
      <c r="A60" s="180"/>
      <c r="B60" s="185" t="s">
        <v>83</v>
      </c>
      <c r="C60" s="186" t="s">
        <v>84</v>
      </c>
      <c r="D60" s="187"/>
      <c r="E60" s="187"/>
      <c r="F60" s="194" t="s">
        <v>25</v>
      </c>
      <c r="G60" s="195"/>
      <c r="H60" s="195"/>
      <c r="I60" s="195">
        <f>'SO 01 D.1.4.1 Pol'!G142</f>
        <v>0</v>
      </c>
      <c r="J60" s="191" t="str">
        <f>IF(I70=0,"",I60/I70*100)</f>
        <v/>
      </c>
    </row>
    <row r="61" spans="1:10" ht="36.75" customHeight="1" x14ac:dyDescent="0.25">
      <c r="A61" s="180"/>
      <c r="B61" s="185" t="s">
        <v>85</v>
      </c>
      <c r="C61" s="186" t="s">
        <v>86</v>
      </c>
      <c r="D61" s="187"/>
      <c r="E61" s="187"/>
      <c r="F61" s="194" t="s">
        <v>25</v>
      </c>
      <c r="G61" s="195"/>
      <c r="H61" s="195"/>
      <c r="I61" s="195">
        <f>'SO 01 D.1.4.1 Pol'!G148</f>
        <v>0</v>
      </c>
      <c r="J61" s="191" t="str">
        <f>IF(I70=0,"",I61/I70*100)</f>
        <v/>
      </c>
    </row>
    <row r="62" spans="1:10" ht="36.75" customHeight="1" x14ac:dyDescent="0.25">
      <c r="A62" s="180"/>
      <c r="B62" s="185" t="s">
        <v>87</v>
      </c>
      <c r="C62" s="186" t="s">
        <v>88</v>
      </c>
      <c r="D62" s="187"/>
      <c r="E62" s="187"/>
      <c r="F62" s="194" t="s">
        <v>25</v>
      </c>
      <c r="G62" s="195"/>
      <c r="H62" s="195"/>
      <c r="I62" s="195">
        <f>'SO 01 D.1.4.1 Pol'!G161</f>
        <v>0</v>
      </c>
      <c r="J62" s="191" t="str">
        <f>IF(I70=0,"",I62/I70*100)</f>
        <v/>
      </c>
    </row>
    <row r="63" spans="1:10" ht="36.75" customHeight="1" x14ac:dyDescent="0.25">
      <c r="A63" s="180"/>
      <c r="B63" s="185" t="s">
        <v>89</v>
      </c>
      <c r="C63" s="186" t="s">
        <v>90</v>
      </c>
      <c r="D63" s="187"/>
      <c r="E63" s="187"/>
      <c r="F63" s="194" t="s">
        <v>25</v>
      </c>
      <c r="G63" s="195"/>
      <c r="H63" s="195"/>
      <c r="I63" s="195">
        <f>'SO 01 D.1.4.1 Pol'!G180</f>
        <v>0</v>
      </c>
      <c r="J63" s="191" t="str">
        <f>IF(I70=0,"",I63/I70*100)</f>
        <v/>
      </c>
    </row>
    <row r="64" spans="1:10" ht="36.75" customHeight="1" x14ac:dyDescent="0.25">
      <c r="A64" s="180"/>
      <c r="B64" s="185" t="s">
        <v>91</v>
      </c>
      <c r="C64" s="186" t="s">
        <v>92</v>
      </c>
      <c r="D64" s="187"/>
      <c r="E64" s="187"/>
      <c r="F64" s="194" t="s">
        <v>25</v>
      </c>
      <c r="G64" s="195"/>
      <c r="H64" s="195"/>
      <c r="I64" s="195">
        <f>'SO 01 D.1.4.1 Pol'!G205</f>
        <v>0</v>
      </c>
      <c r="J64" s="191" t="str">
        <f>IF(I70=0,"",I64/I70*100)</f>
        <v/>
      </c>
    </row>
    <row r="65" spans="1:10" ht="36.75" customHeight="1" x14ac:dyDescent="0.25">
      <c r="A65" s="180"/>
      <c r="B65" s="185" t="s">
        <v>93</v>
      </c>
      <c r="C65" s="186" t="s">
        <v>94</v>
      </c>
      <c r="D65" s="187"/>
      <c r="E65" s="187"/>
      <c r="F65" s="194" t="s">
        <v>25</v>
      </c>
      <c r="G65" s="195"/>
      <c r="H65" s="195"/>
      <c r="I65" s="195">
        <f>'SO 01 D.1.4.1 Pol'!G229</f>
        <v>0</v>
      </c>
      <c r="J65" s="191" t="str">
        <f>IF(I70=0,"",I65/I70*100)</f>
        <v/>
      </c>
    </row>
    <row r="66" spans="1:10" ht="36.75" customHeight="1" x14ac:dyDescent="0.25">
      <c r="A66" s="180"/>
      <c r="B66" s="185" t="s">
        <v>95</v>
      </c>
      <c r="C66" s="186" t="s">
        <v>96</v>
      </c>
      <c r="D66" s="187"/>
      <c r="E66" s="187"/>
      <c r="F66" s="194" t="s">
        <v>25</v>
      </c>
      <c r="G66" s="195"/>
      <c r="H66" s="195"/>
      <c r="I66" s="195">
        <f>'SO 01 D.1.4.1 Pol'!G238</f>
        <v>0</v>
      </c>
      <c r="J66" s="191" t="str">
        <f>IF(I70=0,"",I66/I70*100)</f>
        <v/>
      </c>
    </row>
    <row r="67" spans="1:10" ht="36.75" customHeight="1" x14ac:dyDescent="0.25">
      <c r="A67" s="180"/>
      <c r="B67" s="185" t="s">
        <v>97</v>
      </c>
      <c r="C67" s="186" t="s">
        <v>98</v>
      </c>
      <c r="D67" s="187"/>
      <c r="E67" s="187"/>
      <c r="F67" s="194" t="s">
        <v>26</v>
      </c>
      <c r="G67" s="195"/>
      <c r="H67" s="195"/>
      <c r="I67" s="195">
        <f>'SO 01 D.1.4.1 Pol'!G243</f>
        <v>0</v>
      </c>
      <c r="J67" s="191" t="str">
        <f>IF(I70=0,"",I67/I70*100)</f>
        <v/>
      </c>
    </row>
    <row r="68" spans="1:10" ht="36.75" customHeight="1" x14ac:dyDescent="0.25">
      <c r="A68" s="180"/>
      <c r="B68" s="185" t="s">
        <v>99</v>
      </c>
      <c r="C68" s="186" t="s">
        <v>100</v>
      </c>
      <c r="D68" s="187"/>
      <c r="E68" s="187"/>
      <c r="F68" s="194" t="s">
        <v>26</v>
      </c>
      <c r="G68" s="195"/>
      <c r="H68" s="195"/>
      <c r="I68" s="195">
        <f>'SO 01 D.1.4.1 Pol'!G255</f>
        <v>0</v>
      </c>
      <c r="J68" s="191" t="str">
        <f>IF(I70=0,"",I68/I70*100)</f>
        <v/>
      </c>
    </row>
    <row r="69" spans="1:10" ht="36.75" customHeight="1" x14ac:dyDescent="0.25">
      <c r="A69" s="180"/>
      <c r="B69" s="185" t="s">
        <v>101</v>
      </c>
      <c r="C69" s="186" t="s">
        <v>27</v>
      </c>
      <c r="D69" s="187"/>
      <c r="E69" s="187"/>
      <c r="F69" s="194" t="s">
        <v>101</v>
      </c>
      <c r="G69" s="195"/>
      <c r="H69" s="195"/>
      <c r="I69" s="195">
        <f>'SO 01 D.1.4.1 Pol'!G259</f>
        <v>0</v>
      </c>
      <c r="J69" s="191" t="str">
        <f>IF(I70=0,"",I69/I70*100)</f>
        <v/>
      </c>
    </row>
    <row r="70" spans="1:10" ht="25.5" customHeight="1" x14ac:dyDescent="0.25">
      <c r="A70" s="181"/>
      <c r="B70" s="188" t="s">
        <v>1</v>
      </c>
      <c r="C70" s="189"/>
      <c r="D70" s="190"/>
      <c r="E70" s="190"/>
      <c r="F70" s="196"/>
      <c r="G70" s="197"/>
      <c r="H70" s="197"/>
      <c r="I70" s="197">
        <f>SUM(I53:I69)</f>
        <v>0</v>
      </c>
      <c r="J70" s="192">
        <f>SUM(J53:J69)</f>
        <v>0</v>
      </c>
    </row>
    <row r="71" spans="1:10" x14ac:dyDescent="0.25">
      <c r="F71" s="137"/>
      <c r="G71" s="137"/>
      <c r="H71" s="137"/>
      <c r="I71" s="137"/>
      <c r="J71" s="193"/>
    </row>
    <row r="72" spans="1:10" x14ac:dyDescent="0.25">
      <c r="F72" s="137"/>
      <c r="G72" s="137"/>
      <c r="H72" s="137"/>
      <c r="I72" s="137"/>
      <c r="J72" s="193"/>
    </row>
    <row r="73" spans="1:10" x14ac:dyDescent="0.25">
      <c r="F73" s="137"/>
      <c r="G73" s="137"/>
      <c r="H73" s="137"/>
      <c r="I73" s="137"/>
      <c r="J73" s="193"/>
    </row>
  </sheetData>
  <sheetProtection algorithmName="SHA-512" hashValue="i9hTB0r8B+XaFG+dm1s1YAL23KB6i48Cp1Guuw6xyvR2uT2CcDWifY8q4NzqwQ6ZhOAMAK5nu6bACBM4O60ZUg==" saltValue="72f63ZAYTAbClyFuZCWqp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8:E68"/>
    <mergeCell ref="C69:E69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Hf1tF6jFzBi9d3IkSuCJjVRU7et5lB5D8HI+D/jDwYKifbffu4ccbV5IxkELK8jsJv+/y+0kbkgRwlWFCj3LxA==" saltValue="GgXZ0Yk8qoNrTy4qOM7hH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5514-0843-4296-8621-4144E8BDCB8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103</v>
      </c>
      <c r="B1" s="199"/>
      <c r="C1" s="199"/>
      <c r="D1" s="199"/>
      <c r="E1" s="199"/>
      <c r="F1" s="199"/>
      <c r="G1" s="199"/>
      <c r="AG1" t="s">
        <v>104</v>
      </c>
    </row>
    <row r="2" spans="1:60" ht="25.05" customHeight="1" x14ac:dyDescent="0.25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105</v>
      </c>
    </row>
    <row r="3" spans="1:60" ht="25.05" customHeight="1" x14ac:dyDescent="0.25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105</v>
      </c>
      <c r="AG3" t="s">
        <v>106</v>
      </c>
    </row>
    <row r="4" spans="1:60" ht="25.05" customHeight="1" x14ac:dyDescent="0.25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107</v>
      </c>
    </row>
    <row r="5" spans="1:60" x14ac:dyDescent="0.25">
      <c r="D5" s="10"/>
    </row>
    <row r="6" spans="1:60" ht="39.6" x14ac:dyDescent="0.25">
      <c r="A6" s="210" t="s">
        <v>108</v>
      </c>
      <c r="B6" s="212" t="s">
        <v>109</v>
      </c>
      <c r="C6" s="212" t="s">
        <v>110</v>
      </c>
      <c r="D6" s="211" t="s">
        <v>111</v>
      </c>
      <c r="E6" s="210" t="s">
        <v>112</v>
      </c>
      <c r="F6" s="209" t="s">
        <v>113</v>
      </c>
      <c r="G6" s="210" t="s">
        <v>29</v>
      </c>
      <c r="H6" s="213" t="s">
        <v>30</v>
      </c>
      <c r="I6" s="213" t="s">
        <v>114</v>
      </c>
      <c r="J6" s="213" t="s">
        <v>31</v>
      </c>
      <c r="K6" s="213" t="s">
        <v>115</v>
      </c>
      <c r="L6" s="213" t="s">
        <v>116</v>
      </c>
      <c r="M6" s="213" t="s">
        <v>117</v>
      </c>
      <c r="N6" s="213" t="s">
        <v>118</v>
      </c>
      <c r="O6" s="213" t="s">
        <v>119</v>
      </c>
      <c r="P6" s="213" t="s">
        <v>120</v>
      </c>
      <c r="Q6" s="213" t="s">
        <v>121</v>
      </c>
      <c r="R6" s="213" t="s">
        <v>122</v>
      </c>
      <c r="S6" s="213" t="s">
        <v>123</v>
      </c>
      <c r="T6" s="213" t="s">
        <v>124</v>
      </c>
      <c r="U6" s="213" t="s">
        <v>125</v>
      </c>
      <c r="V6" s="213" t="s">
        <v>126</v>
      </c>
      <c r="W6" s="213" t="s">
        <v>127</v>
      </c>
      <c r="X6" s="213" t="s">
        <v>128</v>
      </c>
      <c r="Y6" s="213" t="s">
        <v>129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5">
      <c r="A8" s="230" t="s">
        <v>130</v>
      </c>
      <c r="B8" s="231" t="s">
        <v>69</v>
      </c>
      <c r="C8" s="257" t="s">
        <v>70</v>
      </c>
      <c r="D8" s="232"/>
      <c r="E8" s="233"/>
      <c r="F8" s="234"/>
      <c r="G8" s="234">
        <f>SUMIF(AG9:AG18,"&lt;&gt;NOR",G9:G18)</f>
        <v>0</v>
      </c>
      <c r="H8" s="234"/>
      <c r="I8" s="234">
        <f>SUM(I9:I18)</f>
        <v>0</v>
      </c>
      <c r="J8" s="234"/>
      <c r="K8" s="234">
        <f>SUM(K9:K18)</f>
        <v>0</v>
      </c>
      <c r="L8" s="234"/>
      <c r="M8" s="234">
        <f>SUM(M9:M18)</f>
        <v>0</v>
      </c>
      <c r="N8" s="233"/>
      <c r="O8" s="233">
        <f>SUM(O9:O18)</f>
        <v>0</v>
      </c>
      <c r="P8" s="233"/>
      <c r="Q8" s="233">
        <f>SUM(Q9:Q18)</f>
        <v>0</v>
      </c>
      <c r="R8" s="234"/>
      <c r="S8" s="234"/>
      <c r="T8" s="235"/>
      <c r="U8" s="229"/>
      <c r="V8" s="229">
        <f>SUM(V9:V18)</f>
        <v>124.02</v>
      </c>
      <c r="W8" s="229"/>
      <c r="X8" s="229"/>
      <c r="Y8" s="229"/>
      <c r="AG8" t="s">
        <v>131</v>
      </c>
    </row>
    <row r="9" spans="1:60" outlineLevel="1" x14ac:dyDescent="0.25">
      <c r="A9" s="244">
        <v>1</v>
      </c>
      <c r="B9" s="245" t="s">
        <v>132</v>
      </c>
      <c r="C9" s="258" t="s">
        <v>133</v>
      </c>
      <c r="D9" s="246" t="s">
        <v>134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135</v>
      </c>
      <c r="T9" s="250" t="s">
        <v>136</v>
      </c>
      <c r="U9" s="225">
        <v>2.0099999999999998</v>
      </c>
      <c r="V9" s="225">
        <f>ROUND(E9*U9,2)</f>
        <v>2.0099999999999998</v>
      </c>
      <c r="W9" s="225"/>
      <c r="X9" s="225" t="s">
        <v>137</v>
      </c>
      <c r="Y9" s="225" t="s">
        <v>138</v>
      </c>
      <c r="Z9" s="214"/>
      <c r="AA9" s="214"/>
      <c r="AB9" s="214"/>
      <c r="AC9" s="214"/>
      <c r="AD9" s="214"/>
      <c r="AE9" s="214"/>
      <c r="AF9" s="214"/>
      <c r="AG9" s="214" t="s">
        <v>139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44">
        <v>2</v>
      </c>
      <c r="B10" s="245" t="s">
        <v>140</v>
      </c>
      <c r="C10" s="258" t="s">
        <v>141</v>
      </c>
      <c r="D10" s="246" t="s">
        <v>134</v>
      </c>
      <c r="E10" s="247">
        <v>1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 t="s">
        <v>142</v>
      </c>
      <c r="S10" s="249" t="s">
        <v>143</v>
      </c>
      <c r="T10" s="250" t="s">
        <v>143</v>
      </c>
      <c r="U10" s="225">
        <v>2.0129999999999999</v>
      </c>
      <c r="V10" s="225">
        <f>ROUND(E10*U10,2)</f>
        <v>2.0099999999999998</v>
      </c>
      <c r="W10" s="225"/>
      <c r="X10" s="225" t="s">
        <v>137</v>
      </c>
      <c r="Y10" s="225" t="s">
        <v>138</v>
      </c>
      <c r="Z10" s="214"/>
      <c r="AA10" s="214"/>
      <c r="AB10" s="214"/>
      <c r="AC10" s="214"/>
      <c r="AD10" s="214"/>
      <c r="AE10" s="214"/>
      <c r="AF10" s="214"/>
      <c r="AG10" s="214" t="s">
        <v>139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4">
        <v>3</v>
      </c>
      <c r="B11" s="245" t="s">
        <v>144</v>
      </c>
      <c r="C11" s="258" t="s">
        <v>145</v>
      </c>
      <c r="D11" s="246" t="s">
        <v>146</v>
      </c>
      <c r="E11" s="247">
        <v>1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135</v>
      </c>
      <c r="T11" s="250" t="s">
        <v>136</v>
      </c>
      <c r="U11" s="225">
        <v>0</v>
      </c>
      <c r="V11" s="225">
        <f>ROUND(E11*U11,2)</f>
        <v>0</v>
      </c>
      <c r="W11" s="225"/>
      <c r="X11" s="225" t="s">
        <v>137</v>
      </c>
      <c r="Y11" s="225" t="s">
        <v>138</v>
      </c>
      <c r="Z11" s="214"/>
      <c r="AA11" s="214"/>
      <c r="AB11" s="214"/>
      <c r="AC11" s="214"/>
      <c r="AD11" s="214"/>
      <c r="AE11" s="214"/>
      <c r="AF11" s="214"/>
      <c r="AG11" s="214" t="s">
        <v>147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44">
        <v>4</v>
      </c>
      <c r="B12" s="245" t="s">
        <v>148</v>
      </c>
      <c r="C12" s="258" t="s">
        <v>149</v>
      </c>
      <c r="D12" s="246" t="s">
        <v>146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135</v>
      </c>
      <c r="T12" s="250" t="s">
        <v>136</v>
      </c>
      <c r="U12" s="225">
        <v>0</v>
      </c>
      <c r="V12" s="225">
        <f>ROUND(E12*U12,2)</f>
        <v>0</v>
      </c>
      <c r="W12" s="225"/>
      <c r="X12" s="225" t="s">
        <v>137</v>
      </c>
      <c r="Y12" s="225" t="s">
        <v>138</v>
      </c>
      <c r="Z12" s="214"/>
      <c r="AA12" s="214"/>
      <c r="AB12" s="214"/>
      <c r="AC12" s="214"/>
      <c r="AD12" s="214"/>
      <c r="AE12" s="214"/>
      <c r="AF12" s="214"/>
      <c r="AG12" s="214" t="s">
        <v>139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44">
        <v>5</v>
      </c>
      <c r="B13" s="245" t="s">
        <v>150</v>
      </c>
      <c r="C13" s="258" t="s">
        <v>151</v>
      </c>
      <c r="D13" s="246" t="s">
        <v>146</v>
      </c>
      <c r="E13" s="247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135</v>
      </c>
      <c r="T13" s="250" t="s">
        <v>136</v>
      </c>
      <c r="U13" s="225">
        <v>0</v>
      </c>
      <c r="V13" s="225">
        <f>ROUND(E13*U13,2)</f>
        <v>0</v>
      </c>
      <c r="W13" s="225"/>
      <c r="X13" s="225" t="s">
        <v>137</v>
      </c>
      <c r="Y13" s="225" t="s">
        <v>138</v>
      </c>
      <c r="Z13" s="214"/>
      <c r="AA13" s="214"/>
      <c r="AB13" s="214"/>
      <c r="AC13" s="214"/>
      <c r="AD13" s="214"/>
      <c r="AE13" s="214"/>
      <c r="AF13" s="214"/>
      <c r="AG13" s="214" t="s">
        <v>147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44">
        <v>6</v>
      </c>
      <c r="B14" s="245" t="s">
        <v>152</v>
      </c>
      <c r="C14" s="258" t="s">
        <v>153</v>
      </c>
      <c r="D14" s="246" t="s">
        <v>154</v>
      </c>
      <c r="E14" s="247">
        <v>8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 t="s">
        <v>155</v>
      </c>
      <c r="S14" s="249" t="s">
        <v>143</v>
      </c>
      <c r="T14" s="250" t="s">
        <v>143</v>
      </c>
      <c r="U14" s="225">
        <v>1</v>
      </c>
      <c r="V14" s="225">
        <f>ROUND(E14*U14,2)</f>
        <v>8</v>
      </c>
      <c r="W14" s="225"/>
      <c r="X14" s="225" t="s">
        <v>156</v>
      </c>
      <c r="Y14" s="225" t="s">
        <v>138</v>
      </c>
      <c r="Z14" s="214"/>
      <c r="AA14" s="214"/>
      <c r="AB14" s="214"/>
      <c r="AC14" s="214"/>
      <c r="AD14" s="214"/>
      <c r="AE14" s="214"/>
      <c r="AF14" s="214"/>
      <c r="AG14" s="214" t="s">
        <v>157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4">
        <v>7</v>
      </c>
      <c r="B15" s="245" t="s">
        <v>158</v>
      </c>
      <c r="C15" s="258" t="s">
        <v>159</v>
      </c>
      <c r="D15" s="246" t="s">
        <v>154</v>
      </c>
      <c r="E15" s="247">
        <v>72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 t="s">
        <v>155</v>
      </c>
      <c r="S15" s="249" t="s">
        <v>143</v>
      </c>
      <c r="T15" s="250" t="s">
        <v>143</v>
      </c>
      <c r="U15" s="225">
        <v>1</v>
      </c>
      <c r="V15" s="225">
        <f>ROUND(E15*U15,2)</f>
        <v>72</v>
      </c>
      <c r="W15" s="225"/>
      <c r="X15" s="225" t="s">
        <v>156</v>
      </c>
      <c r="Y15" s="225" t="s">
        <v>138</v>
      </c>
      <c r="Z15" s="214"/>
      <c r="AA15" s="214"/>
      <c r="AB15" s="214"/>
      <c r="AC15" s="214"/>
      <c r="AD15" s="214"/>
      <c r="AE15" s="214"/>
      <c r="AF15" s="214"/>
      <c r="AG15" s="214" t="s">
        <v>157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44">
        <v>8</v>
      </c>
      <c r="B16" s="245" t="s">
        <v>160</v>
      </c>
      <c r="C16" s="258" t="s">
        <v>161</v>
      </c>
      <c r="D16" s="246" t="s">
        <v>162</v>
      </c>
      <c r="E16" s="247">
        <v>16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135</v>
      </c>
      <c r="T16" s="250" t="s">
        <v>136</v>
      </c>
      <c r="U16" s="225">
        <v>1</v>
      </c>
      <c r="V16" s="225">
        <f>ROUND(E16*U16,2)</f>
        <v>16</v>
      </c>
      <c r="W16" s="225"/>
      <c r="X16" s="225" t="s">
        <v>156</v>
      </c>
      <c r="Y16" s="225" t="s">
        <v>138</v>
      </c>
      <c r="Z16" s="214"/>
      <c r="AA16" s="214"/>
      <c r="AB16" s="214"/>
      <c r="AC16" s="214"/>
      <c r="AD16" s="214"/>
      <c r="AE16" s="214"/>
      <c r="AF16" s="214"/>
      <c r="AG16" s="214" t="s">
        <v>157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4">
        <v>9</v>
      </c>
      <c r="B17" s="245" t="s">
        <v>163</v>
      </c>
      <c r="C17" s="258" t="s">
        <v>164</v>
      </c>
      <c r="D17" s="246" t="s">
        <v>162</v>
      </c>
      <c r="E17" s="247">
        <v>8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135</v>
      </c>
      <c r="T17" s="250" t="s">
        <v>136</v>
      </c>
      <c r="U17" s="225">
        <v>1</v>
      </c>
      <c r="V17" s="225">
        <f>ROUND(E17*U17,2)</f>
        <v>8</v>
      </c>
      <c r="W17" s="225"/>
      <c r="X17" s="225" t="s">
        <v>156</v>
      </c>
      <c r="Y17" s="225" t="s">
        <v>138</v>
      </c>
      <c r="Z17" s="214"/>
      <c r="AA17" s="214"/>
      <c r="AB17" s="214"/>
      <c r="AC17" s="214"/>
      <c r="AD17" s="214"/>
      <c r="AE17" s="214"/>
      <c r="AF17" s="214"/>
      <c r="AG17" s="214" t="s">
        <v>157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44">
        <v>10</v>
      </c>
      <c r="B18" s="245" t="s">
        <v>165</v>
      </c>
      <c r="C18" s="258" t="s">
        <v>166</v>
      </c>
      <c r="D18" s="246" t="s">
        <v>154</v>
      </c>
      <c r="E18" s="247">
        <v>16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 t="s">
        <v>155</v>
      </c>
      <c r="S18" s="249" t="s">
        <v>143</v>
      </c>
      <c r="T18" s="250" t="s">
        <v>143</v>
      </c>
      <c r="U18" s="225">
        <v>1</v>
      </c>
      <c r="V18" s="225">
        <f>ROUND(E18*U18,2)</f>
        <v>16</v>
      </c>
      <c r="W18" s="225"/>
      <c r="X18" s="225" t="s">
        <v>156</v>
      </c>
      <c r="Y18" s="225" t="s">
        <v>138</v>
      </c>
      <c r="Z18" s="214"/>
      <c r="AA18" s="214"/>
      <c r="AB18" s="214"/>
      <c r="AC18" s="214"/>
      <c r="AD18" s="214"/>
      <c r="AE18" s="214"/>
      <c r="AF18" s="214"/>
      <c r="AG18" s="214" t="s">
        <v>167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5">
      <c r="A19" s="230" t="s">
        <v>130</v>
      </c>
      <c r="B19" s="231" t="s">
        <v>71</v>
      </c>
      <c r="C19" s="257" t="s">
        <v>72</v>
      </c>
      <c r="D19" s="232"/>
      <c r="E19" s="233"/>
      <c r="F19" s="234"/>
      <c r="G19" s="234">
        <f>SUMIF(AG20:AG39,"&lt;&gt;NOR",G20:G39)</f>
        <v>0</v>
      </c>
      <c r="H19" s="234"/>
      <c r="I19" s="234">
        <f>SUM(I20:I39)</f>
        <v>0</v>
      </c>
      <c r="J19" s="234"/>
      <c r="K19" s="234">
        <f>SUM(K20:K39)</f>
        <v>0</v>
      </c>
      <c r="L19" s="234"/>
      <c r="M19" s="234">
        <f>SUM(M20:M39)</f>
        <v>0</v>
      </c>
      <c r="N19" s="233"/>
      <c r="O19" s="233">
        <f>SUM(O20:O39)</f>
        <v>0.21000000000000002</v>
      </c>
      <c r="P19" s="233"/>
      <c r="Q19" s="233">
        <f>SUM(Q20:Q39)</f>
        <v>1.7000000000000004</v>
      </c>
      <c r="R19" s="234"/>
      <c r="S19" s="234"/>
      <c r="T19" s="235"/>
      <c r="U19" s="229"/>
      <c r="V19" s="229">
        <f>SUM(V20:V39)</f>
        <v>69.510000000000005</v>
      </c>
      <c r="W19" s="229"/>
      <c r="X19" s="229"/>
      <c r="Y19" s="229"/>
      <c r="AG19" t="s">
        <v>131</v>
      </c>
    </row>
    <row r="20" spans="1:60" outlineLevel="1" x14ac:dyDescent="0.25">
      <c r="A20" s="244">
        <v>11</v>
      </c>
      <c r="B20" s="245" t="s">
        <v>168</v>
      </c>
      <c r="C20" s="258" t="s">
        <v>169</v>
      </c>
      <c r="D20" s="246" t="s">
        <v>170</v>
      </c>
      <c r="E20" s="247">
        <v>10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2.1299999999999999E-3</v>
      </c>
      <c r="Q20" s="247">
        <f>ROUND(E20*P20,2)</f>
        <v>0.02</v>
      </c>
      <c r="R20" s="249" t="s">
        <v>171</v>
      </c>
      <c r="S20" s="249" t="s">
        <v>143</v>
      </c>
      <c r="T20" s="250" t="s">
        <v>143</v>
      </c>
      <c r="U20" s="225">
        <v>0.17299999999999999</v>
      </c>
      <c r="V20" s="225">
        <f>ROUND(E20*U20,2)</f>
        <v>1.73</v>
      </c>
      <c r="W20" s="225"/>
      <c r="X20" s="225" t="s">
        <v>137</v>
      </c>
      <c r="Y20" s="225" t="s">
        <v>138</v>
      </c>
      <c r="Z20" s="214"/>
      <c r="AA20" s="214"/>
      <c r="AB20" s="214"/>
      <c r="AC20" s="214"/>
      <c r="AD20" s="214"/>
      <c r="AE20" s="214"/>
      <c r="AF20" s="214"/>
      <c r="AG20" s="214" t="s">
        <v>139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37">
        <v>12</v>
      </c>
      <c r="B21" s="238" t="s">
        <v>172</v>
      </c>
      <c r="C21" s="259" t="s">
        <v>173</v>
      </c>
      <c r="D21" s="239" t="s">
        <v>170</v>
      </c>
      <c r="E21" s="240">
        <v>6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1.1E-4</v>
      </c>
      <c r="O21" s="240">
        <f>ROUND(E21*N21,2)</f>
        <v>0</v>
      </c>
      <c r="P21" s="240">
        <v>2.15E-3</v>
      </c>
      <c r="Q21" s="240">
        <f>ROUND(E21*P21,2)</f>
        <v>0.01</v>
      </c>
      <c r="R21" s="242" t="s">
        <v>171</v>
      </c>
      <c r="S21" s="242" t="s">
        <v>143</v>
      </c>
      <c r="T21" s="243" t="s">
        <v>143</v>
      </c>
      <c r="U21" s="225">
        <v>0.03</v>
      </c>
      <c r="V21" s="225">
        <f>ROUND(E21*U21,2)</f>
        <v>0.18</v>
      </c>
      <c r="W21" s="225"/>
      <c r="X21" s="225" t="s">
        <v>137</v>
      </c>
      <c r="Y21" s="225" t="s">
        <v>138</v>
      </c>
      <c r="Z21" s="214"/>
      <c r="AA21" s="214"/>
      <c r="AB21" s="214"/>
      <c r="AC21" s="214"/>
      <c r="AD21" s="214"/>
      <c r="AE21" s="214"/>
      <c r="AF21" s="214"/>
      <c r="AG21" s="214" t="s">
        <v>139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5">
      <c r="A22" s="221"/>
      <c r="B22" s="222"/>
      <c r="C22" s="260" t="s">
        <v>174</v>
      </c>
      <c r="D22" s="227"/>
      <c r="E22" s="228">
        <v>6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4"/>
      <c r="AA22" s="214"/>
      <c r="AB22" s="214"/>
      <c r="AC22" s="214"/>
      <c r="AD22" s="214"/>
      <c r="AE22" s="214"/>
      <c r="AF22" s="214"/>
      <c r="AG22" s="214" t="s">
        <v>175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4">
        <v>13</v>
      </c>
      <c r="B23" s="245" t="s">
        <v>176</v>
      </c>
      <c r="C23" s="258" t="s">
        <v>177</v>
      </c>
      <c r="D23" s="246" t="s">
        <v>170</v>
      </c>
      <c r="E23" s="247">
        <v>20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5.0000000000000002E-5</v>
      </c>
      <c r="O23" s="247">
        <f>ROUND(E23*N23,2)</f>
        <v>0</v>
      </c>
      <c r="P23" s="247">
        <v>4.7299999999999998E-3</v>
      </c>
      <c r="Q23" s="247">
        <f>ROUND(E23*P23,2)</f>
        <v>0.09</v>
      </c>
      <c r="R23" s="249" t="s">
        <v>142</v>
      </c>
      <c r="S23" s="249" t="s">
        <v>143</v>
      </c>
      <c r="T23" s="250" t="s">
        <v>143</v>
      </c>
      <c r="U23" s="225">
        <v>0.125</v>
      </c>
      <c r="V23" s="225">
        <f>ROUND(E23*U23,2)</f>
        <v>2.5</v>
      </c>
      <c r="W23" s="225"/>
      <c r="X23" s="225" t="s">
        <v>137</v>
      </c>
      <c r="Y23" s="225" t="s">
        <v>138</v>
      </c>
      <c r="Z23" s="214"/>
      <c r="AA23" s="214"/>
      <c r="AB23" s="214"/>
      <c r="AC23" s="214"/>
      <c r="AD23" s="214"/>
      <c r="AE23" s="214"/>
      <c r="AF23" s="214"/>
      <c r="AG23" s="214" t="s">
        <v>139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44">
        <v>14</v>
      </c>
      <c r="B24" s="245" t="s">
        <v>178</v>
      </c>
      <c r="C24" s="258" t="s">
        <v>179</v>
      </c>
      <c r="D24" s="246" t="s">
        <v>134</v>
      </c>
      <c r="E24" s="247">
        <v>2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2.0000000000000001E-4</v>
      </c>
      <c r="O24" s="247">
        <f>ROUND(E24*N24,2)</f>
        <v>0</v>
      </c>
      <c r="P24" s="247">
        <v>0.54225000000000001</v>
      </c>
      <c r="Q24" s="247">
        <f>ROUND(E24*P24,2)</f>
        <v>1.08</v>
      </c>
      <c r="R24" s="249"/>
      <c r="S24" s="249" t="s">
        <v>135</v>
      </c>
      <c r="T24" s="250" t="s">
        <v>143</v>
      </c>
      <c r="U24" s="225">
        <v>10.917999999999999</v>
      </c>
      <c r="V24" s="225">
        <f>ROUND(E24*U24,2)</f>
        <v>21.84</v>
      </c>
      <c r="W24" s="225"/>
      <c r="X24" s="225" t="s">
        <v>137</v>
      </c>
      <c r="Y24" s="225" t="s">
        <v>138</v>
      </c>
      <c r="Z24" s="214"/>
      <c r="AA24" s="214"/>
      <c r="AB24" s="214"/>
      <c r="AC24" s="214"/>
      <c r="AD24" s="214"/>
      <c r="AE24" s="214"/>
      <c r="AF24" s="214"/>
      <c r="AG24" s="214" t="s">
        <v>139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44">
        <v>15</v>
      </c>
      <c r="B25" s="245" t="s">
        <v>180</v>
      </c>
      <c r="C25" s="258" t="s">
        <v>181</v>
      </c>
      <c r="D25" s="246" t="s">
        <v>134</v>
      </c>
      <c r="E25" s="247">
        <v>2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 t="s">
        <v>142</v>
      </c>
      <c r="S25" s="249" t="s">
        <v>143</v>
      </c>
      <c r="T25" s="250" t="s">
        <v>143</v>
      </c>
      <c r="U25" s="225">
        <v>1.26</v>
      </c>
      <c r="V25" s="225">
        <f>ROUND(E25*U25,2)</f>
        <v>2.52</v>
      </c>
      <c r="W25" s="225"/>
      <c r="X25" s="225" t="s">
        <v>137</v>
      </c>
      <c r="Y25" s="225" t="s">
        <v>138</v>
      </c>
      <c r="Z25" s="214"/>
      <c r="AA25" s="214"/>
      <c r="AB25" s="214"/>
      <c r="AC25" s="214"/>
      <c r="AD25" s="214"/>
      <c r="AE25" s="214"/>
      <c r="AF25" s="214"/>
      <c r="AG25" s="214" t="s">
        <v>139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44">
        <v>16</v>
      </c>
      <c r="B26" s="245" t="s">
        <v>182</v>
      </c>
      <c r="C26" s="258" t="s">
        <v>183</v>
      </c>
      <c r="D26" s="246" t="s">
        <v>170</v>
      </c>
      <c r="E26" s="247">
        <v>3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3.5599999999999998E-3</v>
      </c>
      <c r="Q26" s="247">
        <f>ROUND(E26*P26,2)</f>
        <v>0.01</v>
      </c>
      <c r="R26" s="249"/>
      <c r="S26" s="249" t="s">
        <v>135</v>
      </c>
      <c r="T26" s="250" t="s">
        <v>136</v>
      </c>
      <c r="U26" s="225">
        <v>0.08</v>
      </c>
      <c r="V26" s="225">
        <f>ROUND(E26*U26,2)</f>
        <v>0.24</v>
      </c>
      <c r="W26" s="225"/>
      <c r="X26" s="225" t="s">
        <v>137</v>
      </c>
      <c r="Y26" s="225" t="s">
        <v>138</v>
      </c>
      <c r="Z26" s="214"/>
      <c r="AA26" s="214"/>
      <c r="AB26" s="214"/>
      <c r="AC26" s="214"/>
      <c r="AD26" s="214"/>
      <c r="AE26" s="214"/>
      <c r="AF26" s="214"/>
      <c r="AG26" s="214" t="s">
        <v>139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4">
        <v>17</v>
      </c>
      <c r="B27" s="245" t="s">
        <v>184</v>
      </c>
      <c r="C27" s="258" t="s">
        <v>185</v>
      </c>
      <c r="D27" s="246" t="s">
        <v>170</v>
      </c>
      <c r="E27" s="247">
        <v>2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7.7420000000000003E-2</v>
      </c>
      <c r="Q27" s="247">
        <f>ROUND(E27*P27,2)</f>
        <v>0.15</v>
      </c>
      <c r="R27" s="249" t="s">
        <v>142</v>
      </c>
      <c r="S27" s="249" t="s">
        <v>143</v>
      </c>
      <c r="T27" s="250" t="s">
        <v>143</v>
      </c>
      <c r="U27" s="225">
        <v>0.18</v>
      </c>
      <c r="V27" s="225">
        <f>ROUND(E27*U27,2)</f>
        <v>0.36</v>
      </c>
      <c r="W27" s="225"/>
      <c r="X27" s="225" t="s">
        <v>137</v>
      </c>
      <c r="Y27" s="225" t="s">
        <v>138</v>
      </c>
      <c r="Z27" s="214"/>
      <c r="AA27" s="214"/>
      <c r="AB27" s="214"/>
      <c r="AC27" s="214"/>
      <c r="AD27" s="214"/>
      <c r="AE27" s="214"/>
      <c r="AF27" s="214"/>
      <c r="AG27" s="214" t="s">
        <v>139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44">
        <v>18</v>
      </c>
      <c r="B28" s="245" t="s">
        <v>186</v>
      </c>
      <c r="C28" s="258" t="s">
        <v>187</v>
      </c>
      <c r="D28" s="246" t="s">
        <v>134</v>
      </c>
      <c r="E28" s="247">
        <v>4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6.9999999999999994E-5</v>
      </c>
      <c r="O28" s="247">
        <f>ROUND(E28*N28,2)</f>
        <v>0</v>
      </c>
      <c r="P28" s="247">
        <v>2.1999999999999999E-2</v>
      </c>
      <c r="Q28" s="247">
        <f>ROUND(E28*P28,2)</f>
        <v>0.09</v>
      </c>
      <c r="R28" s="249" t="s">
        <v>142</v>
      </c>
      <c r="S28" s="249" t="s">
        <v>143</v>
      </c>
      <c r="T28" s="250" t="s">
        <v>143</v>
      </c>
      <c r="U28" s="225">
        <v>0.5</v>
      </c>
      <c r="V28" s="225">
        <f>ROUND(E28*U28,2)</f>
        <v>2</v>
      </c>
      <c r="W28" s="225"/>
      <c r="X28" s="225" t="s">
        <v>137</v>
      </c>
      <c r="Y28" s="225" t="s">
        <v>138</v>
      </c>
      <c r="Z28" s="214"/>
      <c r="AA28" s="214"/>
      <c r="AB28" s="214"/>
      <c r="AC28" s="214"/>
      <c r="AD28" s="214"/>
      <c r="AE28" s="214"/>
      <c r="AF28" s="214"/>
      <c r="AG28" s="214" t="s">
        <v>139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44">
        <v>19</v>
      </c>
      <c r="B29" s="245" t="s">
        <v>188</v>
      </c>
      <c r="C29" s="258" t="s">
        <v>189</v>
      </c>
      <c r="D29" s="246" t="s">
        <v>134</v>
      </c>
      <c r="E29" s="247">
        <v>2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135</v>
      </c>
      <c r="T29" s="250" t="s">
        <v>136</v>
      </c>
      <c r="U29" s="225">
        <v>1.1599999999999999</v>
      </c>
      <c r="V29" s="225">
        <f>ROUND(E29*U29,2)</f>
        <v>2.3199999999999998</v>
      </c>
      <c r="W29" s="225"/>
      <c r="X29" s="225" t="s">
        <v>137</v>
      </c>
      <c r="Y29" s="225" t="s">
        <v>138</v>
      </c>
      <c r="Z29" s="214"/>
      <c r="AA29" s="214"/>
      <c r="AB29" s="214"/>
      <c r="AC29" s="214"/>
      <c r="AD29" s="214"/>
      <c r="AE29" s="214"/>
      <c r="AF29" s="214"/>
      <c r="AG29" s="214" t="s">
        <v>139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44">
        <v>20</v>
      </c>
      <c r="B30" s="245" t="s">
        <v>190</v>
      </c>
      <c r="C30" s="258" t="s">
        <v>191</v>
      </c>
      <c r="D30" s="246" t="s">
        <v>134</v>
      </c>
      <c r="E30" s="247">
        <v>2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4.7600000000000003E-3</v>
      </c>
      <c r="O30" s="247">
        <f>ROUND(E30*N30,2)</f>
        <v>0.01</v>
      </c>
      <c r="P30" s="247">
        <v>0.05</v>
      </c>
      <c r="Q30" s="247">
        <f>ROUND(E30*P30,2)</f>
        <v>0.1</v>
      </c>
      <c r="R30" s="249"/>
      <c r="S30" s="249" t="s">
        <v>135</v>
      </c>
      <c r="T30" s="250" t="s">
        <v>136</v>
      </c>
      <c r="U30" s="225">
        <v>1.778</v>
      </c>
      <c r="V30" s="225">
        <f>ROUND(E30*U30,2)</f>
        <v>3.56</v>
      </c>
      <c r="W30" s="225"/>
      <c r="X30" s="225" t="s">
        <v>137</v>
      </c>
      <c r="Y30" s="225" t="s">
        <v>138</v>
      </c>
      <c r="Z30" s="214"/>
      <c r="AA30" s="214"/>
      <c r="AB30" s="214"/>
      <c r="AC30" s="214"/>
      <c r="AD30" s="214"/>
      <c r="AE30" s="214"/>
      <c r="AF30" s="214"/>
      <c r="AG30" s="214" t="s">
        <v>139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4">
        <v>21</v>
      </c>
      <c r="B31" s="245" t="s">
        <v>192</v>
      </c>
      <c r="C31" s="258" t="s">
        <v>193</v>
      </c>
      <c r="D31" s="246" t="s">
        <v>134</v>
      </c>
      <c r="E31" s="247">
        <v>1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0.2</v>
      </c>
      <c r="O31" s="247">
        <f>ROUND(E31*N31,2)</f>
        <v>0.2</v>
      </c>
      <c r="P31" s="247">
        <v>0.09</v>
      </c>
      <c r="Q31" s="247">
        <f>ROUND(E31*P31,2)</f>
        <v>0.09</v>
      </c>
      <c r="R31" s="249"/>
      <c r="S31" s="249" t="s">
        <v>135</v>
      </c>
      <c r="T31" s="250" t="s">
        <v>136</v>
      </c>
      <c r="U31" s="225">
        <v>1.79</v>
      </c>
      <c r="V31" s="225">
        <f>ROUND(E31*U31,2)</f>
        <v>1.79</v>
      </c>
      <c r="W31" s="225"/>
      <c r="X31" s="225" t="s">
        <v>137</v>
      </c>
      <c r="Y31" s="225" t="s">
        <v>138</v>
      </c>
      <c r="Z31" s="214"/>
      <c r="AA31" s="214"/>
      <c r="AB31" s="214"/>
      <c r="AC31" s="214"/>
      <c r="AD31" s="214"/>
      <c r="AE31" s="214"/>
      <c r="AF31" s="214"/>
      <c r="AG31" s="214" t="s">
        <v>139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44">
        <v>22</v>
      </c>
      <c r="B32" s="245" t="s">
        <v>194</v>
      </c>
      <c r="C32" s="258" t="s">
        <v>195</v>
      </c>
      <c r="D32" s="246" t="s">
        <v>134</v>
      </c>
      <c r="E32" s="247">
        <v>14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1.2999999999999999E-4</v>
      </c>
      <c r="O32" s="247">
        <f>ROUND(E32*N32,2)</f>
        <v>0</v>
      </c>
      <c r="P32" s="247">
        <v>1.1000000000000001E-3</v>
      </c>
      <c r="Q32" s="247">
        <f>ROUND(E32*P32,2)</f>
        <v>0.02</v>
      </c>
      <c r="R32" s="249" t="s">
        <v>142</v>
      </c>
      <c r="S32" s="249" t="s">
        <v>143</v>
      </c>
      <c r="T32" s="250" t="s">
        <v>143</v>
      </c>
      <c r="U32" s="225">
        <v>0.22900000000000001</v>
      </c>
      <c r="V32" s="225">
        <f>ROUND(E32*U32,2)</f>
        <v>3.21</v>
      </c>
      <c r="W32" s="225"/>
      <c r="X32" s="225" t="s">
        <v>137</v>
      </c>
      <c r="Y32" s="225" t="s">
        <v>138</v>
      </c>
      <c r="Z32" s="214"/>
      <c r="AA32" s="214"/>
      <c r="AB32" s="214"/>
      <c r="AC32" s="214"/>
      <c r="AD32" s="214"/>
      <c r="AE32" s="214"/>
      <c r="AF32" s="214"/>
      <c r="AG32" s="214" t="s">
        <v>139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4">
        <v>23</v>
      </c>
      <c r="B33" s="245" t="s">
        <v>196</v>
      </c>
      <c r="C33" s="258" t="s">
        <v>197</v>
      </c>
      <c r="D33" s="246" t="s">
        <v>134</v>
      </c>
      <c r="E33" s="247">
        <v>6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1.7000000000000001E-4</v>
      </c>
      <c r="O33" s="247">
        <f>ROUND(E33*N33,2)</f>
        <v>0</v>
      </c>
      <c r="P33" s="247">
        <v>2.2000000000000001E-3</v>
      </c>
      <c r="Q33" s="247">
        <f>ROUND(E33*P33,2)</f>
        <v>0.01</v>
      </c>
      <c r="R33" s="249" t="s">
        <v>142</v>
      </c>
      <c r="S33" s="249" t="s">
        <v>143</v>
      </c>
      <c r="T33" s="250" t="s">
        <v>143</v>
      </c>
      <c r="U33" s="225">
        <v>0.312</v>
      </c>
      <c r="V33" s="225">
        <f>ROUND(E33*U33,2)</f>
        <v>1.87</v>
      </c>
      <c r="W33" s="225"/>
      <c r="X33" s="225" t="s">
        <v>137</v>
      </c>
      <c r="Y33" s="225" t="s">
        <v>138</v>
      </c>
      <c r="Z33" s="214"/>
      <c r="AA33" s="214"/>
      <c r="AB33" s="214"/>
      <c r="AC33" s="214"/>
      <c r="AD33" s="214"/>
      <c r="AE33" s="214"/>
      <c r="AF33" s="214"/>
      <c r="AG33" s="214" t="s">
        <v>139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44">
        <v>24</v>
      </c>
      <c r="B34" s="245" t="s">
        <v>198</v>
      </c>
      <c r="C34" s="258" t="s">
        <v>199</v>
      </c>
      <c r="D34" s="246" t="s">
        <v>134</v>
      </c>
      <c r="E34" s="247">
        <v>6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2.1000000000000001E-4</v>
      </c>
      <c r="O34" s="247">
        <f>ROUND(E34*N34,2)</f>
        <v>0</v>
      </c>
      <c r="P34" s="247">
        <v>3.5000000000000001E-3</v>
      </c>
      <c r="Q34" s="247">
        <f>ROUND(E34*P34,2)</f>
        <v>0.02</v>
      </c>
      <c r="R34" s="249" t="s">
        <v>142</v>
      </c>
      <c r="S34" s="249" t="s">
        <v>143</v>
      </c>
      <c r="T34" s="250" t="s">
        <v>143</v>
      </c>
      <c r="U34" s="225">
        <v>0.374</v>
      </c>
      <c r="V34" s="225">
        <f>ROUND(E34*U34,2)</f>
        <v>2.2400000000000002</v>
      </c>
      <c r="W34" s="225"/>
      <c r="X34" s="225" t="s">
        <v>137</v>
      </c>
      <c r="Y34" s="225" t="s">
        <v>138</v>
      </c>
      <c r="Z34" s="214"/>
      <c r="AA34" s="214"/>
      <c r="AB34" s="214"/>
      <c r="AC34" s="214"/>
      <c r="AD34" s="214"/>
      <c r="AE34" s="214"/>
      <c r="AF34" s="214"/>
      <c r="AG34" s="214" t="s">
        <v>139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4">
        <v>25</v>
      </c>
      <c r="B35" s="245" t="s">
        <v>200</v>
      </c>
      <c r="C35" s="258" t="s">
        <v>201</v>
      </c>
      <c r="D35" s="246" t="s">
        <v>134</v>
      </c>
      <c r="E35" s="247">
        <v>3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1.91E-3</v>
      </c>
      <c r="Q35" s="247">
        <f>ROUND(E35*P35,2)</f>
        <v>0.01</v>
      </c>
      <c r="R35" s="249" t="s">
        <v>142</v>
      </c>
      <c r="S35" s="249" t="s">
        <v>143</v>
      </c>
      <c r="T35" s="250" t="s">
        <v>143</v>
      </c>
      <c r="U35" s="225">
        <v>2.1000000000000001E-2</v>
      </c>
      <c r="V35" s="225">
        <f>ROUND(E35*U35,2)</f>
        <v>0.06</v>
      </c>
      <c r="W35" s="225"/>
      <c r="X35" s="225" t="s">
        <v>137</v>
      </c>
      <c r="Y35" s="225" t="s">
        <v>138</v>
      </c>
      <c r="Z35" s="214"/>
      <c r="AA35" s="214"/>
      <c r="AB35" s="214"/>
      <c r="AC35" s="214"/>
      <c r="AD35" s="214"/>
      <c r="AE35" s="214"/>
      <c r="AF35" s="214"/>
      <c r="AG35" s="214" t="s">
        <v>139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4">
        <v>26</v>
      </c>
      <c r="B36" s="245" t="s">
        <v>202</v>
      </c>
      <c r="C36" s="258" t="s">
        <v>203</v>
      </c>
      <c r="D36" s="246" t="s">
        <v>134</v>
      </c>
      <c r="E36" s="247">
        <v>2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1.0000000000000001E-5</v>
      </c>
      <c r="O36" s="247">
        <f>ROUND(E36*N36,2)</f>
        <v>0</v>
      </c>
      <c r="P36" s="247">
        <v>4.0000000000000002E-4</v>
      </c>
      <c r="Q36" s="247">
        <f>ROUND(E36*P36,2)</f>
        <v>0</v>
      </c>
      <c r="R36" s="249" t="s">
        <v>142</v>
      </c>
      <c r="S36" s="249" t="s">
        <v>143</v>
      </c>
      <c r="T36" s="250" t="s">
        <v>143</v>
      </c>
      <c r="U36" s="225">
        <v>0.14599999999999999</v>
      </c>
      <c r="V36" s="225">
        <f>ROUND(E36*U36,2)</f>
        <v>0.28999999999999998</v>
      </c>
      <c r="W36" s="225"/>
      <c r="X36" s="225" t="s">
        <v>137</v>
      </c>
      <c r="Y36" s="225" t="s">
        <v>138</v>
      </c>
      <c r="Z36" s="214"/>
      <c r="AA36" s="214"/>
      <c r="AB36" s="214"/>
      <c r="AC36" s="214"/>
      <c r="AD36" s="214"/>
      <c r="AE36" s="214"/>
      <c r="AF36" s="214"/>
      <c r="AG36" s="214" t="s">
        <v>139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0.399999999999999" outlineLevel="1" x14ac:dyDescent="0.25">
      <c r="A37" s="237">
        <v>27</v>
      </c>
      <c r="B37" s="238" t="s">
        <v>204</v>
      </c>
      <c r="C37" s="259" t="s">
        <v>205</v>
      </c>
      <c r="D37" s="239" t="s">
        <v>206</v>
      </c>
      <c r="E37" s="240">
        <v>1.71295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2" t="s">
        <v>142</v>
      </c>
      <c r="S37" s="242" t="s">
        <v>143</v>
      </c>
      <c r="T37" s="243" t="s">
        <v>143</v>
      </c>
      <c r="U37" s="225">
        <v>13.311</v>
      </c>
      <c r="V37" s="225">
        <f>ROUND(E37*U37,2)</f>
        <v>22.8</v>
      </c>
      <c r="W37" s="225"/>
      <c r="X37" s="225" t="s">
        <v>137</v>
      </c>
      <c r="Y37" s="225" t="s">
        <v>138</v>
      </c>
      <c r="Z37" s="214"/>
      <c r="AA37" s="214"/>
      <c r="AB37" s="214"/>
      <c r="AC37" s="214"/>
      <c r="AD37" s="214"/>
      <c r="AE37" s="214"/>
      <c r="AF37" s="214"/>
      <c r="AG37" s="214" t="s">
        <v>207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5">
      <c r="A38" s="221"/>
      <c r="B38" s="222"/>
      <c r="C38" s="261" t="s">
        <v>208</v>
      </c>
      <c r="D38" s="251"/>
      <c r="E38" s="251"/>
      <c r="F38" s="251"/>
      <c r="G38" s="251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4"/>
      <c r="AA38" s="214"/>
      <c r="AB38" s="214"/>
      <c r="AC38" s="214"/>
      <c r="AD38" s="214"/>
      <c r="AE38" s="214"/>
      <c r="AF38" s="214"/>
      <c r="AG38" s="214" t="s">
        <v>209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4">
        <v>28</v>
      </c>
      <c r="B39" s="245" t="s">
        <v>210</v>
      </c>
      <c r="C39" s="258" t="s">
        <v>211</v>
      </c>
      <c r="D39" s="246" t="s">
        <v>206</v>
      </c>
      <c r="E39" s="247">
        <v>1.71295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135</v>
      </c>
      <c r="T39" s="250" t="s">
        <v>136</v>
      </c>
      <c r="U39" s="225">
        <v>0</v>
      </c>
      <c r="V39" s="225">
        <f>ROUND(E39*U39,2)</f>
        <v>0</v>
      </c>
      <c r="W39" s="225"/>
      <c r="X39" s="225" t="s">
        <v>212</v>
      </c>
      <c r="Y39" s="225" t="s">
        <v>138</v>
      </c>
      <c r="Z39" s="214"/>
      <c r="AA39" s="214"/>
      <c r="AB39" s="214"/>
      <c r="AC39" s="214"/>
      <c r="AD39" s="214"/>
      <c r="AE39" s="214"/>
      <c r="AF39" s="214"/>
      <c r="AG39" s="214" t="s">
        <v>213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5">
      <c r="A40" s="230" t="s">
        <v>130</v>
      </c>
      <c r="B40" s="231" t="s">
        <v>73</v>
      </c>
      <c r="C40" s="257" t="s">
        <v>74</v>
      </c>
      <c r="D40" s="232"/>
      <c r="E40" s="233"/>
      <c r="F40" s="234"/>
      <c r="G40" s="234">
        <f>SUMIF(AG41:AG52,"&lt;&gt;NOR",G41:G52)</f>
        <v>0</v>
      </c>
      <c r="H40" s="234"/>
      <c r="I40" s="234">
        <f>SUM(I41:I52)</f>
        <v>0</v>
      </c>
      <c r="J40" s="234"/>
      <c r="K40" s="234">
        <f>SUM(K41:K52)</f>
        <v>0</v>
      </c>
      <c r="L40" s="234"/>
      <c r="M40" s="234">
        <f>SUM(M41:M52)</f>
        <v>0</v>
      </c>
      <c r="N40" s="233"/>
      <c r="O40" s="233">
        <f>SUM(O41:O52)</f>
        <v>0.02</v>
      </c>
      <c r="P40" s="233"/>
      <c r="Q40" s="233">
        <f>SUM(Q41:Q52)</f>
        <v>0</v>
      </c>
      <c r="R40" s="234"/>
      <c r="S40" s="234"/>
      <c r="T40" s="235"/>
      <c r="U40" s="229"/>
      <c r="V40" s="229">
        <f>SUM(V41:V52)</f>
        <v>4.4800000000000004</v>
      </c>
      <c r="W40" s="229"/>
      <c r="X40" s="229"/>
      <c r="Y40" s="229"/>
      <c r="AG40" t="s">
        <v>131</v>
      </c>
    </row>
    <row r="41" spans="1:60" outlineLevel="1" x14ac:dyDescent="0.25">
      <c r="A41" s="237">
        <v>29</v>
      </c>
      <c r="B41" s="238" t="s">
        <v>214</v>
      </c>
      <c r="C41" s="259" t="s">
        <v>215</v>
      </c>
      <c r="D41" s="239" t="s">
        <v>170</v>
      </c>
      <c r="E41" s="240">
        <v>8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 t="s">
        <v>171</v>
      </c>
      <c r="S41" s="242" t="s">
        <v>143</v>
      </c>
      <c r="T41" s="243" t="s">
        <v>143</v>
      </c>
      <c r="U41" s="225">
        <v>0.107</v>
      </c>
      <c r="V41" s="225">
        <f>ROUND(E41*U41,2)</f>
        <v>0.86</v>
      </c>
      <c r="W41" s="225"/>
      <c r="X41" s="225" t="s">
        <v>137</v>
      </c>
      <c r="Y41" s="225" t="s">
        <v>138</v>
      </c>
      <c r="Z41" s="214"/>
      <c r="AA41" s="214"/>
      <c r="AB41" s="214"/>
      <c r="AC41" s="214"/>
      <c r="AD41" s="214"/>
      <c r="AE41" s="214"/>
      <c r="AF41" s="214"/>
      <c r="AG41" s="214" t="s">
        <v>139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5">
      <c r="A42" s="221"/>
      <c r="B42" s="222"/>
      <c r="C42" s="260" t="s">
        <v>216</v>
      </c>
      <c r="D42" s="227"/>
      <c r="E42" s="228">
        <v>8</v>
      </c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25"/>
      <c r="Z42" s="214"/>
      <c r="AA42" s="214"/>
      <c r="AB42" s="214"/>
      <c r="AC42" s="214"/>
      <c r="AD42" s="214"/>
      <c r="AE42" s="214"/>
      <c r="AF42" s="214"/>
      <c r="AG42" s="214" t="s">
        <v>175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7">
        <v>30</v>
      </c>
      <c r="B43" s="238" t="s">
        <v>217</v>
      </c>
      <c r="C43" s="259" t="s">
        <v>218</v>
      </c>
      <c r="D43" s="239" t="s">
        <v>170</v>
      </c>
      <c r="E43" s="240">
        <v>24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2" t="s">
        <v>171</v>
      </c>
      <c r="S43" s="242" t="s">
        <v>143</v>
      </c>
      <c r="T43" s="243" t="s">
        <v>143</v>
      </c>
      <c r="U43" s="225">
        <v>0.13900000000000001</v>
      </c>
      <c r="V43" s="225">
        <f>ROUND(E43*U43,2)</f>
        <v>3.34</v>
      </c>
      <c r="W43" s="225"/>
      <c r="X43" s="225" t="s">
        <v>137</v>
      </c>
      <c r="Y43" s="225" t="s">
        <v>138</v>
      </c>
      <c r="Z43" s="214"/>
      <c r="AA43" s="214"/>
      <c r="AB43" s="214"/>
      <c r="AC43" s="214"/>
      <c r="AD43" s="214"/>
      <c r="AE43" s="214"/>
      <c r="AF43" s="214"/>
      <c r="AG43" s="214" t="s">
        <v>139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5">
      <c r="A44" s="221"/>
      <c r="B44" s="222"/>
      <c r="C44" s="260" t="s">
        <v>219</v>
      </c>
      <c r="D44" s="227"/>
      <c r="E44" s="228">
        <v>24</v>
      </c>
      <c r="F44" s="225"/>
      <c r="G44" s="225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25"/>
      <c r="Z44" s="214"/>
      <c r="AA44" s="214"/>
      <c r="AB44" s="214"/>
      <c r="AC44" s="214"/>
      <c r="AD44" s="214"/>
      <c r="AE44" s="214"/>
      <c r="AF44" s="214"/>
      <c r="AG44" s="214" t="s">
        <v>175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4">
        <v>31</v>
      </c>
      <c r="B45" s="245" t="s">
        <v>220</v>
      </c>
      <c r="C45" s="258" t="s">
        <v>221</v>
      </c>
      <c r="D45" s="246" t="s">
        <v>146</v>
      </c>
      <c r="E45" s="247">
        <v>1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/>
      <c r="S45" s="249" t="s">
        <v>135</v>
      </c>
      <c r="T45" s="250" t="s">
        <v>136</v>
      </c>
      <c r="U45" s="225">
        <v>0.24</v>
      </c>
      <c r="V45" s="225">
        <f>ROUND(E45*U45,2)</f>
        <v>0.24</v>
      </c>
      <c r="W45" s="225"/>
      <c r="X45" s="225" t="s">
        <v>137</v>
      </c>
      <c r="Y45" s="225" t="s">
        <v>138</v>
      </c>
      <c r="Z45" s="214"/>
      <c r="AA45" s="214"/>
      <c r="AB45" s="214"/>
      <c r="AC45" s="214"/>
      <c r="AD45" s="214"/>
      <c r="AE45" s="214"/>
      <c r="AF45" s="214"/>
      <c r="AG45" s="214" t="s">
        <v>139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30.6" outlineLevel="1" x14ac:dyDescent="0.25">
      <c r="A46" s="244">
        <v>32</v>
      </c>
      <c r="B46" s="245" t="s">
        <v>222</v>
      </c>
      <c r="C46" s="258" t="s">
        <v>223</v>
      </c>
      <c r="D46" s="246" t="s">
        <v>170</v>
      </c>
      <c r="E46" s="247">
        <v>2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3.1E-4</v>
      </c>
      <c r="O46" s="247">
        <f>ROUND(E46*N46,2)</f>
        <v>0</v>
      </c>
      <c r="P46" s="247">
        <v>0</v>
      </c>
      <c r="Q46" s="247">
        <f>ROUND(E46*P46,2)</f>
        <v>0</v>
      </c>
      <c r="R46" s="249" t="s">
        <v>224</v>
      </c>
      <c r="S46" s="249" t="s">
        <v>143</v>
      </c>
      <c r="T46" s="250" t="s">
        <v>143</v>
      </c>
      <c r="U46" s="225">
        <v>0</v>
      </c>
      <c r="V46" s="225">
        <f>ROUND(E46*U46,2)</f>
        <v>0</v>
      </c>
      <c r="W46" s="225"/>
      <c r="X46" s="225" t="s">
        <v>225</v>
      </c>
      <c r="Y46" s="225" t="s">
        <v>138</v>
      </c>
      <c r="Z46" s="214"/>
      <c r="AA46" s="214"/>
      <c r="AB46" s="214"/>
      <c r="AC46" s="214"/>
      <c r="AD46" s="214"/>
      <c r="AE46" s="214"/>
      <c r="AF46" s="214"/>
      <c r="AG46" s="214" t="s">
        <v>226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30.6" outlineLevel="1" x14ac:dyDescent="0.25">
      <c r="A47" s="244">
        <v>33</v>
      </c>
      <c r="B47" s="245" t="s">
        <v>227</v>
      </c>
      <c r="C47" s="258" t="s">
        <v>228</v>
      </c>
      <c r="D47" s="246" t="s">
        <v>170</v>
      </c>
      <c r="E47" s="247">
        <v>6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3.4000000000000002E-4</v>
      </c>
      <c r="O47" s="247">
        <f>ROUND(E47*N47,2)</f>
        <v>0</v>
      </c>
      <c r="P47" s="247">
        <v>0</v>
      </c>
      <c r="Q47" s="247">
        <f>ROUND(E47*P47,2)</f>
        <v>0</v>
      </c>
      <c r="R47" s="249" t="s">
        <v>224</v>
      </c>
      <c r="S47" s="249" t="s">
        <v>143</v>
      </c>
      <c r="T47" s="250" t="s">
        <v>143</v>
      </c>
      <c r="U47" s="225">
        <v>0</v>
      </c>
      <c r="V47" s="225">
        <f>ROUND(E47*U47,2)</f>
        <v>0</v>
      </c>
      <c r="W47" s="225"/>
      <c r="X47" s="225" t="s">
        <v>225</v>
      </c>
      <c r="Y47" s="225" t="s">
        <v>138</v>
      </c>
      <c r="Z47" s="214"/>
      <c r="AA47" s="214"/>
      <c r="AB47" s="214"/>
      <c r="AC47" s="214"/>
      <c r="AD47" s="214"/>
      <c r="AE47" s="214"/>
      <c r="AF47" s="214"/>
      <c r="AG47" s="214" t="s">
        <v>226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30.6" outlineLevel="1" x14ac:dyDescent="0.25">
      <c r="A48" s="244">
        <v>34</v>
      </c>
      <c r="B48" s="245" t="s">
        <v>229</v>
      </c>
      <c r="C48" s="258" t="s">
        <v>230</v>
      </c>
      <c r="D48" s="246" t="s">
        <v>170</v>
      </c>
      <c r="E48" s="247">
        <v>16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7.3999999999999999E-4</v>
      </c>
      <c r="O48" s="247">
        <f>ROUND(E48*N48,2)</f>
        <v>0.01</v>
      </c>
      <c r="P48" s="247">
        <v>0</v>
      </c>
      <c r="Q48" s="247">
        <f>ROUND(E48*P48,2)</f>
        <v>0</v>
      </c>
      <c r="R48" s="249" t="s">
        <v>224</v>
      </c>
      <c r="S48" s="249" t="s">
        <v>143</v>
      </c>
      <c r="T48" s="250" t="s">
        <v>143</v>
      </c>
      <c r="U48" s="225">
        <v>0</v>
      </c>
      <c r="V48" s="225">
        <f>ROUND(E48*U48,2)</f>
        <v>0</v>
      </c>
      <c r="W48" s="225"/>
      <c r="X48" s="225" t="s">
        <v>225</v>
      </c>
      <c r="Y48" s="225" t="s">
        <v>138</v>
      </c>
      <c r="Z48" s="214"/>
      <c r="AA48" s="214"/>
      <c r="AB48" s="214"/>
      <c r="AC48" s="214"/>
      <c r="AD48" s="214"/>
      <c r="AE48" s="214"/>
      <c r="AF48" s="214"/>
      <c r="AG48" s="214" t="s">
        <v>226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30.6" outlineLevel="1" x14ac:dyDescent="0.25">
      <c r="A49" s="244">
        <v>35</v>
      </c>
      <c r="B49" s="245" t="s">
        <v>231</v>
      </c>
      <c r="C49" s="258" t="s">
        <v>232</v>
      </c>
      <c r="D49" s="246" t="s">
        <v>170</v>
      </c>
      <c r="E49" s="247">
        <v>8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1.17E-3</v>
      </c>
      <c r="O49" s="247">
        <f>ROUND(E49*N49,2)</f>
        <v>0.01</v>
      </c>
      <c r="P49" s="247">
        <v>0</v>
      </c>
      <c r="Q49" s="247">
        <f>ROUND(E49*P49,2)</f>
        <v>0</v>
      </c>
      <c r="R49" s="249" t="s">
        <v>224</v>
      </c>
      <c r="S49" s="249" t="s">
        <v>143</v>
      </c>
      <c r="T49" s="250" t="s">
        <v>143</v>
      </c>
      <c r="U49" s="225">
        <v>0</v>
      </c>
      <c r="V49" s="225">
        <f>ROUND(E49*U49,2)</f>
        <v>0</v>
      </c>
      <c r="W49" s="225"/>
      <c r="X49" s="225" t="s">
        <v>225</v>
      </c>
      <c r="Y49" s="225" t="s">
        <v>138</v>
      </c>
      <c r="Z49" s="214"/>
      <c r="AA49" s="214"/>
      <c r="AB49" s="214"/>
      <c r="AC49" s="214"/>
      <c r="AD49" s="214"/>
      <c r="AE49" s="214"/>
      <c r="AF49" s="214"/>
      <c r="AG49" s="214" t="s">
        <v>226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44">
        <v>36</v>
      </c>
      <c r="B50" s="245" t="s">
        <v>233</v>
      </c>
      <c r="C50" s="258" t="s">
        <v>234</v>
      </c>
      <c r="D50" s="246" t="s">
        <v>134</v>
      </c>
      <c r="E50" s="247">
        <v>1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 t="s">
        <v>224</v>
      </c>
      <c r="S50" s="249" t="s">
        <v>143</v>
      </c>
      <c r="T50" s="250" t="s">
        <v>143</v>
      </c>
      <c r="U50" s="225">
        <v>0</v>
      </c>
      <c r="V50" s="225">
        <f>ROUND(E50*U50,2)</f>
        <v>0</v>
      </c>
      <c r="W50" s="225"/>
      <c r="X50" s="225" t="s">
        <v>225</v>
      </c>
      <c r="Y50" s="225" t="s">
        <v>138</v>
      </c>
      <c r="Z50" s="214"/>
      <c r="AA50" s="214"/>
      <c r="AB50" s="214"/>
      <c r="AC50" s="214"/>
      <c r="AD50" s="214"/>
      <c r="AE50" s="214"/>
      <c r="AF50" s="214"/>
      <c r="AG50" s="214" t="s">
        <v>226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7">
        <v>37</v>
      </c>
      <c r="B51" s="238" t="s">
        <v>235</v>
      </c>
      <c r="C51" s="259" t="s">
        <v>236</v>
      </c>
      <c r="D51" s="239" t="s">
        <v>206</v>
      </c>
      <c r="E51" s="240">
        <v>2.3859999999999999E-2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0">
        <v>0</v>
      </c>
      <c r="O51" s="240">
        <f>ROUND(E51*N51,2)</f>
        <v>0</v>
      </c>
      <c r="P51" s="240">
        <v>0</v>
      </c>
      <c r="Q51" s="240">
        <f>ROUND(E51*P51,2)</f>
        <v>0</v>
      </c>
      <c r="R51" s="242" t="s">
        <v>237</v>
      </c>
      <c r="S51" s="242" t="s">
        <v>143</v>
      </c>
      <c r="T51" s="243" t="s">
        <v>143</v>
      </c>
      <c r="U51" s="225">
        <v>1.831</v>
      </c>
      <c r="V51" s="225">
        <f>ROUND(E51*U51,2)</f>
        <v>0.04</v>
      </c>
      <c r="W51" s="225"/>
      <c r="X51" s="225" t="s">
        <v>238</v>
      </c>
      <c r="Y51" s="225" t="s">
        <v>138</v>
      </c>
      <c r="Z51" s="214"/>
      <c r="AA51" s="214"/>
      <c r="AB51" s="214"/>
      <c r="AC51" s="214"/>
      <c r="AD51" s="214"/>
      <c r="AE51" s="214"/>
      <c r="AF51" s="214"/>
      <c r="AG51" s="214" t="s">
        <v>239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2" x14ac:dyDescent="0.25">
      <c r="A52" s="221"/>
      <c r="B52" s="222"/>
      <c r="C52" s="261" t="s">
        <v>240</v>
      </c>
      <c r="D52" s="251"/>
      <c r="E52" s="251"/>
      <c r="F52" s="251"/>
      <c r="G52" s="251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4"/>
      <c r="AA52" s="214"/>
      <c r="AB52" s="214"/>
      <c r="AC52" s="214"/>
      <c r="AD52" s="214"/>
      <c r="AE52" s="214"/>
      <c r="AF52" s="214"/>
      <c r="AG52" s="214" t="s">
        <v>209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x14ac:dyDescent="0.25">
      <c r="A53" s="230" t="s">
        <v>130</v>
      </c>
      <c r="B53" s="231" t="s">
        <v>75</v>
      </c>
      <c r="C53" s="257" t="s">
        <v>76</v>
      </c>
      <c r="D53" s="232"/>
      <c r="E53" s="233"/>
      <c r="F53" s="234"/>
      <c r="G53" s="234">
        <f>SUMIF(AG54:AG66,"&lt;&gt;NOR",G54:G66)</f>
        <v>0</v>
      </c>
      <c r="H53" s="234"/>
      <c r="I53" s="234">
        <f>SUM(I54:I66)</f>
        <v>0</v>
      </c>
      <c r="J53" s="234"/>
      <c r="K53" s="234">
        <f>SUM(K54:K66)</f>
        <v>0</v>
      </c>
      <c r="L53" s="234"/>
      <c r="M53" s="234">
        <f>SUM(M54:M66)</f>
        <v>0</v>
      </c>
      <c r="N53" s="233"/>
      <c r="O53" s="233">
        <f>SUM(O54:O66)</f>
        <v>0.02</v>
      </c>
      <c r="P53" s="233"/>
      <c r="Q53" s="233">
        <f>SUM(Q54:Q66)</f>
        <v>0</v>
      </c>
      <c r="R53" s="234"/>
      <c r="S53" s="234"/>
      <c r="T53" s="235"/>
      <c r="U53" s="229"/>
      <c r="V53" s="229">
        <f>SUM(V54:V66)</f>
        <v>5.8699999999999992</v>
      </c>
      <c r="W53" s="229"/>
      <c r="X53" s="229"/>
      <c r="Y53" s="229"/>
      <c r="AG53" t="s">
        <v>131</v>
      </c>
    </row>
    <row r="54" spans="1:60" outlineLevel="1" x14ac:dyDescent="0.25">
      <c r="A54" s="237">
        <v>38</v>
      </c>
      <c r="B54" s="238" t="s">
        <v>241</v>
      </c>
      <c r="C54" s="259" t="s">
        <v>242</v>
      </c>
      <c r="D54" s="239" t="s">
        <v>134</v>
      </c>
      <c r="E54" s="240">
        <v>1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8.8999999999999999E-3</v>
      </c>
      <c r="O54" s="240">
        <f>ROUND(E54*N54,2)</f>
        <v>0.01</v>
      </c>
      <c r="P54" s="240">
        <v>0</v>
      </c>
      <c r="Q54" s="240">
        <f>ROUND(E54*P54,2)</f>
        <v>0</v>
      </c>
      <c r="R54" s="242" t="s">
        <v>171</v>
      </c>
      <c r="S54" s="242" t="s">
        <v>143</v>
      </c>
      <c r="T54" s="243" t="s">
        <v>143</v>
      </c>
      <c r="U54" s="225">
        <v>1.1279999999999999</v>
      </c>
      <c r="V54" s="225">
        <f>ROUND(E54*U54,2)</f>
        <v>1.1299999999999999</v>
      </c>
      <c r="W54" s="225"/>
      <c r="X54" s="225" t="s">
        <v>137</v>
      </c>
      <c r="Y54" s="225" t="s">
        <v>138</v>
      </c>
      <c r="Z54" s="214"/>
      <c r="AA54" s="214"/>
      <c r="AB54" s="214"/>
      <c r="AC54" s="214"/>
      <c r="AD54" s="214"/>
      <c r="AE54" s="214"/>
      <c r="AF54" s="214"/>
      <c r="AG54" s="214" t="s">
        <v>139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 x14ac:dyDescent="0.25">
      <c r="A55" s="221"/>
      <c r="B55" s="222"/>
      <c r="C55" s="262" t="s">
        <v>243</v>
      </c>
      <c r="D55" s="252"/>
      <c r="E55" s="252"/>
      <c r="F55" s="252"/>
      <c r="G55" s="252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25"/>
      <c r="Z55" s="214"/>
      <c r="AA55" s="214"/>
      <c r="AB55" s="214"/>
      <c r="AC55" s="214"/>
      <c r="AD55" s="214"/>
      <c r="AE55" s="214"/>
      <c r="AF55" s="214"/>
      <c r="AG55" s="214" t="s">
        <v>244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0.399999999999999" outlineLevel="1" x14ac:dyDescent="0.25">
      <c r="A56" s="237">
        <v>39</v>
      </c>
      <c r="B56" s="238" t="s">
        <v>245</v>
      </c>
      <c r="C56" s="259" t="s">
        <v>246</v>
      </c>
      <c r="D56" s="239" t="s">
        <v>170</v>
      </c>
      <c r="E56" s="240">
        <v>14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4.8000000000000001E-4</v>
      </c>
      <c r="O56" s="240">
        <f>ROUND(E56*N56,2)</f>
        <v>0.01</v>
      </c>
      <c r="P56" s="240">
        <v>0</v>
      </c>
      <c r="Q56" s="240">
        <f>ROUND(E56*P56,2)</f>
        <v>0</v>
      </c>
      <c r="R56" s="242" t="s">
        <v>171</v>
      </c>
      <c r="S56" s="242" t="s">
        <v>143</v>
      </c>
      <c r="T56" s="243" t="s">
        <v>143</v>
      </c>
      <c r="U56" s="225">
        <v>0.27889999999999998</v>
      </c>
      <c r="V56" s="225">
        <f>ROUND(E56*U56,2)</f>
        <v>3.9</v>
      </c>
      <c r="W56" s="225"/>
      <c r="X56" s="225" t="s">
        <v>137</v>
      </c>
      <c r="Y56" s="225" t="s">
        <v>138</v>
      </c>
      <c r="Z56" s="214"/>
      <c r="AA56" s="214"/>
      <c r="AB56" s="214"/>
      <c r="AC56" s="214"/>
      <c r="AD56" s="214"/>
      <c r="AE56" s="214"/>
      <c r="AF56" s="214"/>
      <c r="AG56" s="214" t="s">
        <v>139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 x14ac:dyDescent="0.25">
      <c r="A57" s="221"/>
      <c r="B57" s="222"/>
      <c r="C57" s="261" t="s">
        <v>247</v>
      </c>
      <c r="D57" s="251"/>
      <c r="E57" s="251"/>
      <c r="F57" s="251"/>
      <c r="G57" s="251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25"/>
      <c r="Z57" s="214"/>
      <c r="AA57" s="214"/>
      <c r="AB57" s="214"/>
      <c r="AC57" s="214"/>
      <c r="AD57" s="214"/>
      <c r="AE57" s="214"/>
      <c r="AF57" s="214"/>
      <c r="AG57" s="214" t="s">
        <v>209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2" x14ac:dyDescent="0.25">
      <c r="A58" s="221"/>
      <c r="B58" s="222"/>
      <c r="C58" s="263" t="s">
        <v>248</v>
      </c>
      <c r="D58" s="253"/>
      <c r="E58" s="253"/>
      <c r="F58" s="253"/>
      <c r="G58" s="253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4"/>
      <c r="AA58" s="214"/>
      <c r="AB58" s="214"/>
      <c r="AC58" s="214"/>
      <c r="AD58" s="214"/>
      <c r="AE58" s="214"/>
      <c r="AF58" s="214"/>
      <c r="AG58" s="214" t="s">
        <v>244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5">
      <c r="A59" s="221"/>
      <c r="B59" s="222"/>
      <c r="C59" s="263" t="s">
        <v>243</v>
      </c>
      <c r="D59" s="253"/>
      <c r="E59" s="253"/>
      <c r="F59" s="253"/>
      <c r="G59" s="253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25"/>
      <c r="Z59" s="214"/>
      <c r="AA59" s="214"/>
      <c r="AB59" s="214"/>
      <c r="AC59" s="214"/>
      <c r="AD59" s="214"/>
      <c r="AE59" s="214"/>
      <c r="AF59" s="214"/>
      <c r="AG59" s="214" t="s">
        <v>244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 x14ac:dyDescent="0.25">
      <c r="A60" s="221"/>
      <c r="B60" s="222"/>
      <c r="C60" s="260" t="s">
        <v>249</v>
      </c>
      <c r="D60" s="227"/>
      <c r="E60" s="228">
        <v>14</v>
      </c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25"/>
      <c r="Z60" s="214"/>
      <c r="AA60" s="214"/>
      <c r="AB60" s="214"/>
      <c r="AC60" s="214"/>
      <c r="AD60" s="214"/>
      <c r="AE60" s="214"/>
      <c r="AF60" s="214"/>
      <c r="AG60" s="214" t="s">
        <v>175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37">
        <v>40</v>
      </c>
      <c r="B61" s="238" t="s">
        <v>250</v>
      </c>
      <c r="C61" s="259" t="s">
        <v>251</v>
      </c>
      <c r="D61" s="239" t="s">
        <v>134</v>
      </c>
      <c r="E61" s="240">
        <v>1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0">
        <v>0</v>
      </c>
      <c r="O61" s="240">
        <f>ROUND(E61*N61,2)</f>
        <v>0</v>
      </c>
      <c r="P61" s="240">
        <v>0</v>
      </c>
      <c r="Q61" s="240">
        <f>ROUND(E61*P61,2)</f>
        <v>0</v>
      </c>
      <c r="R61" s="242" t="s">
        <v>171</v>
      </c>
      <c r="S61" s="242" t="s">
        <v>143</v>
      </c>
      <c r="T61" s="243" t="s">
        <v>143</v>
      </c>
      <c r="U61" s="225">
        <v>0.14799999999999999</v>
      </c>
      <c r="V61" s="225">
        <f>ROUND(E61*U61,2)</f>
        <v>0.15</v>
      </c>
      <c r="W61" s="225"/>
      <c r="X61" s="225" t="s">
        <v>137</v>
      </c>
      <c r="Y61" s="225" t="s">
        <v>138</v>
      </c>
      <c r="Z61" s="214"/>
      <c r="AA61" s="214"/>
      <c r="AB61" s="214"/>
      <c r="AC61" s="214"/>
      <c r="AD61" s="214"/>
      <c r="AE61" s="214"/>
      <c r="AF61" s="214"/>
      <c r="AG61" s="214" t="s">
        <v>139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2" x14ac:dyDescent="0.25">
      <c r="A62" s="221"/>
      <c r="B62" s="222"/>
      <c r="C62" s="261" t="s">
        <v>252</v>
      </c>
      <c r="D62" s="251"/>
      <c r="E62" s="251"/>
      <c r="F62" s="251"/>
      <c r="G62" s="251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25"/>
      <c r="Z62" s="214"/>
      <c r="AA62" s="214"/>
      <c r="AB62" s="214"/>
      <c r="AC62" s="214"/>
      <c r="AD62" s="214"/>
      <c r="AE62" s="214"/>
      <c r="AF62" s="214"/>
      <c r="AG62" s="214" t="s">
        <v>209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44">
        <v>41</v>
      </c>
      <c r="B63" s="245" t="s">
        <v>253</v>
      </c>
      <c r="C63" s="258" t="s">
        <v>254</v>
      </c>
      <c r="D63" s="246" t="s">
        <v>170</v>
      </c>
      <c r="E63" s="247">
        <v>14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9" t="s">
        <v>171</v>
      </c>
      <c r="S63" s="249" t="s">
        <v>143</v>
      </c>
      <c r="T63" s="250" t="s">
        <v>143</v>
      </c>
      <c r="U63" s="225">
        <v>4.8000000000000001E-2</v>
      </c>
      <c r="V63" s="225">
        <f>ROUND(E63*U63,2)</f>
        <v>0.67</v>
      </c>
      <c r="W63" s="225"/>
      <c r="X63" s="225" t="s">
        <v>137</v>
      </c>
      <c r="Y63" s="225" t="s">
        <v>138</v>
      </c>
      <c r="Z63" s="214"/>
      <c r="AA63" s="214"/>
      <c r="AB63" s="214"/>
      <c r="AC63" s="214"/>
      <c r="AD63" s="214"/>
      <c r="AE63" s="214"/>
      <c r="AF63" s="214"/>
      <c r="AG63" s="214" t="s">
        <v>139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44">
        <v>42</v>
      </c>
      <c r="B64" s="245" t="s">
        <v>255</v>
      </c>
      <c r="C64" s="258" t="s">
        <v>256</v>
      </c>
      <c r="D64" s="246" t="s">
        <v>134</v>
      </c>
      <c r="E64" s="247">
        <v>1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9"/>
      <c r="S64" s="249" t="s">
        <v>135</v>
      </c>
      <c r="T64" s="250" t="s">
        <v>136</v>
      </c>
      <c r="U64" s="225">
        <v>0</v>
      </c>
      <c r="V64" s="225">
        <f>ROUND(E64*U64,2)</f>
        <v>0</v>
      </c>
      <c r="W64" s="225"/>
      <c r="X64" s="225" t="s">
        <v>137</v>
      </c>
      <c r="Y64" s="225" t="s">
        <v>138</v>
      </c>
      <c r="Z64" s="214"/>
      <c r="AA64" s="214"/>
      <c r="AB64" s="214"/>
      <c r="AC64" s="214"/>
      <c r="AD64" s="214"/>
      <c r="AE64" s="214"/>
      <c r="AF64" s="214"/>
      <c r="AG64" s="214" t="s">
        <v>139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37">
        <v>43</v>
      </c>
      <c r="B65" s="238" t="s">
        <v>257</v>
      </c>
      <c r="C65" s="259" t="s">
        <v>258</v>
      </c>
      <c r="D65" s="239" t="s">
        <v>206</v>
      </c>
      <c r="E65" s="240">
        <v>1.562E-2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0">
        <v>0</v>
      </c>
      <c r="O65" s="240">
        <f>ROUND(E65*N65,2)</f>
        <v>0</v>
      </c>
      <c r="P65" s="240">
        <v>0</v>
      </c>
      <c r="Q65" s="240">
        <f>ROUND(E65*P65,2)</f>
        <v>0</v>
      </c>
      <c r="R65" s="242" t="s">
        <v>171</v>
      </c>
      <c r="S65" s="242" t="s">
        <v>143</v>
      </c>
      <c r="T65" s="243" t="s">
        <v>143</v>
      </c>
      <c r="U65" s="225">
        <v>1.5229999999999999</v>
      </c>
      <c r="V65" s="225">
        <f>ROUND(E65*U65,2)</f>
        <v>0.02</v>
      </c>
      <c r="W65" s="225"/>
      <c r="X65" s="225" t="s">
        <v>238</v>
      </c>
      <c r="Y65" s="225" t="s">
        <v>138</v>
      </c>
      <c r="Z65" s="214"/>
      <c r="AA65" s="214"/>
      <c r="AB65" s="214"/>
      <c r="AC65" s="214"/>
      <c r="AD65" s="214"/>
      <c r="AE65" s="214"/>
      <c r="AF65" s="214"/>
      <c r="AG65" s="214" t="s">
        <v>239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 x14ac:dyDescent="0.25">
      <c r="A66" s="221"/>
      <c r="B66" s="222"/>
      <c r="C66" s="261" t="s">
        <v>259</v>
      </c>
      <c r="D66" s="251"/>
      <c r="E66" s="251"/>
      <c r="F66" s="251"/>
      <c r="G66" s="251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25"/>
      <c r="Z66" s="214"/>
      <c r="AA66" s="214"/>
      <c r="AB66" s="214"/>
      <c r="AC66" s="214"/>
      <c r="AD66" s="214"/>
      <c r="AE66" s="214"/>
      <c r="AF66" s="214"/>
      <c r="AG66" s="214" t="s">
        <v>209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x14ac:dyDescent="0.25">
      <c r="A67" s="230" t="s">
        <v>130</v>
      </c>
      <c r="B67" s="231" t="s">
        <v>77</v>
      </c>
      <c r="C67" s="257" t="s">
        <v>78</v>
      </c>
      <c r="D67" s="232"/>
      <c r="E67" s="233"/>
      <c r="F67" s="234"/>
      <c r="G67" s="234">
        <f>SUMIF(AG68:AG95,"&lt;&gt;NOR",G68:G95)</f>
        <v>0</v>
      </c>
      <c r="H67" s="234"/>
      <c r="I67" s="234">
        <f>SUM(I68:I95)</f>
        <v>0</v>
      </c>
      <c r="J67" s="234"/>
      <c r="K67" s="234">
        <f>SUM(K68:K95)</f>
        <v>0</v>
      </c>
      <c r="L67" s="234"/>
      <c r="M67" s="234">
        <f>SUM(M68:M95)</f>
        <v>0</v>
      </c>
      <c r="N67" s="233"/>
      <c r="O67" s="233">
        <f>SUM(O68:O95)</f>
        <v>0.01</v>
      </c>
      <c r="P67" s="233"/>
      <c r="Q67" s="233">
        <f>SUM(Q68:Q95)</f>
        <v>0</v>
      </c>
      <c r="R67" s="234"/>
      <c r="S67" s="234"/>
      <c r="T67" s="235"/>
      <c r="U67" s="229"/>
      <c r="V67" s="229">
        <f>SUM(V68:V95)</f>
        <v>16.55</v>
      </c>
      <c r="W67" s="229"/>
      <c r="X67" s="229"/>
      <c r="Y67" s="229"/>
      <c r="AG67" t="s">
        <v>131</v>
      </c>
    </row>
    <row r="68" spans="1:60" outlineLevel="1" x14ac:dyDescent="0.25">
      <c r="A68" s="244">
        <v>44</v>
      </c>
      <c r="B68" s="245" t="s">
        <v>260</v>
      </c>
      <c r="C68" s="258" t="s">
        <v>261</v>
      </c>
      <c r="D68" s="246" t="s">
        <v>134</v>
      </c>
      <c r="E68" s="247">
        <v>1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7">
        <v>8.0000000000000004E-4</v>
      </c>
      <c r="O68" s="247">
        <f>ROUND(E68*N68,2)</f>
        <v>0</v>
      </c>
      <c r="P68" s="247">
        <v>0</v>
      </c>
      <c r="Q68" s="247">
        <f>ROUND(E68*P68,2)</f>
        <v>0</v>
      </c>
      <c r="R68" s="249" t="s">
        <v>171</v>
      </c>
      <c r="S68" s="249" t="s">
        <v>143</v>
      </c>
      <c r="T68" s="250" t="s">
        <v>143</v>
      </c>
      <c r="U68" s="225">
        <v>0.59399999999999997</v>
      </c>
      <c r="V68" s="225">
        <f>ROUND(E68*U68,2)</f>
        <v>0.59</v>
      </c>
      <c r="W68" s="225"/>
      <c r="X68" s="225" t="s">
        <v>137</v>
      </c>
      <c r="Y68" s="225" t="s">
        <v>138</v>
      </c>
      <c r="Z68" s="214"/>
      <c r="AA68" s="214"/>
      <c r="AB68" s="214"/>
      <c r="AC68" s="214"/>
      <c r="AD68" s="214"/>
      <c r="AE68" s="214"/>
      <c r="AF68" s="214"/>
      <c r="AG68" s="214" t="s">
        <v>139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44">
        <v>45</v>
      </c>
      <c r="B69" s="245" t="s">
        <v>262</v>
      </c>
      <c r="C69" s="258" t="s">
        <v>263</v>
      </c>
      <c r="D69" s="246" t="s">
        <v>134</v>
      </c>
      <c r="E69" s="247">
        <v>2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21</v>
      </c>
      <c r="M69" s="249">
        <f>G69*(1+L69/100)</f>
        <v>0</v>
      </c>
      <c r="N69" s="247">
        <v>1.3600000000000001E-3</v>
      </c>
      <c r="O69" s="247">
        <f>ROUND(E69*N69,2)</f>
        <v>0</v>
      </c>
      <c r="P69" s="247">
        <v>0</v>
      </c>
      <c r="Q69" s="247">
        <f>ROUND(E69*P69,2)</f>
        <v>0</v>
      </c>
      <c r="R69" s="249" t="s">
        <v>171</v>
      </c>
      <c r="S69" s="249" t="s">
        <v>143</v>
      </c>
      <c r="T69" s="250" t="s">
        <v>143</v>
      </c>
      <c r="U69" s="225">
        <v>0.754</v>
      </c>
      <c r="V69" s="225">
        <f>ROUND(E69*U69,2)</f>
        <v>1.51</v>
      </c>
      <c r="W69" s="225"/>
      <c r="X69" s="225" t="s">
        <v>137</v>
      </c>
      <c r="Y69" s="225" t="s">
        <v>138</v>
      </c>
      <c r="Z69" s="214"/>
      <c r="AA69" s="214"/>
      <c r="AB69" s="214"/>
      <c r="AC69" s="214"/>
      <c r="AD69" s="214"/>
      <c r="AE69" s="214"/>
      <c r="AF69" s="214"/>
      <c r="AG69" s="214" t="s">
        <v>139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20.399999999999999" outlineLevel="1" x14ac:dyDescent="0.25">
      <c r="A70" s="237">
        <v>46</v>
      </c>
      <c r="B70" s="238" t="s">
        <v>264</v>
      </c>
      <c r="C70" s="259" t="s">
        <v>265</v>
      </c>
      <c r="D70" s="239" t="s">
        <v>170</v>
      </c>
      <c r="E70" s="240">
        <v>8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0">
        <v>4.4000000000000002E-4</v>
      </c>
      <c r="O70" s="240">
        <f>ROUND(E70*N70,2)</f>
        <v>0</v>
      </c>
      <c r="P70" s="240">
        <v>0</v>
      </c>
      <c r="Q70" s="240">
        <f>ROUND(E70*P70,2)</f>
        <v>0</v>
      </c>
      <c r="R70" s="242" t="s">
        <v>171</v>
      </c>
      <c r="S70" s="242" t="s">
        <v>143</v>
      </c>
      <c r="T70" s="243" t="s">
        <v>143</v>
      </c>
      <c r="U70" s="225">
        <v>0.25800000000000001</v>
      </c>
      <c r="V70" s="225">
        <f>ROUND(E70*U70,2)</f>
        <v>2.06</v>
      </c>
      <c r="W70" s="225"/>
      <c r="X70" s="225" t="s">
        <v>137</v>
      </c>
      <c r="Y70" s="225" t="s">
        <v>138</v>
      </c>
      <c r="Z70" s="214"/>
      <c r="AA70" s="214"/>
      <c r="AB70" s="214"/>
      <c r="AC70" s="214"/>
      <c r="AD70" s="214"/>
      <c r="AE70" s="214"/>
      <c r="AF70" s="214"/>
      <c r="AG70" s="214" t="s">
        <v>139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2" x14ac:dyDescent="0.25">
      <c r="A71" s="221"/>
      <c r="B71" s="222"/>
      <c r="C71" s="261" t="s">
        <v>247</v>
      </c>
      <c r="D71" s="251"/>
      <c r="E71" s="251"/>
      <c r="F71" s="251"/>
      <c r="G71" s="251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25"/>
      <c r="Z71" s="214"/>
      <c r="AA71" s="214"/>
      <c r="AB71" s="214"/>
      <c r="AC71" s="214"/>
      <c r="AD71" s="214"/>
      <c r="AE71" s="214"/>
      <c r="AF71" s="214"/>
      <c r="AG71" s="214" t="s">
        <v>209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5">
      <c r="A72" s="221"/>
      <c r="B72" s="222"/>
      <c r="C72" s="263" t="s">
        <v>248</v>
      </c>
      <c r="D72" s="253"/>
      <c r="E72" s="253"/>
      <c r="F72" s="253"/>
      <c r="G72" s="253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25"/>
      <c r="Z72" s="214"/>
      <c r="AA72" s="214"/>
      <c r="AB72" s="214"/>
      <c r="AC72" s="214"/>
      <c r="AD72" s="214"/>
      <c r="AE72" s="214"/>
      <c r="AF72" s="214"/>
      <c r="AG72" s="214" t="s">
        <v>244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5">
      <c r="A73" s="221"/>
      <c r="B73" s="222"/>
      <c r="C73" s="263" t="s">
        <v>243</v>
      </c>
      <c r="D73" s="253"/>
      <c r="E73" s="253"/>
      <c r="F73" s="253"/>
      <c r="G73" s="253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25"/>
      <c r="Z73" s="214"/>
      <c r="AA73" s="214"/>
      <c r="AB73" s="214"/>
      <c r="AC73" s="214"/>
      <c r="AD73" s="214"/>
      <c r="AE73" s="214"/>
      <c r="AF73" s="214"/>
      <c r="AG73" s="214" t="s">
        <v>244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0.399999999999999" outlineLevel="1" x14ac:dyDescent="0.25">
      <c r="A74" s="237">
        <v>47</v>
      </c>
      <c r="B74" s="238" t="s">
        <v>266</v>
      </c>
      <c r="C74" s="259" t="s">
        <v>267</v>
      </c>
      <c r="D74" s="239" t="s">
        <v>170</v>
      </c>
      <c r="E74" s="240">
        <v>14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7.2000000000000005E-4</v>
      </c>
      <c r="O74" s="240">
        <f>ROUND(E74*N74,2)</f>
        <v>0.01</v>
      </c>
      <c r="P74" s="240">
        <v>0</v>
      </c>
      <c r="Q74" s="240">
        <f>ROUND(E74*P74,2)</f>
        <v>0</v>
      </c>
      <c r="R74" s="242" t="s">
        <v>171</v>
      </c>
      <c r="S74" s="242" t="s">
        <v>143</v>
      </c>
      <c r="T74" s="243" t="s">
        <v>143</v>
      </c>
      <c r="U74" s="225">
        <v>0.33279999999999998</v>
      </c>
      <c r="V74" s="225">
        <f>ROUND(E74*U74,2)</f>
        <v>4.66</v>
      </c>
      <c r="W74" s="225"/>
      <c r="X74" s="225" t="s">
        <v>137</v>
      </c>
      <c r="Y74" s="225" t="s">
        <v>138</v>
      </c>
      <c r="Z74" s="214"/>
      <c r="AA74" s="214"/>
      <c r="AB74" s="214"/>
      <c r="AC74" s="214"/>
      <c r="AD74" s="214"/>
      <c r="AE74" s="214"/>
      <c r="AF74" s="214"/>
      <c r="AG74" s="214" t="s">
        <v>139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2" x14ac:dyDescent="0.25">
      <c r="A75" s="221"/>
      <c r="B75" s="222"/>
      <c r="C75" s="261" t="s">
        <v>247</v>
      </c>
      <c r="D75" s="251"/>
      <c r="E75" s="251"/>
      <c r="F75" s="251"/>
      <c r="G75" s="251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25"/>
      <c r="Z75" s="214"/>
      <c r="AA75" s="214"/>
      <c r="AB75" s="214"/>
      <c r="AC75" s="214"/>
      <c r="AD75" s="214"/>
      <c r="AE75" s="214"/>
      <c r="AF75" s="214"/>
      <c r="AG75" s="214" t="s">
        <v>209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2" x14ac:dyDescent="0.25">
      <c r="A76" s="221"/>
      <c r="B76" s="222"/>
      <c r="C76" s="263" t="s">
        <v>248</v>
      </c>
      <c r="D76" s="253"/>
      <c r="E76" s="253"/>
      <c r="F76" s="253"/>
      <c r="G76" s="253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25"/>
      <c r="Z76" s="214"/>
      <c r="AA76" s="214"/>
      <c r="AB76" s="214"/>
      <c r="AC76" s="214"/>
      <c r="AD76" s="214"/>
      <c r="AE76" s="214"/>
      <c r="AF76" s="214"/>
      <c r="AG76" s="214" t="s">
        <v>244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5">
      <c r="A77" s="221"/>
      <c r="B77" s="222"/>
      <c r="C77" s="263" t="s">
        <v>243</v>
      </c>
      <c r="D77" s="253"/>
      <c r="E77" s="253"/>
      <c r="F77" s="253"/>
      <c r="G77" s="253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4"/>
      <c r="AA77" s="214"/>
      <c r="AB77" s="214"/>
      <c r="AC77" s="214"/>
      <c r="AD77" s="214"/>
      <c r="AE77" s="214"/>
      <c r="AF77" s="214"/>
      <c r="AG77" s="214" t="s">
        <v>244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0.399999999999999" outlineLevel="1" x14ac:dyDescent="0.25">
      <c r="A78" s="237">
        <v>48</v>
      </c>
      <c r="B78" s="238" t="s">
        <v>268</v>
      </c>
      <c r="C78" s="259" t="s">
        <v>269</v>
      </c>
      <c r="D78" s="239" t="s">
        <v>170</v>
      </c>
      <c r="E78" s="240">
        <v>8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6.0000000000000002E-5</v>
      </c>
      <c r="O78" s="240">
        <f>ROUND(E78*N78,2)</f>
        <v>0</v>
      </c>
      <c r="P78" s="240">
        <v>0</v>
      </c>
      <c r="Q78" s="240">
        <f>ROUND(E78*P78,2)</f>
        <v>0</v>
      </c>
      <c r="R78" s="242" t="s">
        <v>171</v>
      </c>
      <c r="S78" s="242" t="s">
        <v>143</v>
      </c>
      <c r="T78" s="243" t="s">
        <v>143</v>
      </c>
      <c r="U78" s="225">
        <v>0.129</v>
      </c>
      <c r="V78" s="225">
        <f>ROUND(E78*U78,2)</f>
        <v>1.03</v>
      </c>
      <c r="W78" s="225"/>
      <c r="X78" s="225" t="s">
        <v>137</v>
      </c>
      <c r="Y78" s="225" t="s">
        <v>138</v>
      </c>
      <c r="Z78" s="214"/>
      <c r="AA78" s="214"/>
      <c r="AB78" s="214"/>
      <c r="AC78" s="214"/>
      <c r="AD78" s="214"/>
      <c r="AE78" s="214"/>
      <c r="AF78" s="214"/>
      <c r="AG78" s="214" t="s">
        <v>139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25">
      <c r="A79" s="221"/>
      <c r="B79" s="222"/>
      <c r="C79" s="262" t="s">
        <v>270</v>
      </c>
      <c r="D79" s="252"/>
      <c r="E79" s="252"/>
      <c r="F79" s="252"/>
      <c r="G79" s="252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25"/>
      <c r="Z79" s="214"/>
      <c r="AA79" s="214"/>
      <c r="AB79" s="214"/>
      <c r="AC79" s="214"/>
      <c r="AD79" s="214"/>
      <c r="AE79" s="214"/>
      <c r="AF79" s="214"/>
      <c r="AG79" s="214" t="s">
        <v>244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0.399999999999999" outlineLevel="1" x14ac:dyDescent="0.25">
      <c r="A80" s="237">
        <v>49</v>
      </c>
      <c r="B80" s="238" t="s">
        <v>271</v>
      </c>
      <c r="C80" s="259" t="s">
        <v>272</v>
      </c>
      <c r="D80" s="239" t="s">
        <v>170</v>
      </c>
      <c r="E80" s="240">
        <v>7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0">
        <v>6.0000000000000002E-5</v>
      </c>
      <c r="O80" s="240">
        <f>ROUND(E80*N80,2)</f>
        <v>0</v>
      </c>
      <c r="P80" s="240">
        <v>0</v>
      </c>
      <c r="Q80" s="240">
        <f>ROUND(E80*P80,2)</f>
        <v>0</v>
      </c>
      <c r="R80" s="242" t="s">
        <v>171</v>
      </c>
      <c r="S80" s="242" t="s">
        <v>143</v>
      </c>
      <c r="T80" s="243" t="s">
        <v>143</v>
      </c>
      <c r="U80" s="225">
        <v>0.14199999999999999</v>
      </c>
      <c r="V80" s="225">
        <f>ROUND(E80*U80,2)</f>
        <v>0.99</v>
      </c>
      <c r="W80" s="225"/>
      <c r="X80" s="225" t="s">
        <v>137</v>
      </c>
      <c r="Y80" s="225" t="s">
        <v>138</v>
      </c>
      <c r="Z80" s="214"/>
      <c r="AA80" s="214"/>
      <c r="AB80" s="214"/>
      <c r="AC80" s="214"/>
      <c r="AD80" s="214"/>
      <c r="AE80" s="214"/>
      <c r="AF80" s="214"/>
      <c r="AG80" s="214" t="s">
        <v>139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 x14ac:dyDescent="0.25">
      <c r="A81" s="221"/>
      <c r="B81" s="222"/>
      <c r="C81" s="262" t="s">
        <v>270</v>
      </c>
      <c r="D81" s="252"/>
      <c r="E81" s="252"/>
      <c r="F81" s="252"/>
      <c r="G81" s="252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25"/>
      <c r="Z81" s="214"/>
      <c r="AA81" s="214"/>
      <c r="AB81" s="214"/>
      <c r="AC81" s="214"/>
      <c r="AD81" s="214"/>
      <c r="AE81" s="214"/>
      <c r="AF81" s="214"/>
      <c r="AG81" s="214" t="s">
        <v>244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ht="20.399999999999999" outlineLevel="1" x14ac:dyDescent="0.25">
      <c r="A82" s="237">
        <v>50</v>
      </c>
      <c r="B82" s="238" t="s">
        <v>273</v>
      </c>
      <c r="C82" s="259" t="s">
        <v>274</v>
      </c>
      <c r="D82" s="239" t="s">
        <v>170</v>
      </c>
      <c r="E82" s="240">
        <v>7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0">
        <v>8.0000000000000007E-5</v>
      </c>
      <c r="O82" s="240">
        <f>ROUND(E82*N82,2)</f>
        <v>0</v>
      </c>
      <c r="P82" s="240">
        <v>0</v>
      </c>
      <c r="Q82" s="240">
        <f>ROUND(E82*P82,2)</f>
        <v>0</v>
      </c>
      <c r="R82" s="242" t="s">
        <v>171</v>
      </c>
      <c r="S82" s="242" t="s">
        <v>143</v>
      </c>
      <c r="T82" s="243" t="s">
        <v>143</v>
      </c>
      <c r="U82" s="225">
        <v>0.14199999999999999</v>
      </c>
      <c r="V82" s="225">
        <f>ROUND(E82*U82,2)</f>
        <v>0.99</v>
      </c>
      <c r="W82" s="225"/>
      <c r="X82" s="225" t="s">
        <v>137</v>
      </c>
      <c r="Y82" s="225" t="s">
        <v>138</v>
      </c>
      <c r="Z82" s="214"/>
      <c r="AA82" s="214"/>
      <c r="AB82" s="214"/>
      <c r="AC82" s="214"/>
      <c r="AD82" s="214"/>
      <c r="AE82" s="214"/>
      <c r="AF82" s="214"/>
      <c r="AG82" s="214" t="s">
        <v>139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5">
      <c r="A83" s="221"/>
      <c r="B83" s="222"/>
      <c r="C83" s="262" t="s">
        <v>270</v>
      </c>
      <c r="D83" s="252"/>
      <c r="E83" s="252"/>
      <c r="F83" s="252"/>
      <c r="G83" s="252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4"/>
      <c r="AA83" s="214"/>
      <c r="AB83" s="214"/>
      <c r="AC83" s="214"/>
      <c r="AD83" s="214"/>
      <c r="AE83" s="214"/>
      <c r="AF83" s="214"/>
      <c r="AG83" s="214" t="s">
        <v>244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7">
        <v>51</v>
      </c>
      <c r="B84" s="238" t="s">
        <v>275</v>
      </c>
      <c r="C84" s="259" t="s">
        <v>276</v>
      </c>
      <c r="D84" s="239" t="s">
        <v>134</v>
      </c>
      <c r="E84" s="240">
        <v>4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0">
        <v>0</v>
      </c>
      <c r="O84" s="240">
        <f>ROUND(E84*N84,2)</f>
        <v>0</v>
      </c>
      <c r="P84" s="240">
        <v>0</v>
      </c>
      <c r="Q84" s="240">
        <f>ROUND(E84*P84,2)</f>
        <v>0</v>
      </c>
      <c r="R84" s="242" t="s">
        <v>171</v>
      </c>
      <c r="S84" s="242" t="s">
        <v>143</v>
      </c>
      <c r="T84" s="243" t="s">
        <v>143</v>
      </c>
      <c r="U84" s="225">
        <v>0.16500000000000001</v>
      </c>
      <c r="V84" s="225">
        <f>ROUND(E84*U84,2)</f>
        <v>0.66</v>
      </c>
      <c r="W84" s="225"/>
      <c r="X84" s="225" t="s">
        <v>137</v>
      </c>
      <c r="Y84" s="225" t="s">
        <v>138</v>
      </c>
      <c r="Z84" s="214"/>
      <c r="AA84" s="214"/>
      <c r="AB84" s="214"/>
      <c r="AC84" s="214"/>
      <c r="AD84" s="214"/>
      <c r="AE84" s="214"/>
      <c r="AF84" s="214"/>
      <c r="AG84" s="214" t="s">
        <v>139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25">
      <c r="A85" s="221"/>
      <c r="B85" s="222"/>
      <c r="C85" s="261" t="s">
        <v>277</v>
      </c>
      <c r="D85" s="251"/>
      <c r="E85" s="251"/>
      <c r="F85" s="251"/>
      <c r="G85" s="251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25"/>
      <c r="Z85" s="214"/>
      <c r="AA85" s="214"/>
      <c r="AB85" s="214"/>
      <c r="AC85" s="214"/>
      <c r="AD85" s="214"/>
      <c r="AE85" s="214"/>
      <c r="AF85" s="214"/>
      <c r="AG85" s="214" t="s">
        <v>209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44">
        <v>52</v>
      </c>
      <c r="B86" s="245" t="s">
        <v>278</v>
      </c>
      <c r="C86" s="258" t="s">
        <v>279</v>
      </c>
      <c r="D86" s="246" t="s">
        <v>134</v>
      </c>
      <c r="E86" s="247">
        <v>1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7">
        <v>3.5E-4</v>
      </c>
      <c r="O86" s="247">
        <f>ROUND(E86*N86,2)</f>
        <v>0</v>
      </c>
      <c r="P86" s="247">
        <v>0</v>
      </c>
      <c r="Q86" s="247">
        <f>ROUND(E86*P86,2)</f>
        <v>0</v>
      </c>
      <c r="R86" s="249" t="s">
        <v>171</v>
      </c>
      <c r="S86" s="249" t="s">
        <v>143</v>
      </c>
      <c r="T86" s="250" t="s">
        <v>143</v>
      </c>
      <c r="U86" s="225">
        <v>0.26900000000000002</v>
      </c>
      <c r="V86" s="225">
        <f>ROUND(E86*U86,2)</f>
        <v>0.27</v>
      </c>
      <c r="W86" s="225"/>
      <c r="X86" s="225" t="s">
        <v>137</v>
      </c>
      <c r="Y86" s="225" t="s">
        <v>138</v>
      </c>
      <c r="Z86" s="214"/>
      <c r="AA86" s="214"/>
      <c r="AB86" s="214"/>
      <c r="AC86" s="214"/>
      <c r="AD86" s="214"/>
      <c r="AE86" s="214"/>
      <c r="AF86" s="214"/>
      <c r="AG86" s="214" t="s">
        <v>139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44">
        <v>53</v>
      </c>
      <c r="B87" s="245" t="s">
        <v>280</v>
      </c>
      <c r="C87" s="258" t="s">
        <v>281</v>
      </c>
      <c r="D87" s="246" t="s">
        <v>134</v>
      </c>
      <c r="E87" s="247">
        <v>2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21</v>
      </c>
      <c r="M87" s="249">
        <f>G87*(1+L87/100)</f>
        <v>0</v>
      </c>
      <c r="N87" s="247">
        <v>3.1E-4</v>
      </c>
      <c r="O87" s="247">
        <f>ROUND(E87*N87,2)</f>
        <v>0</v>
      </c>
      <c r="P87" s="247">
        <v>0</v>
      </c>
      <c r="Q87" s="247">
        <f>ROUND(E87*P87,2)</f>
        <v>0</v>
      </c>
      <c r="R87" s="249" t="s">
        <v>171</v>
      </c>
      <c r="S87" s="249" t="s">
        <v>143</v>
      </c>
      <c r="T87" s="250" t="s">
        <v>143</v>
      </c>
      <c r="U87" s="225">
        <v>0.20699999999999999</v>
      </c>
      <c r="V87" s="225">
        <f>ROUND(E87*U87,2)</f>
        <v>0.41</v>
      </c>
      <c r="W87" s="225"/>
      <c r="X87" s="225" t="s">
        <v>137</v>
      </c>
      <c r="Y87" s="225" t="s">
        <v>138</v>
      </c>
      <c r="Z87" s="214"/>
      <c r="AA87" s="214"/>
      <c r="AB87" s="214"/>
      <c r="AC87" s="214"/>
      <c r="AD87" s="214"/>
      <c r="AE87" s="214"/>
      <c r="AF87" s="214"/>
      <c r="AG87" s="214" t="s">
        <v>139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44">
        <v>54</v>
      </c>
      <c r="B88" s="245" t="s">
        <v>282</v>
      </c>
      <c r="C88" s="258" t="s">
        <v>283</v>
      </c>
      <c r="D88" s="246" t="s">
        <v>134</v>
      </c>
      <c r="E88" s="247">
        <v>5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21</v>
      </c>
      <c r="M88" s="249">
        <f>G88*(1+L88/100)</f>
        <v>0</v>
      </c>
      <c r="N88" s="247">
        <v>6.8000000000000005E-4</v>
      </c>
      <c r="O88" s="247">
        <f>ROUND(E88*N88,2)</f>
        <v>0</v>
      </c>
      <c r="P88" s="247">
        <v>0</v>
      </c>
      <c r="Q88" s="247">
        <f>ROUND(E88*P88,2)</f>
        <v>0</v>
      </c>
      <c r="R88" s="249" t="s">
        <v>171</v>
      </c>
      <c r="S88" s="249" t="s">
        <v>143</v>
      </c>
      <c r="T88" s="250" t="s">
        <v>143</v>
      </c>
      <c r="U88" s="225">
        <v>0.26900000000000002</v>
      </c>
      <c r="V88" s="225">
        <f>ROUND(E88*U88,2)</f>
        <v>1.35</v>
      </c>
      <c r="W88" s="225"/>
      <c r="X88" s="225" t="s">
        <v>137</v>
      </c>
      <c r="Y88" s="225" t="s">
        <v>138</v>
      </c>
      <c r="Z88" s="214"/>
      <c r="AA88" s="214"/>
      <c r="AB88" s="214"/>
      <c r="AC88" s="214"/>
      <c r="AD88" s="214"/>
      <c r="AE88" s="214"/>
      <c r="AF88" s="214"/>
      <c r="AG88" s="214" t="s">
        <v>139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37">
        <v>55</v>
      </c>
      <c r="B89" s="238" t="s">
        <v>284</v>
      </c>
      <c r="C89" s="259" t="s">
        <v>285</v>
      </c>
      <c r="D89" s="239" t="s">
        <v>170</v>
      </c>
      <c r="E89" s="240">
        <v>22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0">
        <v>0</v>
      </c>
      <c r="O89" s="240">
        <f>ROUND(E89*N89,2)</f>
        <v>0</v>
      </c>
      <c r="P89" s="240">
        <v>0</v>
      </c>
      <c r="Q89" s="240">
        <f>ROUND(E89*P89,2)</f>
        <v>0</v>
      </c>
      <c r="R89" s="242" t="s">
        <v>171</v>
      </c>
      <c r="S89" s="242" t="s">
        <v>143</v>
      </c>
      <c r="T89" s="243" t="s">
        <v>143</v>
      </c>
      <c r="U89" s="225">
        <v>2.9000000000000001E-2</v>
      </c>
      <c r="V89" s="225">
        <f>ROUND(E89*U89,2)</f>
        <v>0.64</v>
      </c>
      <c r="W89" s="225"/>
      <c r="X89" s="225" t="s">
        <v>137</v>
      </c>
      <c r="Y89" s="225" t="s">
        <v>138</v>
      </c>
      <c r="Z89" s="214"/>
      <c r="AA89" s="214"/>
      <c r="AB89" s="214"/>
      <c r="AC89" s="214"/>
      <c r="AD89" s="214"/>
      <c r="AE89" s="214"/>
      <c r="AF89" s="214"/>
      <c r="AG89" s="214" t="s">
        <v>139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 x14ac:dyDescent="0.25">
      <c r="A90" s="221"/>
      <c r="B90" s="222"/>
      <c r="C90" s="262" t="s">
        <v>286</v>
      </c>
      <c r="D90" s="252"/>
      <c r="E90" s="252"/>
      <c r="F90" s="252"/>
      <c r="G90" s="252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25"/>
      <c r="Z90" s="214"/>
      <c r="AA90" s="214"/>
      <c r="AB90" s="214"/>
      <c r="AC90" s="214"/>
      <c r="AD90" s="214"/>
      <c r="AE90" s="214"/>
      <c r="AF90" s="214"/>
      <c r="AG90" s="214" t="s">
        <v>244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2" x14ac:dyDescent="0.25">
      <c r="A91" s="221"/>
      <c r="B91" s="222"/>
      <c r="C91" s="260" t="s">
        <v>287</v>
      </c>
      <c r="D91" s="227"/>
      <c r="E91" s="228">
        <v>22</v>
      </c>
      <c r="F91" s="225"/>
      <c r="G91" s="225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25"/>
      <c r="Z91" s="214"/>
      <c r="AA91" s="214"/>
      <c r="AB91" s="214"/>
      <c r="AC91" s="214"/>
      <c r="AD91" s="214"/>
      <c r="AE91" s="214"/>
      <c r="AF91" s="214"/>
      <c r="AG91" s="214" t="s">
        <v>175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37">
        <v>56</v>
      </c>
      <c r="B92" s="238" t="s">
        <v>288</v>
      </c>
      <c r="C92" s="259" t="s">
        <v>289</v>
      </c>
      <c r="D92" s="239" t="s">
        <v>170</v>
      </c>
      <c r="E92" s="240">
        <v>22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0">
        <v>1.0000000000000001E-5</v>
      </c>
      <c r="O92" s="240">
        <f>ROUND(E92*N92,2)</f>
        <v>0</v>
      </c>
      <c r="P92" s="240">
        <v>0</v>
      </c>
      <c r="Q92" s="240">
        <f>ROUND(E92*P92,2)</f>
        <v>0</v>
      </c>
      <c r="R92" s="242" t="s">
        <v>171</v>
      </c>
      <c r="S92" s="242" t="s">
        <v>143</v>
      </c>
      <c r="T92" s="243" t="s">
        <v>143</v>
      </c>
      <c r="U92" s="225">
        <v>6.2E-2</v>
      </c>
      <c r="V92" s="225">
        <f>ROUND(E92*U92,2)</f>
        <v>1.36</v>
      </c>
      <c r="W92" s="225"/>
      <c r="X92" s="225" t="s">
        <v>137</v>
      </c>
      <c r="Y92" s="225" t="s">
        <v>138</v>
      </c>
      <c r="Z92" s="214"/>
      <c r="AA92" s="214"/>
      <c r="AB92" s="214"/>
      <c r="AC92" s="214"/>
      <c r="AD92" s="214"/>
      <c r="AE92" s="214"/>
      <c r="AF92" s="214"/>
      <c r="AG92" s="214" t="s">
        <v>139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25">
      <c r="A93" s="221"/>
      <c r="B93" s="222"/>
      <c r="C93" s="262" t="s">
        <v>290</v>
      </c>
      <c r="D93" s="252"/>
      <c r="E93" s="252"/>
      <c r="F93" s="252"/>
      <c r="G93" s="252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25"/>
      <c r="Z93" s="214"/>
      <c r="AA93" s="214"/>
      <c r="AB93" s="214"/>
      <c r="AC93" s="214"/>
      <c r="AD93" s="214"/>
      <c r="AE93" s="214"/>
      <c r="AF93" s="214"/>
      <c r="AG93" s="214" t="s">
        <v>244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7">
        <v>57</v>
      </c>
      <c r="B94" s="238" t="s">
        <v>291</v>
      </c>
      <c r="C94" s="259" t="s">
        <v>292</v>
      </c>
      <c r="D94" s="239" t="s">
        <v>206</v>
      </c>
      <c r="E94" s="240">
        <v>2.317E-2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2" t="s">
        <v>171</v>
      </c>
      <c r="S94" s="242" t="s">
        <v>143</v>
      </c>
      <c r="T94" s="243" t="s">
        <v>143</v>
      </c>
      <c r="U94" s="225">
        <v>1.3740000000000001</v>
      </c>
      <c r="V94" s="225">
        <f>ROUND(E94*U94,2)</f>
        <v>0.03</v>
      </c>
      <c r="W94" s="225"/>
      <c r="X94" s="225" t="s">
        <v>238</v>
      </c>
      <c r="Y94" s="225" t="s">
        <v>138</v>
      </c>
      <c r="Z94" s="214"/>
      <c r="AA94" s="214"/>
      <c r="AB94" s="214"/>
      <c r="AC94" s="214"/>
      <c r="AD94" s="214"/>
      <c r="AE94" s="214"/>
      <c r="AF94" s="214"/>
      <c r="AG94" s="214" t="s">
        <v>239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2" x14ac:dyDescent="0.25">
      <c r="A95" s="221"/>
      <c r="B95" s="222"/>
      <c r="C95" s="261" t="s">
        <v>293</v>
      </c>
      <c r="D95" s="251"/>
      <c r="E95" s="251"/>
      <c r="F95" s="251"/>
      <c r="G95" s="251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25"/>
      <c r="Z95" s="214"/>
      <c r="AA95" s="214"/>
      <c r="AB95" s="214"/>
      <c r="AC95" s="214"/>
      <c r="AD95" s="214"/>
      <c r="AE95" s="214"/>
      <c r="AF95" s="214"/>
      <c r="AG95" s="214" t="s">
        <v>209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x14ac:dyDescent="0.25">
      <c r="A96" s="230" t="s">
        <v>130</v>
      </c>
      <c r="B96" s="231" t="s">
        <v>79</v>
      </c>
      <c r="C96" s="257" t="s">
        <v>80</v>
      </c>
      <c r="D96" s="232"/>
      <c r="E96" s="233"/>
      <c r="F96" s="234"/>
      <c r="G96" s="234">
        <f>SUMIF(AG97:AG125,"&lt;&gt;NOR",G97:G125)</f>
        <v>0</v>
      </c>
      <c r="H96" s="234"/>
      <c r="I96" s="234">
        <f>SUM(I97:I125)</f>
        <v>0</v>
      </c>
      <c r="J96" s="234"/>
      <c r="K96" s="234">
        <f>SUM(K97:K125)</f>
        <v>0</v>
      </c>
      <c r="L96" s="234"/>
      <c r="M96" s="234">
        <f>SUM(M97:M125)</f>
        <v>0</v>
      </c>
      <c r="N96" s="233"/>
      <c r="O96" s="233">
        <f>SUM(O97:O125)</f>
        <v>0.19</v>
      </c>
      <c r="P96" s="233"/>
      <c r="Q96" s="233">
        <f>SUM(Q97:Q125)</f>
        <v>0</v>
      </c>
      <c r="R96" s="234"/>
      <c r="S96" s="234"/>
      <c r="T96" s="235"/>
      <c r="U96" s="229"/>
      <c r="V96" s="229">
        <f>SUM(V97:V125)</f>
        <v>24.02</v>
      </c>
      <c r="W96" s="229"/>
      <c r="X96" s="229"/>
      <c r="Y96" s="229"/>
      <c r="AG96" t="s">
        <v>131</v>
      </c>
    </row>
    <row r="97" spans="1:60" outlineLevel="1" x14ac:dyDescent="0.25">
      <c r="A97" s="244">
        <v>58</v>
      </c>
      <c r="B97" s="245" t="s">
        <v>294</v>
      </c>
      <c r="C97" s="258" t="s">
        <v>295</v>
      </c>
      <c r="D97" s="246" t="s">
        <v>154</v>
      </c>
      <c r="E97" s="247">
        <v>8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21</v>
      </c>
      <c r="M97" s="249">
        <f>G97*(1+L97/100)</f>
        <v>0</v>
      </c>
      <c r="N97" s="247">
        <v>0</v>
      </c>
      <c r="O97" s="247">
        <f>ROUND(E97*N97,2)</f>
        <v>0</v>
      </c>
      <c r="P97" s="247">
        <v>0</v>
      </c>
      <c r="Q97" s="247">
        <f>ROUND(E97*P97,2)</f>
        <v>0</v>
      </c>
      <c r="R97" s="249"/>
      <c r="S97" s="249" t="s">
        <v>135</v>
      </c>
      <c r="T97" s="250" t="s">
        <v>136</v>
      </c>
      <c r="U97" s="225">
        <v>1</v>
      </c>
      <c r="V97" s="225">
        <f>ROUND(E97*U97,2)</f>
        <v>8</v>
      </c>
      <c r="W97" s="225"/>
      <c r="X97" s="225" t="s">
        <v>137</v>
      </c>
      <c r="Y97" s="225" t="s">
        <v>138</v>
      </c>
      <c r="Z97" s="214"/>
      <c r="AA97" s="214"/>
      <c r="AB97" s="214"/>
      <c r="AC97" s="214"/>
      <c r="AD97" s="214"/>
      <c r="AE97" s="214"/>
      <c r="AF97" s="214"/>
      <c r="AG97" s="214" t="s">
        <v>139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7">
        <v>59</v>
      </c>
      <c r="B98" s="238" t="s">
        <v>296</v>
      </c>
      <c r="C98" s="259" t="s">
        <v>297</v>
      </c>
      <c r="D98" s="239" t="s">
        <v>170</v>
      </c>
      <c r="E98" s="240">
        <v>6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0">
        <v>1.257E-2</v>
      </c>
      <c r="O98" s="240">
        <f>ROUND(E98*N98,2)</f>
        <v>0.08</v>
      </c>
      <c r="P98" s="240">
        <v>0</v>
      </c>
      <c r="Q98" s="240">
        <f>ROUND(E98*P98,2)</f>
        <v>0</v>
      </c>
      <c r="R98" s="242" t="s">
        <v>171</v>
      </c>
      <c r="S98" s="242" t="s">
        <v>143</v>
      </c>
      <c r="T98" s="243" t="s">
        <v>143</v>
      </c>
      <c r="U98" s="225">
        <v>0.70399999999999996</v>
      </c>
      <c r="V98" s="225">
        <f>ROUND(E98*U98,2)</f>
        <v>4.22</v>
      </c>
      <c r="W98" s="225"/>
      <c r="X98" s="225" t="s">
        <v>137</v>
      </c>
      <c r="Y98" s="225" t="s">
        <v>138</v>
      </c>
      <c r="Z98" s="214"/>
      <c r="AA98" s="214"/>
      <c r="AB98" s="214"/>
      <c r="AC98" s="214"/>
      <c r="AD98" s="214"/>
      <c r="AE98" s="214"/>
      <c r="AF98" s="214"/>
      <c r="AG98" s="214" t="s">
        <v>139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2" x14ac:dyDescent="0.25">
      <c r="A99" s="221"/>
      <c r="B99" s="222"/>
      <c r="C99" s="261" t="s">
        <v>298</v>
      </c>
      <c r="D99" s="251"/>
      <c r="E99" s="251"/>
      <c r="F99" s="251"/>
      <c r="G99" s="251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25"/>
      <c r="Z99" s="214"/>
      <c r="AA99" s="214"/>
      <c r="AB99" s="214"/>
      <c r="AC99" s="214"/>
      <c r="AD99" s="214"/>
      <c r="AE99" s="214"/>
      <c r="AF99" s="214"/>
      <c r="AG99" s="214" t="s">
        <v>209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25">
      <c r="A100" s="221"/>
      <c r="B100" s="222"/>
      <c r="C100" s="263" t="s">
        <v>299</v>
      </c>
      <c r="D100" s="253"/>
      <c r="E100" s="253"/>
      <c r="F100" s="253"/>
      <c r="G100" s="253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25"/>
      <c r="Z100" s="214"/>
      <c r="AA100" s="214"/>
      <c r="AB100" s="214"/>
      <c r="AC100" s="214"/>
      <c r="AD100" s="214"/>
      <c r="AE100" s="214"/>
      <c r="AF100" s="214"/>
      <c r="AG100" s="214" t="s">
        <v>244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25">
      <c r="A101" s="221"/>
      <c r="B101" s="222"/>
      <c r="C101" s="263" t="s">
        <v>243</v>
      </c>
      <c r="D101" s="253"/>
      <c r="E101" s="253"/>
      <c r="F101" s="253"/>
      <c r="G101" s="253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25"/>
      <c r="Z101" s="214"/>
      <c r="AA101" s="214"/>
      <c r="AB101" s="214"/>
      <c r="AC101" s="214"/>
      <c r="AD101" s="214"/>
      <c r="AE101" s="214"/>
      <c r="AF101" s="214"/>
      <c r="AG101" s="214" t="s">
        <v>244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7">
        <v>60</v>
      </c>
      <c r="B102" s="238" t="s">
        <v>300</v>
      </c>
      <c r="C102" s="259" t="s">
        <v>301</v>
      </c>
      <c r="D102" s="239" t="s">
        <v>170</v>
      </c>
      <c r="E102" s="240">
        <v>4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21</v>
      </c>
      <c r="M102" s="242">
        <f>G102*(1+L102/100)</f>
        <v>0</v>
      </c>
      <c r="N102" s="240">
        <v>2.163E-2</v>
      </c>
      <c r="O102" s="240">
        <f>ROUND(E102*N102,2)</f>
        <v>0.09</v>
      </c>
      <c r="P102" s="240">
        <v>0</v>
      </c>
      <c r="Q102" s="240">
        <f>ROUND(E102*P102,2)</f>
        <v>0</v>
      </c>
      <c r="R102" s="242" t="s">
        <v>171</v>
      </c>
      <c r="S102" s="242" t="s">
        <v>143</v>
      </c>
      <c r="T102" s="243" t="s">
        <v>143</v>
      </c>
      <c r="U102" s="225">
        <v>0.79300000000000004</v>
      </c>
      <c r="V102" s="225">
        <f>ROUND(E102*U102,2)</f>
        <v>3.17</v>
      </c>
      <c r="W102" s="225"/>
      <c r="X102" s="225" t="s">
        <v>137</v>
      </c>
      <c r="Y102" s="225" t="s">
        <v>138</v>
      </c>
      <c r="Z102" s="214"/>
      <c r="AA102" s="214"/>
      <c r="AB102" s="214"/>
      <c r="AC102" s="214"/>
      <c r="AD102" s="214"/>
      <c r="AE102" s="214"/>
      <c r="AF102" s="214"/>
      <c r="AG102" s="214" t="s">
        <v>139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25">
      <c r="A103" s="221"/>
      <c r="B103" s="222"/>
      <c r="C103" s="261" t="s">
        <v>298</v>
      </c>
      <c r="D103" s="251"/>
      <c r="E103" s="251"/>
      <c r="F103" s="251"/>
      <c r="G103" s="251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25"/>
      <c r="Z103" s="214"/>
      <c r="AA103" s="214"/>
      <c r="AB103" s="214"/>
      <c r="AC103" s="214"/>
      <c r="AD103" s="214"/>
      <c r="AE103" s="214"/>
      <c r="AF103" s="214"/>
      <c r="AG103" s="214" t="s">
        <v>209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25">
      <c r="A104" s="221"/>
      <c r="B104" s="222"/>
      <c r="C104" s="263" t="s">
        <v>299</v>
      </c>
      <c r="D104" s="253"/>
      <c r="E104" s="253"/>
      <c r="F104" s="253"/>
      <c r="G104" s="253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25"/>
      <c r="Z104" s="214"/>
      <c r="AA104" s="214"/>
      <c r="AB104" s="214"/>
      <c r="AC104" s="214"/>
      <c r="AD104" s="214"/>
      <c r="AE104" s="214"/>
      <c r="AF104" s="214"/>
      <c r="AG104" s="214" t="s">
        <v>244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25">
      <c r="A105" s="221"/>
      <c r="B105" s="222"/>
      <c r="C105" s="263" t="s">
        <v>243</v>
      </c>
      <c r="D105" s="253"/>
      <c r="E105" s="253"/>
      <c r="F105" s="253"/>
      <c r="G105" s="253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25"/>
      <c r="Z105" s="214"/>
      <c r="AA105" s="214"/>
      <c r="AB105" s="214"/>
      <c r="AC105" s="214"/>
      <c r="AD105" s="214"/>
      <c r="AE105" s="214"/>
      <c r="AF105" s="214"/>
      <c r="AG105" s="214" t="s">
        <v>244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44">
        <v>61</v>
      </c>
      <c r="B106" s="245" t="s">
        <v>302</v>
      </c>
      <c r="C106" s="258" t="s">
        <v>303</v>
      </c>
      <c r="D106" s="246" t="s">
        <v>134</v>
      </c>
      <c r="E106" s="247">
        <v>2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21</v>
      </c>
      <c r="M106" s="249">
        <f>G106*(1+L106/100)</f>
        <v>0</v>
      </c>
      <c r="N106" s="247">
        <v>1.15E-3</v>
      </c>
      <c r="O106" s="247">
        <f>ROUND(E106*N106,2)</f>
        <v>0</v>
      </c>
      <c r="P106" s="247">
        <v>0</v>
      </c>
      <c r="Q106" s="247">
        <f>ROUND(E106*P106,2)</f>
        <v>0</v>
      </c>
      <c r="R106" s="249" t="s">
        <v>171</v>
      </c>
      <c r="S106" s="249" t="s">
        <v>143</v>
      </c>
      <c r="T106" s="250" t="s">
        <v>143</v>
      </c>
      <c r="U106" s="225">
        <v>0.65100000000000002</v>
      </c>
      <c r="V106" s="225">
        <f>ROUND(E106*U106,2)</f>
        <v>1.3</v>
      </c>
      <c r="W106" s="225"/>
      <c r="X106" s="225" t="s">
        <v>137</v>
      </c>
      <c r="Y106" s="225" t="s">
        <v>138</v>
      </c>
      <c r="Z106" s="214"/>
      <c r="AA106" s="214"/>
      <c r="AB106" s="214"/>
      <c r="AC106" s="214"/>
      <c r="AD106" s="214"/>
      <c r="AE106" s="214"/>
      <c r="AF106" s="214"/>
      <c r="AG106" s="214" t="s">
        <v>139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37">
        <v>62</v>
      </c>
      <c r="B107" s="238" t="s">
        <v>304</v>
      </c>
      <c r="C107" s="259" t="s">
        <v>305</v>
      </c>
      <c r="D107" s="239" t="s">
        <v>170</v>
      </c>
      <c r="E107" s="240">
        <v>1</v>
      </c>
      <c r="F107" s="241"/>
      <c r="G107" s="242">
        <f>ROUND(E107*F107,2)</f>
        <v>0</v>
      </c>
      <c r="H107" s="241"/>
      <c r="I107" s="242">
        <f>ROUND(E107*H107,2)</f>
        <v>0</v>
      </c>
      <c r="J107" s="241"/>
      <c r="K107" s="242">
        <f>ROUND(E107*J107,2)</f>
        <v>0</v>
      </c>
      <c r="L107" s="242">
        <v>21</v>
      </c>
      <c r="M107" s="242">
        <f>G107*(1+L107/100)</f>
        <v>0</v>
      </c>
      <c r="N107" s="240">
        <v>1.1000000000000001E-3</v>
      </c>
      <c r="O107" s="240">
        <f>ROUND(E107*N107,2)</f>
        <v>0</v>
      </c>
      <c r="P107" s="240">
        <v>0</v>
      </c>
      <c r="Q107" s="240">
        <f>ROUND(E107*P107,2)</f>
        <v>0</v>
      </c>
      <c r="R107" s="242" t="s">
        <v>171</v>
      </c>
      <c r="S107" s="242" t="s">
        <v>143</v>
      </c>
      <c r="T107" s="243" t="s">
        <v>143</v>
      </c>
      <c r="U107" s="225">
        <v>0.29599999999999999</v>
      </c>
      <c r="V107" s="225">
        <f>ROUND(E107*U107,2)</f>
        <v>0.3</v>
      </c>
      <c r="W107" s="225"/>
      <c r="X107" s="225" t="s">
        <v>137</v>
      </c>
      <c r="Y107" s="225" t="s">
        <v>138</v>
      </c>
      <c r="Z107" s="214"/>
      <c r="AA107" s="214"/>
      <c r="AB107" s="214"/>
      <c r="AC107" s="214"/>
      <c r="AD107" s="214"/>
      <c r="AE107" s="214"/>
      <c r="AF107" s="214"/>
      <c r="AG107" s="214" t="s">
        <v>207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 x14ac:dyDescent="0.25">
      <c r="A108" s="221"/>
      <c r="B108" s="222"/>
      <c r="C108" s="261" t="s">
        <v>306</v>
      </c>
      <c r="D108" s="251"/>
      <c r="E108" s="251"/>
      <c r="F108" s="251"/>
      <c r="G108" s="251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25"/>
      <c r="Z108" s="214"/>
      <c r="AA108" s="214"/>
      <c r="AB108" s="214"/>
      <c r="AC108" s="214"/>
      <c r="AD108" s="214"/>
      <c r="AE108" s="214"/>
      <c r="AF108" s="214"/>
      <c r="AG108" s="214" t="s">
        <v>209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2" x14ac:dyDescent="0.25">
      <c r="A109" s="221"/>
      <c r="B109" s="222"/>
      <c r="C109" s="260" t="s">
        <v>307</v>
      </c>
      <c r="D109" s="227"/>
      <c r="E109" s="228">
        <v>1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25"/>
      <c r="Z109" s="214"/>
      <c r="AA109" s="214"/>
      <c r="AB109" s="214"/>
      <c r="AC109" s="214"/>
      <c r="AD109" s="214"/>
      <c r="AE109" s="214"/>
      <c r="AF109" s="214"/>
      <c r="AG109" s="214" t="s">
        <v>175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37">
        <v>63</v>
      </c>
      <c r="B110" s="238" t="s">
        <v>308</v>
      </c>
      <c r="C110" s="259" t="s">
        <v>309</v>
      </c>
      <c r="D110" s="239" t="s">
        <v>310</v>
      </c>
      <c r="E110" s="240">
        <v>2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0">
        <v>6.3200000000000001E-3</v>
      </c>
      <c r="O110" s="240">
        <f>ROUND(E110*N110,2)</f>
        <v>0.01</v>
      </c>
      <c r="P110" s="240">
        <v>0</v>
      </c>
      <c r="Q110" s="240">
        <f>ROUND(E110*P110,2)</f>
        <v>0</v>
      </c>
      <c r="R110" s="242" t="s">
        <v>171</v>
      </c>
      <c r="S110" s="242" t="s">
        <v>143</v>
      </c>
      <c r="T110" s="243" t="s">
        <v>143</v>
      </c>
      <c r="U110" s="225">
        <v>1.756</v>
      </c>
      <c r="V110" s="225">
        <f>ROUND(E110*U110,2)</f>
        <v>3.51</v>
      </c>
      <c r="W110" s="225"/>
      <c r="X110" s="225" t="s">
        <v>137</v>
      </c>
      <c r="Y110" s="225" t="s">
        <v>138</v>
      </c>
      <c r="Z110" s="214"/>
      <c r="AA110" s="214"/>
      <c r="AB110" s="214"/>
      <c r="AC110" s="214"/>
      <c r="AD110" s="214"/>
      <c r="AE110" s="214"/>
      <c r="AF110" s="214"/>
      <c r="AG110" s="214" t="s">
        <v>139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2" x14ac:dyDescent="0.25">
      <c r="A111" s="221"/>
      <c r="B111" s="222"/>
      <c r="C111" s="261" t="s">
        <v>306</v>
      </c>
      <c r="D111" s="251"/>
      <c r="E111" s="251"/>
      <c r="F111" s="251"/>
      <c r="G111" s="251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25"/>
      <c r="Z111" s="214"/>
      <c r="AA111" s="214"/>
      <c r="AB111" s="214"/>
      <c r="AC111" s="214"/>
      <c r="AD111" s="214"/>
      <c r="AE111" s="214"/>
      <c r="AF111" s="214"/>
      <c r="AG111" s="214" t="s">
        <v>209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5">
      <c r="A112" s="221"/>
      <c r="B112" s="222"/>
      <c r="C112" s="263" t="s">
        <v>311</v>
      </c>
      <c r="D112" s="253"/>
      <c r="E112" s="253"/>
      <c r="F112" s="253"/>
      <c r="G112" s="253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25"/>
      <c r="Z112" s="214"/>
      <c r="AA112" s="214"/>
      <c r="AB112" s="214"/>
      <c r="AC112" s="214"/>
      <c r="AD112" s="214"/>
      <c r="AE112" s="214"/>
      <c r="AF112" s="214"/>
      <c r="AG112" s="214" t="s">
        <v>244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2" x14ac:dyDescent="0.25">
      <c r="A113" s="221"/>
      <c r="B113" s="222"/>
      <c r="C113" s="260" t="s">
        <v>312</v>
      </c>
      <c r="D113" s="227"/>
      <c r="E113" s="228">
        <v>2</v>
      </c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25"/>
      <c r="Z113" s="214"/>
      <c r="AA113" s="214"/>
      <c r="AB113" s="214"/>
      <c r="AC113" s="214"/>
      <c r="AD113" s="214"/>
      <c r="AE113" s="214"/>
      <c r="AF113" s="214"/>
      <c r="AG113" s="214" t="s">
        <v>175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20.399999999999999" outlineLevel="1" x14ac:dyDescent="0.25">
      <c r="A114" s="244">
        <v>64</v>
      </c>
      <c r="B114" s="245" t="s">
        <v>313</v>
      </c>
      <c r="C114" s="258" t="s">
        <v>314</v>
      </c>
      <c r="D114" s="246" t="s">
        <v>134</v>
      </c>
      <c r="E114" s="247">
        <v>2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21</v>
      </c>
      <c r="M114" s="249">
        <f>G114*(1+L114/100)</f>
        <v>0</v>
      </c>
      <c r="N114" s="247">
        <v>0</v>
      </c>
      <c r="O114" s="247">
        <f>ROUND(E114*N114,2)</f>
        <v>0</v>
      </c>
      <c r="P114" s="247">
        <v>0</v>
      </c>
      <c r="Q114" s="247">
        <f>ROUND(E114*P114,2)</f>
        <v>0</v>
      </c>
      <c r="R114" s="249" t="s">
        <v>171</v>
      </c>
      <c r="S114" s="249" t="s">
        <v>143</v>
      </c>
      <c r="T114" s="250" t="s">
        <v>143</v>
      </c>
      <c r="U114" s="225">
        <v>6.4000000000000001E-2</v>
      </c>
      <c r="V114" s="225">
        <f>ROUND(E114*U114,2)</f>
        <v>0.13</v>
      </c>
      <c r="W114" s="225"/>
      <c r="X114" s="225" t="s">
        <v>137</v>
      </c>
      <c r="Y114" s="225" t="s">
        <v>138</v>
      </c>
      <c r="Z114" s="214"/>
      <c r="AA114" s="214"/>
      <c r="AB114" s="214"/>
      <c r="AC114" s="214"/>
      <c r="AD114" s="214"/>
      <c r="AE114" s="214"/>
      <c r="AF114" s="214"/>
      <c r="AG114" s="214" t="s">
        <v>139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37">
        <v>65</v>
      </c>
      <c r="B115" s="238" t="s">
        <v>315</v>
      </c>
      <c r="C115" s="259" t="s">
        <v>316</v>
      </c>
      <c r="D115" s="239" t="s">
        <v>170</v>
      </c>
      <c r="E115" s="240">
        <v>10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21</v>
      </c>
      <c r="M115" s="242">
        <f>G115*(1+L115/100)</f>
        <v>0</v>
      </c>
      <c r="N115" s="240">
        <v>0</v>
      </c>
      <c r="O115" s="240">
        <f>ROUND(E115*N115,2)</f>
        <v>0</v>
      </c>
      <c r="P115" s="240">
        <v>0</v>
      </c>
      <c r="Q115" s="240">
        <f>ROUND(E115*P115,2)</f>
        <v>0</v>
      </c>
      <c r="R115" s="242" t="s">
        <v>171</v>
      </c>
      <c r="S115" s="242" t="s">
        <v>143</v>
      </c>
      <c r="T115" s="243" t="s">
        <v>143</v>
      </c>
      <c r="U115" s="225">
        <v>6.2E-2</v>
      </c>
      <c r="V115" s="225">
        <f>ROUND(E115*U115,2)</f>
        <v>0.62</v>
      </c>
      <c r="W115" s="225"/>
      <c r="X115" s="225" t="s">
        <v>137</v>
      </c>
      <c r="Y115" s="225" t="s">
        <v>138</v>
      </c>
      <c r="Z115" s="214"/>
      <c r="AA115" s="214"/>
      <c r="AB115" s="214"/>
      <c r="AC115" s="214"/>
      <c r="AD115" s="214"/>
      <c r="AE115" s="214"/>
      <c r="AF115" s="214"/>
      <c r="AG115" s="214" t="s">
        <v>139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2" x14ac:dyDescent="0.25">
      <c r="A116" s="221"/>
      <c r="B116" s="222"/>
      <c r="C116" s="260" t="s">
        <v>317</v>
      </c>
      <c r="D116" s="227"/>
      <c r="E116" s="228">
        <v>10</v>
      </c>
      <c r="F116" s="225"/>
      <c r="G116" s="225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25"/>
      <c r="Z116" s="214"/>
      <c r="AA116" s="214"/>
      <c r="AB116" s="214"/>
      <c r="AC116" s="214"/>
      <c r="AD116" s="214"/>
      <c r="AE116" s="214"/>
      <c r="AF116" s="214"/>
      <c r="AG116" s="214" t="s">
        <v>175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44">
        <v>66</v>
      </c>
      <c r="B117" s="245" t="s">
        <v>318</v>
      </c>
      <c r="C117" s="258" t="s">
        <v>319</v>
      </c>
      <c r="D117" s="246" t="s">
        <v>134</v>
      </c>
      <c r="E117" s="247">
        <v>1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21</v>
      </c>
      <c r="M117" s="249">
        <f>G117*(1+L117/100)</f>
        <v>0</v>
      </c>
      <c r="N117" s="247">
        <v>0</v>
      </c>
      <c r="O117" s="247">
        <f>ROUND(E117*N117,2)</f>
        <v>0</v>
      </c>
      <c r="P117" s="247">
        <v>0</v>
      </c>
      <c r="Q117" s="247">
        <f>ROUND(E117*P117,2)</f>
        <v>0</v>
      </c>
      <c r="R117" s="249" t="s">
        <v>171</v>
      </c>
      <c r="S117" s="249" t="s">
        <v>143</v>
      </c>
      <c r="T117" s="250" t="s">
        <v>143</v>
      </c>
      <c r="U117" s="225">
        <v>0.48199999999999998</v>
      </c>
      <c r="V117" s="225">
        <f>ROUND(E117*U117,2)</f>
        <v>0.48</v>
      </c>
      <c r="W117" s="225"/>
      <c r="X117" s="225" t="s">
        <v>137</v>
      </c>
      <c r="Y117" s="225" t="s">
        <v>138</v>
      </c>
      <c r="Z117" s="214"/>
      <c r="AA117" s="214"/>
      <c r="AB117" s="214"/>
      <c r="AC117" s="214"/>
      <c r="AD117" s="214"/>
      <c r="AE117" s="214"/>
      <c r="AF117" s="214"/>
      <c r="AG117" s="214" t="s">
        <v>139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44">
        <v>67</v>
      </c>
      <c r="B118" s="245" t="s">
        <v>320</v>
      </c>
      <c r="C118" s="258" t="s">
        <v>321</v>
      </c>
      <c r="D118" s="246" t="s">
        <v>134</v>
      </c>
      <c r="E118" s="247">
        <v>1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21</v>
      </c>
      <c r="M118" s="249">
        <f>G118*(1+L118/100)</f>
        <v>0</v>
      </c>
      <c r="N118" s="247">
        <v>2.5000000000000001E-4</v>
      </c>
      <c r="O118" s="247">
        <f>ROUND(E118*N118,2)</f>
        <v>0</v>
      </c>
      <c r="P118" s="247">
        <v>0</v>
      </c>
      <c r="Q118" s="247">
        <f>ROUND(E118*P118,2)</f>
        <v>0</v>
      </c>
      <c r="R118" s="249" t="s">
        <v>171</v>
      </c>
      <c r="S118" s="249" t="s">
        <v>143</v>
      </c>
      <c r="T118" s="250" t="s">
        <v>143</v>
      </c>
      <c r="U118" s="225">
        <v>0.47199999999999998</v>
      </c>
      <c r="V118" s="225">
        <f>ROUND(E118*U118,2)</f>
        <v>0.47</v>
      </c>
      <c r="W118" s="225"/>
      <c r="X118" s="225" t="s">
        <v>137</v>
      </c>
      <c r="Y118" s="225" t="s">
        <v>138</v>
      </c>
      <c r="Z118" s="214"/>
      <c r="AA118" s="214"/>
      <c r="AB118" s="214"/>
      <c r="AC118" s="214"/>
      <c r="AD118" s="214"/>
      <c r="AE118" s="214"/>
      <c r="AF118" s="214"/>
      <c r="AG118" s="214" t="s">
        <v>139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44">
        <v>68</v>
      </c>
      <c r="B119" s="245" t="s">
        <v>322</v>
      </c>
      <c r="C119" s="258" t="s">
        <v>323</v>
      </c>
      <c r="D119" s="246" t="s">
        <v>134</v>
      </c>
      <c r="E119" s="247">
        <v>2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21</v>
      </c>
      <c r="M119" s="249">
        <f>G119*(1+L119/100)</f>
        <v>0</v>
      </c>
      <c r="N119" s="247">
        <v>2.97E-3</v>
      </c>
      <c r="O119" s="247">
        <f>ROUND(E119*N119,2)</f>
        <v>0.01</v>
      </c>
      <c r="P119" s="247">
        <v>0</v>
      </c>
      <c r="Q119" s="247">
        <f>ROUND(E119*P119,2)</f>
        <v>0</v>
      </c>
      <c r="R119" s="249"/>
      <c r="S119" s="249" t="s">
        <v>135</v>
      </c>
      <c r="T119" s="250" t="s">
        <v>136</v>
      </c>
      <c r="U119" s="225">
        <v>0.43</v>
      </c>
      <c r="V119" s="225">
        <f>ROUND(E119*U119,2)</f>
        <v>0.86</v>
      </c>
      <c r="W119" s="225"/>
      <c r="X119" s="225" t="s">
        <v>137</v>
      </c>
      <c r="Y119" s="225" t="s">
        <v>138</v>
      </c>
      <c r="Z119" s="214"/>
      <c r="AA119" s="214"/>
      <c r="AB119" s="214"/>
      <c r="AC119" s="214"/>
      <c r="AD119" s="214"/>
      <c r="AE119" s="214"/>
      <c r="AF119" s="214"/>
      <c r="AG119" s="214" t="s">
        <v>139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44">
        <v>69</v>
      </c>
      <c r="B120" s="245" t="s">
        <v>324</v>
      </c>
      <c r="C120" s="258" t="s">
        <v>325</v>
      </c>
      <c r="D120" s="246" t="s">
        <v>310</v>
      </c>
      <c r="E120" s="247">
        <v>2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7">
        <v>4.0000000000000003E-5</v>
      </c>
      <c r="O120" s="247">
        <f>ROUND(E120*N120,2)</f>
        <v>0</v>
      </c>
      <c r="P120" s="247">
        <v>0</v>
      </c>
      <c r="Q120" s="247">
        <f>ROUND(E120*P120,2)</f>
        <v>0</v>
      </c>
      <c r="R120" s="249" t="s">
        <v>171</v>
      </c>
      <c r="S120" s="249" t="s">
        <v>143</v>
      </c>
      <c r="T120" s="250" t="s">
        <v>143</v>
      </c>
      <c r="U120" s="225">
        <v>0.14499999999999999</v>
      </c>
      <c r="V120" s="225">
        <f>ROUND(E120*U120,2)</f>
        <v>0.28999999999999998</v>
      </c>
      <c r="W120" s="225"/>
      <c r="X120" s="225" t="s">
        <v>137</v>
      </c>
      <c r="Y120" s="225" t="s">
        <v>138</v>
      </c>
      <c r="Z120" s="214"/>
      <c r="AA120" s="214"/>
      <c r="AB120" s="214"/>
      <c r="AC120" s="214"/>
      <c r="AD120" s="214"/>
      <c r="AE120" s="214"/>
      <c r="AF120" s="214"/>
      <c r="AG120" s="214" t="s">
        <v>139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44">
        <v>70</v>
      </c>
      <c r="B121" s="245" t="s">
        <v>326</v>
      </c>
      <c r="C121" s="258" t="s">
        <v>327</v>
      </c>
      <c r="D121" s="246" t="s">
        <v>134</v>
      </c>
      <c r="E121" s="247">
        <v>2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7">
        <v>3.0000000000000001E-5</v>
      </c>
      <c r="O121" s="247">
        <f>ROUND(E121*N121,2)</f>
        <v>0</v>
      </c>
      <c r="P121" s="247">
        <v>0</v>
      </c>
      <c r="Q121" s="247">
        <f>ROUND(E121*P121,2)</f>
        <v>0</v>
      </c>
      <c r="R121" s="249" t="s">
        <v>171</v>
      </c>
      <c r="S121" s="249" t="s">
        <v>143</v>
      </c>
      <c r="T121" s="250" t="s">
        <v>143</v>
      </c>
      <c r="U121" s="225">
        <v>0.20599999999999999</v>
      </c>
      <c r="V121" s="225">
        <f>ROUND(E121*U121,2)</f>
        <v>0.41</v>
      </c>
      <c r="W121" s="225"/>
      <c r="X121" s="225" t="s">
        <v>137</v>
      </c>
      <c r="Y121" s="225" t="s">
        <v>138</v>
      </c>
      <c r="Z121" s="214"/>
      <c r="AA121" s="214"/>
      <c r="AB121" s="214"/>
      <c r="AC121" s="214"/>
      <c r="AD121" s="214"/>
      <c r="AE121" s="214"/>
      <c r="AF121" s="214"/>
      <c r="AG121" s="214" t="s">
        <v>207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44">
        <v>71</v>
      </c>
      <c r="B122" s="245" t="s">
        <v>328</v>
      </c>
      <c r="C122" s="258" t="s">
        <v>329</v>
      </c>
      <c r="D122" s="246" t="s">
        <v>134</v>
      </c>
      <c r="E122" s="247">
        <v>2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21</v>
      </c>
      <c r="M122" s="249">
        <f>G122*(1+L122/100)</f>
        <v>0</v>
      </c>
      <c r="N122" s="247">
        <v>2.0000000000000001E-4</v>
      </c>
      <c r="O122" s="247">
        <f>ROUND(E122*N122,2)</f>
        <v>0</v>
      </c>
      <c r="P122" s="247">
        <v>0</v>
      </c>
      <c r="Q122" s="247">
        <f>ROUND(E122*P122,2)</f>
        <v>0</v>
      </c>
      <c r="R122" s="249" t="s">
        <v>224</v>
      </c>
      <c r="S122" s="249" t="s">
        <v>143</v>
      </c>
      <c r="T122" s="250" t="s">
        <v>143</v>
      </c>
      <c r="U122" s="225">
        <v>0</v>
      </c>
      <c r="V122" s="225">
        <f>ROUND(E122*U122,2)</f>
        <v>0</v>
      </c>
      <c r="W122" s="225"/>
      <c r="X122" s="225" t="s">
        <v>225</v>
      </c>
      <c r="Y122" s="225" t="s">
        <v>138</v>
      </c>
      <c r="Z122" s="214"/>
      <c r="AA122" s="214"/>
      <c r="AB122" s="214"/>
      <c r="AC122" s="214"/>
      <c r="AD122" s="214"/>
      <c r="AE122" s="214"/>
      <c r="AF122" s="214"/>
      <c r="AG122" s="214" t="s">
        <v>226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44">
        <v>72</v>
      </c>
      <c r="B123" s="245" t="s">
        <v>330</v>
      </c>
      <c r="C123" s="258" t="s">
        <v>331</v>
      </c>
      <c r="D123" s="246" t="s">
        <v>134</v>
      </c>
      <c r="E123" s="247">
        <v>2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21</v>
      </c>
      <c r="M123" s="249">
        <f>G123*(1+L123/100)</f>
        <v>0</v>
      </c>
      <c r="N123" s="247">
        <v>2.5000000000000001E-4</v>
      </c>
      <c r="O123" s="247">
        <f>ROUND(E123*N123,2)</f>
        <v>0</v>
      </c>
      <c r="P123" s="247">
        <v>0</v>
      </c>
      <c r="Q123" s="247">
        <f>ROUND(E123*P123,2)</f>
        <v>0</v>
      </c>
      <c r="R123" s="249" t="s">
        <v>224</v>
      </c>
      <c r="S123" s="249" t="s">
        <v>143</v>
      </c>
      <c r="T123" s="250" t="s">
        <v>143</v>
      </c>
      <c r="U123" s="225">
        <v>0</v>
      </c>
      <c r="V123" s="225">
        <f>ROUND(E123*U123,2)</f>
        <v>0</v>
      </c>
      <c r="W123" s="225"/>
      <c r="X123" s="225" t="s">
        <v>225</v>
      </c>
      <c r="Y123" s="225" t="s">
        <v>138</v>
      </c>
      <c r="Z123" s="214"/>
      <c r="AA123" s="214"/>
      <c r="AB123" s="214"/>
      <c r="AC123" s="214"/>
      <c r="AD123" s="214"/>
      <c r="AE123" s="214"/>
      <c r="AF123" s="214"/>
      <c r="AG123" s="214" t="s">
        <v>332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37">
        <v>73</v>
      </c>
      <c r="B124" s="238" t="s">
        <v>333</v>
      </c>
      <c r="C124" s="259" t="s">
        <v>334</v>
      </c>
      <c r="D124" s="239" t="s">
        <v>206</v>
      </c>
      <c r="E124" s="240">
        <v>0.18521000000000001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21</v>
      </c>
      <c r="M124" s="242">
        <f>G124*(1+L124/100)</f>
        <v>0</v>
      </c>
      <c r="N124" s="240">
        <v>0</v>
      </c>
      <c r="O124" s="240">
        <f>ROUND(E124*N124,2)</f>
        <v>0</v>
      </c>
      <c r="P124" s="240">
        <v>0</v>
      </c>
      <c r="Q124" s="240">
        <f>ROUND(E124*P124,2)</f>
        <v>0</v>
      </c>
      <c r="R124" s="242" t="s">
        <v>171</v>
      </c>
      <c r="S124" s="242" t="s">
        <v>143</v>
      </c>
      <c r="T124" s="243" t="s">
        <v>143</v>
      </c>
      <c r="U124" s="225">
        <v>1.379</v>
      </c>
      <c r="V124" s="225">
        <f>ROUND(E124*U124,2)</f>
        <v>0.26</v>
      </c>
      <c r="W124" s="225"/>
      <c r="X124" s="225" t="s">
        <v>238</v>
      </c>
      <c r="Y124" s="225" t="s">
        <v>138</v>
      </c>
      <c r="Z124" s="214"/>
      <c r="AA124" s="214"/>
      <c r="AB124" s="214"/>
      <c r="AC124" s="214"/>
      <c r="AD124" s="214"/>
      <c r="AE124" s="214"/>
      <c r="AF124" s="214"/>
      <c r="AG124" s="214" t="s">
        <v>239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2" x14ac:dyDescent="0.25">
      <c r="A125" s="221"/>
      <c r="B125" s="222"/>
      <c r="C125" s="261" t="s">
        <v>293</v>
      </c>
      <c r="D125" s="251"/>
      <c r="E125" s="251"/>
      <c r="F125" s="251"/>
      <c r="G125" s="251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25"/>
      <c r="Z125" s="214"/>
      <c r="AA125" s="214"/>
      <c r="AB125" s="214"/>
      <c r="AC125" s="214"/>
      <c r="AD125" s="214"/>
      <c r="AE125" s="214"/>
      <c r="AF125" s="214"/>
      <c r="AG125" s="214" t="s">
        <v>209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x14ac:dyDescent="0.25">
      <c r="A126" s="230" t="s">
        <v>130</v>
      </c>
      <c r="B126" s="231" t="s">
        <v>81</v>
      </c>
      <c r="C126" s="257" t="s">
        <v>82</v>
      </c>
      <c r="D126" s="232"/>
      <c r="E126" s="233"/>
      <c r="F126" s="234"/>
      <c r="G126" s="234">
        <f>SUMIF(AG127:AG141,"&lt;&gt;NOR",G127:G141)</f>
        <v>0</v>
      </c>
      <c r="H126" s="234"/>
      <c r="I126" s="234">
        <f>SUM(I127:I141)</f>
        <v>0</v>
      </c>
      <c r="J126" s="234"/>
      <c r="K126" s="234">
        <f>SUM(K127:K141)</f>
        <v>0</v>
      </c>
      <c r="L126" s="234"/>
      <c r="M126" s="234">
        <f>SUM(M127:M141)</f>
        <v>0</v>
      </c>
      <c r="N126" s="233"/>
      <c r="O126" s="233">
        <f>SUM(O127:O141)</f>
        <v>0.03</v>
      </c>
      <c r="P126" s="233"/>
      <c r="Q126" s="233">
        <f>SUM(Q127:Q141)</f>
        <v>0</v>
      </c>
      <c r="R126" s="234"/>
      <c r="S126" s="234"/>
      <c r="T126" s="235"/>
      <c r="U126" s="229"/>
      <c r="V126" s="229">
        <f>SUM(V127:V141)</f>
        <v>3.5799999999999996</v>
      </c>
      <c r="W126" s="229"/>
      <c r="X126" s="229"/>
      <c r="Y126" s="229"/>
      <c r="AG126" t="s">
        <v>131</v>
      </c>
    </row>
    <row r="127" spans="1:60" ht="20.399999999999999" outlineLevel="1" x14ac:dyDescent="0.25">
      <c r="A127" s="237">
        <v>74</v>
      </c>
      <c r="B127" s="238" t="s">
        <v>335</v>
      </c>
      <c r="C127" s="259" t="s">
        <v>336</v>
      </c>
      <c r="D127" s="239" t="s">
        <v>310</v>
      </c>
      <c r="E127" s="240">
        <v>1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0">
        <v>7.0600000000000003E-3</v>
      </c>
      <c r="O127" s="240">
        <f>ROUND(E127*N127,2)</f>
        <v>0.01</v>
      </c>
      <c r="P127" s="240">
        <v>0</v>
      </c>
      <c r="Q127" s="240">
        <f>ROUND(E127*P127,2)</f>
        <v>0</v>
      </c>
      <c r="R127" s="242" t="s">
        <v>171</v>
      </c>
      <c r="S127" s="242" t="s">
        <v>143</v>
      </c>
      <c r="T127" s="243" t="s">
        <v>143</v>
      </c>
      <c r="U127" s="225">
        <v>1.7629999999999999</v>
      </c>
      <c r="V127" s="225">
        <f>ROUND(E127*U127,2)</f>
        <v>1.76</v>
      </c>
      <c r="W127" s="225"/>
      <c r="X127" s="225" t="s">
        <v>137</v>
      </c>
      <c r="Y127" s="225" t="s">
        <v>138</v>
      </c>
      <c r="Z127" s="214"/>
      <c r="AA127" s="214"/>
      <c r="AB127" s="214"/>
      <c r="AC127" s="214"/>
      <c r="AD127" s="214"/>
      <c r="AE127" s="214"/>
      <c r="AF127" s="214"/>
      <c r="AG127" s="214" t="s">
        <v>207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2" x14ac:dyDescent="0.25">
      <c r="A128" s="221"/>
      <c r="B128" s="222"/>
      <c r="C128" s="262" t="s">
        <v>311</v>
      </c>
      <c r="D128" s="252"/>
      <c r="E128" s="252"/>
      <c r="F128" s="252"/>
      <c r="G128" s="252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25"/>
      <c r="Z128" s="214"/>
      <c r="AA128" s="214"/>
      <c r="AB128" s="214"/>
      <c r="AC128" s="214"/>
      <c r="AD128" s="214"/>
      <c r="AE128" s="214"/>
      <c r="AF128" s="214"/>
      <c r="AG128" s="214" t="s">
        <v>244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2" x14ac:dyDescent="0.25">
      <c r="A129" s="221"/>
      <c r="B129" s="222"/>
      <c r="C129" s="260" t="s">
        <v>337</v>
      </c>
      <c r="D129" s="227"/>
      <c r="E129" s="228">
        <v>1</v>
      </c>
      <c r="F129" s="225"/>
      <c r="G129" s="225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25"/>
      <c r="Z129" s="214"/>
      <c r="AA129" s="214"/>
      <c r="AB129" s="214"/>
      <c r="AC129" s="214"/>
      <c r="AD129" s="214"/>
      <c r="AE129" s="214"/>
      <c r="AF129" s="214"/>
      <c r="AG129" s="214" t="s">
        <v>175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44">
        <v>75</v>
      </c>
      <c r="B130" s="245" t="s">
        <v>338</v>
      </c>
      <c r="C130" s="258" t="s">
        <v>339</v>
      </c>
      <c r="D130" s="246" t="s">
        <v>310</v>
      </c>
      <c r="E130" s="247">
        <v>1</v>
      </c>
      <c r="F130" s="248"/>
      <c r="G130" s="249">
        <f>ROUND(E130*F130,2)</f>
        <v>0</v>
      </c>
      <c r="H130" s="248"/>
      <c r="I130" s="249">
        <f>ROUND(E130*H130,2)</f>
        <v>0</v>
      </c>
      <c r="J130" s="248"/>
      <c r="K130" s="249">
        <f>ROUND(E130*J130,2)</f>
        <v>0</v>
      </c>
      <c r="L130" s="249">
        <v>21</v>
      </c>
      <c r="M130" s="249">
        <f>G130*(1+L130/100)</f>
        <v>0</v>
      </c>
      <c r="N130" s="247">
        <v>1.25E-3</v>
      </c>
      <c r="O130" s="247">
        <f>ROUND(E130*N130,2)</f>
        <v>0</v>
      </c>
      <c r="P130" s="247">
        <v>0</v>
      </c>
      <c r="Q130" s="247">
        <f>ROUND(E130*P130,2)</f>
        <v>0</v>
      </c>
      <c r="R130" s="249" t="s">
        <v>171</v>
      </c>
      <c r="S130" s="249" t="s">
        <v>143</v>
      </c>
      <c r="T130" s="250" t="s">
        <v>143</v>
      </c>
      <c r="U130" s="225">
        <v>0.14499999999999999</v>
      </c>
      <c r="V130" s="225">
        <f>ROUND(E130*U130,2)</f>
        <v>0.15</v>
      </c>
      <c r="W130" s="225"/>
      <c r="X130" s="225" t="s">
        <v>137</v>
      </c>
      <c r="Y130" s="225" t="s">
        <v>138</v>
      </c>
      <c r="Z130" s="214"/>
      <c r="AA130" s="214"/>
      <c r="AB130" s="214"/>
      <c r="AC130" s="214"/>
      <c r="AD130" s="214"/>
      <c r="AE130" s="214"/>
      <c r="AF130" s="214"/>
      <c r="AG130" s="214" t="s">
        <v>139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37">
        <v>76</v>
      </c>
      <c r="B131" s="238" t="s">
        <v>340</v>
      </c>
      <c r="C131" s="259" t="s">
        <v>341</v>
      </c>
      <c r="D131" s="239" t="s">
        <v>310</v>
      </c>
      <c r="E131" s="240">
        <v>1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0">
        <v>4.7600000000000003E-3</v>
      </c>
      <c r="O131" s="240">
        <f>ROUND(E131*N131,2)</f>
        <v>0</v>
      </c>
      <c r="P131" s="240">
        <v>0</v>
      </c>
      <c r="Q131" s="240">
        <f>ROUND(E131*P131,2)</f>
        <v>0</v>
      </c>
      <c r="R131" s="242" t="s">
        <v>142</v>
      </c>
      <c r="S131" s="242" t="s">
        <v>143</v>
      </c>
      <c r="T131" s="243" t="s">
        <v>143</v>
      </c>
      <c r="U131" s="225">
        <v>0.81</v>
      </c>
      <c r="V131" s="225">
        <f>ROUND(E131*U131,2)</f>
        <v>0.81</v>
      </c>
      <c r="W131" s="225"/>
      <c r="X131" s="225" t="s">
        <v>137</v>
      </c>
      <c r="Y131" s="225" t="s">
        <v>138</v>
      </c>
      <c r="Z131" s="214"/>
      <c r="AA131" s="214"/>
      <c r="AB131" s="214"/>
      <c r="AC131" s="214"/>
      <c r="AD131" s="214"/>
      <c r="AE131" s="214"/>
      <c r="AF131" s="214"/>
      <c r="AG131" s="214" t="s">
        <v>207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2" x14ac:dyDescent="0.25">
      <c r="A132" s="221"/>
      <c r="B132" s="222"/>
      <c r="C132" s="260" t="s">
        <v>342</v>
      </c>
      <c r="D132" s="227"/>
      <c r="E132" s="228">
        <v>1</v>
      </c>
      <c r="F132" s="225"/>
      <c r="G132" s="225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25"/>
      <c r="Z132" s="214"/>
      <c r="AA132" s="214"/>
      <c r="AB132" s="214"/>
      <c r="AC132" s="214"/>
      <c r="AD132" s="214"/>
      <c r="AE132" s="214"/>
      <c r="AF132" s="214"/>
      <c r="AG132" s="214" t="s">
        <v>175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44">
        <v>77</v>
      </c>
      <c r="B133" s="245" t="s">
        <v>343</v>
      </c>
      <c r="C133" s="258" t="s">
        <v>344</v>
      </c>
      <c r="D133" s="246" t="s">
        <v>310</v>
      </c>
      <c r="E133" s="247">
        <v>1</v>
      </c>
      <c r="F133" s="248"/>
      <c r="G133" s="249">
        <f>ROUND(E133*F133,2)</f>
        <v>0</v>
      </c>
      <c r="H133" s="248"/>
      <c r="I133" s="249">
        <f>ROUND(E133*H133,2)</f>
        <v>0</v>
      </c>
      <c r="J133" s="248"/>
      <c r="K133" s="249">
        <f>ROUND(E133*J133,2)</f>
        <v>0</v>
      </c>
      <c r="L133" s="249">
        <v>21</v>
      </c>
      <c r="M133" s="249">
        <f>G133*(1+L133/100)</f>
        <v>0</v>
      </c>
      <c r="N133" s="247">
        <v>5.9000000000000003E-4</v>
      </c>
      <c r="O133" s="247">
        <f>ROUND(E133*N133,2)</f>
        <v>0</v>
      </c>
      <c r="P133" s="247">
        <v>0</v>
      </c>
      <c r="Q133" s="247">
        <f>ROUND(E133*P133,2)</f>
        <v>0</v>
      </c>
      <c r="R133" s="249" t="s">
        <v>142</v>
      </c>
      <c r="S133" s="249" t="s">
        <v>143</v>
      </c>
      <c r="T133" s="250" t="s">
        <v>143</v>
      </c>
      <c r="U133" s="225">
        <v>0.55100000000000005</v>
      </c>
      <c r="V133" s="225">
        <f>ROUND(E133*U133,2)</f>
        <v>0.55000000000000004</v>
      </c>
      <c r="W133" s="225"/>
      <c r="X133" s="225" t="s">
        <v>137</v>
      </c>
      <c r="Y133" s="225" t="s">
        <v>138</v>
      </c>
      <c r="Z133" s="214"/>
      <c r="AA133" s="214"/>
      <c r="AB133" s="214"/>
      <c r="AC133" s="214"/>
      <c r="AD133" s="214"/>
      <c r="AE133" s="214"/>
      <c r="AF133" s="214"/>
      <c r="AG133" s="214" t="s">
        <v>139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44">
        <v>78</v>
      </c>
      <c r="B134" s="245" t="s">
        <v>345</v>
      </c>
      <c r="C134" s="258" t="s">
        <v>346</v>
      </c>
      <c r="D134" s="246" t="s">
        <v>134</v>
      </c>
      <c r="E134" s="247">
        <v>1</v>
      </c>
      <c r="F134" s="248"/>
      <c r="G134" s="249">
        <f>ROUND(E134*F134,2)</f>
        <v>0</v>
      </c>
      <c r="H134" s="248"/>
      <c r="I134" s="249">
        <f>ROUND(E134*H134,2)</f>
        <v>0</v>
      </c>
      <c r="J134" s="248"/>
      <c r="K134" s="249">
        <f>ROUND(E134*J134,2)</f>
        <v>0</v>
      </c>
      <c r="L134" s="249">
        <v>21</v>
      </c>
      <c r="M134" s="249">
        <f>G134*(1+L134/100)</f>
        <v>0</v>
      </c>
      <c r="N134" s="247">
        <v>6.8000000000000005E-4</v>
      </c>
      <c r="O134" s="247">
        <f>ROUND(E134*N134,2)</f>
        <v>0</v>
      </c>
      <c r="P134" s="247">
        <v>0</v>
      </c>
      <c r="Q134" s="247">
        <f>ROUND(E134*P134,2)</f>
        <v>0</v>
      </c>
      <c r="R134" s="249" t="s">
        <v>142</v>
      </c>
      <c r="S134" s="249" t="s">
        <v>143</v>
      </c>
      <c r="T134" s="250" t="s">
        <v>143</v>
      </c>
      <c r="U134" s="225">
        <v>0.22700000000000001</v>
      </c>
      <c r="V134" s="225">
        <f>ROUND(E134*U134,2)</f>
        <v>0.23</v>
      </c>
      <c r="W134" s="225"/>
      <c r="X134" s="225" t="s">
        <v>137</v>
      </c>
      <c r="Y134" s="225" t="s">
        <v>138</v>
      </c>
      <c r="Z134" s="214"/>
      <c r="AA134" s="214"/>
      <c r="AB134" s="214"/>
      <c r="AC134" s="214"/>
      <c r="AD134" s="214"/>
      <c r="AE134" s="214"/>
      <c r="AF134" s="214"/>
      <c r="AG134" s="214" t="s">
        <v>139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ht="20.399999999999999" outlineLevel="1" x14ac:dyDescent="0.25">
      <c r="A135" s="244">
        <v>79</v>
      </c>
      <c r="B135" s="245" t="s">
        <v>347</v>
      </c>
      <c r="C135" s="258" t="s">
        <v>348</v>
      </c>
      <c r="D135" s="246" t="s">
        <v>134</v>
      </c>
      <c r="E135" s="247">
        <v>1</v>
      </c>
      <c r="F135" s="248"/>
      <c r="G135" s="249">
        <f>ROUND(E135*F135,2)</f>
        <v>0</v>
      </c>
      <c r="H135" s="248"/>
      <c r="I135" s="249">
        <f>ROUND(E135*H135,2)</f>
        <v>0</v>
      </c>
      <c r="J135" s="248"/>
      <c r="K135" s="249">
        <f>ROUND(E135*J135,2)</f>
        <v>0</v>
      </c>
      <c r="L135" s="249">
        <v>21</v>
      </c>
      <c r="M135" s="249">
        <f>G135*(1+L135/100)</f>
        <v>0</v>
      </c>
      <c r="N135" s="247">
        <v>3.0000000000000001E-3</v>
      </c>
      <c r="O135" s="247">
        <f>ROUND(E135*N135,2)</f>
        <v>0</v>
      </c>
      <c r="P135" s="247">
        <v>0</v>
      </c>
      <c r="Q135" s="247">
        <f>ROUND(E135*P135,2)</f>
        <v>0</v>
      </c>
      <c r="R135" s="249"/>
      <c r="S135" s="249" t="s">
        <v>135</v>
      </c>
      <c r="T135" s="250" t="s">
        <v>136</v>
      </c>
      <c r="U135" s="225">
        <v>0</v>
      </c>
      <c r="V135" s="225">
        <f>ROUND(E135*U135,2)</f>
        <v>0</v>
      </c>
      <c r="W135" s="225"/>
      <c r="X135" s="225" t="s">
        <v>225</v>
      </c>
      <c r="Y135" s="225" t="s">
        <v>138</v>
      </c>
      <c r="Z135" s="214"/>
      <c r="AA135" s="214"/>
      <c r="AB135" s="214"/>
      <c r="AC135" s="214"/>
      <c r="AD135" s="214"/>
      <c r="AE135" s="214"/>
      <c r="AF135" s="214"/>
      <c r="AG135" s="214" t="s">
        <v>226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44">
        <v>80</v>
      </c>
      <c r="B136" s="245" t="s">
        <v>349</v>
      </c>
      <c r="C136" s="258" t="s">
        <v>350</v>
      </c>
      <c r="D136" s="246" t="s">
        <v>134</v>
      </c>
      <c r="E136" s="247">
        <v>1</v>
      </c>
      <c r="F136" s="248"/>
      <c r="G136" s="249">
        <f>ROUND(E136*F136,2)</f>
        <v>0</v>
      </c>
      <c r="H136" s="248"/>
      <c r="I136" s="249">
        <f>ROUND(E136*H136,2)</f>
        <v>0</v>
      </c>
      <c r="J136" s="248"/>
      <c r="K136" s="249">
        <f>ROUND(E136*J136,2)</f>
        <v>0</v>
      </c>
      <c r="L136" s="249">
        <v>21</v>
      </c>
      <c r="M136" s="249">
        <f>G136*(1+L136/100)</f>
        <v>0</v>
      </c>
      <c r="N136" s="247">
        <v>5.0000000000000001E-3</v>
      </c>
      <c r="O136" s="247">
        <f>ROUND(E136*N136,2)</f>
        <v>0.01</v>
      </c>
      <c r="P136" s="247">
        <v>0</v>
      </c>
      <c r="Q136" s="247">
        <f>ROUND(E136*P136,2)</f>
        <v>0</v>
      </c>
      <c r="R136" s="249"/>
      <c r="S136" s="249" t="s">
        <v>135</v>
      </c>
      <c r="T136" s="250" t="s">
        <v>136</v>
      </c>
      <c r="U136" s="225">
        <v>0</v>
      </c>
      <c r="V136" s="225">
        <f>ROUND(E136*U136,2)</f>
        <v>0</v>
      </c>
      <c r="W136" s="225"/>
      <c r="X136" s="225" t="s">
        <v>225</v>
      </c>
      <c r="Y136" s="225" t="s">
        <v>138</v>
      </c>
      <c r="Z136" s="214"/>
      <c r="AA136" s="214"/>
      <c r="AB136" s="214"/>
      <c r="AC136" s="214"/>
      <c r="AD136" s="214"/>
      <c r="AE136" s="214"/>
      <c r="AF136" s="214"/>
      <c r="AG136" s="214" t="s">
        <v>226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44">
        <v>81</v>
      </c>
      <c r="B137" s="245" t="s">
        <v>351</v>
      </c>
      <c r="C137" s="258" t="s">
        <v>352</v>
      </c>
      <c r="D137" s="246" t="s">
        <v>134</v>
      </c>
      <c r="E137" s="247">
        <v>2</v>
      </c>
      <c r="F137" s="248"/>
      <c r="G137" s="249">
        <f>ROUND(E137*F137,2)</f>
        <v>0</v>
      </c>
      <c r="H137" s="248"/>
      <c r="I137" s="249">
        <f>ROUND(E137*H137,2)</f>
        <v>0</v>
      </c>
      <c r="J137" s="248"/>
      <c r="K137" s="249">
        <f>ROUND(E137*J137,2)</f>
        <v>0</v>
      </c>
      <c r="L137" s="249">
        <v>21</v>
      </c>
      <c r="M137" s="249">
        <f>G137*(1+L137/100)</f>
        <v>0</v>
      </c>
      <c r="N137" s="247">
        <v>0</v>
      </c>
      <c r="O137" s="247">
        <f>ROUND(E137*N137,2)</f>
        <v>0</v>
      </c>
      <c r="P137" s="247">
        <v>0</v>
      </c>
      <c r="Q137" s="247">
        <f>ROUND(E137*P137,2)</f>
        <v>0</v>
      </c>
      <c r="R137" s="249"/>
      <c r="S137" s="249" t="s">
        <v>135</v>
      </c>
      <c r="T137" s="250" t="s">
        <v>136</v>
      </c>
      <c r="U137" s="225">
        <v>0</v>
      </c>
      <c r="V137" s="225">
        <f>ROUND(E137*U137,2)</f>
        <v>0</v>
      </c>
      <c r="W137" s="225"/>
      <c r="X137" s="225" t="s">
        <v>225</v>
      </c>
      <c r="Y137" s="225" t="s">
        <v>138</v>
      </c>
      <c r="Z137" s="214"/>
      <c r="AA137" s="214"/>
      <c r="AB137" s="214"/>
      <c r="AC137" s="214"/>
      <c r="AD137" s="214"/>
      <c r="AE137" s="214"/>
      <c r="AF137" s="214"/>
      <c r="AG137" s="214" t="s">
        <v>226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20.399999999999999" outlineLevel="1" x14ac:dyDescent="0.25">
      <c r="A138" s="244">
        <v>82</v>
      </c>
      <c r="B138" s="245" t="s">
        <v>353</v>
      </c>
      <c r="C138" s="258" t="s">
        <v>354</v>
      </c>
      <c r="D138" s="246" t="s">
        <v>134</v>
      </c>
      <c r="E138" s="247">
        <v>1</v>
      </c>
      <c r="F138" s="248"/>
      <c r="G138" s="249">
        <f>ROUND(E138*F138,2)</f>
        <v>0</v>
      </c>
      <c r="H138" s="248"/>
      <c r="I138" s="249">
        <f>ROUND(E138*H138,2)</f>
        <v>0</v>
      </c>
      <c r="J138" s="248"/>
      <c r="K138" s="249">
        <f>ROUND(E138*J138,2)</f>
        <v>0</v>
      </c>
      <c r="L138" s="249">
        <v>21</v>
      </c>
      <c r="M138" s="249">
        <f>G138*(1+L138/100)</f>
        <v>0</v>
      </c>
      <c r="N138" s="247">
        <v>9.2700000000000005E-3</v>
      </c>
      <c r="O138" s="247">
        <f>ROUND(E138*N138,2)</f>
        <v>0.01</v>
      </c>
      <c r="P138" s="247">
        <v>0</v>
      </c>
      <c r="Q138" s="247">
        <f>ROUND(E138*P138,2)</f>
        <v>0</v>
      </c>
      <c r="R138" s="249" t="s">
        <v>224</v>
      </c>
      <c r="S138" s="249" t="s">
        <v>143</v>
      </c>
      <c r="T138" s="250" t="s">
        <v>143</v>
      </c>
      <c r="U138" s="225">
        <v>0</v>
      </c>
      <c r="V138" s="225">
        <f>ROUND(E138*U138,2)</f>
        <v>0</v>
      </c>
      <c r="W138" s="225"/>
      <c r="X138" s="225" t="s">
        <v>225</v>
      </c>
      <c r="Y138" s="225" t="s">
        <v>138</v>
      </c>
      <c r="Z138" s="214"/>
      <c r="AA138" s="214"/>
      <c r="AB138" s="214"/>
      <c r="AC138" s="214"/>
      <c r="AD138" s="214"/>
      <c r="AE138" s="214"/>
      <c r="AF138" s="214"/>
      <c r="AG138" s="214" t="s">
        <v>332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44">
        <v>83</v>
      </c>
      <c r="B139" s="245" t="s">
        <v>355</v>
      </c>
      <c r="C139" s="258" t="s">
        <v>356</v>
      </c>
      <c r="D139" s="246" t="s">
        <v>134</v>
      </c>
      <c r="E139" s="247">
        <v>1</v>
      </c>
      <c r="F139" s="248"/>
      <c r="G139" s="249">
        <f>ROUND(E139*F139,2)</f>
        <v>0</v>
      </c>
      <c r="H139" s="248"/>
      <c r="I139" s="249">
        <f>ROUND(E139*H139,2)</f>
        <v>0</v>
      </c>
      <c r="J139" s="248"/>
      <c r="K139" s="249">
        <f>ROUND(E139*J139,2)</f>
        <v>0</v>
      </c>
      <c r="L139" s="249">
        <v>21</v>
      </c>
      <c r="M139" s="249">
        <f>G139*(1+L139/100)</f>
        <v>0</v>
      </c>
      <c r="N139" s="247">
        <v>2.4000000000000001E-4</v>
      </c>
      <c r="O139" s="247">
        <f>ROUND(E139*N139,2)</f>
        <v>0</v>
      </c>
      <c r="P139" s="247">
        <v>0</v>
      </c>
      <c r="Q139" s="247">
        <f>ROUND(E139*P139,2)</f>
        <v>0</v>
      </c>
      <c r="R139" s="249" t="s">
        <v>224</v>
      </c>
      <c r="S139" s="249" t="s">
        <v>143</v>
      </c>
      <c r="T139" s="250" t="s">
        <v>143</v>
      </c>
      <c r="U139" s="225">
        <v>0</v>
      </c>
      <c r="V139" s="225">
        <f>ROUND(E139*U139,2)</f>
        <v>0</v>
      </c>
      <c r="W139" s="225"/>
      <c r="X139" s="225" t="s">
        <v>225</v>
      </c>
      <c r="Y139" s="225" t="s">
        <v>138</v>
      </c>
      <c r="Z139" s="214"/>
      <c r="AA139" s="214"/>
      <c r="AB139" s="214"/>
      <c r="AC139" s="214"/>
      <c r="AD139" s="214"/>
      <c r="AE139" s="214"/>
      <c r="AF139" s="214"/>
      <c r="AG139" s="214" t="s">
        <v>226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37">
        <v>84</v>
      </c>
      <c r="B140" s="238" t="s">
        <v>357</v>
      </c>
      <c r="C140" s="259" t="s">
        <v>358</v>
      </c>
      <c r="D140" s="239" t="s">
        <v>206</v>
      </c>
      <c r="E140" s="240">
        <v>3.1850000000000003E-2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0">
        <v>0</v>
      </c>
      <c r="O140" s="240">
        <f>ROUND(E140*N140,2)</f>
        <v>0</v>
      </c>
      <c r="P140" s="240">
        <v>0</v>
      </c>
      <c r="Q140" s="240">
        <f>ROUND(E140*P140,2)</f>
        <v>0</v>
      </c>
      <c r="R140" s="242" t="s">
        <v>171</v>
      </c>
      <c r="S140" s="242" t="s">
        <v>143</v>
      </c>
      <c r="T140" s="243" t="s">
        <v>143</v>
      </c>
      <c r="U140" s="225">
        <v>2.4060000000000001</v>
      </c>
      <c r="V140" s="225">
        <f>ROUND(E140*U140,2)</f>
        <v>0.08</v>
      </c>
      <c r="W140" s="225"/>
      <c r="X140" s="225" t="s">
        <v>238</v>
      </c>
      <c r="Y140" s="225" t="s">
        <v>138</v>
      </c>
      <c r="Z140" s="214"/>
      <c r="AA140" s="214"/>
      <c r="AB140" s="214"/>
      <c r="AC140" s="214"/>
      <c r="AD140" s="214"/>
      <c r="AE140" s="214"/>
      <c r="AF140" s="214"/>
      <c r="AG140" s="214" t="s">
        <v>359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2" x14ac:dyDescent="0.25">
      <c r="A141" s="221"/>
      <c r="B141" s="222"/>
      <c r="C141" s="261" t="s">
        <v>293</v>
      </c>
      <c r="D141" s="251"/>
      <c r="E141" s="251"/>
      <c r="F141" s="251"/>
      <c r="G141" s="251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25"/>
      <c r="Z141" s="214"/>
      <c r="AA141" s="214"/>
      <c r="AB141" s="214"/>
      <c r="AC141" s="214"/>
      <c r="AD141" s="214"/>
      <c r="AE141" s="214"/>
      <c r="AF141" s="214"/>
      <c r="AG141" s="214" t="s">
        <v>209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x14ac:dyDescent="0.25">
      <c r="A142" s="230" t="s">
        <v>130</v>
      </c>
      <c r="B142" s="231" t="s">
        <v>83</v>
      </c>
      <c r="C142" s="257" t="s">
        <v>84</v>
      </c>
      <c r="D142" s="232"/>
      <c r="E142" s="233"/>
      <c r="F142" s="234"/>
      <c r="G142" s="234">
        <f>SUMIF(AG143:AG147,"&lt;&gt;NOR",G143:G147)</f>
        <v>0</v>
      </c>
      <c r="H142" s="234"/>
      <c r="I142" s="234">
        <f>SUM(I143:I147)</f>
        <v>0</v>
      </c>
      <c r="J142" s="234"/>
      <c r="K142" s="234">
        <f>SUM(K143:K147)</f>
        <v>0</v>
      </c>
      <c r="L142" s="234"/>
      <c r="M142" s="234">
        <f>SUM(M143:M147)</f>
        <v>0</v>
      </c>
      <c r="N142" s="233"/>
      <c r="O142" s="233">
        <f>SUM(O143:O147)</f>
        <v>0.11</v>
      </c>
      <c r="P142" s="233"/>
      <c r="Q142" s="233">
        <f>SUM(Q143:Q147)</f>
        <v>0</v>
      </c>
      <c r="R142" s="234"/>
      <c r="S142" s="234"/>
      <c r="T142" s="235"/>
      <c r="U142" s="229"/>
      <c r="V142" s="229">
        <f>SUM(V143:V147)</f>
        <v>17.900000000000002</v>
      </c>
      <c r="W142" s="229"/>
      <c r="X142" s="229"/>
      <c r="Y142" s="229"/>
      <c r="AG142" t="s">
        <v>131</v>
      </c>
    </row>
    <row r="143" spans="1:60" outlineLevel="1" x14ac:dyDescent="0.25">
      <c r="A143" s="244">
        <v>85</v>
      </c>
      <c r="B143" s="245" t="s">
        <v>360</v>
      </c>
      <c r="C143" s="258" t="s">
        <v>361</v>
      </c>
      <c r="D143" s="246" t="s">
        <v>310</v>
      </c>
      <c r="E143" s="247">
        <v>2</v>
      </c>
      <c r="F143" s="248"/>
      <c r="G143" s="249">
        <f>ROUND(E143*F143,2)</f>
        <v>0</v>
      </c>
      <c r="H143" s="248"/>
      <c r="I143" s="249">
        <f>ROUND(E143*H143,2)</f>
        <v>0</v>
      </c>
      <c r="J143" s="248"/>
      <c r="K143" s="249">
        <f>ROUND(E143*J143,2)</f>
        <v>0</v>
      </c>
      <c r="L143" s="249">
        <v>21</v>
      </c>
      <c r="M143" s="249">
        <f>G143*(1+L143/100)</f>
        <v>0</v>
      </c>
      <c r="N143" s="247">
        <v>7.3999999999999999E-4</v>
      </c>
      <c r="O143" s="247">
        <f>ROUND(E143*N143,2)</f>
        <v>0</v>
      </c>
      <c r="P143" s="247">
        <v>0</v>
      </c>
      <c r="Q143" s="247">
        <f>ROUND(E143*P143,2)</f>
        <v>0</v>
      </c>
      <c r="R143" s="249" t="s">
        <v>142</v>
      </c>
      <c r="S143" s="249" t="s">
        <v>143</v>
      </c>
      <c r="T143" s="250" t="s">
        <v>143</v>
      </c>
      <c r="U143" s="225">
        <v>8.2569999999999997</v>
      </c>
      <c r="V143" s="225">
        <f>ROUND(E143*U143,2)</f>
        <v>16.510000000000002</v>
      </c>
      <c r="W143" s="225"/>
      <c r="X143" s="225" t="s">
        <v>137</v>
      </c>
      <c r="Y143" s="225" t="s">
        <v>138</v>
      </c>
      <c r="Z143" s="214"/>
      <c r="AA143" s="214"/>
      <c r="AB143" s="214"/>
      <c r="AC143" s="214"/>
      <c r="AD143" s="214"/>
      <c r="AE143" s="214"/>
      <c r="AF143" s="214"/>
      <c r="AG143" s="214" t="s">
        <v>207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44">
        <v>86</v>
      </c>
      <c r="B144" s="245" t="s">
        <v>362</v>
      </c>
      <c r="C144" s="258" t="s">
        <v>363</v>
      </c>
      <c r="D144" s="246" t="s">
        <v>310</v>
      </c>
      <c r="E144" s="247">
        <v>2</v>
      </c>
      <c r="F144" s="248"/>
      <c r="G144" s="249">
        <f>ROUND(E144*F144,2)</f>
        <v>0</v>
      </c>
      <c r="H144" s="248"/>
      <c r="I144" s="249">
        <f>ROUND(E144*H144,2)</f>
        <v>0</v>
      </c>
      <c r="J144" s="248"/>
      <c r="K144" s="249">
        <f>ROUND(E144*J144,2)</f>
        <v>0</v>
      </c>
      <c r="L144" s="249">
        <v>21</v>
      </c>
      <c r="M144" s="249">
        <f>G144*(1+L144/100)</f>
        <v>0</v>
      </c>
      <c r="N144" s="247">
        <v>5.6000000000000001E-2</v>
      </c>
      <c r="O144" s="247">
        <f>ROUND(E144*N144,2)</f>
        <v>0.11</v>
      </c>
      <c r="P144" s="247">
        <v>0</v>
      </c>
      <c r="Q144" s="247">
        <f>ROUND(E144*P144,2)</f>
        <v>0</v>
      </c>
      <c r="R144" s="249"/>
      <c r="S144" s="249" t="s">
        <v>135</v>
      </c>
      <c r="T144" s="250" t="s">
        <v>136</v>
      </c>
      <c r="U144" s="225">
        <v>0</v>
      </c>
      <c r="V144" s="225">
        <f>ROUND(E144*U144,2)</f>
        <v>0</v>
      </c>
      <c r="W144" s="225"/>
      <c r="X144" s="225" t="s">
        <v>225</v>
      </c>
      <c r="Y144" s="225" t="s">
        <v>138</v>
      </c>
      <c r="Z144" s="214"/>
      <c r="AA144" s="214"/>
      <c r="AB144" s="214"/>
      <c r="AC144" s="214"/>
      <c r="AD144" s="214"/>
      <c r="AE144" s="214"/>
      <c r="AF144" s="214"/>
      <c r="AG144" s="214" t="s">
        <v>332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0.399999999999999" outlineLevel="1" x14ac:dyDescent="0.25">
      <c r="A145" s="244">
        <v>87</v>
      </c>
      <c r="B145" s="245" t="s">
        <v>364</v>
      </c>
      <c r="C145" s="258" t="s">
        <v>365</v>
      </c>
      <c r="D145" s="246" t="s">
        <v>134</v>
      </c>
      <c r="E145" s="247">
        <v>1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21</v>
      </c>
      <c r="M145" s="249">
        <f>G145*(1+L145/100)</f>
        <v>0</v>
      </c>
      <c r="N145" s="247">
        <v>0</v>
      </c>
      <c r="O145" s="247">
        <f>ROUND(E145*N145,2)</f>
        <v>0</v>
      </c>
      <c r="P145" s="247">
        <v>0</v>
      </c>
      <c r="Q145" s="247">
        <f>ROUND(E145*P145,2)</f>
        <v>0</v>
      </c>
      <c r="R145" s="249"/>
      <c r="S145" s="249" t="s">
        <v>135</v>
      </c>
      <c r="T145" s="250" t="s">
        <v>136</v>
      </c>
      <c r="U145" s="225">
        <v>0</v>
      </c>
      <c r="V145" s="225">
        <f>ROUND(E145*U145,2)</f>
        <v>0</v>
      </c>
      <c r="W145" s="225"/>
      <c r="X145" s="225" t="s">
        <v>225</v>
      </c>
      <c r="Y145" s="225" t="s">
        <v>138</v>
      </c>
      <c r="Z145" s="214"/>
      <c r="AA145" s="214"/>
      <c r="AB145" s="214"/>
      <c r="AC145" s="214"/>
      <c r="AD145" s="214"/>
      <c r="AE145" s="214"/>
      <c r="AF145" s="214"/>
      <c r="AG145" s="214" t="s">
        <v>226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37">
        <v>88</v>
      </c>
      <c r="B146" s="238" t="s">
        <v>366</v>
      </c>
      <c r="C146" s="259" t="s">
        <v>367</v>
      </c>
      <c r="D146" s="239" t="s">
        <v>206</v>
      </c>
      <c r="E146" s="240">
        <v>0.11348</v>
      </c>
      <c r="F146" s="241"/>
      <c r="G146" s="242">
        <f>ROUND(E146*F146,2)</f>
        <v>0</v>
      </c>
      <c r="H146" s="241"/>
      <c r="I146" s="242">
        <f>ROUND(E146*H146,2)</f>
        <v>0</v>
      </c>
      <c r="J146" s="241"/>
      <c r="K146" s="242">
        <f>ROUND(E146*J146,2)</f>
        <v>0</v>
      </c>
      <c r="L146" s="242">
        <v>21</v>
      </c>
      <c r="M146" s="242">
        <f>G146*(1+L146/100)</f>
        <v>0</v>
      </c>
      <c r="N146" s="240">
        <v>0</v>
      </c>
      <c r="O146" s="240">
        <f>ROUND(E146*N146,2)</f>
        <v>0</v>
      </c>
      <c r="P146" s="240">
        <v>0</v>
      </c>
      <c r="Q146" s="240">
        <f>ROUND(E146*P146,2)</f>
        <v>0</v>
      </c>
      <c r="R146" s="242" t="s">
        <v>142</v>
      </c>
      <c r="S146" s="242" t="s">
        <v>143</v>
      </c>
      <c r="T146" s="243" t="s">
        <v>143</v>
      </c>
      <c r="U146" s="225">
        <v>12.207000000000001</v>
      </c>
      <c r="V146" s="225">
        <f>ROUND(E146*U146,2)</f>
        <v>1.39</v>
      </c>
      <c r="W146" s="225"/>
      <c r="X146" s="225" t="s">
        <v>238</v>
      </c>
      <c r="Y146" s="225" t="s">
        <v>138</v>
      </c>
      <c r="Z146" s="214"/>
      <c r="AA146" s="214"/>
      <c r="AB146" s="214"/>
      <c r="AC146" s="214"/>
      <c r="AD146" s="214"/>
      <c r="AE146" s="214"/>
      <c r="AF146" s="214"/>
      <c r="AG146" s="214" t="s">
        <v>239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 x14ac:dyDescent="0.25">
      <c r="A147" s="221"/>
      <c r="B147" s="222"/>
      <c r="C147" s="261" t="s">
        <v>293</v>
      </c>
      <c r="D147" s="251"/>
      <c r="E147" s="251"/>
      <c r="F147" s="251"/>
      <c r="G147" s="251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25"/>
      <c r="Z147" s="214"/>
      <c r="AA147" s="214"/>
      <c r="AB147" s="214"/>
      <c r="AC147" s="214"/>
      <c r="AD147" s="214"/>
      <c r="AE147" s="214"/>
      <c r="AF147" s="214"/>
      <c r="AG147" s="214" t="s">
        <v>209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x14ac:dyDescent="0.25">
      <c r="A148" s="230" t="s">
        <v>130</v>
      </c>
      <c r="B148" s="231" t="s">
        <v>85</v>
      </c>
      <c r="C148" s="257" t="s">
        <v>86</v>
      </c>
      <c r="D148" s="232"/>
      <c r="E148" s="233"/>
      <c r="F148" s="234"/>
      <c r="G148" s="234">
        <f>SUMIF(AG149:AG160,"&lt;&gt;NOR",G149:G160)</f>
        <v>0</v>
      </c>
      <c r="H148" s="234"/>
      <c r="I148" s="234">
        <f>SUM(I149:I160)</f>
        <v>0</v>
      </c>
      <c r="J148" s="234"/>
      <c r="K148" s="234">
        <f>SUM(K149:K160)</f>
        <v>0</v>
      </c>
      <c r="L148" s="234"/>
      <c r="M148" s="234">
        <f>SUM(M149:M160)</f>
        <v>0</v>
      </c>
      <c r="N148" s="233"/>
      <c r="O148" s="233">
        <f>SUM(O149:O160)</f>
        <v>0</v>
      </c>
      <c r="P148" s="233"/>
      <c r="Q148" s="233">
        <f>SUM(Q149:Q160)</f>
        <v>0</v>
      </c>
      <c r="R148" s="234"/>
      <c r="S148" s="234"/>
      <c r="T148" s="235"/>
      <c r="U148" s="229"/>
      <c r="V148" s="229">
        <f>SUM(V149:V160)</f>
        <v>4.4000000000000004</v>
      </c>
      <c r="W148" s="229"/>
      <c r="X148" s="229"/>
      <c r="Y148" s="229"/>
      <c r="AG148" t="s">
        <v>131</v>
      </c>
    </row>
    <row r="149" spans="1:60" outlineLevel="1" x14ac:dyDescent="0.25">
      <c r="A149" s="244">
        <v>89</v>
      </c>
      <c r="B149" s="245" t="s">
        <v>368</v>
      </c>
      <c r="C149" s="258" t="s">
        <v>369</v>
      </c>
      <c r="D149" s="246" t="s">
        <v>146</v>
      </c>
      <c r="E149" s="247">
        <v>1</v>
      </c>
      <c r="F149" s="248"/>
      <c r="G149" s="249">
        <f>ROUND(E149*F149,2)</f>
        <v>0</v>
      </c>
      <c r="H149" s="248"/>
      <c r="I149" s="249">
        <f>ROUND(E149*H149,2)</f>
        <v>0</v>
      </c>
      <c r="J149" s="248"/>
      <c r="K149" s="249">
        <f>ROUND(E149*J149,2)</f>
        <v>0</v>
      </c>
      <c r="L149" s="249">
        <v>21</v>
      </c>
      <c r="M149" s="249">
        <f>G149*(1+L149/100)</f>
        <v>0</v>
      </c>
      <c r="N149" s="247">
        <v>0</v>
      </c>
      <c r="O149" s="247">
        <f>ROUND(E149*N149,2)</f>
        <v>0</v>
      </c>
      <c r="P149" s="247">
        <v>0</v>
      </c>
      <c r="Q149" s="247">
        <f>ROUND(E149*P149,2)</f>
        <v>0</v>
      </c>
      <c r="R149" s="249"/>
      <c r="S149" s="249" t="s">
        <v>135</v>
      </c>
      <c r="T149" s="250" t="s">
        <v>136</v>
      </c>
      <c r="U149" s="225">
        <v>0</v>
      </c>
      <c r="V149" s="225">
        <f>ROUND(E149*U149,2)</f>
        <v>0</v>
      </c>
      <c r="W149" s="225"/>
      <c r="X149" s="225" t="s">
        <v>137</v>
      </c>
      <c r="Y149" s="225" t="s">
        <v>138</v>
      </c>
      <c r="Z149" s="214"/>
      <c r="AA149" s="214"/>
      <c r="AB149" s="214"/>
      <c r="AC149" s="214"/>
      <c r="AD149" s="214"/>
      <c r="AE149" s="214"/>
      <c r="AF149" s="214"/>
      <c r="AG149" s="214" t="s">
        <v>139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44">
        <v>90</v>
      </c>
      <c r="B150" s="245" t="s">
        <v>370</v>
      </c>
      <c r="C150" s="258" t="s">
        <v>371</v>
      </c>
      <c r="D150" s="246" t="s">
        <v>134</v>
      </c>
      <c r="E150" s="247">
        <v>2</v>
      </c>
      <c r="F150" s="248"/>
      <c r="G150" s="249">
        <f>ROUND(E150*F150,2)</f>
        <v>0</v>
      </c>
      <c r="H150" s="248"/>
      <c r="I150" s="249">
        <f>ROUND(E150*H150,2)</f>
        <v>0</v>
      </c>
      <c r="J150" s="248"/>
      <c r="K150" s="249">
        <f>ROUND(E150*J150,2)</f>
        <v>0</v>
      </c>
      <c r="L150" s="249">
        <v>21</v>
      </c>
      <c r="M150" s="249">
        <f>G150*(1+L150/100)</f>
        <v>0</v>
      </c>
      <c r="N150" s="247">
        <v>0</v>
      </c>
      <c r="O150" s="247">
        <f>ROUND(E150*N150,2)</f>
        <v>0</v>
      </c>
      <c r="P150" s="247">
        <v>0</v>
      </c>
      <c r="Q150" s="247">
        <f>ROUND(E150*P150,2)</f>
        <v>0</v>
      </c>
      <c r="R150" s="249"/>
      <c r="S150" s="249" t="s">
        <v>135</v>
      </c>
      <c r="T150" s="250" t="s">
        <v>136</v>
      </c>
      <c r="U150" s="225">
        <v>0.22</v>
      </c>
      <c r="V150" s="225">
        <f>ROUND(E150*U150,2)</f>
        <v>0.44</v>
      </c>
      <c r="W150" s="225"/>
      <c r="X150" s="225" t="s">
        <v>137</v>
      </c>
      <c r="Y150" s="225" t="s">
        <v>138</v>
      </c>
      <c r="Z150" s="214"/>
      <c r="AA150" s="214"/>
      <c r="AB150" s="214"/>
      <c r="AC150" s="214"/>
      <c r="AD150" s="214"/>
      <c r="AE150" s="214"/>
      <c r="AF150" s="214"/>
      <c r="AG150" s="214" t="s">
        <v>207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44">
        <v>91</v>
      </c>
      <c r="B151" s="245" t="s">
        <v>372</v>
      </c>
      <c r="C151" s="258" t="s">
        <v>373</v>
      </c>
      <c r="D151" s="246" t="s">
        <v>134</v>
      </c>
      <c r="E151" s="247">
        <v>2</v>
      </c>
      <c r="F151" s="248"/>
      <c r="G151" s="249">
        <f>ROUND(E151*F151,2)</f>
        <v>0</v>
      </c>
      <c r="H151" s="248"/>
      <c r="I151" s="249">
        <f>ROUND(E151*H151,2)</f>
        <v>0</v>
      </c>
      <c r="J151" s="248"/>
      <c r="K151" s="249">
        <f>ROUND(E151*J151,2)</f>
        <v>0</v>
      </c>
      <c r="L151" s="249">
        <v>21</v>
      </c>
      <c r="M151" s="249">
        <f>G151*(1+L151/100)</f>
        <v>0</v>
      </c>
      <c r="N151" s="247">
        <v>0</v>
      </c>
      <c r="O151" s="247">
        <f>ROUND(E151*N151,2)</f>
        <v>0</v>
      </c>
      <c r="P151" s="247">
        <v>0</v>
      </c>
      <c r="Q151" s="247">
        <f>ROUND(E151*P151,2)</f>
        <v>0</v>
      </c>
      <c r="R151" s="249"/>
      <c r="S151" s="249" t="s">
        <v>135</v>
      </c>
      <c r="T151" s="250" t="s">
        <v>136</v>
      </c>
      <c r="U151" s="225">
        <v>0.22</v>
      </c>
      <c r="V151" s="225">
        <f>ROUND(E151*U151,2)</f>
        <v>0.44</v>
      </c>
      <c r="W151" s="225"/>
      <c r="X151" s="225" t="s">
        <v>137</v>
      </c>
      <c r="Y151" s="225" t="s">
        <v>138</v>
      </c>
      <c r="Z151" s="214"/>
      <c r="AA151" s="214"/>
      <c r="AB151" s="214"/>
      <c r="AC151" s="214"/>
      <c r="AD151" s="214"/>
      <c r="AE151" s="214"/>
      <c r="AF151" s="214"/>
      <c r="AG151" s="214" t="s">
        <v>207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44">
        <v>92</v>
      </c>
      <c r="B152" s="245" t="s">
        <v>374</v>
      </c>
      <c r="C152" s="258" t="s">
        <v>375</v>
      </c>
      <c r="D152" s="246" t="s">
        <v>134</v>
      </c>
      <c r="E152" s="247">
        <v>2</v>
      </c>
      <c r="F152" s="248"/>
      <c r="G152" s="249">
        <f>ROUND(E152*F152,2)</f>
        <v>0</v>
      </c>
      <c r="H152" s="248"/>
      <c r="I152" s="249">
        <f>ROUND(E152*H152,2)</f>
        <v>0</v>
      </c>
      <c r="J152" s="248"/>
      <c r="K152" s="249">
        <f>ROUND(E152*J152,2)</f>
        <v>0</v>
      </c>
      <c r="L152" s="249">
        <v>21</v>
      </c>
      <c r="M152" s="249">
        <f>G152*(1+L152/100)</f>
        <v>0</v>
      </c>
      <c r="N152" s="247">
        <v>0</v>
      </c>
      <c r="O152" s="247">
        <f>ROUND(E152*N152,2)</f>
        <v>0</v>
      </c>
      <c r="P152" s="247">
        <v>0</v>
      </c>
      <c r="Q152" s="247">
        <f>ROUND(E152*P152,2)</f>
        <v>0</v>
      </c>
      <c r="R152" s="249"/>
      <c r="S152" s="249" t="s">
        <v>135</v>
      </c>
      <c r="T152" s="250" t="s">
        <v>136</v>
      </c>
      <c r="U152" s="225">
        <v>0.22</v>
      </c>
      <c r="V152" s="225">
        <f>ROUND(E152*U152,2)</f>
        <v>0.44</v>
      </c>
      <c r="W152" s="225"/>
      <c r="X152" s="225" t="s">
        <v>137</v>
      </c>
      <c r="Y152" s="225" t="s">
        <v>138</v>
      </c>
      <c r="Z152" s="214"/>
      <c r="AA152" s="214"/>
      <c r="AB152" s="214"/>
      <c r="AC152" s="214"/>
      <c r="AD152" s="214"/>
      <c r="AE152" s="214"/>
      <c r="AF152" s="214"/>
      <c r="AG152" s="214" t="s">
        <v>207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44">
        <v>93</v>
      </c>
      <c r="B153" s="245" t="s">
        <v>376</v>
      </c>
      <c r="C153" s="258" t="s">
        <v>377</v>
      </c>
      <c r="D153" s="246" t="s">
        <v>134</v>
      </c>
      <c r="E153" s="247">
        <v>2</v>
      </c>
      <c r="F153" s="248"/>
      <c r="G153" s="249">
        <f>ROUND(E153*F153,2)</f>
        <v>0</v>
      </c>
      <c r="H153" s="248"/>
      <c r="I153" s="249">
        <f>ROUND(E153*H153,2)</f>
        <v>0</v>
      </c>
      <c r="J153" s="248"/>
      <c r="K153" s="249">
        <f>ROUND(E153*J153,2)</f>
        <v>0</v>
      </c>
      <c r="L153" s="249">
        <v>21</v>
      </c>
      <c r="M153" s="249">
        <f>G153*(1+L153/100)</f>
        <v>0</v>
      </c>
      <c r="N153" s="247">
        <v>0</v>
      </c>
      <c r="O153" s="247">
        <f>ROUND(E153*N153,2)</f>
        <v>0</v>
      </c>
      <c r="P153" s="247">
        <v>0</v>
      </c>
      <c r="Q153" s="247">
        <f>ROUND(E153*P153,2)</f>
        <v>0</v>
      </c>
      <c r="R153" s="249"/>
      <c r="S153" s="249" t="s">
        <v>135</v>
      </c>
      <c r="T153" s="250" t="s">
        <v>136</v>
      </c>
      <c r="U153" s="225">
        <v>0.22</v>
      </c>
      <c r="V153" s="225">
        <f>ROUND(E153*U153,2)</f>
        <v>0.44</v>
      </c>
      <c r="W153" s="225"/>
      <c r="X153" s="225" t="s">
        <v>137</v>
      </c>
      <c r="Y153" s="225" t="s">
        <v>138</v>
      </c>
      <c r="Z153" s="214"/>
      <c r="AA153" s="214"/>
      <c r="AB153" s="214"/>
      <c r="AC153" s="214"/>
      <c r="AD153" s="214"/>
      <c r="AE153" s="214"/>
      <c r="AF153" s="214"/>
      <c r="AG153" s="214" t="s">
        <v>207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44">
        <v>94</v>
      </c>
      <c r="B154" s="245" t="s">
        <v>378</v>
      </c>
      <c r="C154" s="258" t="s">
        <v>379</v>
      </c>
      <c r="D154" s="246" t="s">
        <v>134</v>
      </c>
      <c r="E154" s="247">
        <v>2</v>
      </c>
      <c r="F154" s="248"/>
      <c r="G154" s="249">
        <f>ROUND(E154*F154,2)</f>
        <v>0</v>
      </c>
      <c r="H154" s="248"/>
      <c r="I154" s="249">
        <f>ROUND(E154*H154,2)</f>
        <v>0</v>
      </c>
      <c r="J154" s="248"/>
      <c r="K154" s="249">
        <f>ROUND(E154*J154,2)</f>
        <v>0</v>
      </c>
      <c r="L154" s="249">
        <v>21</v>
      </c>
      <c r="M154" s="249">
        <f>G154*(1+L154/100)</f>
        <v>0</v>
      </c>
      <c r="N154" s="247">
        <v>0</v>
      </c>
      <c r="O154" s="247">
        <f>ROUND(E154*N154,2)</f>
        <v>0</v>
      </c>
      <c r="P154" s="247">
        <v>0</v>
      </c>
      <c r="Q154" s="247">
        <f>ROUND(E154*P154,2)</f>
        <v>0</v>
      </c>
      <c r="R154" s="249"/>
      <c r="S154" s="249" t="s">
        <v>135</v>
      </c>
      <c r="T154" s="250" t="s">
        <v>136</v>
      </c>
      <c r="U154" s="225">
        <v>0.22</v>
      </c>
      <c r="V154" s="225">
        <f>ROUND(E154*U154,2)</f>
        <v>0.44</v>
      </c>
      <c r="W154" s="225"/>
      <c r="X154" s="225" t="s">
        <v>137</v>
      </c>
      <c r="Y154" s="225" t="s">
        <v>138</v>
      </c>
      <c r="Z154" s="214"/>
      <c r="AA154" s="214"/>
      <c r="AB154" s="214"/>
      <c r="AC154" s="214"/>
      <c r="AD154" s="214"/>
      <c r="AE154" s="214"/>
      <c r="AF154" s="214"/>
      <c r="AG154" s="214" t="s">
        <v>207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44">
        <v>95</v>
      </c>
      <c r="B155" s="245" t="s">
        <v>380</v>
      </c>
      <c r="C155" s="258" t="s">
        <v>381</v>
      </c>
      <c r="D155" s="246" t="s">
        <v>134</v>
      </c>
      <c r="E155" s="247">
        <v>2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21</v>
      </c>
      <c r="M155" s="249">
        <f>G155*(1+L155/100)</f>
        <v>0</v>
      </c>
      <c r="N155" s="247">
        <v>0</v>
      </c>
      <c r="O155" s="247">
        <f>ROUND(E155*N155,2)</f>
        <v>0</v>
      </c>
      <c r="P155" s="247">
        <v>0</v>
      </c>
      <c r="Q155" s="247">
        <f>ROUND(E155*P155,2)</f>
        <v>0</v>
      </c>
      <c r="R155" s="249"/>
      <c r="S155" s="249" t="s">
        <v>135</v>
      </c>
      <c r="T155" s="250" t="s">
        <v>136</v>
      </c>
      <c r="U155" s="225">
        <v>0.22</v>
      </c>
      <c r="V155" s="225">
        <f>ROUND(E155*U155,2)</f>
        <v>0.44</v>
      </c>
      <c r="W155" s="225"/>
      <c r="X155" s="225" t="s">
        <v>137</v>
      </c>
      <c r="Y155" s="225" t="s">
        <v>138</v>
      </c>
      <c r="Z155" s="214"/>
      <c r="AA155" s="214"/>
      <c r="AB155" s="214"/>
      <c r="AC155" s="214"/>
      <c r="AD155" s="214"/>
      <c r="AE155" s="214"/>
      <c r="AF155" s="214"/>
      <c r="AG155" s="214" t="s">
        <v>207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44">
        <v>96</v>
      </c>
      <c r="B156" s="245" t="s">
        <v>382</v>
      </c>
      <c r="C156" s="258" t="s">
        <v>383</v>
      </c>
      <c r="D156" s="246" t="s">
        <v>134</v>
      </c>
      <c r="E156" s="247">
        <v>2</v>
      </c>
      <c r="F156" s="248"/>
      <c r="G156" s="249">
        <f>ROUND(E156*F156,2)</f>
        <v>0</v>
      </c>
      <c r="H156" s="248"/>
      <c r="I156" s="249">
        <f>ROUND(E156*H156,2)</f>
        <v>0</v>
      </c>
      <c r="J156" s="248"/>
      <c r="K156" s="249">
        <f>ROUND(E156*J156,2)</f>
        <v>0</v>
      </c>
      <c r="L156" s="249">
        <v>21</v>
      </c>
      <c r="M156" s="249">
        <f>G156*(1+L156/100)</f>
        <v>0</v>
      </c>
      <c r="N156" s="247">
        <v>0</v>
      </c>
      <c r="O156" s="247">
        <f>ROUND(E156*N156,2)</f>
        <v>0</v>
      </c>
      <c r="P156" s="247">
        <v>0</v>
      </c>
      <c r="Q156" s="247">
        <f>ROUND(E156*P156,2)</f>
        <v>0</v>
      </c>
      <c r="R156" s="249"/>
      <c r="S156" s="249" t="s">
        <v>135</v>
      </c>
      <c r="T156" s="250" t="s">
        <v>136</v>
      </c>
      <c r="U156" s="225">
        <v>0.22</v>
      </c>
      <c r="V156" s="225">
        <f>ROUND(E156*U156,2)</f>
        <v>0.44</v>
      </c>
      <c r="W156" s="225"/>
      <c r="X156" s="225" t="s">
        <v>137</v>
      </c>
      <c r="Y156" s="225" t="s">
        <v>138</v>
      </c>
      <c r="Z156" s="214"/>
      <c r="AA156" s="214"/>
      <c r="AB156" s="214"/>
      <c r="AC156" s="214"/>
      <c r="AD156" s="214"/>
      <c r="AE156" s="214"/>
      <c r="AF156" s="214"/>
      <c r="AG156" s="214" t="s">
        <v>207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44">
        <v>97</v>
      </c>
      <c r="B157" s="245" t="s">
        <v>384</v>
      </c>
      <c r="C157" s="258" t="s">
        <v>385</v>
      </c>
      <c r="D157" s="246" t="s">
        <v>134</v>
      </c>
      <c r="E157" s="247">
        <v>2</v>
      </c>
      <c r="F157" s="248"/>
      <c r="G157" s="249">
        <f>ROUND(E157*F157,2)</f>
        <v>0</v>
      </c>
      <c r="H157" s="248"/>
      <c r="I157" s="249">
        <f>ROUND(E157*H157,2)</f>
        <v>0</v>
      </c>
      <c r="J157" s="248"/>
      <c r="K157" s="249">
        <f>ROUND(E157*J157,2)</f>
        <v>0</v>
      </c>
      <c r="L157" s="249">
        <v>21</v>
      </c>
      <c r="M157" s="249">
        <f>G157*(1+L157/100)</f>
        <v>0</v>
      </c>
      <c r="N157" s="247">
        <v>0</v>
      </c>
      <c r="O157" s="247">
        <f>ROUND(E157*N157,2)</f>
        <v>0</v>
      </c>
      <c r="P157" s="247">
        <v>0</v>
      </c>
      <c r="Q157" s="247">
        <f>ROUND(E157*P157,2)</f>
        <v>0</v>
      </c>
      <c r="R157" s="249"/>
      <c r="S157" s="249" t="s">
        <v>135</v>
      </c>
      <c r="T157" s="250" t="s">
        <v>136</v>
      </c>
      <c r="U157" s="225">
        <v>0.22</v>
      </c>
      <c r="V157" s="225">
        <f>ROUND(E157*U157,2)</f>
        <v>0.44</v>
      </c>
      <c r="W157" s="225"/>
      <c r="X157" s="225" t="s">
        <v>137</v>
      </c>
      <c r="Y157" s="225" t="s">
        <v>138</v>
      </c>
      <c r="Z157" s="214"/>
      <c r="AA157" s="214"/>
      <c r="AB157" s="214"/>
      <c r="AC157" s="214"/>
      <c r="AD157" s="214"/>
      <c r="AE157" s="214"/>
      <c r="AF157" s="214"/>
      <c r="AG157" s="214" t="s">
        <v>207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37">
        <v>98</v>
      </c>
      <c r="B158" s="238" t="s">
        <v>386</v>
      </c>
      <c r="C158" s="259" t="s">
        <v>387</v>
      </c>
      <c r="D158" s="239" t="s">
        <v>134</v>
      </c>
      <c r="E158" s="240">
        <v>4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21</v>
      </c>
      <c r="M158" s="242">
        <f>G158*(1+L158/100)</f>
        <v>0</v>
      </c>
      <c r="N158" s="240">
        <v>0</v>
      </c>
      <c r="O158" s="240">
        <f>ROUND(E158*N158,2)</f>
        <v>0</v>
      </c>
      <c r="P158" s="240">
        <v>0</v>
      </c>
      <c r="Q158" s="240">
        <f>ROUND(E158*P158,2)</f>
        <v>0</v>
      </c>
      <c r="R158" s="242"/>
      <c r="S158" s="242" t="s">
        <v>135</v>
      </c>
      <c r="T158" s="243" t="s">
        <v>136</v>
      </c>
      <c r="U158" s="225">
        <v>0.22</v>
      </c>
      <c r="V158" s="225">
        <f>ROUND(E158*U158,2)</f>
        <v>0.88</v>
      </c>
      <c r="W158" s="225"/>
      <c r="X158" s="225" t="s">
        <v>137</v>
      </c>
      <c r="Y158" s="225" t="s">
        <v>138</v>
      </c>
      <c r="Z158" s="214"/>
      <c r="AA158" s="214"/>
      <c r="AB158" s="214"/>
      <c r="AC158" s="214"/>
      <c r="AD158" s="214"/>
      <c r="AE158" s="214"/>
      <c r="AF158" s="214"/>
      <c r="AG158" s="214" t="s">
        <v>207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21">
        <v>99</v>
      </c>
      <c r="B159" s="222" t="s">
        <v>388</v>
      </c>
      <c r="C159" s="264" t="s">
        <v>367</v>
      </c>
      <c r="D159" s="223" t="s">
        <v>0</v>
      </c>
      <c r="E159" s="254"/>
      <c r="F159" s="226"/>
      <c r="G159" s="225">
        <f>ROUND(E159*F159,2)</f>
        <v>0</v>
      </c>
      <c r="H159" s="226"/>
      <c r="I159" s="225">
        <f>ROUND(E159*H159,2)</f>
        <v>0</v>
      </c>
      <c r="J159" s="226"/>
      <c r="K159" s="225">
        <f>ROUND(E159*J159,2)</f>
        <v>0</v>
      </c>
      <c r="L159" s="225">
        <v>21</v>
      </c>
      <c r="M159" s="225">
        <f>G159*(1+L159/100)</f>
        <v>0</v>
      </c>
      <c r="N159" s="224">
        <v>0</v>
      </c>
      <c r="O159" s="224">
        <f>ROUND(E159*N159,2)</f>
        <v>0</v>
      </c>
      <c r="P159" s="224">
        <v>0</v>
      </c>
      <c r="Q159" s="224">
        <f>ROUND(E159*P159,2)</f>
        <v>0</v>
      </c>
      <c r="R159" s="225" t="s">
        <v>142</v>
      </c>
      <c r="S159" s="225" t="s">
        <v>143</v>
      </c>
      <c r="T159" s="225" t="s">
        <v>143</v>
      </c>
      <c r="U159" s="225">
        <v>0</v>
      </c>
      <c r="V159" s="225">
        <f>ROUND(E159*U159,2)</f>
        <v>0</v>
      </c>
      <c r="W159" s="225"/>
      <c r="X159" s="225" t="s">
        <v>238</v>
      </c>
      <c r="Y159" s="225" t="s">
        <v>138</v>
      </c>
      <c r="Z159" s="214"/>
      <c r="AA159" s="214"/>
      <c r="AB159" s="214"/>
      <c r="AC159" s="214"/>
      <c r="AD159" s="214"/>
      <c r="AE159" s="214"/>
      <c r="AF159" s="214"/>
      <c r="AG159" s="214" t="s">
        <v>239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2" x14ac:dyDescent="0.25">
      <c r="A160" s="221"/>
      <c r="B160" s="222"/>
      <c r="C160" s="265" t="s">
        <v>293</v>
      </c>
      <c r="D160" s="255"/>
      <c r="E160" s="255"/>
      <c r="F160" s="255"/>
      <c r="G160" s="255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25"/>
      <c r="Z160" s="214"/>
      <c r="AA160" s="214"/>
      <c r="AB160" s="214"/>
      <c r="AC160" s="214"/>
      <c r="AD160" s="214"/>
      <c r="AE160" s="214"/>
      <c r="AF160" s="214"/>
      <c r="AG160" s="214" t="s">
        <v>209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x14ac:dyDescent="0.25">
      <c r="A161" s="230" t="s">
        <v>130</v>
      </c>
      <c r="B161" s="231" t="s">
        <v>87</v>
      </c>
      <c r="C161" s="257" t="s">
        <v>88</v>
      </c>
      <c r="D161" s="232"/>
      <c r="E161" s="233"/>
      <c r="F161" s="234"/>
      <c r="G161" s="234">
        <f>SUMIF(AG162:AG179,"&lt;&gt;NOR",G162:G179)</f>
        <v>0</v>
      </c>
      <c r="H161" s="234"/>
      <c r="I161" s="234">
        <f>SUM(I162:I179)</f>
        <v>0</v>
      </c>
      <c r="J161" s="234"/>
      <c r="K161" s="234">
        <f>SUM(K162:K179)</f>
        <v>0</v>
      </c>
      <c r="L161" s="234"/>
      <c r="M161" s="234">
        <f>SUM(M162:M179)</f>
        <v>0</v>
      </c>
      <c r="N161" s="233"/>
      <c r="O161" s="233">
        <f>SUM(O162:O179)</f>
        <v>0.58000000000000007</v>
      </c>
      <c r="P161" s="233"/>
      <c r="Q161" s="233">
        <f>SUM(Q162:Q179)</f>
        <v>0</v>
      </c>
      <c r="R161" s="234"/>
      <c r="S161" s="234"/>
      <c r="T161" s="235"/>
      <c r="U161" s="229"/>
      <c r="V161" s="229">
        <f>SUM(V162:V179)</f>
        <v>18.57</v>
      </c>
      <c r="W161" s="229"/>
      <c r="X161" s="229"/>
      <c r="Y161" s="229"/>
      <c r="AG161" t="s">
        <v>131</v>
      </c>
    </row>
    <row r="162" spans="1:60" ht="20.399999999999999" outlineLevel="1" x14ac:dyDescent="0.25">
      <c r="A162" s="244">
        <v>100</v>
      </c>
      <c r="B162" s="245" t="s">
        <v>389</v>
      </c>
      <c r="C162" s="258" t="s">
        <v>390</v>
      </c>
      <c r="D162" s="246" t="s">
        <v>134</v>
      </c>
      <c r="E162" s="247">
        <v>1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7">
        <v>6.6129999999999994E-2</v>
      </c>
      <c r="O162" s="247">
        <f>ROUND(E162*N162,2)</f>
        <v>7.0000000000000007E-2</v>
      </c>
      <c r="P162" s="247">
        <v>0</v>
      </c>
      <c r="Q162" s="247">
        <f>ROUND(E162*P162,2)</f>
        <v>0</v>
      </c>
      <c r="R162" s="249" t="s">
        <v>142</v>
      </c>
      <c r="S162" s="249" t="s">
        <v>143</v>
      </c>
      <c r="T162" s="250" t="s">
        <v>143</v>
      </c>
      <c r="U162" s="225">
        <v>0.86</v>
      </c>
      <c r="V162" s="225">
        <f>ROUND(E162*U162,2)</f>
        <v>0.86</v>
      </c>
      <c r="W162" s="225"/>
      <c r="X162" s="225" t="s">
        <v>137</v>
      </c>
      <c r="Y162" s="225" t="s">
        <v>138</v>
      </c>
      <c r="Z162" s="214"/>
      <c r="AA162" s="214"/>
      <c r="AB162" s="214"/>
      <c r="AC162" s="214"/>
      <c r="AD162" s="214"/>
      <c r="AE162" s="214"/>
      <c r="AF162" s="214"/>
      <c r="AG162" s="214" t="s">
        <v>207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ht="20.399999999999999" outlineLevel="1" x14ac:dyDescent="0.25">
      <c r="A163" s="244">
        <v>101</v>
      </c>
      <c r="B163" s="245" t="s">
        <v>391</v>
      </c>
      <c r="C163" s="258" t="s">
        <v>392</v>
      </c>
      <c r="D163" s="246" t="s">
        <v>134</v>
      </c>
      <c r="E163" s="247">
        <v>2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21</v>
      </c>
      <c r="M163" s="249">
        <f>G163*(1+L163/100)</f>
        <v>0</v>
      </c>
      <c r="N163" s="247">
        <v>2.3500000000000001E-3</v>
      </c>
      <c r="O163" s="247">
        <f>ROUND(E163*N163,2)</f>
        <v>0</v>
      </c>
      <c r="P163" s="247">
        <v>0</v>
      </c>
      <c r="Q163" s="247">
        <f>ROUND(E163*P163,2)</f>
        <v>0</v>
      </c>
      <c r="R163" s="249" t="s">
        <v>142</v>
      </c>
      <c r="S163" s="249" t="s">
        <v>143</v>
      </c>
      <c r="T163" s="250" t="s">
        <v>143</v>
      </c>
      <c r="U163" s="225">
        <v>8.7999999999999995E-2</v>
      </c>
      <c r="V163" s="225">
        <f>ROUND(E163*U163,2)</f>
        <v>0.18</v>
      </c>
      <c r="W163" s="225"/>
      <c r="X163" s="225" t="s">
        <v>137</v>
      </c>
      <c r="Y163" s="225" t="s">
        <v>138</v>
      </c>
      <c r="Z163" s="214"/>
      <c r="AA163" s="214"/>
      <c r="AB163" s="214"/>
      <c r="AC163" s="214"/>
      <c r="AD163" s="214"/>
      <c r="AE163" s="214"/>
      <c r="AF163" s="214"/>
      <c r="AG163" s="214" t="s">
        <v>139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44">
        <v>102</v>
      </c>
      <c r="B164" s="245" t="s">
        <v>393</v>
      </c>
      <c r="C164" s="258" t="s">
        <v>394</v>
      </c>
      <c r="D164" s="246" t="s">
        <v>310</v>
      </c>
      <c r="E164" s="247">
        <v>15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21</v>
      </c>
      <c r="M164" s="249">
        <f>G164*(1+L164/100)</f>
        <v>0</v>
      </c>
      <c r="N164" s="247">
        <v>1.15E-3</v>
      </c>
      <c r="O164" s="247">
        <f>ROUND(E164*N164,2)</f>
        <v>0.02</v>
      </c>
      <c r="P164" s="247">
        <v>0</v>
      </c>
      <c r="Q164" s="247">
        <f>ROUND(E164*P164,2)</f>
        <v>0</v>
      </c>
      <c r="R164" s="249" t="s">
        <v>142</v>
      </c>
      <c r="S164" s="249" t="s">
        <v>143</v>
      </c>
      <c r="T164" s="250" t="s">
        <v>143</v>
      </c>
      <c r="U164" s="225">
        <v>0.114</v>
      </c>
      <c r="V164" s="225">
        <f>ROUND(E164*U164,2)</f>
        <v>1.71</v>
      </c>
      <c r="W164" s="225"/>
      <c r="X164" s="225" t="s">
        <v>137</v>
      </c>
      <c r="Y164" s="225" t="s">
        <v>138</v>
      </c>
      <c r="Z164" s="214"/>
      <c r="AA164" s="214"/>
      <c r="AB164" s="214"/>
      <c r="AC164" s="214"/>
      <c r="AD164" s="214"/>
      <c r="AE164" s="214"/>
      <c r="AF164" s="214"/>
      <c r="AG164" s="214" t="s">
        <v>139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44">
        <v>103</v>
      </c>
      <c r="B165" s="245" t="s">
        <v>395</v>
      </c>
      <c r="C165" s="258" t="s">
        <v>396</v>
      </c>
      <c r="D165" s="246" t="s">
        <v>310</v>
      </c>
      <c r="E165" s="247">
        <v>2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21</v>
      </c>
      <c r="M165" s="249">
        <f>G165*(1+L165/100)</f>
        <v>0</v>
      </c>
      <c r="N165" s="247">
        <v>5.1900000000000002E-3</v>
      </c>
      <c r="O165" s="247">
        <f>ROUND(E165*N165,2)</f>
        <v>0.01</v>
      </c>
      <c r="P165" s="247">
        <v>0</v>
      </c>
      <c r="Q165" s="247">
        <f>ROUND(E165*P165,2)</f>
        <v>0</v>
      </c>
      <c r="R165" s="249" t="s">
        <v>142</v>
      </c>
      <c r="S165" s="249" t="s">
        <v>143</v>
      </c>
      <c r="T165" s="250" t="s">
        <v>143</v>
      </c>
      <c r="U165" s="225">
        <v>3.32</v>
      </c>
      <c r="V165" s="225">
        <f>ROUND(E165*U165,2)</f>
        <v>6.64</v>
      </c>
      <c r="W165" s="225"/>
      <c r="X165" s="225" t="s">
        <v>137</v>
      </c>
      <c r="Y165" s="225" t="s">
        <v>138</v>
      </c>
      <c r="Z165" s="214"/>
      <c r="AA165" s="214"/>
      <c r="AB165" s="214"/>
      <c r="AC165" s="214"/>
      <c r="AD165" s="214"/>
      <c r="AE165" s="214"/>
      <c r="AF165" s="214"/>
      <c r="AG165" s="214" t="s">
        <v>207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44">
        <v>104</v>
      </c>
      <c r="B166" s="245" t="s">
        <v>397</v>
      </c>
      <c r="C166" s="258" t="s">
        <v>398</v>
      </c>
      <c r="D166" s="246" t="s">
        <v>310</v>
      </c>
      <c r="E166" s="247">
        <v>2</v>
      </c>
      <c r="F166" s="248"/>
      <c r="G166" s="249">
        <f>ROUND(E166*F166,2)</f>
        <v>0</v>
      </c>
      <c r="H166" s="248"/>
      <c r="I166" s="249">
        <f>ROUND(E166*H166,2)</f>
        <v>0</v>
      </c>
      <c r="J166" s="248"/>
      <c r="K166" s="249">
        <f>ROUND(E166*J166,2)</f>
        <v>0</v>
      </c>
      <c r="L166" s="249">
        <v>21</v>
      </c>
      <c r="M166" s="249">
        <f>G166*(1+L166/100)</f>
        <v>0</v>
      </c>
      <c r="N166" s="247">
        <v>5.4000000000000001E-4</v>
      </c>
      <c r="O166" s="247">
        <f>ROUND(E166*N166,2)</f>
        <v>0</v>
      </c>
      <c r="P166" s="247">
        <v>0</v>
      </c>
      <c r="Q166" s="247">
        <f>ROUND(E166*P166,2)</f>
        <v>0</v>
      </c>
      <c r="R166" s="249" t="s">
        <v>142</v>
      </c>
      <c r="S166" s="249" t="s">
        <v>143</v>
      </c>
      <c r="T166" s="250" t="s">
        <v>143</v>
      </c>
      <c r="U166" s="225">
        <v>0.73</v>
      </c>
      <c r="V166" s="225">
        <f>ROUND(E166*U166,2)</f>
        <v>1.46</v>
      </c>
      <c r="W166" s="225"/>
      <c r="X166" s="225" t="s">
        <v>137</v>
      </c>
      <c r="Y166" s="225" t="s">
        <v>138</v>
      </c>
      <c r="Z166" s="214"/>
      <c r="AA166" s="214"/>
      <c r="AB166" s="214"/>
      <c r="AC166" s="214"/>
      <c r="AD166" s="214"/>
      <c r="AE166" s="214"/>
      <c r="AF166" s="214"/>
      <c r="AG166" s="214" t="s">
        <v>139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44">
        <v>105</v>
      </c>
      <c r="B167" s="245" t="s">
        <v>399</v>
      </c>
      <c r="C167" s="258" t="s">
        <v>400</v>
      </c>
      <c r="D167" s="246" t="s">
        <v>310</v>
      </c>
      <c r="E167" s="247">
        <v>1</v>
      </c>
      <c r="F167" s="248"/>
      <c r="G167" s="249">
        <f>ROUND(E167*F167,2)</f>
        <v>0</v>
      </c>
      <c r="H167" s="248"/>
      <c r="I167" s="249">
        <f>ROUND(E167*H167,2)</f>
        <v>0</v>
      </c>
      <c r="J167" s="248"/>
      <c r="K167" s="249">
        <f>ROUND(E167*J167,2)</f>
        <v>0</v>
      </c>
      <c r="L167" s="249">
        <v>21</v>
      </c>
      <c r="M167" s="249">
        <f>G167*(1+L167/100)</f>
        <v>0</v>
      </c>
      <c r="N167" s="247">
        <v>4.7600000000000003E-3</v>
      </c>
      <c r="O167" s="247">
        <f>ROUND(E167*N167,2)</f>
        <v>0</v>
      </c>
      <c r="P167" s="247">
        <v>0</v>
      </c>
      <c r="Q167" s="247">
        <f>ROUND(E167*P167,2)</f>
        <v>0</v>
      </c>
      <c r="R167" s="249" t="s">
        <v>142</v>
      </c>
      <c r="S167" s="249" t="s">
        <v>143</v>
      </c>
      <c r="T167" s="250" t="s">
        <v>143</v>
      </c>
      <c r="U167" s="225">
        <v>1.93</v>
      </c>
      <c r="V167" s="225">
        <f>ROUND(E167*U167,2)</f>
        <v>1.93</v>
      </c>
      <c r="W167" s="225"/>
      <c r="X167" s="225" t="s">
        <v>137</v>
      </c>
      <c r="Y167" s="225" t="s">
        <v>138</v>
      </c>
      <c r="Z167" s="214"/>
      <c r="AA167" s="214"/>
      <c r="AB167" s="214"/>
      <c r="AC167" s="214"/>
      <c r="AD167" s="214"/>
      <c r="AE167" s="214"/>
      <c r="AF167" s="214"/>
      <c r="AG167" s="214" t="s">
        <v>207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44">
        <v>106</v>
      </c>
      <c r="B168" s="245" t="s">
        <v>401</v>
      </c>
      <c r="C168" s="258" t="s">
        <v>402</v>
      </c>
      <c r="D168" s="246" t="s">
        <v>310</v>
      </c>
      <c r="E168" s="247">
        <v>1</v>
      </c>
      <c r="F168" s="248"/>
      <c r="G168" s="249">
        <f>ROUND(E168*F168,2)</f>
        <v>0</v>
      </c>
      <c r="H168" s="248"/>
      <c r="I168" s="249">
        <f>ROUND(E168*H168,2)</f>
        <v>0</v>
      </c>
      <c r="J168" s="248"/>
      <c r="K168" s="249">
        <f>ROUND(E168*J168,2)</f>
        <v>0</v>
      </c>
      <c r="L168" s="249">
        <v>21</v>
      </c>
      <c r="M168" s="249">
        <f>G168*(1+L168/100)</f>
        <v>0</v>
      </c>
      <c r="N168" s="247">
        <v>1.6500000000000001E-2</v>
      </c>
      <c r="O168" s="247">
        <f>ROUND(E168*N168,2)</f>
        <v>0.02</v>
      </c>
      <c r="P168" s="247">
        <v>0</v>
      </c>
      <c r="Q168" s="247">
        <f>ROUND(E168*P168,2)</f>
        <v>0</v>
      </c>
      <c r="R168" s="249" t="s">
        <v>142</v>
      </c>
      <c r="S168" s="249" t="s">
        <v>143</v>
      </c>
      <c r="T168" s="250" t="s">
        <v>143</v>
      </c>
      <c r="U168" s="225">
        <v>1.788</v>
      </c>
      <c r="V168" s="225">
        <f>ROUND(E168*U168,2)</f>
        <v>1.79</v>
      </c>
      <c r="W168" s="225"/>
      <c r="X168" s="225" t="s">
        <v>137</v>
      </c>
      <c r="Y168" s="225" t="s">
        <v>138</v>
      </c>
      <c r="Z168" s="214"/>
      <c r="AA168" s="214"/>
      <c r="AB168" s="214"/>
      <c r="AC168" s="214"/>
      <c r="AD168" s="214"/>
      <c r="AE168" s="214"/>
      <c r="AF168" s="214"/>
      <c r="AG168" s="214" t="s">
        <v>207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44">
        <v>107</v>
      </c>
      <c r="B169" s="245" t="s">
        <v>403</v>
      </c>
      <c r="C169" s="258" t="s">
        <v>404</v>
      </c>
      <c r="D169" s="246" t="s">
        <v>310</v>
      </c>
      <c r="E169" s="247">
        <v>3</v>
      </c>
      <c r="F169" s="248"/>
      <c r="G169" s="249">
        <f>ROUND(E169*F169,2)</f>
        <v>0</v>
      </c>
      <c r="H169" s="248"/>
      <c r="I169" s="249">
        <f>ROUND(E169*H169,2)</f>
        <v>0</v>
      </c>
      <c r="J169" s="248"/>
      <c r="K169" s="249">
        <f>ROUND(E169*J169,2)</f>
        <v>0</v>
      </c>
      <c r="L169" s="249">
        <v>21</v>
      </c>
      <c r="M169" s="249">
        <f>G169*(1+L169/100)</f>
        <v>0</v>
      </c>
      <c r="N169" s="247">
        <v>5.9000000000000003E-4</v>
      </c>
      <c r="O169" s="247">
        <f>ROUND(E169*N169,2)</f>
        <v>0</v>
      </c>
      <c r="P169" s="247">
        <v>0</v>
      </c>
      <c r="Q169" s="247">
        <f>ROUND(E169*P169,2)</f>
        <v>0</v>
      </c>
      <c r="R169" s="249" t="s">
        <v>142</v>
      </c>
      <c r="S169" s="249" t="s">
        <v>143</v>
      </c>
      <c r="T169" s="250" t="s">
        <v>143</v>
      </c>
      <c r="U169" s="225">
        <v>0.53</v>
      </c>
      <c r="V169" s="225">
        <f>ROUND(E169*U169,2)</f>
        <v>1.59</v>
      </c>
      <c r="W169" s="225"/>
      <c r="X169" s="225" t="s">
        <v>137</v>
      </c>
      <c r="Y169" s="225" t="s">
        <v>138</v>
      </c>
      <c r="Z169" s="214"/>
      <c r="AA169" s="214"/>
      <c r="AB169" s="214"/>
      <c r="AC169" s="214"/>
      <c r="AD169" s="214"/>
      <c r="AE169" s="214"/>
      <c r="AF169" s="214"/>
      <c r="AG169" s="214" t="s">
        <v>139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44">
        <v>108</v>
      </c>
      <c r="B170" s="245" t="s">
        <v>405</v>
      </c>
      <c r="C170" s="258" t="s">
        <v>406</v>
      </c>
      <c r="D170" s="246" t="s">
        <v>134</v>
      </c>
      <c r="E170" s="247">
        <v>1</v>
      </c>
      <c r="F170" s="248"/>
      <c r="G170" s="249">
        <f>ROUND(E170*F170,2)</f>
        <v>0</v>
      </c>
      <c r="H170" s="248"/>
      <c r="I170" s="249">
        <f>ROUND(E170*H170,2)</f>
        <v>0</v>
      </c>
      <c r="J170" s="248"/>
      <c r="K170" s="249">
        <f>ROUND(E170*J170,2)</f>
        <v>0</v>
      </c>
      <c r="L170" s="249">
        <v>21</v>
      </c>
      <c r="M170" s="249">
        <f>G170*(1+L170/100)</f>
        <v>0</v>
      </c>
      <c r="N170" s="247">
        <v>3.5000000000000001E-3</v>
      </c>
      <c r="O170" s="247">
        <f>ROUND(E170*N170,2)</f>
        <v>0</v>
      </c>
      <c r="P170" s="247">
        <v>0</v>
      </c>
      <c r="Q170" s="247">
        <f>ROUND(E170*P170,2)</f>
        <v>0</v>
      </c>
      <c r="R170" s="249"/>
      <c r="S170" s="249" t="s">
        <v>135</v>
      </c>
      <c r="T170" s="250" t="s">
        <v>136</v>
      </c>
      <c r="U170" s="225">
        <v>0</v>
      </c>
      <c r="V170" s="225">
        <f>ROUND(E170*U170,2)</f>
        <v>0</v>
      </c>
      <c r="W170" s="225"/>
      <c r="X170" s="225" t="s">
        <v>225</v>
      </c>
      <c r="Y170" s="225" t="s">
        <v>138</v>
      </c>
      <c r="Z170" s="214"/>
      <c r="AA170" s="214"/>
      <c r="AB170" s="214"/>
      <c r="AC170" s="214"/>
      <c r="AD170" s="214"/>
      <c r="AE170" s="214"/>
      <c r="AF170" s="214"/>
      <c r="AG170" s="214" t="s">
        <v>332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44">
        <v>109</v>
      </c>
      <c r="B171" s="245" t="s">
        <v>407</v>
      </c>
      <c r="C171" s="258" t="s">
        <v>408</v>
      </c>
      <c r="D171" s="246" t="s">
        <v>134</v>
      </c>
      <c r="E171" s="247">
        <v>15</v>
      </c>
      <c r="F171" s="248"/>
      <c r="G171" s="249">
        <f>ROUND(E171*F171,2)</f>
        <v>0</v>
      </c>
      <c r="H171" s="248"/>
      <c r="I171" s="249">
        <f>ROUND(E171*H171,2)</f>
        <v>0</v>
      </c>
      <c r="J171" s="248"/>
      <c r="K171" s="249">
        <f>ROUND(E171*J171,2)</f>
        <v>0</v>
      </c>
      <c r="L171" s="249">
        <v>21</v>
      </c>
      <c r="M171" s="249">
        <f>G171*(1+L171/100)</f>
        <v>0</v>
      </c>
      <c r="N171" s="247">
        <v>0</v>
      </c>
      <c r="O171" s="247">
        <f>ROUND(E171*N171,2)</f>
        <v>0</v>
      </c>
      <c r="P171" s="247">
        <v>0</v>
      </c>
      <c r="Q171" s="247">
        <f>ROUND(E171*P171,2)</f>
        <v>0</v>
      </c>
      <c r="R171" s="249" t="s">
        <v>224</v>
      </c>
      <c r="S171" s="249" t="s">
        <v>143</v>
      </c>
      <c r="T171" s="250" t="s">
        <v>143</v>
      </c>
      <c r="U171" s="225">
        <v>0</v>
      </c>
      <c r="V171" s="225">
        <f>ROUND(E171*U171,2)</f>
        <v>0</v>
      </c>
      <c r="W171" s="225"/>
      <c r="X171" s="225" t="s">
        <v>225</v>
      </c>
      <c r="Y171" s="225" t="s">
        <v>138</v>
      </c>
      <c r="Z171" s="214"/>
      <c r="AA171" s="214"/>
      <c r="AB171" s="214"/>
      <c r="AC171" s="214"/>
      <c r="AD171" s="214"/>
      <c r="AE171" s="214"/>
      <c r="AF171" s="214"/>
      <c r="AG171" s="214" t="s">
        <v>226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ht="20.399999999999999" outlineLevel="1" x14ac:dyDescent="0.25">
      <c r="A172" s="244">
        <v>110</v>
      </c>
      <c r="B172" s="245" t="s">
        <v>409</v>
      </c>
      <c r="C172" s="258" t="s">
        <v>410</v>
      </c>
      <c r="D172" s="246" t="s">
        <v>134</v>
      </c>
      <c r="E172" s="247">
        <v>2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21</v>
      </c>
      <c r="M172" s="249">
        <f>G172*(1+L172/100)</f>
        <v>0</v>
      </c>
      <c r="N172" s="247">
        <v>0.189</v>
      </c>
      <c r="O172" s="247">
        <f>ROUND(E172*N172,2)</f>
        <v>0.38</v>
      </c>
      <c r="P172" s="247">
        <v>0</v>
      </c>
      <c r="Q172" s="247">
        <f>ROUND(E172*P172,2)</f>
        <v>0</v>
      </c>
      <c r="R172" s="249"/>
      <c r="S172" s="249" t="s">
        <v>135</v>
      </c>
      <c r="T172" s="250" t="s">
        <v>136</v>
      </c>
      <c r="U172" s="225">
        <v>0</v>
      </c>
      <c r="V172" s="225">
        <f>ROUND(E172*U172,2)</f>
        <v>0</v>
      </c>
      <c r="W172" s="225"/>
      <c r="X172" s="225" t="s">
        <v>225</v>
      </c>
      <c r="Y172" s="225" t="s">
        <v>138</v>
      </c>
      <c r="Z172" s="214"/>
      <c r="AA172" s="214"/>
      <c r="AB172" s="214"/>
      <c r="AC172" s="214"/>
      <c r="AD172" s="214"/>
      <c r="AE172" s="214"/>
      <c r="AF172" s="214"/>
      <c r="AG172" s="214" t="s">
        <v>332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44">
        <v>111</v>
      </c>
      <c r="B173" s="245" t="s">
        <v>411</v>
      </c>
      <c r="C173" s="258" t="s">
        <v>412</v>
      </c>
      <c r="D173" s="246" t="s">
        <v>134</v>
      </c>
      <c r="E173" s="247">
        <v>2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21</v>
      </c>
      <c r="M173" s="249">
        <f>G173*(1+L173/100)</f>
        <v>0</v>
      </c>
      <c r="N173" s="247">
        <v>2.3999999999999998E-3</v>
      </c>
      <c r="O173" s="247">
        <f>ROUND(E173*N173,2)</f>
        <v>0</v>
      </c>
      <c r="P173" s="247">
        <v>0</v>
      </c>
      <c r="Q173" s="247">
        <f>ROUND(E173*P173,2)</f>
        <v>0</v>
      </c>
      <c r="R173" s="249"/>
      <c r="S173" s="249" t="s">
        <v>135</v>
      </c>
      <c r="T173" s="250" t="s">
        <v>143</v>
      </c>
      <c r="U173" s="225">
        <v>0</v>
      </c>
      <c r="V173" s="225">
        <f>ROUND(E173*U173,2)</f>
        <v>0</v>
      </c>
      <c r="W173" s="225"/>
      <c r="X173" s="225" t="s">
        <v>225</v>
      </c>
      <c r="Y173" s="225" t="s">
        <v>138</v>
      </c>
      <c r="Z173" s="214"/>
      <c r="AA173" s="214"/>
      <c r="AB173" s="214"/>
      <c r="AC173" s="214"/>
      <c r="AD173" s="214"/>
      <c r="AE173" s="214"/>
      <c r="AF173" s="214"/>
      <c r="AG173" s="214" t="s">
        <v>226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44">
        <v>112</v>
      </c>
      <c r="B174" s="245" t="s">
        <v>413</v>
      </c>
      <c r="C174" s="258" t="s">
        <v>414</v>
      </c>
      <c r="D174" s="246" t="s">
        <v>134</v>
      </c>
      <c r="E174" s="247">
        <v>2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21</v>
      </c>
      <c r="M174" s="249">
        <f>G174*(1+L174/100)</f>
        <v>0</v>
      </c>
      <c r="N174" s="247">
        <v>0</v>
      </c>
      <c r="O174" s="247">
        <f>ROUND(E174*N174,2)</f>
        <v>0</v>
      </c>
      <c r="P174" s="247">
        <v>0</v>
      </c>
      <c r="Q174" s="247">
        <f>ROUND(E174*P174,2)</f>
        <v>0</v>
      </c>
      <c r="R174" s="249"/>
      <c r="S174" s="249" t="s">
        <v>135</v>
      </c>
      <c r="T174" s="250" t="s">
        <v>136</v>
      </c>
      <c r="U174" s="225">
        <v>0</v>
      </c>
      <c r="V174" s="225">
        <f>ROUND(E174*U174,2)</f>
        <v>0</v>
      </c>
      <c r="W174" s="225"/>
      <c r="X174" s="225" t="s">
        <v>225</v>
      </c>
      <c r="Y174" s="225" t="s">
        <v>138</v>
      </c>
      <c r="Z174" s="214"/>
      <c r="AA174" s="214"/>
      <c r="AB174" s="214"/>
      <c r="AC174" s="214"/>
      <c r="AD174" s="214"/>
      <c r="AE174" s="214"/>
      <c r="AF174" s="214"/>
      <c r="AG174" s="214" t="s">
        <v>226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ht="20.399999999999999" outlineLevel="1" x14ac:dyDescent="0.25">
      <c r="A175" s="244">
        <v>113</v>
      </c>
      <c r="B175" s="245" t="s">
        <v>415</v>
      </c>
      <c r="C175" s="258" t="s">
        <v>416</v>
      </c>
      <c r="D175" s="246" t="s">
        <v>134</v>
      </c>
      <c r="E175" s="247">
        <v>1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21</v>
      </c>
      <c r="M175" s="249">
        <f>G175*(1+L175/100)</f>
        <v>0</v>
      </c>
      <c r="N175" s="247">
        <v>0.03</v>
      </c>
      <c r="O175" s="247">
        <f>ROUND(E175*N175,2)</f>
        <v>0.03</v>
      </c>
      <c r="P175" s="247">
        <v>0</v>
      </c>
      <c r="Q175" s="247">
        <f>ROUND(E175*P175,2)</f>
        <v>0</v>
      </c>
      <c r="R175" s="249" t="s">
        <v>224</v>
      </c>
      <c r="S175" s="249" t="s">
        <v>143</v>
      </c>
      <c r="T175" s="250" t="s">
        <v>143</v>
      </c>
      <c r="U175" s="225">
        <v>0</v>
      </c>
      <c r="V175" s="225">
        <f>ROUND(E175*U175,2)</f>
        <v>0</v>
      </c>
      <c r="W175" s="225"/>
      <c r="X175" s="225" t="s">
        <v>225</v>
      </c>
      <c r="Y175" s="225" t="s">
        <v>138</v>
      </c>
      <c r="Z175" s="214"/>
      <c r="AA175" s="214"/>
      <c r="AB175" s="214"/>
      <c r="AC175" s="214"/>
      <c r="AD175" s="214"/>
      <c r="AE175" s="214"/>
      <c r="AF175" s="214"/>
      <c r="AG175" s="214" t="s">
        <v>332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44">
        <v>114</v>
      </c>
      <c r="B176" s="245" t="s">
        <v>417</v>
      </c>
      <c r="C176" s="258" t="s">
        <v>418</v>
      </c>
      <c r="D176" s="246" t="s">
        <v>134</v>
      </c>
      <c r="E176" s="247">
        <v>1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21</v>
      </c>
      <c r="M176" s="249">
        <f>G176*(1+L176/100)</f>
        <v>0</v>
      </c>
      <c r="N176" s="247">
        <v>5.5999999999999995E-4</v>
      </c>
      <c r="O176" s="247">
        <f>ROUND(E176*N176,2)</f>
        <v>0</v>
      </c>
      <c r="P176" s="247">
        <v>0</v>
      </c>
      <c r="Q176" s="247">
        <f>ROUND(E176*P176,2)</f>
        <v>0</v>
      </c>
      <c r="R176" s="249" t="s">
        <v>224</v>
      </c>
      <c r="S176" s="249" t="s">
        <v>143</v>
      </c>
      <c r="T176" s="250" t="s">
        <v>143</v>
      </c>
      <c r="U176" s="225">
        <v>0</v>
      </c>
      <c r="V176" s="225">
        <f>ROUND(E176*U176,2)</f>
        <v>0</v>
      </c>
      <c r="W176" s="225"/>
      <c r="X176" s="225" t="s">
        <v>225</v>
      </c>
      <c r="Y176" s="225" t="s">
        <v>138</v>
      </c>
      <c r="Z176" s="214"/>
      <c r="AA176" s="214"/>
      <c r="AB176" s="214"/>
      <c r="AC176" s="214"/>
      <c r="AD176" s="214"/>
      <c r="AE176" s="214"/>
      <c r="AF176" s="214"/>
      <c r="AG176" s="214" t="s">
        <v>226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40.799999999999997" outlineLevel="1" x14ac:dyDescent="0.25">
      <c r="A177" s="244">
        <v>115</v>
      </c>
      <c r="B177" s="245" t="s">
        <v>419</v>
      </c>
      <c r="C177" s="258" t="s">
        <v>420</v>
      </c>
      <c r="D177" s="246" t="s">
        <v>134</v>
      </c>
      <c r="E177" s="247">
        <v>1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21</v>
      </c>
      <c r="M177" s="249">
        <f>G177*(1+L177/100)</f>
        <v>0</v>
      </c>
      <c r="N177" s="247">
        <v>3.5000000000000003E-2</v>
      </c>
      <c r="O177" s="247">
        <f>ROUND(E177*N177,2)</f>
        <v>0.04</v>
      </c>
      <c r="P177" s="247">
        <v>0</v>
      </c>
      <c r="Q177" s="247">
        <f>ROUND(E177*P177,2)</f>
        <v>0</v>
      </c>
      <c r="R177" s="249" t="s">
        <v>224</v>
      </c>
      <c r="S177" s="249" t="s">
        <v>143</v>
      </c>
      <c r="T177" s="250" t="s">
        <v>143</v>
      </c>
      <c r="U177" s="225">
        <v>0</v>
      </c>
      <c r="V177" s="225">
        <f>ROUND(E177*U177,2)</f>
        <v>0</v>
      </c>
      <c r="W177" s="225"/>
      <c r="X177" s="225" t="s">
        <v>225</v>
      </c>
      <c r="Y177" s="225" t="s">
        <v>138</v>
      </c>
      <c r="Z177" s="214"/>
      <c r="AA177" s="214"/>
      <c r="AB177" s="214"/>
      <c r="AC177" s="214"/>
      <c r="AD177" s="214"/>
      <c r="AE177" s="214"/>
      <c r="AF177" s="214"/>
      <c r="AG177" s="214" t="s">
        <v>226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ht="20.399999999999999" outlineLevel="1" x14ac:dyDescent="0.25">
      <c r="A178" s="244">
        <v>116</v>
      </c>
      <c r="B178" s="245" t="s">
        <v>421</v>
      </c>
      <c r="C178" s="258" t="s">
        <v>422</v>
      </c>
      <c r="D178" s="246" t="s">
        <v>134</v>
      </c>
      <c r="E178" s="247">
        <v>3</v>
      </c>
      <c r="F178" s="248"/>
      <c r="G178" s="249">
        <f>ROUND(E178*F178,2)</f>
        <v>0</v>
      </c>
      <c r="H178" s="248"/>
      <c r="I178" s="249">
        <f>ROUND(E178*H178,2)</f>
        <v>0</v>
      </c>
      <c r="J178" s="248"/>
      <c r="K178" s="249">
        <f>ROUND(E178*J178,2)</f>
        <v>0</v>
      </c>
      <c r="L178" s="249">
        <v>21</v>
      </c>
      <c r="M178" s="249">
        <f>G178*(1+L178/100)</f>
        <v>0</v>
      </c>
      <c r="N178" s="247">
        <v>4.81E-3</v>
      </c>
      <c r="O178" s="247">
        <f>ROUND(E178*N178,2)</f>
        <v>0.01</v>
      </c>
      <c r="P178" s="247">
        <v>0</v>
      </c>
      <c r="Q178" s="247">
        <f>ROUND(E178*P178,2)</f>
        <v>0</v>
      </c>
      <c r="R178" s="249"/>
      <c r="S178" s="249" t="s">
        <v>135</v>
      </c>
      <c r="T178" s="250" t="s">
        <v>136</v>
      </c>
      <c r="U178" s="225">
        <v>0</v>
      </c>
      <c r="V178" s="225">
        <f>ROUND(E178*U178,2)</f>
        <v>0</v>
      </c>
      <c r="W178" s="225"/>
      <c r="X178" s="225" t="s">
        <v>225</v>
      </c>
      <c r="Y178" s="225" t="s">
        <v>138</v>
      </c>
      <c r="Z178" s="214"/>
      <c r="AA178" s="214"/>
      <c r="AB178" s="214"/>
      <c r="AC178" s="214"/>
      <c r="AD178" s="214"/>
      <c r="AE178" s="214"/>
      <c r="AF178" s="214"/>
      <c r="AG178" s="214" t="s">
        <v>226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44">
        <v>117</v>
      </c>
      <c r="B179" s="245" t="s">
        <v>423</v>
      </c>
      <c r="C179" s="258" t="s">
        <v>424</v>
      </c>
      <c r="D179" s="246" t="s">
        <v>206</v>
      </c>
      <c r="E179" s="247">
        <v>0.58886000000000005</v>
      </c>
      <c r="F179" s="248"/>
      <c r="G179" s="249">
        <f>ROUND(E179*F179,2)</f>
        <v>0</v>
      </c>
      <c r="H179" s="248"/>
      <c r="I179" s="249">
        <f>ROUND(E179*H179,2)</f>
        <v>0</v>
      </c>
      <c r="J179" s="248"/>
      <c r="K179" s="249">
        <f>ROUND(E179*J179,2)</f>
        <v>0</v>
      </c>
      <c r="L179" s="249">
        <v>21</v>
      </c>
      <c r="M179" s="249">
        <f>G179*(1+L179/100)</f>
        <v>0</v>
      </c>
      <c r="N179" s="247">
        <v>0</v>
      </c>
      <c r="O179" s="247">
        <f>ROUND(E179*N179,2)</f>
        <v>0</v>
      </c>
      <c r="P179" s="247">
        <v>0</v>
      </c>
      <c r="Q179" s="247">
        <f>ROUND(E179*P179,2)</f>
        <v>0</v>
      </c>
      <c r="R179" s="249" t="s">
        <v>142</v>
      </c>
      <c r="S179" s="249" t="s">
        <v>143</v>
      </c>
      <c r="T179" s="250" t="s">
        <v>143</v>
      </c>
      <c r="U179" s="225">
        <v>4.093</v>
      </c>
      <c r="V179" s="225">
        <f>ROUND(E179*U179,2)</f>
        <v>2.41</v>
      </c>
      <c r="W179" s="225"/>
      <c r="X179" s="225" t="s">
        <v>238</v>
      </c>
      <c r="Y179" s="225" t="s">
        <v>138</v>
      </c>
      <c r="Z179" s="214"/>
      <c r="AA179" s="214"/>
      <c r="AB179" s="214"/>
      <c r="AC179" s="214"/>
      <c r="AD179" s="214"/>
      <c r="AE179" s="214"/>
      <c r="AF179" s="214"/>
      <c r="AG179" s="214" t="s">
        <v>239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x14ac:dyDescent="0.25">
      <c r="A180" s="230" t="s">
        <v>130</v>
      </c>
      <c r="B180" s="231" t="s">
        <v>89</v>
      </c>
      <c r="C180" s="257" t="s">
        <v>90</v>
      </c>
      <c r="D180" s="232"/>
      <c r="E180" s="233"/>
      <c r="F180" s="234"/>
      <c r="G180" s="234">
        <f>SUMIF(AG181:AG204,"&lt;&gt;NOR",G181:G204)</f>
        <v>0</v>
      </c>
      <c r="H180" s="234"/>
      <c r="I180" s="234">
        <f>SUM(I181:I204)</f>
        <v>0</v>
      </c>
      <c r="J180" s="234"/>
      <c r="K180" s="234">
        <f>SUM(K181:K204)</f>
        <v>0</v>
      </c>
      <c r="L180" s="234"/>
      <c r="M180" s="234">
        <f>SUM(M181:M204)</f>
        <v>0</v>
      </c>
      <c r="N180" s="233"/>
      <c r="O180" s="233">
        <f>SUM(O181:O204)</f>
        <v>0.06</v>
      </c>
      <c r="P180" s="233"/>
      <c r="Q180" s="233">
        <f>SUM(Q181:Q204)</f>
        <v>0</v>
      </c>
      <c r="R180" s="234"/>
      <c r="S180" s="234"/>
      <c r="T180" s="235"/>
      <c r="U180" s="229"/>
      <c r="V180" s="229">
        <f>SUM(V181:V204)</f>
        <v>24.36</v>
      </c>
      <c r="W180" s="229"/>
      <c r="X180" s="229"/>
      <c r="Y180" s="229"/>
      <c r="AG180" t="s">
        <v>131</v>
      </c>
    </row>
    <row r="181" spans="1:60" ht="20.399999999999999" outlineLevel="1" x14ac:dyDescent="0.25">
      <c r="A181" s="244">
        <v>118</v>
      </c>
      <c r="B181" s="245" t="s">
        <v>425</v>
      </c>
      <c r="C181" s="258" t="s">
        <v>426</v>
      </c>
      <c r="D181" s="246" t="s">
        <v>134</v>
      </c>
      <c r="E181" s="247">
        <v>1</v>
      </c>
      <c r="F181" s="248"/>
      <c r="G181" s="249">
        <f>ROUND(E181*F181,2)</f>
        <v>0</v>
      </c>
      <c r="H181" s="248"/>
      <c r="I181" s="249">
        <f>ROUND(E181*H181,2)</f>
        <v>0</v>
      </c>
      <c r="J181" s="248"/>
      <c r="K181" s="249">
        <f>ROUND(E181*J181,2)</f>
        <v>0</v>
      </c>
      <c r="L181" s="249">
        <v>21</v>
      </c>
      <c r="M181" s="249">
        <f>G181*(1+L181/100)</f>
        <v>0</v>
      </c>
      <c r="N181" s="247">
        <v>0</v>
      </c>
      <c r="O181" s="247">
        <f>ROUND(E181*N181,2)</f>
        <v>0</v>
      </c>
      <c r="P181" s="247">
        <v>0</v>
      </c>
      <c r="Q181" s="247">
        <f>ROUND(E181*P181,2)</f>
        <v>0</v>
      </c>
      <c r="R181" s="249" t="s">
        <v>142</v>
      </c>
      <c r="S181" s="249" t="s">
        <v>143</v>
      </c>
      <c r="T181" s="250" t="s">
        <v>143</v>
      </c>
      <c r="U181" s="225">
        <v>0.42199999999999999</v>
      </c>
      <c r="V181" s="225">
        <f>ROUND(E181*U181,2)</f>
        <v>0.42</v>
      </c>
      <c r="W181" s="225"/>
      <c r="X181" s="225" t="s">
        <v>137</v>
      </c>
      <c r="Y181" s="225" t="s">
        <v>138</v>
      </c>
      <c r="Z181" s="214"/>
      <c r="AA181" s="214"/>
      <c r="AB181" s="214"/>
      <c r="AC181" s="214"/>
      <c r="AD181" s="214"/>
      <c r="AE181" s="214"/>
      <c r="AF181" s="214"/>
      <c r="AG181" s="214" t="s">
        <v>139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ht="20.399999999999999" outlineLevel="1" x14ac:dyDescent="0.25">
      <c r="A182" s="244">
        <v>119</v>
      </c>
      <c r="B182" s="245" t="s">
        <v>427</v>
      </c>
      <c r="C182" s="258" t="s">
        <v>428</v>
      </c>
      <c r="D182" s="246" t="s">
        <v>134</v>
      </c>
      <c r="E182" s="247">
        <v>12</v>
      </c>
      <c r="F182" s="248"/>
      <c r="G182" s="249">
        <f>ROUND(E182*F182,2)</f>
        <v>0</v>
      </c>
      <c r="H182" s="248"/>
      <c r="I182" s="249">
        <f>ROUND(E182*H182,2)</f>
        <v>0</v>
      </c>
      <c r="J182" s="248"/>
      <c r="K182" s="249">
        <f>ROUND(E182*J182,2)</f>
        <v>0</v>
      </c>
      <c r="L182" s="249">
        <v>21</v>
      </c>
      <c r="M182" s="249">
        <f>G182*(1+L182/100)</f>
        <v>0</v>
      </c>
      <c r="N182" s="247">
        <v>0</v>
      </c>
      <c r="O182" s="247">
        <f>ROUND(E182*N182,2)</f>
        <v>0</v>
      </c>
      <c r="P182" s="247">
        <v>0</v>
      </c>
      <c r="Q182" s="247">
        <f>ROUND(E182*P182,2)</f>
        <v>0</v>
      </c>
      <c r="R182" s="249" t="s">
        <v>142</v>
      </c>
      <c r="S182" s="249" t="s">
        <v>143</v>
      </c>
      <c r="T182" s="250" t="s">
        <v>143</v>
      </c>
      <c r="U182" s="225">
        <v>0.64900000000000002</v>
      </c>
      <c r="V182" s="225">
        <f>ROUND(E182*U182,2)</f>
        <v>7.79</v>
      </c>
      <c r="W182" s="225"/>
      <c r="X182" s="225" t="s">
        <v>137</v>
      </c>
      <c r="Y182" s="225" t="s">
        <v>138</v>
      </c>
      <c r="Z182" s="214"/>
      <c r="AA182" s="214"/>
      <c r="AB182" s="214"/>
      <c r="AC182" s="214"/>
      <c r="AD182" s="214"/>
      <c r="AE182" s="214"/>
      <c r="AF182" s="214"/>
      <c r="AG182" s="214" t="s">
        <v>207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ht="20.399999999999999" outlineLevel="1" x14ac:dyDescent="0.25">
      <c r="A183" s="244">
        <v>120</v>
      </c>
      <c r="B183" s="245" t="s">
        <v>429</v>
      </c>
      <c r="C183" s="258" t="s">
        <v>430</v>
      </c>
      <c r="D183" s="246" t="s">
        <v>134</v>
      </c>
      <c r="E183" s="247">
        <v>4</v>
      </c>
      <c r="F183" s="248"/>
      <c r="G183" s="249">
        <f>ROUND(E183*F183,2)</f>
        <v>0</v>
      </c>
      <c r="H183" s="248"/>
      <c r="I183" s="249">
        <f>ROUND(E183*H183,2)</f>
        <v>0</v>
      </c>
      <c r="J183" s="248"/>
      <c r="K183" s="249">
        <f>ROUND(E183*J183,2)</f>
        <v>0</v>
      </c>
      <c r="L183" s="249">
        <v>21</v>
      </c>
      <c r="M183" s="249">
        <f>G183*(1+L183/100)</f>
        <v>0</v>
      </c>
      <c r="N183" s="247">
        <v>0</v>
      </c>
      <c r="O183" s="247">
        <f>ROUND(E183*N183,2)</f>
        <v>0</v>
      </c>
      <c r="P183" s="247">
        <v>0</v>
      </c>
      <c r="Q183" s="247">
        <f>ROUND(E183*P183,2)</f>
        <v>0</v>
      </c>
      <c r="R183" s="249" t="s">
        <v>142</v>
      </c>
      <c r="S183" s="249" t="s">
        <v>143</v>
      </c>
      <c r="T183" s="250" t="s">
        <v>143</v>
      </c>
      <c r="U183" s="225">
        <v>0.752</v>
      </c>
      <c r="V183" s="225">
        <f>ROUND(E183*U183,2)</f>
        <v>3.01</v>
      </c>
      <c r="W183" s="225"/>
      <c r="X183" s="225" t="s">
        <v>137</v>
      </c>
      <c r="Y183" s="225" t="s">
        <v>138</v>
      </c>
      <c r="Z183" s="214"/>
      <c r="AA183" s="214"/>
      <c r="AB183" s="214"/>
      <c r="AC183" s="214"/>
      <c r="AD183" s="214"/>
      <c r="AE183" s="214"/>
      <c r="AF183" s="214"/>
      <c r="AG183" s="214" t="s">
        <v>139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ht="20.399999999999999" outlineLevel="1" x14ac:dyDescent="0.25">
      <c r="A184" s="244">
        <v>121</v>
      </c>
      <c r="B184" s="245" t="s">
        <v>431</v>
      </c>
      <c r="C184" s="258" t="s">
        <v>432</v>
      </c>
      <c r="D184" s="246" t="s">
        <v>134</v>
      </c>
      <c r="E184" s="247">
        <v>4</v>
      </c>
      <c r="F184" s="248"/>
      <c r="G184" s="249">
        <f>ROUND(E184*F184,2)</f>
        <v>0</v>
      </c>
      <c r="H184" s="248"/>
      <c r="I184" s="249">
        <f>ROUND(E184*H184,2)</f>
        <v>0</v>
      </c>
      <c r="J184" s="248"/>
      <c r="K184" s="249">
        <f>ROUND(E184*J184,2)</f>
        <v>0</v>
      </c>
      <c r="L184" s="249">
        <v>21</v>
      </c>
      <c r="M184" s="249">
        <f>G184*(1+L184/100)</f>
        <v>0</v>
      </c>
      <c r="N184" s="247">
        <v>0</v>
      </c>
      <c r="O184" s="247">
        <f>ROUND(E184*N184,2)</f>
        <v>0</v>
      </c>
      <c r="P184" s="247">
        <v>0</v>
      </c>
      <c r="Q184" s="247">
        <f>ROUND(E184*P184,2)</f>
        <v>0</v>
      </c>
      <c r="R184" s="249" t="s">
        <v>142</v>
      </c>
      <c r="S184" s="249" t="s">
        <v>143</v>
      </c>
      <c r="T184" s="250" t="s">
        <v>143</v>
      </c>
      <c r="U184" s="225">
        <v>0.96799999999999997</v>
      </c>
      <c r="V184" s="225">
        <f>ROUND(E184*U184,2)</f>
        <v>3.87</v>
      </c>
      <c r="W184" s="225"/>
      <c r="X184" s="225" t="s">
        <v>137</v>
      </c>
      <c r="Y184" s="225" t="s">
        <v>138</v>
      </c>
      <c r="Z184" s="214"/>
      <c r="AA184" s="214"/>
      <c r="AB184" s="214"/>
      <c r="AC184" s="214"/>
      <c r="AD184" s="214"/>
      <c r="AE184" s="214"/>
      <c r="AF184" s="214"/>
      <c r="AG184" s="214" t="s">
        <v>139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ht="20.399999999999999" outlineLevel="1" x14ac:dyDescent="0.25">
      <c r="A185" s="237">
        <v>122</v>
      </c>
      <c r="B185" s="238" t="s">
        <v>433</v>
      </c>
      <c r="C185" s="259" t="s">
        <v>434</v>
      </c>
      <c r="D185" s="239" t="s">
        <v>170</v>
      </c>
      <c r="E185" s="240">
        <v>2</v>
      </c>
      <c r="F185" s="241"/>
      <c r="G185" s="242">
        <f>ROUND(E185*F185,2)</f>
        <v>0</v>
      </c>
      <c r="H185" s="241"/>
      <c r="I185" s="242">
        <f>ROUND(E185*H185,2)</f>
        <v>0</v>
      </c>
      <c r="J185" s="241"/>
      <c r="K185" s="242">
        <f>ROUND(E185*J185,2)</f>
        <v>0</v>
      </c>
      <c r="L185" s="242">
        <v>21</v>
      </c>
      <c r="M185" s="242">
        <f>G185*(1+L185/100)</f>
        <v>0</v>
      </c>
      <c r="N185" s="240">
        <v>1.6000000000000001E-3</v>
      </c>
      <c r="O185" s="240">
        <f>ROUND(E185*N185,2)</f>
        <v>0</v>
      </c>
      <c r="P185" s="240">
        <v>0</v>
      </c>
      <c r="Q185" s="240">
        <f>ROUND(E185*P185,2)</f>
        <v>0</v>
      </c>
      <c r="R185" s="242" t="s">
        <v>142</v>
      </c>
      <c r="S185" s="242" t="s">
        <v>143</v>
      </c>
      <c r="T185" s="243" t="s">
        <v>143</v>
      </c>
      <c r="U185" s="225">
        <v>0.21801999999999999</v>
      </c>
      <c r="V185" s="225">
        <f>ROUND(E185*U185,2)</f>
        <v>0.44</v>
      </c>
      <c r="W185" s="225"/>
      <c r="X185" s="225" t="s">
        <v>137</v>
      </c>
      <c r="Y185" s="225" t="s">
        <v>138</v>
      </c>
      <c r="Z185" s="214"/>
      <c r="AA185" s="214"/>
      <c r="AB185" s="214"/>
      <c r="AC185" s="214"/>
      <c r="AD185" s="214"/>
      <c r="AE185" s="214"/>
      <c r="AF185" s="214"/>
      <c r="AG185" s="214" t="s">
        <v>207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2" x14ac:dyDescent="0.25">
      <c r="A186" s="221"/>
      <c r="B186" s="222"/>
      <c r="C186" s="261" t="s">
        <v>247</v>
      </c>
      <c r="D186" s="251"/>
      <c r="E186" s="251"/>
      <c r="F186" s="251"/>
      <c r="G186" s="251"/>
      <c r="H186" s="225"/>
      <c r="I186" s="225"/>
      <c r="J186" s="225"/>
      <c r="K186" s="225"/>
      <c r="L186" s="225"/>
      <c r="M186" s="225"/>
      <c r="N186" s="224"/>
      <c r="O186" s="224"/>
      <c r="P186" s="224"/>
      <c r="Q186" s="224"/>
      <c r="R186" s="225"/>
      <c r="S186" s="225"/>
      <c r="T186" s="225"/>
      <c r="U186" s="225"/>
      <c r="V186" s="225"/>
      <c r="W186" s="225"/>
      <c r="X186" s="225"/>
      <c r="Y186" s="225"/>
      <c r="Z186" s="214"/>
      <c r="AA186" s="214"/>
      <c r="AB186" s="214"/>
      <c r="AC186" s="214"/>
      <c r="AD186" s="214"/>
      <c r="AE186" s="214"/>
      <c r="AF186" s="214"/>
      <c r="AG186" s="214" t="s">
        <v>209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2" x14ac:dyDescent="0.25">
      <c r="A187" s="221"/>
      <c r="B187" s="222"/>
      <c r="C187" s="263" t="s">
        <v>243</v>
      </c>
      <c r="D187" s="253"/>
      <c r="E187" s="253"/>
      <c r="F187" s="253"/>
      <c r="G187" s="253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25"/>
      <c r="Z187" s="214"/>
      <c r="AA187" s="214"/>
      <c r="AB187" s="214"/>
      <c r="AC187" s="214"/>
      <c r="AD187" s="214"/>
      <c r="AE187" s="214"/>
      <c r="AF187" s="214"/>
      <c r="AG187" s="214" t="s">
        <v>244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ht="20.399999999999999" outlineLevel="1" x14ac:dyDescent="0.25">
      <c r="A188" s="237">
        <v>123</v>
      </c>
      <c r="B188" s="238" t="s">
        <v>435</v>
      </c>
      <c r="C188" s="259" t="s">
        <v>436</v>
      </c>
      <c r="D188" s="239" t="s">
        <v>170</v>
      </c>
      <c r="E188" s="240">
        <v>6</v>
      </c>
      <c r="F188" s="241"/>
      <c r="G188" s="242">
        <f>ROUND(E188*F188,2)</f>
        <v>0</v>
      </c>
      <c r="H188" s="241"/>
      <c r="I188" s="242">
        <f>ROUND(E188*H188,2)</f>
        <v>0</v>
      </c>
      <c r="J188" s="241"/>
      <c r="K188" s="242">
        <f>ROUND(E188*J188,2)</f>
        <v>0</v>
      </c>
      <c r="L188" s="242">
        <v>21</v>
      </c>
      <c r="M188" s="242">
        <f>G188*(1+L188/100)</f>
        <v>0</v>
      </c>
      <c r="N188" s="240">
        <v>1.6100000000000001E-3</v>
      </c>
      <c r="O188" s="240">
        <f>ROUND(E188*N188,2)</f>
        <v>0.01</v>
      </c>
      <c r="P188" s="240">
        <v>0</v>
      </c>
      <c r="Q188" s="240">
        <f>ROUND(E188*P188,2)</f>
        <v>0</v>
      </c>
      <c r="R188" s="242" t="s">
        <v>142</v>
      </c>
      <c r="S188" s="242" t="s">
        <v>143</v>
      </c>
      <c r="T188" s="243" t="s">
        <v>143</v>
      </c>
      <c r="U188" s="225">
        <v>0.24665000000000001</v>
      </c>
      <c r="V188" s="225">
        <f>ROUND(E188*U188,2)</f>
        <v>1.48</v>
      </c>
      <c r="W188" s="225"/>
      <c r="X188" s="225" t="s">
        <v>137</v>
      </c>
      <c r="Y188" s="225" t="s">
        <v>138</v>
      </c>
      <c r="Z188" s="214"/>
      <c r="AA188" s="214"/>
      <c r="AB188" s="214"/>
      <c r="AC188" s="214"/>
      <c r="AD188" s="214"/>
      <c r="AE188" s="214"/>
      <c r="AF188" s="214"/>
      <c r="AG188" s="214" t="s">
        <v>139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2" x14ac:dyDescent="0.25">
      <c r="A189" s="221"/>
      <c r="B189" s="222"/>
      <c r="C189" s="261" t="s">
        <v>247</v>
      </c>
      <c r="D189" s="251"/>
      <c r="E189" s="251"/>
      <c r="F189" s="251"/>
      <c r="G189" s="251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25"/>
      <c r="Z189" s="214"/>
      <c r="AA189" s="214"/>
      <c r="AB189" s="214"/>
      <c r="AC189" s="214"/>
      <c r="AD189" s="214"/>
      <c r="AE189" s="214"/>
      <c r="AF189" s="214"/>
      <c r="AG189" s="214" t="s">
        <v>209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2" x14ac:dyDescent="0.25">
      <c r="A190" s="221"/>
      <c r="B190" s="222"/>
      <c r="C190" s="263" t="s">
        <v>243</v>
      </c>
      <c r="D190" s="253"/>
      <c r="E190" s="253"/>
      <c r="F190" s="253"/>
      <c r="G190" s="253"/>
      <c r="H190" s="225"/>
      <c r="I190" s="225"/>
      <c r="J190" s="225"/>
      <c r="K190" s="225"/>
      <c r="L190" s="225"/>
      <c r="M190" s="225"/>
      <c r="N190" s="224"/>
      <c r="O190" s="224"/>
      <c r="P190" s="224"/>
      <c r="Q190" s="224"/>
      <c r="R190" s="225"/>
      <c r="S190" s="225"/>
      <c r="T190" s="225"/>
      <c r="U190" s="225"/>
      <c r="V190" s="225"/>
      <c r="W190" s="225"/>
      <c r="X190" s="225"/>
      <c r="Y190" s="225"/>
      <c r="Z190" s="214"/>
      <c r="AA190" s="214"/>
      <c r="AB190" s="214"/>
      <c r="AC190" s="214"/>
      <c r="AD190" s="214"/>
      <c r="AE190" s="214"/>
      <c r="AF190" s="214"/>
      <c r="AG190" s="214" t="s">
        <v>244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ht="20.399999999999999" outlineLevel="1" x14ac:dyDescent="0.25">
      <c r="A191" s="237">
        <v>124</v>
      </c>
      <c r="B191" s="238" t="s">
        <v>437</v>
      </c>
      <c r="C191" s="259" t="s">
        <v>438</v>
      </c>
      <c r="D191" s="239" t="s">
        <v>170</v>
      </c>
      <c r="E191" s="240">
        <v>16</v>
      </c>
      <c r="F191" s="241"/>
      <c r="G191" s="242">
        <f>ROUND(E191*F191,2)</f>
        <v>0</v>
      </c>
      <c r="H191" s="241"/>
      <c r="I191" s="242">
        <f>ROUND(E191*H191,2)</f>
        <v>0</v>
      </c>
      <c r="J191" s="241"/>
      <c r="K191" s="242">
        <f>ROUND(E191*J191,2)</f>
        <v>0</v>
      </c>
      <c r="L191" s="242">
        <v>21</v>
      </c>
      <c r="M191" s="242">
        <f>G191*(1+L191/100)</f>
        <v>0</v>
      </c>
      <c r="N191" s="240">
        <v>1.8799999999999999E-3</v>
      </c>
      <c r="O191" s="240">
        <f>ROUND(E191*N191,2)</f>
        <v>0.03</v>
      </c>
      <c r="P191" s="240">
        <v>0</v>
      </c>
      <c r="Q191" s="240">
        <f>ROUND(E191*P191,2)</f>
        <v>0</v>
      </c>
      <c r="R191" s="242" t="s">
        <v>142</v>
      </c>
      <c r="S191" s="242" t="s">
        <v>143</v>
      </c>
      <c r="T191" s="243" t="s">
        <v>143</v>
      </c>
      <c r="U191" s="225">
        <v>0.26247999999999999</v>
      </c>
      <c r="V191" s="225">
        <f>ROUND(E191*U191,2)</f>
        <v>4.2</v>
      </c>
      <c r="W191" s="225"/>
      <c r="X191" s="225" t="s">
        <v>137</v>
      </c>
      <c r="Y191" s="225" t="s">
        <v>138</v>
      </c>
      <c r="Z191" s="214"/>
      <c r="AA191" s="214"/>
      <c r="AB191" s="214"/>
      <c r="AC191" s="214"/>
      <c r="AD191" s="214"/>
      <c r="AE191" s="214"/>
      <c r="AF191" s="214"/>
      <c r="AG191" s="214" t="s">
        <v>139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2" x14ac:dyDescent="0.25">
      <c r="A192" s="221"/>
      <c r="B192" s="222"/>
      <c r="C192" s="261" t="s">
        <v>247</v>
      </c>
      <c r="D192" s="251"/>
      <c r="E192" s="251"/>
      <c r="F192" s="251"/>
      <c r="G192" s="251"/>
      <c r="H192" s="225"/>
      <c r="I192" s="225"/>
      <c r="J192" s="225"/>
      <c r="K192" s="225"/>
      <c r="L192" s="225"/>
      <c r="M192" s="225"/>
      <c r="N192" s="224"/>
      <c r="O192" s="224"/>
      <c r="P192" s="224"/>
      <c r="Q192" s="224"/>
      <c r="R192" s="225"/>
      <c r="S192" s="225"/>
      <c r="T192" s="225"/>
      <c r="U192" s="225"/>
      <c r="V192" s="225"/>
      <c r="W192" s="225"/>
      <c r="X192" s="225"/>
      <c r="Y192" s="225"/>
      <c r="Z192" s="214"/>
      <c r="AA192" s="214"/>
      <c r="AB192" s="214"/>
      <c r="AC192" s="214"/>
      <c r="AD192" s="214"/>
      <c r="AE192" s="214"/>
      <c r="AF192" s="214"/>
      <c r="AG192" s="214" t="s">
        <v>209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2" x14ac:dyDescent="0.25">
      <c r="A193" s="221"/>
      <c r="B193" s="222"/>
      <c r="C193" s="263" t="s">
        <v>243</v>
      </c>
      <c r="D193" s="253"/>
      <c r="E193" s="253"/>
      <c r="F193" s="253"/>
      <c r="G193" s="253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25"/>
      <c r="Z193" s="214"/>
      <c r="AA193" s="214"/>
      <c r="AB193" s="214"/>
      <c r="AC193" s="214"/>
      <c r="AD193" s="214"/>
      <c r="AE193" s="214"/>
      <c r="AF193" s="214"/>
      <c r="AG193" s="214" t="s">
        <v>244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20.399999999999999" outlineLevel="1" x14ac:dyDescent="0.25">
      <c r="A194" s="237">
        <v>125</v>
      </c>
      <c r="B194" s="238" t="s">
        <v>439</v>
      </c>
      <c r="C194" s="259" t="s">
        <v>440</v>
      </c>
      <c r="D194" s="239" t="s">
        <v>170</v>
      </c>
      <c r="E194" s="240">
        <v>8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0">
        <v>1.9400000000000001E-3</v>
      </c>
      <c r="O194" s="240">
        <f>ROUND(E194*N194,2)</f>
        <v>0.02</v>
      </c>
      <c r="P194" s="240">
        <v>0</v>
      </c>
      <c r="Q194" s="240">
        <f>ROUND(E194*P194,2)</f>
        <v>0</v>
      </c>
      <c r="R194" s="242" t="s">
        <v>142</v>
      </c>
      <c r="S194" s="242" t="s">
        <v>143</v>
      </c>
      <c r="T194" s="243" t="s">
        <v>143</v>
      </c>
      <c r="U194" s="225">
        <v>0.27704000000000001</v>
      </c>
      <c r="V194" s="225">
        <f>ROUND(E194*U194,2)</f>
        <v>2.2200000000000002</v>
      </c>
      <c r="W194" s="225"/>
      <c r="X194" s="225" t="s">
        <v>137</v>
      </c>
      <c r="Y194" s="225" t="s">
        <v>138</v>
      </c>
      <c r="Z194" s="214"/>
      <c r="AA194" s="214"/>
      <c r="AB194" s="214"/>
      <c r="AC194" s="214"/>
      <c r="AD194" s="214"/>
      <c r="AE194" s="214"/>
      <c r="AF194" s="214"/>
      <c r="AG194" s="214" t="s">
        <v>139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2" x14ac:dyDescent="0.25">
      <c r="A195" s="221"/>
      <c r="B195" s="222"/>
      <c r="C195" s="261" t="s">
        <v>247</v>
      </c>
      <c r="D195" s="251"/>
      <c r="E195" s="251"/>
      <c r="F195" s="251"/>
      <c r="G195" s="251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25"/>
      <c r="Z195" s="214"/>
      <c r="AA195" s="214"/>
      <c r="AB195" s="214"/>
      <c r="AC195" s="214"/>
      <c r="AD195" s="214"/>
      <c r="AE195" s="214"/>
      <c r="AF195" s="214"/>
      <c r="AG195" s="214" t="s">
        <v>209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2" x14ac:dyDescent="0.25">
      <c r="A196" s="221"/>
      <c r="B196" s="222"/>
      <c r="C196" s="263" t="s">
        <v>243</v>
      </c>
      <c r="D196" s="253"/>
      <c r="E196" s="253"/>
      <c r="F196" s="253"/>
      <c r="G196" s="253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25"/>
      <c r="Z196" s="214"/>
      <c r="AA196" s="214"/>
      <c r="AB196" s="214"/>
      <c r="AC196" s="214"/>
      <c r="AD196" s="214"/>
      <c r="AE196" s="214"/>
      <c r="AF196" s="214"/>
      <c r="AG196" s="214" t="s">
        <v>244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37">
        <v>126</v>
      </c>
      <c r="B197" s="238" t="s">
        <v>441</v>
      </c>
      <c r="C197" s="259" t="s">
        <v>442</v>
      </c>
      <c r="D197" s="239" t="s">
        <v>170</v>
      </c>
      <c r="E197" s="240">
        <v>8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0">
        <v>0</v>
      </c>
      <c r="O197" s="240">
        <f>ROUND(E197*N197,2)</f>
        <v>0</v>
      </c>
      <c r="P197" s="240">
        <v>0</v>
      </c>
      <c r="Q197" s="240">
        <f>ROUND(E197*P197,2)</f>
        <v>0</v>
      </c>
      <c r="R197" s="242" t="s">
        <v>142</v>
      </c>
      <c r="S197" s="242" t="s">
        <v>143</v>
      </c>
      <c r="T197" s="243" t="s">
        <v>143</v>
      </c>
      <c r="U197" s="225">
        <v>1.7999999999999999E-2</v>
      </c>
      <c r="V197" s="225">
        <f>ROUND(E197*U197,2)</f>
        <v>0.14000000000000001</v>
      </c>
      <c r="W197" s="225"/>
      <c r="X197" s="225" t="s">
        <v>137</v>
      </c>
      <c r="Y197" s="225" t="s">
        <v>138</v>
      </c>
      <c r="Z197" s="214"/>
      <c r="AA197" s="214"/>
      <c r="AB197" s="214"/>
      <c r="AC197" s="214"/>
      <c r="AD197" s="214"/>
      <c r="AE197" s="214"/>
      <c r="AF197" s="214"/>
      <c r="AG197" s="214" t="s">
        <v>207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2" x14ac:dyDescent="0.25">
      <c r="A198" s="221"/>
      <c r="B198" s="222"/>
      <c r="C198" s="262" t="s">
        <v>286</v>
      </c>
      <c r="D198" s="252"/>
      <c r="E198" s="252"/>
      <c r="F198" s="252"/>
      <c r="G198" s="252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25"/>
      <c r="Z198" s="214"/>
      <c r="AA198" s="214"/>
      <c r="AB198" s="214"/>
      <c r="AC198" s="214"/>
      <c r="AD198" s="214"/>
      <c r="AE198" s="214"/>
      <c r="AF198" s="214"/>
      <c r="AG198" s="214" t="s">
        <v>244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2" x14ac:dyDescent="0.25">
      <c r="A199" s="221"/>
      <c r="B199" s="222"/>
      <c r="C199" s="260" t="s">
        <v>216</v>
      </c>
      <c r="D199" s="227"/>
      <c r="E199" s="228">
        <v>8</v>
      </c>
      <c r="F199" s="225"/>
      <c r="G199" s="225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25"/>
      <c r="Z199" s="214"/>
      <c r="AA199" s="214"/>
      <c r="AB199" s="214"/>
      <c r="AC199" s="214"/>
      <c r="AD199" s="214"/>
      <c r="AE199" s="214"/>
      <c r="AF199" s="214"/>
      <c r="AG199" s="214" t="s">
        <v>175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37">
        <v>127</v>
      </c>
      <c r="B200" s="238" t="s">
        <v>443</v>
      </c>
      <c r="C200" s="259" t="s">
        <v>444</v>
      </c>
      <c r="D200" s="239" t="s">
        <v>170</v>
      </c>
      <c r="E200" s="240">
        <v>16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0">
        <v>0</v>
      </c>
      <c r="O200" s="240">
        <f>ROUND(E200*N200,2)</f>
        <v>0</v>
      </c>
      <c r="P200" s="240">
        <v>0</v>
      </c>
      <c r="Q200" s="240">
        <f>ROUND(E200*P200,2)</f>
        <v>0</v>
      </c>
      <c r="R200" s="242" t="s">
        <v>142</v>
      </c>
      <c r="S200" s="242" t="s">
        <v>143</v>
      </c>
      <c r="T200" s="243" t="s">
        <v>143</v>
      </c>
      <c r="U200" s="225">
        <v>2.1000000000000001E-2</v>
      </c>
      <c r="V200" s="225">
        <f>ROUND(E200*U200,2)</f>
        <v>0.34</v>
      </c>
      <c r="W200" s="225"/>
      <c r="X200" s="225" t="s">
        <v>137</v>
      </c>
      <c r="Y200" s="225" t="s">
        <v>138</v>
      </c>
      <c r="Z200" s="214"/>
      <c r="AA200" s="214"/>
      <c r="AB200" s="214"/>
      <c r="AC200" s="214"/>
      <c r="AD200" s="214"/>
      <c r="AE200" s="214"/>
      <c r="AF200" s="214"/>
      <c r="AG200" s="214" t="s">
        <v>139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2" x14ac:dyDescent="0.25">
      <c r="A201" s="221"/>
      <c r="B201" s="222"/>
      <c r="C201" s="262" t="s">
        <v>286</v>
      </c>
      <c r="D201" s="252"/>
      <c r="E201" s="252"/>
      <c r="F201" s="252"/>
      <c r="G201" s="252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25"/>
      <c r="Z201" s="214"/>
      <c r="AA201" s="214"/>
      <c r="AB201" s="214"/>
      <c r="AC201" s="214"/>
      <c r="AD201" s="214"/>
      <c r="AE201" s="214"/>
      <c r="AF201" s="214"/>
      <c r="AG201" s="214" t="s">
        <v>244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37">
        <v>128</v>
      </c>
      <c r="B202" s="238" t="s">
        <v>445</v>
      </c>
      <c r="C202" s="259" t="s">
        <v>446</v>
      </c>
      <c r="D202" s="239" t="s">
        <v>170</v>
      </c>
      <c r="E202" s="240">
        <v>8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21</v>
      </c>
      <c r="M202" s="242">
        <f>G202*(1+L202/100)</f>
        <v>0</v>
      </c>
      <c r="N202" s="240">
        <v>0</v>
      </c>
      <c r="O202" s="240">
        <f>ROUND(E202*N202,2)</f>
        <v>0</v>
      </c>
      <c r="P202" s="240">
        <v>0</v>
      </c>
      <c r="Q202" s="240">
        <f>ROUND(E202*P202,2)</f>
        <v>0</v>
      </c>
      <c r="R202" s="242" t="s">
        <v>142</v>
      </c>
      <c r="S202" s="242" t="s">
        <v>143</v>
      </c>
      <c r="T202" s="243" t="s">
        <v>143</v>
      </c>
      <c r="U202" s="225">
        <v>3.2000000000000001E-2</v>
      </c>
      <c r="V202" s="225">
        <f>ROUND(E202*U202,2)</f>
        <v>0.26</v>
      </c>
      <c r="W202" s="225"/>
      <c r="X202" s="225" t="s">
        <v>137</v>
      </c>
      <c r="Y202" s="225" t="s">
        <v>138</v>
      </c>
      <c r="Z202" s="214"/>
      <c r="AA202" s="214"/>
      <c r="AB202" s="214"/>
      <c r="AC202" s="214"/>
      <c r="AD202" s="214"/>
      <c r="AE202" s="214"/>
      <c r="AF202" s="214"/>
      <c r="AG202" s="214" t="s">
        <v>207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2" x14ac:dyDescent="0.25">
      <c r="A203" s="221"/>
      <c r="B203" s="222"/>
      <c r="C203" s="262" t="s">
        <v>286</v>
      </c>
      <c r="D203" s="252"/>
      <c r="E203" s="252"/>
      <c r="F203" s="252"/>
      <c r="G203" s="252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25"/>
      <c r="Z203" s="214"/>
      <c r="AA203" s="214"/>
      <c r="AB203" s="214"/>
      <c r="AC203" s="214"/>
      <c r="AD203" s="214"/>
      <c r="AE203" s="214"/>
      <c r="AF203" s="214"/>
      <c r="AG203" s="214" t="s">
        <v>244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44">
        <v>129</v>
      </c>
      <c r="B204" s="245" t="s">
        <v>447</v>
      </c>
      <c r="C204" s="258" t="s">
        <v>448</v>
      </c>
      <c r="D204" s="246" t="s">
        <v>206</v>
      </c>
      <c r="E204" s="247">
        <v>5.8459999999999998E-2</v>
      </c>
      <c r="F204" s="248"/>
      <c r="G204" s="249">
        <f>ROUND(E204*F204,2)</f>
        <v>0</v>
      </c>
      <c r="H204" s="248"/>
      <c r="I204" s="249">
        <f>ROUND(E204*H204,2)</f>
        <v>0</v>
      </c>
      <c r="J204" s="248"/>
      <c r="K204" s="249">
        <f>ROUND(E204*J204,2)</f>
        <v>0</v>
      </c>
      <c r="L204" s="249">
        <v>21</v>
      </c>
      <c r="M204" s="249">
        <f>G204*(1+L204/100)</f>
        <v>0</v>
      </c>
      <c r="N204" s="247">
        <v>0</v>
      </c>
      <c r="O204" s="247">
        <f>ROUND(E204*N204,2)</f>
        <v>0</v>
      </c>
      <c r="P204" s="247">
        <v>0</v>
      </c>
      <c r="Q204" s="247">
        <f>ROUND(E204*P204,2)</f>
        <v>0</v>
      </c>
      <c r="R204" s="249" t="s">
        <v>142</v>
      </c>
      <c r="S204" s="249" t="s">
        <v>143</v>
      </c>
      <c r="T204" s="250" t="s">
        <v>143</v>
      </c>
      <c r="U204" s="225">
        <v>3.246</v>
      </c>
      <c r="V204" s="225">
        <f>ROUND(E204*U204,2)</f>
        <v>0.19</v>
      </c>
      <c r="W204" s="225"/>
      <c r="X204" s="225" t="s">
        <v>238</v>
      </c>
      <c r="Y204" s="225" t="s">
        <v>138</v>
      </c>
      <c r="Z204" s="214"/>
      <c r="AA204" s="214"/>
      <c r="AB204" s="214"/>
      <c r="AC204" s="214"/>
      <c r="AD204" s="214"/>
      <c r="AE204" s="214"/>
      <c r="AF204" s="214"/>
      <c r="AG204" s="214" t="s">
        <v>239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x14ac:dyDescent="0.25">
      <c r="A205" s="230" t="s">
        <v>130</v>
      </c>
      <c r="B205" s="231" t="s">
        <v>91</v>
      </c>
      <c r="C205" s="257" t="s">
        <v>92</v>
      </c>
      <c r="D205" s="232"/>
      <c r="E205" s="233"/>
      <c r="F205" s="234"/>
      <c r="G205" s="234">
        <f>SUMIF(AG206:AG228,"&lt;&gt;NOR",G206:G228)</f>
        <v>0</v>
      </c>
      <c r="H205" s="234"/>
      <c r="I205" s="234">
        <f>SUM(I206:I228)</f>
        <v>0</v>
      </c>
      <c r="J205" s="234"/>
      <c r="K205" s="234">
        <f>SUM(K206:K228)</f>
        <v>0</v>
      </c>
      <c r="L205" s="234"/>
      <c r="M205" s="234">
        <f>SUM(M206:M228)</f>
        <v>0</v>
      </c>
      <c r="N205" s="233"/>
      <c r="O205" s="233">
        <f>SUM(O206:O228)</f>
        <v>7.0000000000000007E-2</v>
      </c>
      <c r="P205" s="233"/>
      <c r="Q205" s="233">
        <f>SUM(Q206:Q228)</f>
        <v>0</v>
      </c>
      <c r="R205" s="234"/>
      <c r="S205" s="234"/>
      <c r="T205" s="235"/>
      <c r="U205" s="229"/>
      <c r="V205" s="229">
        <f>SUM(V206:V228)</f>
        <v>26.31</v>
      </c>
      <c r="W205" s="229"/>
      <c r="X205" s="229"/>
      <c r="Y205" s="229"/>
      <c r="AG205" t="s">
        <v>131</v>
      </c>
    </row>
    <row r="206" spans="1:60" outlineLevel="1" x14ac:dyDescent="0.25">
      <c r="A206" s="244">
        <v>130</v>
      </c>
      <c r="B206" s="245" t="s">
        <v>449</v>
      </c>
      <c r="C206" s="258" t="s">
        <v>450</v>
      </c>
      <c r="D206" s="246" t="s">
        <v>310</v>
      </c>
      <c r="E206" s="247">
        <v>3</v>
      </c>
      <c r="F206" s="248"/>
      <c r="G206" s="249">
        <f>ROUND(E206*F206,2)</f>
        <v>0</v>
      </c>
      <c r="H206" s="248"/>
      <c r="I206" s="249">
        <f>ROUND(E206*H206,2)</f>
        <v>0</v>
      </c>
      <c r="J206" s="248"/>
      <c r="K206" s="249">
        <f>ROUND(E206*J206,2)</f>
        <v>0</v>
      </c>
      <c r="L206" s="249">
        <v>21</v>
      </c>
      <c r="M206" s="249">
        <f>G206*(1+L206/100)</f>
        <v>0</v>
      </c>
      <c r="N206" s="247">
        <v>3.4199999999999999E-3</v>
      </c>
      <c r="O206" s="247">
        <f>ROUND(E206*N206,2)</f>
        <v>0.01</v>
      </c>
      <c r="P206" s="247">
        <v>0</v>
      </c>
      <c r="Q206" s="247">
        <f>ROUND(E206*P206,2)</f>
        <v>0</v>
      </c>
      <c r="R206" s="249"/>
      <c r="S206" s="249" t="s">
        <v>135</v>
      </c>
      <c r="T206" s="250" t="s">
        <v>143</v>
      </c>
      <c r="U206" s="225">
        <v>0.59299999999999997</v>
      </c>
      <c r="V206" s="225">
        <f>ROUND(E206*U206,2)</f>
        <v>1.78</v>
      </c>
      <c r="W206" s="225"/>
      <c r="X206" s="225" t="s">
        <v>137</v>
      </c>
      <c r="Y206" s="225" t="s">
        <v>138</v>
      </c>
      <c r="Z206" s="214"/>
      <c r="AA206" s="214"/>
      <c r="AB206" s="214"/>
      <c r="AC206" s="214"/>
      <c r="AD206" s="214"/>
      <c r="AE206" s="214"/>
      <c r="AF206" s="214"/>
      <c r="AG206" s="214" t="s">
        <v>139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44">
        <v>131</v>
      </c>
      <c r="B207" s="245" t="s">
        <v>451</v>
      </c>
      <c r="C207" s="258" t="s">
        <v>452</v>
      </c>
      <c r="D207" s="246" t="s">
        <v>310</v>
      </c>
      <c r="E207" s="247">
        <v>4</v>
      </c>
      <c r="F207" s="248"/>
      <c r="G207" s="249">
        <f>ROUND(E207*F207,2)</f>
        <v>0</v>
      </c>
      <c r="H207" s="248"/>
      <c r="I207" s="249">
        <f>ROUND(E207*H207,2)</f>
        <v>0</v>
      </c>
      <c r="J207" s="248"/>
      <c r="K207" s="249">
        <f>ROUND(E207*J207,2)</f>
        <v>0</v>
      </c>
      <c r="L207" s="249">
        <v>21</v>
      </c>
      <c r="M207" s="249">
        <f>G207*(1+L207/100)</f>
        <v>0</v>
      </c>
      <c r="N207" s="247">
        <v>3.7000000000000002E-3</v>
      </c>
      <c r="O207" s="247">
        <f>ROUND(E207*N207,2)</f>
        <v>0.01</v>
      </c>
      <c r="P207" s="247">
        <v>0</v>
      </c>
      <c r="Q207" s="247">
        <f>ROUND(E207*P207,2)</f>
        <v>0</v>
      </c>
      <c r="R207" s="249" t="s">
        <v>142</v>
      </c>
      <c r="S207" s="249" t="s">
        <v>143</v>
      </c>
      <c r="T207" s="250" t="s">
        <v>143</v>
      </c>
      <c r="U207" s="225">
        <v>0.66600000000000004</v>
      </c>
      <c r="V207" s="225">
        <f>ROUND(E207*U207,2)</f>
        <v>2.66</v>
      </c>
      <c r="W207" s="225"/>
      <c r="X207" s="225" t="s">
        <v>137</v>
      </c>
      <c r="Y207" s="225" t="s">
        <v>138</v>
      </c>
      <c r="Z207" s="214"/>
      <c r="AA207" s="214"/>
      <c r="AB207" s="214"/>
      <c r="AC207" s="214"/>
      <c r="AD207" s="214"/>
      <c r="AE207" s="214"/>
      <c r="AF207" s="214"/>
      <c r="AG207" s="214" t="s">
        <v>139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44">
        <v>132</v>
      </c>
      <c r="B208" s="245" t="s">
        <v>453</v>
      </c>
      <c r="C208" s="258" t="s">
        <v>454</v>
      </c>
      <c r="D208" s="246" t="s">
        <v>134</v>
      </c>
      <c r="E208" s="247">
        <v>7</v>
      </c>
      <c r="F208" s="248"/>
      <c r="G208" s="249">
        <f>ROUND(E208*F208,2)</f>
        <v>0</v>
      </c>
      <c r="H208" s="248"/>
      <c r="I208" s="249">
        <f>ROUND(E208*H208,2)</f>
        <v>0</v>
      </c>
      <c r="J208" s="248"/>
      <c r="K208" s="249">
        <f>ROUND(E208*J208,2)</f>
        <v>0</v>
      </c>
      <c r="L208" s="249">
        <v>21</v>
      </c>
      <c r="M208" s="249">
        <f>G208*(1+L208/100)</f>
        <v>0</v>
      </c>
      <c r="N208" s="247">
        <v>6.9999999999999994E-5</v>
      </c>
      <c r="O208" s="247">
        <f>ROUND(E208*N208,2)</f>
        <v>0</v>
      </c>
      <c r="P208" s="247">
        <v>0</v>
      </c>
      <c r="Q208" s="247">
        <f>ROUND(E208*P208,2)</f>
        <v>0</v>
      </c>
      <c r="R208" s="249" t="s">
        <v>142</v>
      </c>
      <c r="S208" s="249" t="s">
        <v>143</v>
      </c>
      <c r="T208" s="250" t="s">
        <v>143</v>
      </c>
      <c r="U208" s="225">
        <v>6.2E-2</v>
      </c>
      <c r="V208" s="225">
        <f>ROUND(E208*U208,2)</f>
        <v>0.43</v>
      </c>
      <c r="W208" s="225"/>
      <c r="X208" s="225" t="s">
        <v>137</v>
      </c>
      <c r="Y208" s="225" t="s">
        <v>138</v>
      </c>
      <c r="Z208" s="214"/>
      <c r="AA208" s="214"/>
      <c r="AB208" s="214"/>
      <c r="AC208" s="214"/>
      <c r="AD208" s="214"/>
      <c r="AE208" s="214"/>
      <c r="AF208" s="214"/>
      <c r="AG208" s="214" t="s">
        <v>139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44">
        <v>133</v>
      </c>
      <c r="B209" s="245" t="s">
        <v>455</v>
      </c>
      <c r="C209" s="258" t="s">
        <v>456</v>
      </c>
      <c r="D209" s="246" t="s">
        <v>134</v>
      </c>
      <c r="E209" s="247">
        <v>7</v>
      </c>
      <c r="F209" s="248"/>
      <c r="G209" s="249">
        <f>ROUND(E209*F209,2)</f>
        <v>0</v>
      </c>
      <c r="H209" s="248"/>
      <c r="I209" s="249">
        <f>ROUND(E209*H209,2)</f>
        <v>0</v>
      </c>
      <c r="J209" s="248"/>
      <c r="K209" s="249">
        <f>ROUND(E209*J209,2)</f>
        <v>0</v>
      </c>
      <c r="L209" s="249">
        <v>21</v>
      </c>
      <c r="M209" s="249">
        <f>G209*(1+L209/100)</f>
        <v>0</v>
      </c>
      <c r="N209" s="247">
        <v>1.4999999999999999E-4</v>
      </c>
      <c r="O209" s="247">
        <f>ROUND(E209*N209,2)</f>
        <v>0</v>
      </c>
      <c r="P209" s="247">
        <v>0</v>
      </c>
      <c r="Q209" s="247">
        <f>ROUND(E209*P209,2)</f>
        <v>0</v>
      </c>
      <c r="R209" s="249" t="s">
        <v>142</v>
      </c>
      <c r="S209" s="249" t="s">
        <v>143</v>
      </c>
      <c r="T209" s="250" t="s">
        <v>143</v>
      </c>
      <c r="U209" s="225">
        <v>0.16500000000000001</v>
      </c>
      <c r="V209" s="225">
        <f>ROUND(E209*U209,2)</f>
        <v>1.1599999999999999</v>
      </c>
      <c r="W209" s="225"/>
      <c r="X209" s="225" t="s">
        <v>137</v>
      </c>
      <c r="Y209" s="225" t="s">
        <v>138</v>
      </c>
      <c r="Z209" s="214"/>
      <c r="AA209" s="214"/>
      <c r="AB209" s="214"/>
      <c r="AC209" s="214"/>
      <c r="AD209" s="214"/>
      <c r="AE209" s="214"/>
      <c r="AF209" s="214"/>
      <c r="AG209" s="214" t="s">
        <v>139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44">
        <v>134</v>
      </c>
      <c r="B210" s="245" t="s">
        <v>457</v>
      </c>
      <c r="C210" s="258" t="s">
        <v>458</v>
      </c>
      <c r="D210" s="246" t="s">
        <v>134</v>
      </c>
      <c r="E210" s="247">
        <v>8</v>
      </c>
      <c r="F210" s="248"/>
      <c r="G210" s="249">
        <f>ROUND(E210*F210,2)</f>
        <v>0</v>
      </c>
      <c r="H210" s="248"/>
      <c r="I210" s="249">
        <f>ROUND(E210*H210,2)</f>
        <v>0</v>
      </c>
      <c r="J210" s="248"/>
      <c r="K210" s="249">
        <f>ROUND(E210*J210,2)</f>
        <v>0</v>
      </c>
      <c r="L210" s="249">
        <v>21</v>
      </c>
      <c r="M210" s="249">
        <f>G210*(1+L210/100)</f>
        <v>0</v>
      </c>
      <c r="N210" s="247">
        <v>6.8000000000000005E-4</v>
      </c>
      <c r="O210" s="247">
        <f>ROUND(E210*N210,2)</f>
        <v>0.01</v>
      </c>
      <c r="P210" s="247">
        <v>0</v>
      </c>
      <c r="Q210" s="247">
        <f>ROUND(E210*P210,2)</f>
        <v>0</v>
      </c>
      <c r="R210" s="249" t="s">
        <v>142</v>
      </c>
      <c r="S210" s="249" t="s">
        <v>143</v>
      </c>
      <c r="T210" s="250" t="s">
        <v>143</v>
      </c>
      <c r="U210" s="225">
        <v>0.26900000000000002</v>
      </c>
      <c r="V210" s="225">
        <f>ROUND(E210*U210,2)</f>
        <v>2.15</v>
      </c>
      <c r="W210" s="225"/>
      <c r="X210" s="225" t="s">
        <v>137</v>
      </c>
      <c r="Y210" s="225" t="s">
        <v>138</v>
      </c>
      <c r="Z210" s="214"/>
      <c r="AA210" s="214"/>
      <c r="AB210" s="214"/>
      <c r="AC210" s="214"/>
      <c r="AD210" s="214"/>
      <c r="AE210" s="214"/>
      <c r="AF210" s="214"/>
      <c r="AG210" s="214" t="s">
        <v>139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44">
        <v>135</v>
      </c>
      <c r="B211" s="245" t="s">
        <v>459</v>
      </c>
      <c r="C211" s="258" t="s">
        <v>460</v>
      </c>
      <c r="D211" s="246" t="s">
        <v>134</v>
      </c>
      <c r="E211" s="247">
        <v>12</v>
      </c>
      <c r="F211" s="248"/>
      <c r="G211" s="249">
        <f>ROUND(E211*F211,2)</f>
        <v>0</v>
      </c>
      <c r="H211" s="248"/>
      <c r="I211" s="249">
        <f>ROUND(E211*H211,2)</f>
        <v>0</v>
      </c>
      <c r="J211" s="248"/>
      <c r="K211" s="249">
        <f>ROUND(E211*J211,2)</f>
        <v>0</v>
      </c>
      <c r="L211" s="249">
        <v>21</v>
      </c>
      <c r="M211" s="249">
        <f>G211*(1+L211/100)</f>
        <v>0</v>
      </c>
      <c r="N211" s="247">
        <v>1.0399999999999999E-3</v>
      </c>
      <c r="O211" s="247">
        <f>ROUND(E211*N211,2)</f>
        <v>0.01</v>
      </c>
      <c r="P211" s="247">
        <v>0</v>
      </c>
      <c r="Q211" s="247">
        <f>ROUND(E211*P211,2)</f>
        <v>0</v>
      </c>
      <c r="R211" s="249" t="s">
        <v>142</v>
      </c>
      <c r="S211" s="249" t="s">
        <v>143</v>
      </c>
      <c r="T211" s="250" t="s">
        <v>143</v>
      </c>
      <c r="U211" s="225">
        <v>0.35099999999999998</v>
      </c>
      <c r="V211" s="225">
        <f>ROUND(E211*U211,2)</f>
        <v>4.21</v>
      </c>
      <c r="W211" s="225"/>
      <c r="X211" s="225" t="s">
        <v>137</v>
      </c>
      <c r="Y211" s="225" t="s">
        <v>138</v>
      </c>
      <c r="Z211" s="214"/>
      <c r="AA211" s="214"/>
      <c r="AB211" s="214"/>
      <c r="AC211" s="214"/>
      <c r="AD211" s="214"/>
      <c r="AE211" s="214"/>
      <c r="AF211" s="214"/>
      <c r="AG211" s="214" t="s">
        <v>139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44">
        <v>136</v>
      </c>
      <c r="B212" s="245" t="s">
        <v>461</v>
      </c>
      <c r="C212" s="258" t="s">
        <v>462</v>
      </c>
      <c r="D212" s="246" t="s">
        <v>134</v>
      </c>
      <c r="E212" s="247">
        <v>4</v>
      </c>
      <c r="F212" s="248"/>
      <c r="G212" s="249">
        <f>ROUND(E212*F212,2)</f>
        <v>0</v>
      </c>
      <c r="H212" s="248"/>
      <c r="I212" s="249">
        <f>ROUND(E212*H212,2)</f>
        <v>0</v>
      </c>
      <c r="J212" s="248"/>
      <c r="K212" s="249">
        <f>ROUND(E212*J212,2)</f>
        <v>0</v>
      </c>
      <c r="L212" s="249">
        <v>21</v>
      </c>
      <c r="M212" s="249">
        <f>G212*(1+L212/100)</f>
        <v>0</v>
      </c>
      <c r="N212" s="247">
        <v>1.6299999999999999E-3</v>
      </c>
      <c r="O212" s="247">
        <f>ROUND(E212*N212,2)</f>
        <v>0.01</v>
      </c>
      <c r="P212" s="247">
        <v>0</v>
      </c>
      <c r="Q212" s="247">
        <f>ROUND(E212*P212,2)</f>
        <v>0</v>
      </c>
      <c r="R212" s="249" t="s">
        <v>142</v>
      </c>
      <c r="S212" s="249" t="s">
        <v>143</v>
      </c>
      <c r="T212" s="250" t="s">
        <v>143</v>
      </c>
      <c r="U212" s="225">
        <v>0.42399999999999999</v>
      </c>
      <c r="V212" s="225">
        <f>ROUND(E212*U212,2)</f>
        <v>1.7</v>
      </c>
      <c r="W212" s="225"/>
      <c r="X212" s="225" t="s">
        <v>137</v>
      </c>
      <c r="Y212" s="225" t="s">
        <v>138</v>
      </c>
      <c r="Z212" s="214"/>
      <c r="AA212" s="214"/>
      <c r="AB212" s="214"/>
      <c r="AC212" s="214"/>
      <c r="AD212" s="214"/>
      <c r="AE212" s="214"/>
      <c r="AF212" s="214"/>
      <c r="AG212" s="214" t="s">
        <v>139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44">
        <v>137</v>
      </c>
      <c r="B213" s="245" t="s">
        <v>463</v>
      </c>
      <c r="C213" s="258" t="s">
        <v>464</v>
      </c>
      <c r="D213" s="246" t="s">
        <v>134</v>
      </c>
      <c r="E213" s="247">
        <v>2</v>
      </c>
      <c r="F213" s="248"/>
      <c r="G213" s="249">
        <f>ROUND(E213*F213,2)</f>
        <v>0</v>
      </c>
      <c r="H213" s="248"/>
      <c r="I213" s="249">
        <f>ROUND(E213*H213,2)</f>
        <v>0</v>
      </c>
      <c r="J213" s="248"/>
      <c r="K213" s="249">
        <f>ROUND(E213*J213,2)</f>
        <v>0</v>
      </c>
      <c r="L213" s="249">
        <v>21</v>
      </c>
      <c r="M213" s="249">
        <f>G213*(1+L213/100)</f>
        <v>0</v>
      </c>
      <c r="N213" s="247">
        <v>3.5E-4</v>
      </c>
      <c r="O213" s="247">
        <f>ROUND(E213*N213,2)</f>
        <v>0</v>
      </c>
      <c r="P213" s="247">
        <v>0</v>
      </c>
      <c r="Q213" s="247">
        <f>ROUND(E213*P213,2)</f>
        <v>0</v>
      </c>
      <c r="R213" s="249" t="s">
        <v>142</v>
      </c>
      <c r="S213" s="249" t="s">
        <v>143</v>
      </c>
      <c r="T213" s="250" t="s">
        <v>143</v>
      </c>
      <c r="U213" s="225">
        <v>0.26900000000000002</v>
      </c>
      <c r="V213" s="225">
        <f>ROUND(E213*U213,2)</f>
        <v>0.54</v>
      </c>
      <c r="W213" s="225"/>
      <c r="X213" s="225" t="s">
        <v>137</v>
      </c>
      <c r="Y213" s="225" t="s">
        <v>138</v>
      </c>
      <c r="Z213" s="214"/>
      <c r="AA213" s="214"/>
      <c r="AB213" s="214"/>
      <c r="AC213" s="214"/>
      <c r="AD213" s="214"/>
      <c r="AE213" s="214"/>
      <c r="AF213" s="214"/>
      <c r="AG213" s="214" t="s">
        <v>207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44">
        <v>138</v>
      </c>
      <c r="B214" s="245" t="s">
        <v>465</v>
      </c>
      <c r="C214" s="258" t="s">
        <v>466</v>
      </c>
      <c r="D214" s="246" t="s">
        <v>134</v>
      </c>
      <c r="E214" s="247">
        <v>3</v>
      </c>
      <c r="F214" s="248"/>
      <c r="G214" s="249">
        <f>ROUND(E214*F214,2)</f>
        <v>0</v>
      </c>
      <c r="H214" s="248"/>
      <c r="I214" s="249">
        <f>ROUND(E214*H214,2)</f>
        <v>0</v>
      </c>
      <c r="J214" s="248"/>
      <c r="K214" s="249">
        <f>ROUND(E214*J214,2)</f>
        <v>0</v>
      </c>
      <c r="L214" s="249">
        <v>21</v>
      </c>
      <c r="M214" s="249">
        <f>G214*(1+L214/100)</f>
        <v>0</v>
      </c>
      <c r="N214" s="247">
        <v>5.8E-4</v>
      </c>
      <c r="O214" s="247">
        <f>ROUND(E214*N214,2)</f>
        <v>0</v>
      </c>
      <c r="P214" s="247">
        <v>0</v>
      </c>
      <c r="Q214" s="247">
        <f>ROUND(E214*P214,2)</f>
        <v>0</v>
      </c>
      <c r="R214" s="249" t="s">
        <v>142</v>
      </c>
      <c r="S214" s="249" t="s">
        <v>143</v>
      </c>
      <c r="T214" s="250" t="s">
        <v>143</v>
      </c>
      <c r="U214" s="225">
        <v>0.35099999999999998</v>
      </c>
      <c r="V214" s="225">
        <f>ROUND(E214*U214,2)</f>
        <v>1.05</v>
      </c>
      <c r="W214" s="225"/>
      <c r="X214" s="225" t="s">
        <v>137</v>
      </c>
      <c r="Y214" s="225" t="s">
        <v>138</v>
      </c>
      <c r="Z214" s="214"/>
      <c r="AA214" s="214"/>
      <c r="AB214" s="214"/>
      <c r="AC214" s="214"/>
      <c r="AD214" s="214"/>
      <c r="AE214" s="214"/>
      <c r="AF214" s="214"/>
      <c r="AG214" s="214" t="s">
        <v>139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44">
        <v>139</v>
      </c>
      <c r="B215" s="245" t="s">
        <v>467</v>
      </c>
      <c r="C215" s="258" t="s">
        <v>468</v>
      </c>
      <c r="D215" s="246" t="s">
        <v>134</v>
      </c>
      <c r="E215" s="247">
        <v>1</v>
      </c>
      <c r="F215" s="248"/>
      <c r="G215" s="249">
        <f>ROUND(E215*F215,2)</f>
        <v>0</v>
      </c>
      <c r="H215" s="248"/>
      <c r="I215" s="249">
        <f>ROUND(E215*H215,2)</f>
        <v>0</v>
      </c>
      <c r="J215" s="248"/>
      <c r="K215" s="249">
        <f>ROUND(E215*J215,2)</f>
        <v>0</v>
      </c>
      <c r="L215" s="249">
        <v>21</v>
      </c>
      <c r="M215" s="249">
        <f>G215*(1+L215/100)</f>
        <v>0</v>
      </c>
      <c r="N215" s="247">
        <v>6.8000000000000005E-4</v>
      </c>
      <c r="O215" s="247">
        <f>ROUND(E215*N215,2)</f>
        <v>0</v>
      </c>
      <c r="P215" s="247">
        <v>0</v>
      </c>
      <c r="Q215" s="247">
        <f>ROUND(E215*P215,2)</f>
        <v>0</v>
      </c>
      <c r="R215" s="249" t="s">
        <v>142</v>
      </c>
      <c r="S215" s="249" t="s">
        <v>143</v>
      </c>
      <c r="T215" s="250" t="s">
        <v>143</v>
      </c>
      <c r="U215" s="225">
        <v>0.22700000000000001</v>
      </c>
      <c r="V215" s="225">
        <f>ROUND(E215*U215,2)</f>
        <v>0.23</v>
      </c>
      <c r="W215" s="225"/>
      <c r="X215" s="225" t="s">
        <v>137</v>
      </c>
      <c r="Y215" s="225" t="s">
        <v>138</v>
      </c>
      <c r="Z215" s="214"/>
      <c r="AA215" s="214"/>
      <c r="AB215" s="214"/>
      <c r="AC215" s="214"/>
      <c r="AD215" s="214"/>
      <c r="AE215" s="214"/>
      <c r="AF215" s="214"/>
      <c r="AG215" s="214" t="s">
        <v>139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44">
        <v>140</v>
      </c>
      <c r="B216" s="245" t="s">
        <v>469</v>
      </c>
      <c r="C216" s="258" t="s">
        <v>470</v>
      </c>
      <c r="D216" s="246" t="s">
        <v>134</v>
      </c>
      <c r="E216" s="247">
        <v>2</v>
      </c>
      <c r="F216" s="248"/>
      <c r="G216" s="249">
        <f>ROUND(E216*F216,2)</f>
        <v>0</v>
      </c>
      <c r="H216" s="248"/>
      <c r="I216" s="249">
        <f>ROUND(E216*H216,2)</f>
        <v>0</v>
      </c>
      <c r="J216" s="248"/>
      <c r="K216" s="249">
        <f>ROUND(E216*J216,2)</f>
        <v>0</v>
      </c>
      <c r="L216" s="249">
        <v>21</v>
      </c>
      <c r="M216" s="249">
        <f>G216*(1+L216/100)</f>
        <v>0</v>
      </c>
      <c r="N216" s="247">
        <v>1.9000000000000001E-4</v>
      </c>
      <c r="O216" s="247">
        <f>ROUND(E216*N216,2)</f>
        <v>0</v>
      </c>
      <c r="P216" s="247">
        <v>0</v>
      </c>
      <c r="Q216" s="247">
        <f>ROUND(E216*P216,2)</f>
        <v>0</v>
      </c>
      <c r="R216" s="249" t="s">
        <v>142</v>
      </c>
      <c r="S216" s="249" t="s">
        <v>143</v>
      </c>
      <c r="T216" s="250" t="s">
        <v>143</v>
      </c>
      <c r="U216" s="225">
        <v>9.2999999999999999E-2</v>
      </c>
      <c r="V216" s="225">
        <f>ROUND(E216*U216,2)</f>
        <v>0.19</v>
      </c>
      <c r="W216" s="225"/>
      <c r="X216" s="225" t="s">
        <v>137</v>
      </c>
      <c r="Y216" s="225" t="s">
        <v>138</v>
      </c>
      <c r="Z216" s="214"/>
      <c r="AA216" s="214"/>
      <c r="AB216" s="214"/>
      <c r="AC216" s="214"/>
      <c r="AD216" s="214"/>
      <c r="AE216" s="214"/>
      <c r="AF216" s="214"/>
      <c r="AG216" s="214" t="s">
        <v>139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44">
        <v>141</v>
      </c>
      <c r="B217" s="245" t="s">
        <v>471</v>
      </c>
      <c r="C217" s="258" t="s">
        <v>472</v>
      </c>
      <c r="D217" s="246" t="s">
        <v>134</v>
      </c>
      <c r="E217" s="247">
        <v>8</v>
      </c>
      <c r="F217" s="248"/>
      <c r="G217" s="249">
        <f>ROUND(E217*F217,2)</f>
        <v>0</v>
      </c>
      <c r="H217" s="248"/>
      <c r="I217" s="249">
        <f>ROUND(E217*H217,2)</f>
        <v>0</v>
      </c>
      <c r="J217" s="248"/>
      <c r="K217" s="249">
        <f>ROUND(E217*J217,2)</f>
        <v>0</v>
      </c>
      <c r="L217" s="249">
        <v>21</v>
      </c>
      <c r="M217" s="249">
        <f>G217*(1+L217/100)</f>
        <v>0</v>
      </c>
      <c r="N217" s="247">
        <v>5.0000000000000001E-4</v>
      </c>
      <c r="O217" s="247">
        <f>ROUND(E217*N217,2)</f>
        <v>0</v>
      </c>
      <c r="P217" s="247">
        <v>0</v>
      </c>
      <c r="Q217" s="247">
        <f>ROUND(E217*P217,2)</f>
        <v>0</v>
      </c>
      <c r="R217" s="249" t="s">
        <v>142</v>
      </c>
      <c r="S217" s="249" t="s">
        <v>143</v>
      </c>
      <c r="T217" s="250" t="s">
        <v>143</v>
      </c>
      <c r="U217" s="225">
        <v>0.124</v>
      </c>
      <c r="V217" s="225">
        <f>ROUND(E217*U217,2)</f>
        <v>0.99</v>
      </c>
      <c r="W217" s="225"/>
      <c r="X217" s="225" t="s">
        <v>137</v>
      </c>
      <c r="Y217" s="225" t="s">
        <v>138</v>
      </c>
      <c r="Z217" s="214"/>
      <c r="AA217" s="214"/>
      <c r="AB217" s="214"/>
      <c r="AC217" s="214"/>
      <c r="AD217" s="214"/>
      <c r="AE217" s="214"/>
      <c r="AF217" s="214"/>
      <c r="AG217" s="214" t="s">
        <v>207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44">
        <v>142</v>
      </c>
      <c r="B218" s="245" t="s">
        <v>473</v>
      </c>
      <c r="C218" s="258" t="s">
        <v>474</v>
      </c>
      <c r="D218" s="246" t="s">
        <v>134</v>
      </c>
      <c r="E218" s="247">
        <v>2</v>
      </c>
      <c r="F218" s="248"/>
      <c r="G218" s="249">
        <f>ROUND(E218*F218,2)</f>
        <v>0</v>
      </c>
      <c r="H218" s="248"/>
      <c r="I218" s="249">
        <f>ROUND(E218*H218,2)</f>
        <v>0</v>
      </c>
      <c r="J218" s="248"/>
      <c r="K218" s="249">
        <f>ROUND(E218*J218,2)</f>
        <v>0</v>
      </c>
      <c r="L218" s="249">
        <v>21</v>
      </c>
      <c r="M218" s="249">
        <f>G218*(1+L218/100)</f>
        <v>0</v>
      </c>
      <c r="N218" s="247">
        <v>0</v>
      </c>
      <c r="O218" s="247">
        <f>ROUND(E218*N218,2)</f>
        <v>0</v>
      </c>
      <c r="P218" s="247">
        <v>0</v>
      </c>
      <c r="Q218" s="247">
        <f>ROUND(E218*P218,2)</f>
        <v>0</v>
      </c>
      <c r="R218" s="249" t="s">
        <v>142</v>
      </c>
      <c r="S218" s="249" t="s">
        <v>143</v>
      </c>
      <c r="T218" s="250" t="s">
        <v>143</v>
      </c>
      <c r="U218" s="225">
        <v>0.26800000000000002</v>
      </c>
      <c r="V218" s="225">
        <f>ROUND(E218*U218,2)</f>
        <v>0.54</v>
      </c>
      <c r="W218" s="225"/>
      <c r="X218" s="225" t="s">
        <v>137</v>
      </c>
      <c r="Y218" s="225" t="s">
        <v>138</v>
      </c>
      <c r="Z218" s="214"/>
      <c r="AA218" s="214"/>
      <c r="AB218" s="214"/>
      <c r="AC218" s="214"/>
      <c r="AD218" s="214"/>
      <c r="AE218" s="214"/>
      <c r="AF218" s="214"/>
      <c r="AG218" s="214" t="s">
        <v>139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44">
        <v>143</v>
      </c>
      <c r="B219" s="245" t="s">
        <v>475</v>
      </c>
      <c r="C219" s="258" t="s">
        <v>476</v>
      </c>
      <c r="D219" s="246" t="s">
        <v>134</v>
      </c>
      <c r="E219" s="247">
        <v>2</v>
      </c>
      <c r="F219" s="248"/>
      <c r="G219" s="249">
        <f>ROUND(E219*F219,2)</f>
        <v>0</v>
      </c>
      <c r="H219" s="248"/>
      <c r="I219" s="249">
        <f>ROUND(E219*H219,2)</f>
        <v>0</v>
      </c>
      <c r="J219" s="248"/>
      <c r="K219" s="249">
        <f>ROUND(E219*J219,2)</f>
        <v>0</v>
      </c>
      <c r="L219" s="249">
        <v>21</v>
      </c>
      <c r="M219" s="249">
        <f>G219*(1+L219/100)</f>
        <v>0</v>
      </c>
      <c r="N219" s="247">
        <v>0</v>
      </c>
      <c r="O219" s="247">
        <f>ROUND(E219*N219,2)</f>
        <v>0</v>
      </c>
      <c r="P219" s="247">
        <v>0</v>
      </c>
      <c r="Q219" s="247">
        <f>ROUND(E219*P219,2)</f>
        <v>0</v>
      </c>
      <c r="R219" s="249" t="s">
        <v>142</v>
      </c>
      <c r="S219" s="249" t="s">
        <v>143</v>
      </c>
      <c r="T219" s="250" t="s">
        <v>143</v>
      </c>
      <c r="U219" s="225">
        <v>0.25800000000000001</v>
      </c>
      <c r="V219" s="225">
        <f>ROUND(E219*U219,2)</f>
        <v>0.52</v>
      </c>
      <c r="W219" s="225"/>
      <c r="X219" s="225" t="s">
        <v>137</v>
      </c>
      <c r="Y219" s="225" t="s">
        <v>138</v>
      </c>
      <c r="Z219" s="214"/>
      <c r="AA219" s="214"/>
      <c r="AB219" s="214"/>
      <c r="AC219" s="214"/>
      <c r="AD219" s="214"/>
      <c r="AE219" s="214"/>
      <c r="AF219" s="214"/>
      <c r="AG219" s="214" t="s">
        <v>207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ht="30.6" outlineLevel="1" x14ac:dyDescent="0.25">
      <c r="A220" s="237">
        <v>144</v>
      </c>
      <c r="B220" s="238" t="s">
        <v>477</v>
      </c>
      <c r="C220" s="259" t="s">
        <v>478</v>
      </c>
      <c r="D220" s="239" t="s">
        <v>134</v>
      </c>
      <c r="E220" s="240">
        <v>2</v>
      </c>
      <c r="F220" s="241"/>
      <c r="G220" s="242">
        <f>ROUND(E220*F220,2)</f>
        <v>0</v>
      </c>
      <c r="H220" s="241"/>
      <c r="I220" s="242">
        <f>ROUND(E220*H220,2)</f>
        <v>0</v>
      </c>
      <c r="J220" s="241"/>
      <c r="K220" s="242">
        <f>ROUND(E220*J220,2)</f>
        <v>0</v>
      </c>
      <c r="L220" s="242">
        <v>21</v>
      </c>
      <c r="M220" s="242">
        <f>G220*(1+L220/100)</f>
        <v>0</v>
      </c>
      <c r="N220" s="240">
        <v>5.0000000000000001E-4</v>
      </c>
      <c r="O220" s="240">
        <f>ROUND(E220*N220,2)</f>
        <v>0</v>
      </c>
      <c r="P220" s="240">
        <v>0</v>
      </c>
      <c r="Q220" s="240">
        <f>ROUND(E220*P220,2)</f>
        <v>0</v>
      </c>
      <c r="R220" s="242" t="s">
        <v>224</v>
      </c>
      <c r="S220" s="242" t="s">
        <v>143</v>
      </c>
      <c r="T220" s="243" t="s">
        <v>143</v>
      </c>
      <c r="U220" s="225">
        <v>0</v>
      </c>
      <c r="V220" s="225">
        <f>ROUND(E220*U220,2)</f>
        <v>0</v>
      </c>
      <c r="W220" s="225"/>
      <c r="X220" s="225" t="s">
        <v>225</v>
      </c>
      <c r="Y220" s="225" t="s">
        <v>138</v>
      </c>
      <c r="Z220" s="214"/>
      <c r="AA220" s="214"/>
      <c r="AB220" s="214"/>
      <c r="AC220" s="214"/>
      <c r="AD220" s="214"/>
      <c r="AE220" s="214"/>
      <c r="AF220" s="214"/>
      <c r="AG220" s="214" t="s">
        <v>332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2" x14ac:dyDescent="0.25">
      <c r="A221" s="221"/>
      <c r="B221" s="222"/>
      <c r="C221" s="260" t="s">
        <v>479</v>
      </c>
      <c r="D221" s="227"/>
      <c r="E221" s="228">
        <v>2</v>
      </c>
      <c r="F221" s="225"/>
      <c r="G221" s="225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25"/>
      <c r="Z221" s="214"/>
      <c r="AA221" s="214"/>
      <c r="AB221" s="214"/>
      <c r="AC221" s="214"/>
      <c r="AD221" s="214"/>
      <c r="AE221" s="214"/>
      <c r="AF221" s="214"/>
      <c r="AG221" s="214" t="s">
        <v>175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44">
        <v>145</v>
      </c>
      <c r="B222" s="245" t="s">
        <v>480</v>
      </c>
      <c r="C222" s="258" t="s">
        <v>481</v>
      </c>
      <c r="D222" s="246" t="s">
        <v>134</v>
      </c>
      <c r="E222" s="247">
        <v>2</v>
      </c>
      <c r="F222" s="248"/>
      <c r="G222" s="249">
        <f>ROUND(E222*F222,2)</f>
        <v>0</v>
      </c>
      <c r="H222" s="248"/>
      <c r="I222" s="249">
        <f>ROUND(E222*H222,2)</f>
        <v>0</v>
      </c>
      <c r="J222" s="248"/>
      <c r="K222" s="249">
        <f>ROUND(E222*J222,2)</f>
        <v>0</v>
      </c>
      <c r="L222" s="249">
        <v>21</v>
      </c>
      <c r="M222" s="249">
        <f>G222*(1+L222/100)</f>
        <v>0</v>
      </c>
      <c r="N222" s="247">
        <v>6.9999999999999999E-4</v>
      </c>
      <c r="O222" s="247">
        <f>ROUND(E222*N222,2)</f>
        <v>0</v>
      </c>
      <c r="P222" s="247">
        <v>0</v>
      </c>
      <c r="Q222" s="247">
        <f>ROUND(E222*P222,2)</f>
        <v>0</v>
      </c>
      <c r="R222" s="249"/>
      <c r="S222" s="249" t="s">
        <v>135</v>
      </c>
      <c r="T222" s="250" t="s">
        <v>136</v>
      </c>
      <c r="U222" s="225">
        <v>0</v>
      </c>
      <c r="V222" s="225">
        <f>ROUND(E222*U222,2)</f>
        <v>0</v>
      </c>
      <c r="W222" s="225"/>
      <c r="X222" s="225" t="s">
        <v>225</v>
      </c>
      <c r="Y222" s="225" t="s">
        <v>138</v>
      </c>
      <c r="Z222" s="214"/>
      <c r="AA222" s="214"/>
      <c r="AB222" s="214"/>
      <c r="AC222" s="214"/>
      <c r="AD222" s="214"/>
      <c r="AE222" s="214"/>
      <c r="AF222" s="214"/>
      <c r="AG222" s="214" t="s">
        <v>226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44">
        <v>146</v>
      </c>
      <c r="B223" s="245" t="s">
        <v>482</v>
      </c>
      <c r="C223" s="258" t="s">
        <v>483</v>
      </c>
      <c r="D223" s="246" t="s">
        <v>134</v>
      </c>
      <c r="E223" s="247">
        <v>13</v>
      </c>
      <c r="F223" s="248"/>
      <c r="G223" s="249">
        <f>ROUND(E223*F223,2)</f>
        <v>0</v>
      </c>
      <c r="H223" s="248"/>
      <c r="I223" s="249">
        <f>ROUND(E223*H223,2)</f>
        <v>0</v>
      </c>
      <c r="J223" s="248"/>
      <c r="K223" s="249">
        <f>ROUND(E223*J223,2)</f>
        <v>0</v>
      </c>
      <c r="L223" s="249">
        <v>21</v>
      </c>
      <c r="M223" s="249">
        <f>G223*(1+L223/100)</f>
        <v>0</v>
      </c>
      <c r="N223" s="247">
        <v>1.3999999999999999E-4</v>
      </c>
      <c r="O223" s="247">
        <f>ROUND(E223*N223,2)</f>
        <v>0</v>
      </c>
      <c r="P223" s="247">
        <v>0</v>
      </c>
      <c r="Q223" s="247">
        <f>ROUND(E223*P223,2)</f>
        <v>0</v>
      </c>
      <c r="R223" s="249" t="s">
        <v>142</v>
      </c>
      <c r="S223" s="249" t="s">
        <v>143</v>
      </c>
      <c r="T223" s="250" t="s">
        <v>143</v>
      </c>
      <c r="U223" s="225">
        <v>0.08</v>
      </c>
      <c r="V223" s="225">
        <f>ROUND(E223*U223,2)</f>
        <v>1.04</v>
      </c>
      <c r="W223" s="225"/>
      <c r="X223" s="225" t="s">
        <v>137</v>
      </c>
      <c r="Y223" s="225" t="s">
        <v>138</v>
      </c>
      <c r="Z223" s="214"/>
      <c r="AA223" s="214"/>
      <c r="AB223" s="214"/>
      <c r="AC223" s="214"/>
      <c r="AD223" s="214"/>
      <c r="AE223" s="214"/>
      <c r="AF223" s="214"/>
      <c r="AG223" s="214" t="s">
        <v>207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44">
        <v>147</v>
      </c>
      <c r="B224" s="245" t="s">
        <v>484</v>
      </c>
      <c r="C224" s="258" t="s">
        <v>485</v>
      </c>
      <c r="D224" s="246" t="s">
        <v>134</v>
      </c>
      <c r="E224" s="247">
        <v>3</v>
      </c>
      <c r="F224" s="248"/>
      <c r="G224" s="249">
        <f>ROUND(E224*F224,2)</f>
        <v>0</v>
      </c>
      <c r="H224" s="248"/>
      <c r="I224" s="249">
        <f>ROUND(E224*H224,2)</f>
        <v>0</v>
      </c>
      <c r="J224" s="248"/>
      <c r="K224" s="249">
        <f>ROUND(E224*J224,2)</f>
        <v>0</v>
      </c>
      <c r="L224" s="249">
        <v>21</v>
      </c>
      <c r="M224" s="249">
        <f>G224*(1+L224/100)</f>
        <v>0</v>
      </c>
      <c r="N224" s="247">
        <v>8.4000000000000003E-4</v>
      </c>
      <c r="O224" s="247">
        <f>ROUND(E224*N224,2)</f>
        <v>0</v>
      </c>
      <c r="P224" s="247">
        <v>0</v>
      </c>
      <c r="Q224" s="247">
        <f>ROUND(E224*P224,2)</f>
        <v>0</v>
      </c>
      <c r="R224" s="249" t="s">
        <v>142</v>
      </c>
      <c r="S224" s="249" t="s">
        <v>143</v>
      </c>
      <c r="T224" s="250" t="s">
        <v>143</v>
      </c>
      <c r="U224" s="225">
        <v>0.35099999999999998</v>
      </c>
      <c r="V224" s="225">
        <f>ROUND(E224*U224,2)</f>
        <v>1.05</v>
      </c>
      <c r="W224" s="225"/>
      <c r="X224" s="225" t="s">
        <v>137</v>
      </c>
      <c r="Y224" s="225" t="s">
        <v>138</v>
      </c>
      <c r="Z224" s="214"/>
      <c r="AA224" s="214"/>
      <c r="AB224" s="214"/>
      <c r="AC224" s="214"/>
      <c r="AD224" s="214"/>
      <c r="AE224" s="214"/>
      <c r="AF224" s="214"/>
      <c r="AG224" s="214" t="s">
        <v>139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44">
        <v>148</v>
      </c>
      <c r="B225" s="245" t="s">
        <v>486</v>
      </c>
      <c r="C225" s="258" t="s">
        <v>487</v>
      </c>
      <c r="D225" s="246" t="s">
        <v>134</v>
      </c>
      <c r="E225" s="247">
        <v>2</v>
      </c>
      <c r="F225" s="248"/>
      <c r="G225" s="249">
        <f>ROUND(E225*F225,2)</f>
        <v>0</v>
      </c>
      <c r="H225" s="248"/>
      <c r="I225" s="249">
        <f>ROUND(E225*H225,2)</f>
        <v>0</v>
      </c>
      <c r="J225" s="248"/>
      <c r="K225" s="249">
        <f>ROUND(E225*J225,2)</f>
        <v>0</v>
      </c>
      <c r="L225" s="249">
        <v>21</v>
      </c>
      <c r="M225" s="249">
        <f>G225*(1+L225/100)</f>
        <v>0</v>
      </c>
      <c r="N225" s="247">
        <v>5.5999999999999995E-4</v>
      </c>
      <c r="O225" s="247">
        <f>ROUND(E225*N225,2)</f>
        <v>0</v>
      </c>
      <c r="P225" s="247">
        <v>0</v>
      </c>
      <c r="Q225" s="247">
        <f>ROUND(E225*P225,2)</f>
        <v>0</v>
      </c>
      <c r="R225" s="249" t="s">
        <v>142</v>
      </c>
      <c r="S225" s="249" t="s">
        <v>143</v>
      </c>
      <c r="T225" s="250" t="s">
        <v>143</v>
      </c>
      <c r="U225" s="225">
        <v>0.26900000000000002</v>
      </c>
      <c r="V225" s="225">
        <f>ROUND(E225*U225,2)</f>
        <v>0.54</v>
      </c>
      <c r="W225" s="225"/>
      <c r="X225" s="225" t="s">
        <v>137</v>
      </c>
      <c r="Y225" s="225" t="s">
        <v>138</v>
      </c>
      <c r="Z225" s="214"/>
      <c r="AA225" s="214"/>
      <c r="AB225" s="214"/>
      <c r="AC225" s="214"/>
      <c r="AD225" s="214"/>
      <c r="AE225" s="214"/>
      <c r="AF225" s="214"/>
      <c r="AG225" s="214" t="s">
        <v>207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44">
        <v>149</v>
      </c>
      <c r="B226" s="245" t="s">
        <v>488</v>
      </c>
      <c r="C226" s="258" t="s">
        <v>489</v>
      </c>
      <c r="D226" s="246" t="s">
        <v>134</v>
      </c>
      <c r="E226" s="247">
        <v>6</v>
      </c>
      <c r="F226" s="248"/>
      <c r="G226" s="249">
        <f>ROUND(E226*F226,2)</f>
        <v>0</v>
      </c>
      <c r="H226" s="248"/>
      <c r="I226" s="249">
        <f>ROUND(E226*H226,2)</f>
        <v>0</v>
      </c>
      <c r="J226" s="248"/>
      <c r="K226" s="249">
        <f>ROUND(E226*J226,2)</f>
        <v>0</v>
      </c>
      <c r="L226" s="249">
        <v>21</v>
      </c>
      <c r="M226" s="249">
        <f>G226*(1+L226/100)</f>
        <v>0</v>
      </c>
      <c r="N226" s="247">
        <v>5.2999999999999998E-4</v>
      </c>
      <c r="O226" s="247">
        <f>ROUND(E226*N226,2)</f>
        <v>0</v>
      </c>
      <c r="P226" s="247">
        <v>0</v>
      </c>
      <c r="Q226" s="247">
        <f>ROUND(E226*P226,2)</f>
        <v>0</v>
      </c>
      <c r="R226" s="249" t="s">
        <v>142</v>
      </c>
      <c r="S226" s="249" t="s">
        <v>143</v>
      </c>
      <c r="T226" s="250" t="s">
        <v>143</v>
      </c>
      <c r="U226" s="225">
        <v>0.38100000000000001</v>
      </c>
      <c r="V226" s="225">
        <f>ROUND(E226*U226,2)</f>
        <v>2.29</v>
      </c>
      <c r="W226" s="225"/>
      <c r="X226" s="225" t="s">
        <v>137</v>
      </c>
      <c r="Y226" s="225" t="s">
        <v>138</v>
      </c>
      <c r="Z226" s="214"/>
      <c r="AA226" s="214"/>
      <c r="AB226" s="214"/>
      <c r="AC226" s="214"/>
      <c r="AD226" s="214"/>
      <c r="AE226" s="214"/>
      <c r="AF226" s="214"/>
      <c r="AG226" s="214" t="s">
        <v>207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44">
        <v>150</v>
      </c>
      <c r="B227" s="245" t="s">
        <v>490</v>
      </c>
      <c r="C227" s="258" t="s">
        <v>491</v>
      </c>
      <c r="D227" s="246" t="s">
        <v>134</v>
      </c>
      <c r="E227" s="247">
        <v>7</v>
      </c>
      <c r="F227" s="248"/>
      <c r="G227" s="249">
        <f>ROUND(E227*F227,2)</f>
        <v>0</v>
      </c>
      <c r="H227" s="248"/>
      <c r="I227" s="249">
        <f>ROUND(E227*H227,2)</f>
        <v>0</v>
      </c>
      <c r="J227" s="248"/>
      <c r="K227" s="249">
        <f>ROUND(E227*J227,2)</f>
        <v>0</v>
      </c>
      <c r="L227" s="249">
        <v>21</v>
      </c>
      <c r="M227" s="249">
        <f>G227*(1+L227/100)</f>
        <v>0</v>
      </c>
      <c r="N227" s="247">
        <v>2.5699999999999998E-3</v>
      </c>
      <c r="O227" s="247">
        <f>ROUND(E227*N227,2)</f>
        <v>0.02</v>
      </c>
      <c r="P227" s="247">
        <v>0</v>
      </c>
      <c r="Q227" s="247">
        <f>ROUND(E227*P227,2)</f>
        <v>0</v>
      </c>
      <c r="R227" s="249" t="s">
        <v>142</v>
      </c>
      <c r="S227" s="249" t="s">
        <v>143</v>
      </c>
      <c r="T227" s="250" t="s">
        <v>143</v>
      </c>
      <c r="U227" s="225">
        <v>0.433</v>
      </c>
      <c r="V227" s="225">
        <f>ROUND(E227*U227,2)</f>
        <v>3.03</v>
      </c>
      <c r="W227" s="225"/>
      <c r="X227" s="225" t="s">
        <v>137</v>
      </c>
      <c r="Y227" s="225" t="s">
        <v>138</v>
      </c>
      <c r="Z227" s="214"/>
      <c r="AA227" s="214"/>
      <c r="AB227" s="214"/>
      <c r="AC227" s="214"/>
      <c r="AD227" s="214"/>
      <c r="AE227" s="214"/>
      <c r="AF227" s="214"/>
      <c r="AG227" s="214" t="s">
        <v>207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44">
        <v>151</v>
      </c>
      <c r="B228" s="245" t="s">
        <v>492</v>
      </c>
      <c r="C228" s="258" t="s">
        <v>493</v>
      </c>
      <c r="D228" s="246" t="s">
        <v>206</v>
      </c>
      <c r="E228" s="247">
        <v>8.7569999999999995E-2</v>
      </c>
      <c r="F228" s="248"/>
      <c r="G228" s="249">
        <f>ROUND(E228*F228,2)</f>
        <v>0</v>
      </c>
      <c r="H228" s="248"/>
      <c r="I228" s="249">
        <f>ROUND(E228*H228,2)</f>
        <v>0</v>
      </c>
      <c r="J228" s="248"/>
      <c r="K228" s="249">
        <f>ROUND(E228*J228,2)</f>
        <v>0</v>
      </c>
      <c r="L228" s="249">
        <v>21</v>
      </c>
      <c r="M228" s="249">
        <f>G228*(1+L228/100)</f>
        <v>0</v>
      </c>
      <c r="N228" s="247">
        <v>0</v>
      </c>
      <c r="O228" s="247">
        <f>ROUND(E228*N228,2)</f>
        <v>0</v>
      </c>
      <c r="P228" s="247">
        <v>0</v>
      </c>
      <c r="Q228" s="247">
        <f>ROUND(E228*P228,2)</f>
        <v>0</v>
      </c>
      <c r="R228" s="249" t="s">
        <v>142</v>
      </c>
      <c r="S228" s="249" t="s">
        <v>143</v>
      </c>
      <c r="T228" s="250" t="s">
        <v>143</v>
      </c>
      <c r="U228" s="225">
        <v>2.351</v>
      </c>
      <c r="V228" s="225">
        <f>ROUND(E228*U228,2)</f>
        <v>0.21</v>
      </c>
      <c r="W228" s="225"/>
      <c r="X228" s="225" t="s">
        <v>238</v>
      </c>
      <c r="Y228" s="225" t="s">
        <v>138</v>
      </c>
      <c r="Z228" s="214"/>
      <c r="AA228" s="214"/>
      <c r="AB228" s="214"/>
      <c r="AC228" s="214"/>
      <c r="AD228" s="214"/>
      <c r="AE228" s="214"/>
      <c r="AF228" s="214"/>
      <c r="AG228" s="214" t="s">
        <v>239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x14ac:dyDescent="0.25">
      <c r="A229" s="230" t="s">
        <v>130</v>
      </c>
      <c r="B229" s="231" t="s">
        <v>93</v>
      </c>
      <c r="C229" s="257" t="s">
        <v>94</v>
      </c>
      <c r="D229" s="232"/>
      <c r="E229" s="233"/>
      <c r="F229" s="234"/>
      <c r="G229" s="234">
        <f>SUMIF(AG230:AG237,"&lt;&gt;NOR",G230:G237)</f>
        <v>0</v>
      </c>
      <c r="H229" s="234"/>
      <c r="I229" s="234">
        <f>SUM(I230:I237)</f>
        <v>0</v>
      </c>
      <c r="J229" s="234"/>
      <c r="K229" s="234">
        <f>SUM(K230:K237)</f>
        <v>0</v>
      </c>
      <c r="L229" s="234"/>
      <c r="M229" s="234">
        <f>SUM(M230:M237)</f>
        <v>0</v>
      </c>
      <c r="N229" s="233"/>
      <c r="O229" s="233">
        <f>SUM(O230:O237)</f>
        <v>0.02</v>
      </c>
      <c r="P229" s="233"/>
      <c r="Q229" s="233">
        <f>SUM(Q230:Q237)</f>
        <v>0</v>
      </c>
      <c r="R229" s="234"/>
      <c r="S229" s="234"/>
      <c r="T229" s="235"/>
      <c r="U229" s="229"/>
      <c r="V229" s="229">
        <f>SUM(V230:V237)</f>
        <v>5.22</v>
      </c>
      <c r="W229" s="229"/>
      <c r="X229" s="229"/>
      <c r="Y229" s="229"/>
      <c r="AG229" t="s">
        <v>131</v>
      </c>
    </row>
    <row r="230" spans="1:60" outlineLevel="1" x14ac:dyDescent="0.25">
      <c r="A230" s="244">
        <v>152</v>
      </c>
      <c r="B230" s="245" t="s">
        <v>494</v>
      </c>
      <c r="C230" s="258" t="s">
        <v>495</v>
      </c>
      <c r="D230" s="246" t="s">
        <v>496</v>
      </c>
      <c r="E230" s="247">
        <v>5</v>
      </c>
      <c r="F230" s="248"/>
      <c r="G230" s="249">
        <f>ROUND(E230*F230,2)</f>
        <v>0</v>
      </c>
      <c r="H230" s="248"/>
      <c r="I230" s="249">
        <f>ROUND(E230*H230,2)</f>
        <v>0</v>
      </c>
      <c r="J230" s="248"/>
      <c r="K230" s="249">
        <f>ROUND(E230*J230,2)</f>
        <v>0</v>
      </c>
      <c r="L230" s="249">
        <v>21</v>
      </c>
      <c r="M230" s="249">
        <f>G230*(1+L230/100)</f>
        <v>0</v>
      </c>
      <c r="N230" s="247">
        <v>6.0000000000000002E-5</v>
      </c>
      <c r="O230" s="247">
        <f>ROUND(E230*N230,2)</f>
        <v>0</v>
      </c>
      <c r="P230" s="247">
        <v>0</v>
      </c>
      <c r="Q230" s="247">
        <f>ROUND(E230*P230,2)</f>
        <v>0</v>
      </c>
      <c r="R230" s="249" t="s">
        <v>497</v>
      </c>
      <c r="S230" s="249" t="s">
        <v>143</v>
      </c>
      <c r="T230" s="250" t="s">
        <v>143</v>
      </c>
      <c r="U230" s="225">
        <v>0.42599999999999999</v>
      </c>
      <c r="V230" s="225">
        <f>ROUND(E230*U230,2)</f>
        <v>2.13</v>
      </c>
      <c r="W230" s="225"/>
      <c r="X230" s="225" t="s">
        <v>137</v>
      </c>
      <c r="Y230" s="225" t="s">
        <v>138</v>
      </c>
      <c r="Z230" s="214"/>
      <c r="AA230" s="214"/>
      <c r="AB230" s="214"/>
      <c r="AC230" s="214"/>
      <c r="AD230" s="214"/>
      <c r="AE230" s="214"/>
      <c r="AF230" s="214"/>
      <c r="AG230" s="214" t="s">
        <v>207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44">
        <v>153</v>
      </c>
      <c r="B231" s="245" t="s">
        <v>498</v>
      </c>
      <c r="C231" s="258" t="s">
        <v>499</v>
      </c>
      <c r="D231" s="246" t="s">
        <v>496</v>
      </c>
      <c r="E231" s="247">
        <v>10</v>
      </c>
      <c r="F231" s="248"/>
      <c r="G231" s="249">
        <f>ROUND(E231*F231,2)</f>
        <v>0</v>
      </c>
      <c r="H231" s="248"/>
      <c r="I231" s="249">
        <f>ROUND(E231*H231,2)</f>
        <v>0</v>
      </c>
      <c r="J231" s="248"/>
      <c r="K231" s="249">
        <f>ROUND(E231*J231,2)</f>
        <v>0</v>
      </c>
      <c r="L231" s="249">
        <v>21</v>
      </c>
      <c r="M231" s="249">
        <f>G231*(1+L231/100)</f>
        <v>0</v>
      </c>
      <c r="N231" s="247">
        <v>6.0000000000000002E-5</v>
      </c>
      <c r="O231" s="247">
        <f>ROUND(E231*N231,2)</f>
        <v>0</v>
      </c>
      <c r="P231" s="247">
        <v>0</v>
      </c>
      <c r="Q231" s="247">
        <f>ROUND(E231*P231,2)</f>
        <v>0</v>
      </c>
      <c r="R231" s="249" t="s">
        <v>497</v>
      </c>
      <c r="S231" s="249" t="s">
        <v>143</v>
      </c>
      <c r="T231" s="250" t="s">
        <v>143</v>
      </c>
      <c r="U231" s="225">
        <v>0.30399999999999999</v>
      </c>
      <c r="V231" s="225">
        <f>ROUND(E231*U231,2)</f>
        <v>3.04</v>
      </c>
      <c r="W231" s="225"/>
      <c r="X231" s="225" t="s">
        <v>137</v>
      </c>
      <c r="Y231" s="225" t="s">
        <v>138</v>
      </c>
      <c r="Z231" s="214"/>
      <c r="AA231" s="214"/>
      <c r="AB231" s="214"/>
      <c r="AC231" s="214"/>
      <c r="AD231" s="214"/>
      <c r="AE231" s="214"/>
      <c r="AF231" s="214"/>
      <c r="AG231" s="214" t="s">
        <v>139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37">
        <v>154</v>
      </c>
      <c r="B232" s="238" t="s">
        <v>500</v>
      </c>
      <c r="C232" s="259" t="s">
        <v>501</v>
      </c>
      <c r="D232" s="239" t="s">
        <v>496</v>
      </c>
      <c r="E232" s="240">
        <v>5</v>
      </c>
      <c r="F232" s="241"/>
      <c r="G232" s="242">
        <f>ROUND(E232*F232,2)</f>
        <v>0</v>
      </c>
      <c r="H232" s="241"/>
      <c r="I232" s="242">
        <f>ROUND(E232*H232,2)</f>
        <v>0</v>
      </c>
      <c r="J232" s="241"/>
      <c r="K232" s="242">
        <f>ROUND(E232*J232,2)</f>
        <v>0</v>
      </c>
      <c r="L232" s="242">
        <v>21</v>
      </c>
      <c r="M232" s="242">
        <f>G232*(1+L232/100)</f>
        <v>0</v>
      </c>
      <c r="N232" s="240">
        <v>1E-3</v>
      </c>
      <c r="O232" s="240">
        <f>ROUND(E232*N232,2)</f>
        <v>0.01</v>
      </c>
      <c r="P232" s="240">
        <v>0</v>
      </c>
      <c r="Q232" s="240">
        <f>ROUND(E232*P232,2)</f>
        <v>0</v>
      </c>
      <c r="R232" s="242" t="s">
        <v>224</v>
      </c>
      <c r="S232" s="242" t="s">
        <v>143</v>
      </c>
      <c r="T232" s="243" t="s">
        <v>143</v>
      </c>
      <c r="U232" s="225">
        <v>0</v>
      </c>
      <c r="V232" s="225">
        <f>ROUND(E232*U232,2)</f>
        <v>0</v>
      </c>
      <c r="W232" s="225"/>
      <c r="X232" s="225" t="s">
        <v>225</v>
      </c>
      <c r="Y232" s="225" t="s">
        <v>138</v>
      </c>
      <c r="Z232" s="214"/>
      <c r="AA232" s="214"/>
      <c r="AB232" s="214"/>
      <c r="AC232" s="214"/>
      <c r="AD232" s="214"/>
      <c r="AE232" s="214"/>
      <c r="AF232" s="214"/>
      <c r="AG232" s="214" t="s">
        <v>226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2" x14ac:dyDescent="0.25">
      <c r="A233" s="221"/>
      <c r="B233" s="222"/>
      <c r="C233" s="260" t="s">
        <v>502</v>
      </c>
      <c r="D233" s="227"/>
      <c r="E233" s="228">
        <v>5</v>
      </c>
      <c r="F233" s="225"/>
      <c r="G233" s="225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25"/>
      <c r="Z233" s="214"/>
      <c r="AA233" s="214"/>
      <c r="AB233" s="214"/>
      <c r="AC233" s="214"/>
      <c r="AD233" s="214"/>
      <c r="AE233" s="214"/>
      <c r="AF233" s="214"/>
      <c r="AG233" s="214" t="s">
        <v>175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37">
        <v>155</v>
      </c>
      <c r="B234" s="238" t="s">
        <v>503</v>
      </c>
      <c r="C234" s="259" t="s">
        <v>504</v>
      </c>
      <c r="D234" s="239" t="s">
        <v>496</v>
      </c>
      <c r="E234" s="240">
        <v>10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21</v>
      </c>
      <c r="M234" s="242">
        <f>G234*(1+L234/100)</f>
        <v>0</v>
      </c>
      <c r="N234" s="240">
        <v>1E-3</v>
      </c>
      <c r="O234" s="240">
        <f>ROUND(E234*N234,2)</f>
        <v>0.01</v>
      </c>
      <c r="P234" s="240">
        <v>0</v>
      </c>
      <c r="Q234" s="240">
        <f>ROUND(E234*P234,2)</f>
        <v>0</v>
      </c>
      <c r="R234" s="242" t="s">
        <v>224</v>
      </c>
      <c r="S234" s="242" t="s">
        <v>143</v>
      </c>
      <c r="T234" s="243" t="s">
        <v>143</v>
      </c>
      <c r="U234" s="225">
        <v>0</v>
      </c>
      <c r="V234" s="225">
        <f>ROUND(E234*U234,2)</f>
        <v>0</v>
      </c>
      <c r="W234" s="225"/>
      <c r="X234" s="225" t="s">
        <v>225</v>
      </c>
      <c r="Y234" s="225" t="s">
        <v>138</v>
      </c>
      <c r="Z234" s="214"/>
      <c r="AA234" s="214"/>
      <c r="AB234" s="214"/>
      <c r="AC234" s="214"/>
      <c r="AD234" s="214"/>
      <c r="AE234" s="214"/>
      <c r="AF234" s="214"/>
      <c r="AG234" s="214" t="s">
        <v>332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2" x14ac:dyDescent="0.25">
      <c r="A235" s="221"/>
      <c r="B235" s="222"/>
      <c r="C235" s="260" t="s">
        <v>505</v>
      </c>
      <c r="D235" s="227"/>
      <c r="E235" s="228">
        <v>10</v>
      </c>
      <c r="F235" s="225"/>
      <c r="G235" s="225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25"/>
      <c r="Z235" s="214"/>
      <c r="AA235" s="214"/>
      <c r="AB235" s="214"/>
      <c r="AC235" s="214"/>
      <c r="AD235" s="214"/>
      <c r="AE235" s="214"/>
      <c r="AF235" s="214"/>
      <c r="AG235" s="214" t="s">
        <v>175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37">
        <v>156</v>
      </c>
      <c r="B236" s="238" t="s">
        <v>506</v>
      </c>
      <c r="C236" s="259" t="s">
        <v>507</v>
      </c>
      <c r="D236" s="239" t="s">
        <v>206</v>
      </c>
      <c r="E236" s="240">
        <v>1.5900000000000001E-2</v>
      </c>
      <c r="F236" s="241"/>
      <c r="G236" s="242">
        <f>ROUND(E236*F236,2)</f>
        <v>0</v>
      </c>
      <c r="H236" s="241"/>
      <c r="I236" s="242">
        <f>ROUND(E236*H236,2)</f>
        <v>0</v>
      </c>
      <c r="J236" s="241"/>
      <c r="K236" s="242">
        <f>ROUND(E236*J236,2)</f>
        <v>0</v>
      </c>
      <c r="L236" s="242">
        <v>21</v>
      </c>
      <c r="M236" s="242">
        <f>G236*(1+L236/100)</f>
        <v>0</v>
      </c>
      <c r="N236" s="240">
        <v>0</v>
      </c>
      <c r="O236" s="240">
        <f>ROUND(E236*N236,2)</f>
        <v>0</v>
      </c>
      <c r="P236" s="240">
        <v>0</v>
      </c>
      <c r="Q236" s="240">
        <f>ROUND(E236*P236,2)</f>
        <v>0</v>
      </c>
      <c r="R236" s="242" t="s">
        <v>497</v>
      </c>
      <c r="S236" s="242" t="s">
        <v>143</v>
      </c>
      <c r="T236" s="243" t="s">
        <v>143</v>
      </c>
      <c r="U236" s="225">
        <v>3.0059999999999998</v>
      </c>
      <c r="V236" s="225">
        <f>ROUND(E236*U236,2)</f>
        <v>0.05</v>
      </c>
      <c r="W236" s="225"/>
      <c r="X236" s="225" t="s">
        <v>238</v>
      </c>
      <c r="Y236" s="225" t="s">
        <v>138</v>
      </c>
      <c r="Z236" s="214"/>
      <c r="AA236" s="214"/>
      <c r="AB236" s="214"/>
      <c r="AC236" s="214"/>
      <c r="AD236" s="214"/>
      <c r="AE236" s="214"/>
      <c r="AF236" s="214"/>
      <c r="AG236" s="214" t="s">
        <v>239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2" x14ac:dyDescent="0.25">
      <c r="A237" s="221"/>
      <c r="B237" s="222"/>
      <c r="C237" s="261" t="s">
        <v>240</v>
      </c>
      <c r="D237" s="251"/>
      <c r="E237" s="251"/>
      <c r="F237" s="251"/>
      <c r="G237" s="251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25"/>
      <c r="Z237" s="214"/>
      <c r="AA237" s="214"/>
      <c r="AB237" s="214"/>
      <c r="AC237" s="214"/>
      <c r="AD237" s="214"/>
      <c r="AE237" s="214"/>
      <c r="AF237" s="214"/>
      <c r="AG237" s="214" t="s">
        <v>209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x14ac:dyDescent="0.25">
      <c r="A238" s="230" t="s">
        <v>130</v>
      </c>
      <c r="B238" s="231" t="s">
        <v>95</v>
      </c>
      <c r="C238" s="257" t="s">
        <v>96</v>
      </c>
      <c r="D238" s="232"/>
      <c r="E238" s="233"/>
      <c r="F238" s="234"/>
      <c r="G238" s="234">
        <f>SUMIF(AG239:AG242,"&lt;&gt;NOR",G239:G242)</f>
        <v>0</v>
      </c>
      <c r="H238" s="234"/>
      <c r="I238" s="234">
        <f>SUM(I239:I242)</f>
        <v>0</v>
      </c>
      <c r="J238" s="234"/>
      <c r="K238" s="234">
        <f>SUM(K239:K242)</f>
        <v>0</v>
      </c>
      <c r="L238" s="234"/>
      <c r="M238" s="234">
        <f>SUM(M239:M242)</f>
        <v>0</v>
      </c>
      <c r="N238" s="233"/>
      <c r="O238" s="233">
        <f>SUM(O239:O242)</f>
        <v>0</v>
      </c>
      <c r="P238" s="233"/>
      <c r="Q238" s="233">
        <f>SUM(Q239:Q242)</f>
        <v>0</v>
      </c>
      <c r="R238" s="234"/>
      <c r="S238" s="234"/>
      <c r="T238" s="235"/>
      <c r="U238" s="229"/>
      <c r="V238" s="229">
        <f>SUM(V239:V242)</f>
        <v>2.0299999999999998</v>
      </c>
      <c r="W238" s="229"/>
      <c r="X238" s="229"/>
      <c r="Y238" s="229"/>
      <c r="AG238" t="s">
        <v>131</v>
      </c>
    </row>
    <row r="239" spans="1:60" ht="20.399999999999999" outlineLevel="1" x14ac:dyDescent="0.25">
      <c r="A239" s="237">
        <v>157</v>
      </c>
      <c r="B239" s="238" t="s">
        <v>508</v>
      </c>
      <c r="C239" s="259" t="s">
        <v>509</v>
      </c>
      <c r="D239" s="239" t="s">
        <v>170</v>
      </c>
      <c r="E239" s="240">
        <v>10</v>
      </c>
      <c r="F239" s="241"/>
      <c r="G239" s="242">
        <f>ROUND(E239*F239,2)</f>
        <v>0</v>
      </c>
      <c r="H239" s="241"/>
      <c r="I239" s="242">
        <f>ROUND(E239*H239,2)</f>
        <v>0</v>
      </c>
      <c r="J239" s="241"/>
      <c r="K239" s="242">
        <f>ROUND(E239*J239,2)</f>
        <v>0</v>
      </c>
      <c r="L239" s="242">
        <v>21</v>
      </c>
      <c r="M239" s="242">
        <f>G239*(1+L239/100)</f>
        <v>0</v>
      </c>
      <c r="N239" s="240">
        <v>9.0000000000000006E-5</v>
      </c>
      <c r="O239" s="240">
        <f>ROUND(E239*N239,2)</f>
        <v>0</v>
      </c>
      <c r="P239" s="240">
        <v>0</v>
      </c>
      <c r="Q239" s="240">
        <f>ROUND(E239*P239,2)</f>
        <v>0</v>
      </c>
      <c r="R239" s="242" t="s">
        <v>510</v>
      </c>
      <c r="S239" s="242" t="s">
        <v>143</v>
      </c>
      <c r="T239" s="243" t="s">
        <v>143</v>
      </c>
      <c r="U239" s="225">
        <v>0.11600000000000001</v>
      </c>
      <c r="V239" s="225">
        <f>ROUND(E239*U239,2)</f>
        <v>1.1599999999999999</v>
      </c>
      <c r="W239" s="225"/>
      <c r="X239" s="225" t="s">
        <v>137</v>
      </c>
      <c r="Y239" s="225" t="s">
        <v>138</v>
      </c>
      <c r="Z239" s="214"/>
      <c r="AA239" s="214"/>
      <c r="AB239" s="214"/>
      <c r="AC239" s="214"/>
      <c r="AD239" s="214"/>
      <c r="AE239" s="214"/>
      <c r="AF239" s="214"/>
      <c r="AG239" s="214" t="s">
        <v>139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2" x14ac:dyDescent="0.25">
      <c r="A240" s="221"/>
      <c r="B240" s="222"/>
      <c r="C240" s="261" t="s">
        <v>511</v>
      </c>
      <c r="D240" s="251"/>
      <c r="E240" s="251"/>
      <c r="F240" s="251"/>
      <c r="G240" s="251"/>
      <c r="H240" s="225"/>
      <c r="I240" s="225"/>
      <c r="J240" s="225"/>
      <c r="K240" s="225"/>
      <c r="L240" s="225"/>
      <c r="M240" s="225"/>
      <c r="N240" s="224"/>
      <c r="O240" s="224"/>
      <c r="P240" s="224"/>
      <c r="Q240" s="224"/>
      <c r="R240" s="225"/>
      <c r="S240" s="225"/>
      <c r="T240" s="225"/>
      <c r="U240" s="225"/>
      <c r="V240" s="225"/>
      <c r="W240" s="225"/>
      <c r="X240" s="225"/>
      <c r="Y240" s="225"/>
      <c r="Z240" s="214"/>
      <c r="AA240" s="214"/>
      <c r="AB240" s="214"/>
      <c r="AC240" s="214"/>
      <c r="AD240" s="214"/>
      <c r="AE240" s="214"/>
      <c r="AF240" s="214"/>
      <c r="AG240" s="214" t="s">
        <v>209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2" x14ac:dyDescent="0.25">
      <c r="A241" s="221"/>
      <c r="B241" s="222"/>
      <c r="C241" s="260" t="s">
        <v>512</v>
      </c>
      <c r="D241" s="227"/>
      <c r="E241" s="228">
        <v>10</v>
      </c>
      <c r="F241" s="225"/>
      <c r="G241" s="225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25"/>
      <c r="Z241" s="214"/>
      <c r="AA241" s="214"/>
      <c r="AB241" s="214"/>
      <c r="AC241" s="214"/>
      <c r="AD241" s="214"/>
      <c r="AE241" s="214"/>
      <c r="AF241" s="214"/>
      <c r="AG241" s="214" t="s">
        <v>175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44">
        <v>158</v>
      </c>
      <c r="B242" s="245" t="s">
        <v>513</v>
      </c>
      <c r="C242" s="258" t="s">
        <v>514</v>
      </c>
      <c r="D242" s="246" t="s">
        <v>515</v>
      </c>
      <c r="E242" s="247">
        <v>2</v>
      </c>
      <c r="F242" s="248"/>
      <c r="G242" s="249">
        <f>ROUND(E242*F242,2)</f>
        <v>0</v>
      </c>
      <c r="H242" s="248"/>
      <c r="I242" s="249">
        <f>ROUND(E242*H242,2)</f>
        <v>0</v>
      </c>
      <c r="J242" s="248"/>
      <c r="K242" s="249">
        <f>ROUND(E242*J242,2)</f>
        <v>0</v>
      </c>
      <c r="L242" s="249">
        <v>21</v>
      </c>
      <c r="M242" s="249">
        <f>G242*(1+L242/100)</f>
        <v>0</v>
      </c>
      <c r="N242" s="247">
        <v>3.2000000000000003E-4</v>
      </c>
      <c r="O242" s="247">
        <f>ROUND(E242*N242,2)</f>
        <v>0</v>
      </c>
      <c r="P242" s="247">
        <v>0</v>
      </c>
      <c r="Q242" s="247">
        <f>ROUND(E242*P242,2)</f>
        <v>0</v>
      </c>
      <c r="R242" s="249" t="s">
        <v>516</v>
      </c>
      <c r="S242" s="249" t="s">
        <v>143</v>
      </c>
      <c r="T242" s="250" t="s">
        <v>143</v>
      </c>
      <c r="U242" s="225">
        <v>0.43675000000000003</v>
      </c>
      <c r="V242" s="225">
        <f>ROUND(E242*U242,2)</f>
        <v>0.87</v>
      </c>
      <c r="W242" s="225"/>
      <c r="X242" s="225" t="s">
        <v>517</v>
      </c>
      <c r="Y242" s="225" t="s">
        <v>138</v>
      </c>
      <c r="Z242" s="214"/>
      <c r="AA242" s="214"/>
      <c r="AB242" s="214"/>
      <c r="AC242" s="214"/>
      <c r="AD242" s="214"/>
      <c r="AE242" s="214"/>
      <c r="AF242" s="214"/>
      <c r="AG242" s="214" t="s">
        <v>518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x14ac:dyDescent="0.25">
      <c r="A243" s="230" t="s">
        <v>130</v>
      </c>
      <c r="B243" s="231" t="s">
        <v>97</v>
      </c>
      <c r="C243" s="257" t="s">
        <v>98</v>
      </c>
      <c r="D243" s="232"/>
      <c r="E243" s="233"/>
      <c r="F243" s="234"/>
      <c r="G243" s="234">
        <f>SUMIF(AG244:AG254,"&lt;&gt;NOR",G244:G254)</f>
        <v>0</v>
      </c>
      <c r="H243" s="234"/>
      <c r="I243" s="234">
        <f>SUM(I244:I254)</f>
        <v>0</v>
      </c>
      <c r="J243" s="234"/>
      <c r="K243" s="234">
        <f>SUM(K244:K254)</f>
        <v>0</v>
      </c>
      <c r="L243" s="234"/>
      <c r="M243" s="234">
        <f>SUM(M244:M254)</f>
        <v>0</v>
      </c>
      <c r="N243" s="233"/>
      <c r="O243" s="233">
        <f>SUM(O244:O254)</f>
        <v>0.38</v>
      </c>
      <c r="P243" s="233"/>
      <c r="Q243" s="233">
        <f>SUM(Q244:Q254)</f>
        <v>0</v>
      </c>
      <c r="R243" s="234"/>
      <c r="S243" s="234"/>
      <c r="T243" s="235"/>
      <c r="U243" s="229"/>
      <c r="V243" s="229">
        <f>SUM(V244:V254)</f>
        <v>185.42</v>
      </c>
      <c r="W243" s="229"/>
      <c r="X243" s="229"/>
      <c r="Y243" s="229"/>
      <c r="AG243" t="s">
        <v>131</v>
      </c>
    </row>
    <row r="244" spans="1:60" outlineLevel="1" x14ac:dyDescent="0.25">
      <c r="A244" s="244">
        <v>159</v>
      </c>
      <c r="B244" s="245" t="s">
        <v>519</v>
      </c>
      <c r="C244" s="258" t="s">
        <v>520</v>
      </c>
      <c r="D244" s="246" t="s">
        <v>521</v>
      </c>
      <c r="E244" s="247">
        <v>1</v>
      </c>
      <c r="F244" s="248"/>
      <c r="G244" s="249">
        <f>ROUND(E244*F244,2)</f>
        <v>0</v>
      </c>
      <c r="H244" s="248"/>
      <c r="I244" s="249">
        <f>ROUND(E244*H244,2)</f>
        <v>0</v>
      </c>
      <c r="J244" s="248"/>
      <c r="K244" s="249">
        <f>ROUND(E244*J244,2)</f>
        <v>0</v>
      </c>
      <c r="L244" s="249">
        <v>21</v>
      </c>
      <c r="M244" s="249">
        <f>G244*(1+L244/100)</f>
        <v>0</v>
      </c>
      <c r="N244" s="247">
        <v>2.7E-4</v>
      </c>
      <c r="O244" s="247">
        <f>ROUND(E244*N244,2)</f>
        <v>0</v>
      </c>
      <c r="P244" s="247">
        <v>0</v>
      </c>
      <c r="Q244" s="247">
        <f>ROUND(E244*P244,2)</f>
        <v>0</v>
      </c>
      <c r="R244" s="249"/>
      <c r="S244" s="249" t="s">
        <v>135</v>
      </c>
      <c r="T244" s="250" t="s">
        <v>136</v>
      </c>
      <c r="U244" s="225">
        <v>0.35</v>
      </c>
      <c r="V244" s="225">
        <f>ROUND(E244*U244,2)</f>
        <v>0.35</v>
      </c>
      <c r="W244" s="225"/>
      <c r="X244" s="225" t="s">
        <v>137</v>
      </c>
      <c r="Y244" s="225" t="s">
        <v>138</v>
      </c>
      <c r="Z244" s="214"/>
      <c r="AA244" s="214"/>
      <c r="AB244" s="214"/>
      <c r="AC244" s="214"/>
      <c r="AD244" s="214"/>
      <c r="AE244" s="214"/>
      <c r="AF244" s="214"/>
      <c r="AG244" s="214" t="s">
        <v>139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ht="20.399999999999999" outlineLevel="1" x14ac:dyDescent="0.25">
      <c r="A245" s="244">
        <v>160</v>
      </c>
      <c r="B245" s="245" t="s">
        <v>522</v>
      </c>
      <c r="C245" s="258" t="s">
        <v>523</v>
      </c>
      <c r="D245" s="246" t="s">
        <v>170</v>
      </c>
      <c r="E245" s="247">
        <v>60</v>
      </c>
      <c r="F245" s="248"/>
      <c r="G245" s="249">
        <f>ROUND(E245*F245,2)</f>
        <v>0</v>
      </c>
      <c r="H245" s="248"/>
      <c r="I245" s="249">
        <f>ROUND(E245*H245,2)</f>
        <v>0</v>
      </c>
      <c r="J245" s="248"/>
      <c r="K245" s="249">
        <f>ROUND(E245*J245,2)</f>
        <v>0</v>
      </c>
      <c r="L245" s="249">
        <v>21</v>
      </c>
      <c r="M245" s="249">
        <f>G245*(1+L245/100)</f>
        <v>0</v>
      </c>
      <c r="N245" s="247">
        <v>6.9999999999999994E-5</v>
      </c>
      <c r="O245" s="247">
        <f>ROUND(E245*N245,2)</f>
        <v>0</v>
      </c>
      <c r="P245" s="247">
        <v>0</v>
      </c>
      <c r="Q245" s="247">
        <f>ROUND(E245*P245,2)</f>
        <v>0</v>
      </c>
      <c r="R245" s="249" t="s">
        <v>524</v>
      </c>
      <c r="S245" s="249" t="s">
        <v>143</v>
      </c>
      <c r="T245" s="250" t="s">
        <v>143</v>
      </c>
      <c r="U245" s="225">
        <v>8.0170000000000005E-2</v>
      </c>
      <c r="V245" s="225">
        <f>ROUND(E245*U245,2)</f>
        <v>4.8099999999999996</v>
      </c>
      <c r="W245" s="225"/>
      <c r="X245" s="225" t="s">
        <v>137</v>
      </c>
      <c r="Y245" s="225" t="s">
        <v>138</v>
      </c>
      <c r="Z245" s="214"/>
      <c r="AA245" s="214"/>
      <c r="AB245" s="214"/>
      <c r="AC245" s="214"/>
      <c r="AD245" s="214"/>
      <c r="AE245" s="214"/>
      <c r="AF245" s="214"/>
      <c r="AG245" s="214" t="s">
        <v>139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44">
        <v>161</v>
      </c>
      <c r="B246" s="245" t="s">
        <v>525</v>
      </c>
      <c r="C246" s="258" t="s">
        <v>526</v>
      </c>
      <c r="D246" s="246" t="s">
        <v>170</v>
      </c>
      <c r="E246" s="247">
        <v>1650</v>
      </c>
      <c r="F246" s="248"/>
      <c r="G246" s="249">
        <f>ROUND(E246*F246,2)</f>
        <v>0</v>
      </c>
      <c r="H246" s="248"/>
      <c r="I246" s="249">
        <f>ROUND(E246*H246,2)</f>
        <v>0</v>
      </c>
      <c r="J246" s="248"/>
      <c r="K246" s="249">
        <f>ROUND(E246*J246,2)</f>
        <v>0</v>
      </c>
      <c r="L246" s="249">
        <v>21</v>
      </c>
      <c r="M246" s="249">
        <f>G246*(1+L246/100)</f>
        <v>0</v>
      </c>
      <c r="N246" s="247">
        <v>1.6000000000000001E-4</v>
      </c>
      <c r="O246" s="247">
        <f>ROUND(E246*N246,2)</f>
        <v>0.26</v>
      </c>
      <c r="P246" s="247">
        <v>0</v>
      </c>
      <c r="Q246" s="247">
        <f>ROUND(E246*P246,2)</f>
        <v>0</v>
      </c>
      <c r="R246" s="249" t="s">
        <v>524</v>
      </c>
      <c r="S246" s="249" t="s">
        <v>143</v>
      </c>
      <c r="T246" s="250" t="s">
        <v>143</v>
      </c>
      <c r="U246" s="225">
        <v>9.955E-2</v>
      </c>
      <c r="V246" s="225">
        <f>ROUND(E246*U246,2)</f>
        <v>164.26</v>
      </c>
      <c r="W246" s="225"/>
      <c r="X246" s="225" t="s">
        <v>137</v>
      </c>
      <c r="Y246" s="225" t="s">
        <v>138</v>
      </c>
      <c r="Z246" s="214"/>
      <c r="AA246" s="214"/>
      <c r="AB246" s="214"/>
      <c r="AC246" s="214"/>
      <c r="AD246" s="214"/>
      <c r="AE246" s="214"/>
      <c r="AF246" s="214"/>
      <c r="AG246" s="214" t="s">
        <v>139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44">
        <v>162</v>
      </c>
      <c r="B247" s="245" t="s">
        <v>527</v>
      </c>
      <c r="C247" s="258" t="s">
        <v>528</v>
      </c>
      <c r="D247" s="246" t="s">
        <v>134</v>
      </c>
      <c r="E247" s="247">
        <v>1</v>
      </c>
      <c r="F247" s="248"/>
      <c r="G247" s="249">
        <f>ROUND(E247*F247,2)</f>
        <v>0</v>
      </c>
      <c r="H247" s="248"/>
      <c r="I247" s="249">
        <f>ROUND(E247*H247,2)</f>
        <v>0</v>
      </c>
      <c r="J247" s="248"/>
      <c r="K247" s="249">
        <f>ROUND(E247*J247,2)</f>
        <v>0</v>
      </c>
      <c r="L247" s="249">
        <v>21</v>
      </c>
      <c r="M247" s="249">
        <f>G247*(1+L247/100)</f>
        <v>0</v>
      </c>
      <c r="N247" s="247">
        <v>0</v>
      </c>
      <c r="O247" s="247">
        <f>ROUND(E247*N247,2)</f>
        <v>0</v>
      </c>
      <c r="P247" s="247">
        <v>0</v>
      </c>
      <c r="Q247" s="247">
        <f>ROUND(E247*P247,2)</f>
        <v>0</v>
      </c>
      <c r="R247" s="249"/>
      <c r="S247" s="249" t="s">
        <v>135</v>
      </c>
      <c r="T247" s="250" t="s">
        <v>136</v>
      </c>
      <c r="U247" s="225">
        <v>0</v>
      </c>
      <c r="V247" s="225">
        <f>ROUND(E247*U247,2)</f>
        <v>0</v>
      </c>
      <c r="W247" s="225"/>
      <c r="X247" s="225" t="s">
        <v>137</v>
      </c>
      <c r="Y247" s="225" t="s">
        <v>138</v>
      </c>
      <c r="Z247" s="214"/>
      <c r="AA247" s="214"/>
      <c r="AB247" s="214"/>
      <c r="AC247" s="214"/>
      <c r="AD247" s="214"/>
      <c r="AE247" s="214"/>
      <c r="AF247" s="214"/>
      <c r="AG247" s="214" t="s">
        <v>139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44">
        <v>163</v>
      </c>
      <c r="B248" s="245" t="s">
        <v>529</v>
      </c>
      <c r="C248" s="258" t="s">
        <v>530</v>
      </c>
      <c r="D248" s="246" t="s">
        <v>134</v>
      </c>
      <c r="E248" s="247">
        <v>1</v>
      </c>
      <c r="F248" s="248"/>
      <c r="G248" s="249">
        <f>ROUND(E248*F248,2)</f>
        <v>0</v>
      </c>
      <c r="H248" s="248"/>
      <c r="I248" s="249">
        <f>ROUND(E248*H248,2)</f>
        <v>0</v>
      </c>
      <c r="J248" s="248"/>
      <c r="K248" s="249">
        <f>ROUND(E248*J248,2)</f>
        <v>0</v>
      </c>
      <c r="L248" s="249">
        <v>21</v>
      </c>
      <c r="M248" s="249">
        <f>G248*(1+L248/100)</f>
        <v>0</v>
      </c>
      <c r="N248" s="247">
        <v>0</v>
      </c>
      <c r="O248" s="247">
        <f>ROUND(E248*N248,2)</f>
        <v>0</v>
      </c>
      <c r="P248" s="247">
        <v>0</v>
      </c>
      <c r="Q248" s="247">
        <f>ROUND(E248*P248,2)</f>
        <v>0</v>
      </c>
      <c r="R248" s="249"/>
      <c r="S248" s="249" t="s">
        <v>135</v>
      </c>
      <c r="T248" s="250" t="s">
        <v>136</v>
      </c>
      <c r="U248" s="225">
        <v>0</v>
      </c>
      <c r="V248" s="225">
        <f>ROUND(E248*U248,2)</f>
        <v>0</v>
      </c>
      <c r="W248" s="225"/>
      <c r="X248" s="225" t="s">
        <v>137</v>
      </c>
      <c r="Y248" s="225" t="s">
        <v>138</v>
      </c>
      <c r="Z248" s="214"/>
      <c r="AA248" s="214"/>
      <c r="AB248" s="214"/>
      <c r="AC248" s="214"/>
      <c r="AD248" s="214"/>
      <c r="AE248" s="214"/>
      <c r="AF248" s="214"/>
      <c r="AG248" s="214" t="s">
        <v>139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44">
        <v>164</v>
      </c>
      <c r="B249" s="245" t="s">
        <v>531</v>
      </c>
      <c r="C249" s="258" t="s">
        <v>532</v>
      </c>
      <c r="D249" s="246" t="s">
        <v>134</v>
      </c>
      <c r="E249" s="247">
        <v>145</v>
      </c>
      <c r="F249" s="248"/>
      <c r="G249" s="249">
        <f>ROUND(E249*F249,2)</f>
        <v>0</v>
      </c>
      <c r="H249" s="248"/>
      <c r="I249" s="249">
        <f>ROUND(E249*H249,2)</f>
        <v>0</v>
      </c>
      <c r="J249" s="248"/>
      <c r="K249" s="249">
        <f>ROUND(E249*J249,2)</f>
        <v>0</v>
      </c>
      <c r="L249" s="249">
        <v>21</v>
      </c>
      <c r="M249" s="249">
        <f>G249*(1+L249/100)</f>
        <v>0</v>
      </c>
      <c r="N249" s="247">
        <v>1E-4</v>
      </c>
      <c r="O249" s="247">
        <f>ROUND(E249*N249,2)</f>
        <v>0.01</v>
      </c>
      <c r="P249" s="247">
        <v>0</v>
      </c>
      <c r="Q249" s="247">
        <f>ROUND(E249*P249,2)</f>
        <v>0</v>
      </c>
      <c r="R249" s="249"/>
      <c r="S249" s="249" t="s">
        <v>135</v>
      </c>
      <c r="T249" s="250" t="s">
        <v>136</v>
      </c>
      <c r="U249" s="225">
        <v>0</v>
      </c>
      <c r="V249" s="225">
        <f>ROUND(E249*U249,2)</f>
        <v>0</v>
      </c>
      <c r="W249" s="225"/>
      <c r="X249" s="225" t="s">
        <v>137</v>
      </c>
      <c r="Y249" s="225" t="s">
        <v>138</v>
      </c>
      <c r="Z249" s="214"/>
      <c r="AA249" s="214"/>
      <c r="AB249" s="214"/>
      <c r="AC249" s="214"/>
      <c r="AD249" s="214"/>
      <c r="AE249" s="214"/>
      <c r="AF249" s="214"/>
      <c r="AG249" s="214" t="s">
        <v>139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44">
        <v>165</v>
      </c>
      <c r="B250" s="245" t="s">
        <v>533</v>
      </c>
      <c r="C250" s="258" t="s">
        <v>534</v>
      </c>
      <c r="D250" s="246" t="s">
        <v>134</v>
      </c>
      <c r="E250" s="247">
        <v>25</v>
      </c>
      <c r="F250" s="248"/>
      <c r="G250" s="249">
        <f>ROUND(E250*F250,2)</f>
        <v>0</v>
      </c>
      <c r="H250" s="248"/>
      <c r="I250" s="249">
        <f>ROUND(E250*H250,2)</f>
        <v>0</v>
      </c>
      <c r="J250" s="248"/>
      <c r="K250" s="249">
        <f>ROUND(E250*J250,2)</f>
        <v>0</v>
      </c>
      <c r="L250" s="249">
        <v>21</v>
      </c>
      <c r="M250" s="249">
        <f>G250*(1+L250/100)</f>
        <v>0</v>
      </c>
      <c r="N250" s="247">
        <v>0</v>
      </c>
      <c r="O250" s="247">
        <f>ROUND(E250*N250,2)</f>
        <v>0</v>
      </c>
      <c r="P250" s="247">
        <v>0</v>
      </c>
      <c r="Q250" s="247">
        <f>ROUND(E250*P250,2)</f>
        <v>0</v>
      </c>
      <c r="R250" s="249"/>
      <c r="S250" s="249" t="s">
        <v>135</v>
      </c>
      <c r="T250" s="250" t="s">
        <v>136</v>
      </c>
      <c r="U250" s="225">
        <v>0</v>
      </c>
      <c r="V250" s="225">
        <f>ROUND(E250*U250,2)</f>
        <v>0</v>
      </c>
      <c r="W250" s="225"/>
      <c r="X250" s="225" t="s">
        <v>137</v>
      </c>
      <c r="Y250" s="225" t="s">
        <v>138</v>
      </c>
      <c r="Z250" s="214"/>
      <c r="AA250" s="214"/>
      <c r="AB250" s="214"/>
      <c r="AC250" s="214"/>
      <c r="AD250" s="214"/>
      <c r="AE250" s="214"/>
      <c r="AF250" s="214"/>
      <c r="AG250" s="214" t="s">
        <v>139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44">
        <v>166</v>
      </c>
      <c r="B251" s="245" t="s">
        <v>535</v>
      </c>
      <c r="C251" s="258" t="s">
        <v>536</v>
      </c>
      <c r="D251" s="246" t="s">
        <v>170</v>
      </c>
      <c r="E251" s="247">
        <v>500</v>
      </c>
      <c r="F251" s="248"/>
      <c r="G251" s="249">
        <f>ROUND(E251*F251,2)</f>
        <v>0</v>
      </c>
      <c r="H251" s="248"/>
      <c r="I251" s="249">
        <f>ROUND(E251*H251,2)</f>
        <v>0</v>
      </c>
      <c r="J251" s="248"/>
      <c r="K251" s="249">
        <f>ROUND(E251*J251,2)</f>
        <v>0</v>
      </c>
      <c r="L251" s="249">
        <v>21</v>
      </c>
      <c r="M251" s="249">
        <f>G251*(1+L251/100)</f>
        <v>0</v>
      </c>
      <c r="N251" s="247">
        <v>0</v>
      </c>
      <c r="O251" s="247">
        <f>ROUND(E251*N251,2)</f>
        <v>0</v>
      </c>
      <c r="P251" s="247">
        <v>0</v>
      </c>
      <c r="Q251" s="247">
        <f>ROUND(E251*P251,2)</f>
        <v>0</v>
      </c>
      <c r="R251" s="249"/>
      <c r="S251" s="249" t="s">
        <v>135</v>
      </c>
      <c r="T251" s="250" t="s">
        <v>136</v>
      </c>
      <c r="U251" s="225">
        <v>0</v>
      </c>
      <c r="V251" s="225">
        <f>ROUND(E251*U251,2)</f>
        <v>0</v>
      </c>
      <c r="W251" s="225"/>
      <c r="X251" s="225" t="s">
        <v>137</v>
      </c>
      <c r="Y251" s="225" t="s">
        <v>138</v>
      </c>
      <c r="Z251" s="214"/>
      <c r="AA251" s="214"/>
      <c r="AB251" s="214"/>
      <c r="AC251" s="214"/>
      <c r="AD251" s="214"/>
      <c r="AE251" s="214"/>
      <c r="AF251" s="214"/>
      <c r="AG251" s="214" t="s">
        <v>139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44">
        <v>167</v>
      </c>
      <c r="B252" s="245" t="s">
        <v>537</v>
      </c>
      <c r="C252" s="258" t="s">
        <v>538</v>
      </c>
      <c r="D252" s="246" t="s">
        <v>170</v>
      </c>
      <c r="E252" s="247">
        <v>700</v>
      </c>
      <c r="F252" s="248"/>
      <c r="G252" s="249">
        <f>ROUND(E252*F252,2)</f>
        <v>0</v>
      </c>
      <c r="H252" s="248"/>
      <c r="I252" s="249">
        <f>ROUND(E252*H252,2)</f>
        <v>0</v>
      </c>
      <c r="J252" s="248"/>
      <c r="K252" s="249">
        <f>ROUND(E252*J252,2)</f>
        <v>0</v>
      </c>
      <c r="L252" s="249">
        <v>21</v>
      </c>
      <c r="M252" s="249">
        <f>G252*(1+L252/100)</f>
        <v>0</v>
      </c>
      <c r="N252" s="247">
        <v>1.4999999999999999E-4</v>
      </c>
      <c r="O252" s="247">
        <f>ROUND(E252*N252,2)</f>
        <v>0.11</v>
      </c>
      <c r="P252" s="247">
        <v>0</v>
      </c>
      <c r="Q252" s="247">
        <f>ROUND(E252*P252,2)</f>
        <v>0</v>
      </c>
      <c r="R252" s="249"/>
      <c r="S252" s="249" t="s">
        <v>135</v>
      </c>
      <c r="T252" s="250" t="s">
        <v>136</v>
      </c>
      <c r="U252" s="225">
        <v>0</v>
      </c>
      <c r="V252" s="225">
        <f>ROUND(E252*U252,2)</f>
        <v>0</v>
      </c>
      <c r="W252" s="225"/>
      <c r="X252" s="225" t="s">
        <v>137</v>
      </c>
      <c r="Y252" s="225" t="s">
        <v>138</v>
      </c>
      <c r="Z252" s="214"/>
      <c r="AA252" s="214"/>
      <c r="AB252" s="214"/>
      <c r="AC252" s="214"/>
      <c r="AD252" s="214"/>
      <c r="AE252" s="214"/>
      <c r="AF252" s="214"/>
      <c r="AG252" s="214" t="s">
        <v>139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44">
        <v>168</v>
      </c>
      <c r="B253" s="245" t="s">
        <v>539</v>
      </c>
      <c r="C253" s="258" t="s">
        <v>540</v>
      </c>
      <c r="D253" s="246" t="s">
        <v>134</v>
      </c>
      <c r="E253" s="247">
        <v>1</v>
      </c>
      <c r="F253" s="248"/>
      <c r="G253" s="249">
        <f>ROUND(E253*F253,2)</f>
        <v>0</v>
      </c>
      <c r="H253" s="248"/>
      <c r="I253" s="249">
        <f>ROUND(E253*H253,2)</f>
        <v>0</v>
      </c>
      <c r="J253" s="248"/>
      <c r="K253" s="249">
        <f>ROUND(E253*J253,2)</f>
        <v>0</v>
      </c>
      <c r="L253" s="249">
        <v>21</v>
      </c>
      <c r="M253" s="249">
        <f>G253*(1+L253/100)</f>
        <v>0</v>
      </c>
      <c r="N253" s="247">
        <v>0</v>
      </c>
      <c r="O253" s="247">
        <f>ROUND(E253*N253,2)</f>
        <v>0</v>
      </c>
      <c r="P253" s="247">
        <v>0</v>
      </c>
      <c r="Q253" s="247">
        <f>ROUND(E253*P253,2)</f>
        <v>0</v>
      </c>
      <c r="R253" s="249"/>
      <c r="S253" s="249" t="s">
        <v>143</v>
      </c>
      <c r="T253" s="250" t="s">
        <v>143</v>
      </c>
      <c r="U253" s="225">
        <v>16</v>
      </c>
      <c r="V253" s="225">
        <f>ROUND(E253*U253,2)</f>
        <v>16</v>
      </c>
      <c r="W253" s="225"/>
      <c r="X253" s="225" t="s">
        <v>137</v>
      </c>
      <c r="Y253" s="225" t="s">
        <v>138</v>
      </c>
      <c r="Z253" s="214"/>
      <c r="AA253" s="214"/>
      <c r="AB253" s="214"/>
      <c r="AC253" s="214"/>
      <c r="AD253" s="214"/>
      <c r="AE253" s="214"/>
      <c r="AF253" s="214"/>
      <c r="AG253" s="214" t="s">
        <v>139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44">
        <v>169</v>
      </c>
      <c r="B254" s="245" t="s">
        <v>541</v>
      </c>
      <c r="C254" s="258" t="s">
        <v>542</v>
      </c>
      <c r="D254" s="246" t="s">
        <v>134</v>
      </c>
      <c r="E254" s="247">
        <v>1</v>
      </c>
      <c r="F254" s="248"/>
      <c r="G254" s="249">
        <f>ROUND(E254*F254,2)</f>
        <v>0</v>
      </c>
      <c r="H254" s="248"/>
      <c r="I254" s="249">
        <f>ROUND(E254*H254,2)</f>
        <v>0</v>
      </c>
      <c r="J254" s="248"/>
      <c r="K254" s="249">
        <f>ROUND(E254*J254,2)</f>
        <v>0</v>
      </c>
      <c r="L254" s="249">
        <v>21</v>
      </c>
      <c r="M254" s="249">
        <f>G254*(1+L254/100)</f>
        <v>0</v>
      </c>
      <c r="N254" s="247">
        <v>0</v>
      </c>
      <c r="O254" s="247">
        <f>ROUND(E254*N254,2)</f>
        <v>0</v>
      </c>
      <c r="P254" s="247">
        <v>0</v>
      </c>
      <c r="Q254" s="247">
        <f>ROUND(E254*P254,2)</f>
        <v>0</v>
      </c>
      <c r="R254" s="249"/>
      <c r="S254" s="249" t="s">
        <v>135</v>
      </c>
      <c r="T254" s="250" t="s">
        <v>136</v>
      </c>
      <c r="U254" s="225">
        <v>0</v>
      </c>
      <c r="V254" s="225">
        <f>ROUND(E254*U254,2)</f>
        <v>0</v>
      </c>
      <c r="W254" s="225"/>
      <c r="X254" s="225" t="s">
        <v>225</v>
      </c>
      <c r="Y254" s="225" t="s">
        <v>138</v>
      </c>
      <c r="Z254" s="214"/>
      <c r="AA254" s="214"/>
      <c r="AB254" s="214"/>
      <c r="AC254" s="214"/>
      <c r="AD254" s="214"/>
      <c r="AE254" s="214"/>
      <c r="AF254" s="214"/>
      <c r="AG254" s="214" t="s">
        <v>226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x14ac:dyDescent="0.25">
      <c r="A255" s="230" t="s">
        <v>130</v>
      </c>
      <c r="B255" s="231" t="s">
        <v>99</v>
      </c>
      <c r="C255" s="257" t="s">
        <v>100</v>
      </c>
      <c r="D255" s="232"/>
      <c r="E255" s="233"/>
      <c r="F255" s="234"/>
      <c r="G255" s="234">
        <f>SUMIF(AG256:AG258,"&lt;&gt;NOR",G256:G258)</f>
        <v>0</v>
      </c>
      <c r="H255" s="234"/>
      <c r="I255" s="234">
        <f>SUM(I256:I258)</f>
        <v>0</v>
      </c>
      <c r="J255" s="234"/>
      <c r="K255" s="234">
        <f>SUM(K256:K258)</f>
        <v>0</v>
      </c>
      <c r="L255" s="234"/>
      <c r="M255" s="234">
        <f>SUM(M256:M258)</f>
        <v>0</v>
      </c>
      <c r="N255" s="233"/>
      <c r="O255" s="233">
        <f>SUM(O256:O258)</f>
        <v>0</v>
      </c>
      <c r="P255" s="233"/>
      <c r="Q255" s="233">
        <f>SUM(Q256:Q258)</f>
        <v>0</v>
      </c>
      <c r="R255" s="234"/>
      <c r="S255" s="234"/>
      <c r="T255" s="235"/>
      <c r="U255" s="229"/>
      <c r="V255" s="229">
        <f>SUM(V256:V258)</f>
        <v>0</v>
      </c>
      <c r="W255" s="229"/>
      <c r="X255" s="229"/>
      <c r="Y255" s="229"/>
      <c r="AG255" t="s">
        <v>131</v>
      </c>
    </row>
    <row r="256" spans="1:60" outlineLevel="1" x14ac:dyDescent="0.25">
      <c r="A256" s="244">
        <v>170</v>
      </c>
      <c r="B256" s="245" t="s">
        <v>543</v>
      </c>
      <c r="C256" s="258" t="s">
        <v>544</v>
      </c>
      <c r="D256" s="246" t="s">
        <v>134</v>
      </c>
      <c r="E256" s="247">
        <v>1</v>
      </c>
      <c r="F256" s="248"/>
      <c r="G256" s="249">
        <f>ROUND(E256*F256,2)</f>
        <v>0</v>
      </c>
      <c r="H256" s="248"/>
      <c r="I256" s="249">
        <f>ROUND(E256*H256,2)</f>
        <v>0</v>
      </c>
      <c r="J256" s="248"/>
      <c r="K256" s="249">
        <f>ROUND(E256*J256,2)</f>
        <v>0</v>
      </c>
      <c r="L256" s="249">
        <v>21</v>
      </c>
      <c r="M256" s="249">
        <f>G256*(1+L256/100)</f>
        <v>0</v>
      </c>
      <c r="N256" s="247">
        <v>0</v>
      </c>
      <c r="O256" s="247">
        <f>ROUND(E256*N256,2)</f>
        <v>0</v>
      </c>
      <c r="P256" s="247">
        <v>0</v>
      </c>
      <c r="Q256" s="247">
        <f>ROUND(E256*P256,2)</f>
        <v>0</v>
      </c>
      <c r="R256" s="249"/>
      <c r="S256" s="249" t="s">
        <v>135</v>
      </c>
      <c r="T256" s="250" t="s">
        <v>136</v>
      </c>
      <c r="U256" s="225">
        <v>0</v>
      </c>
      <c r="V256" s="225">
        <f>ROUND(E256*U256,2)</f>
        <v>0</v>
      </c>
      <c r="W256" s="225"/>
      <c r="X256" s="225" t="s">
        <v>137</v>
      </c>
      <c r="Y256" s="225" t="s">
        <v>138</v>
      </c>
      <c r="Z256" s="214"/>
      <c r="AA256" s="214"/>
      <c r="AB256" s="214"/>
      <c r="AC256" s="214"/>
      <c r="AD256" s="214"/>
      <c r="AE256" s="214"/>
      <c r="AF256" s="214"/>
      <c r="AG256" s="214" t="s">
        <v>139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44">
        <v>171</v>
      </c>
      <c r="B257" s="245" t="s">
        <v>545</v>
      </c>
      <c r="C257" s="258" t="s">
        <v>546</v>
      </c>
      <c r="D257" s="246" t="s">
        <v>134</v>
      </c>
      <c r="E257" s="247">
        <v>1</v>
      </c>
      <c r="F257" s="248"/>
      <c r="G257" s="249">
        <f>ROUND(E257*F257,2)</f>
        <v>0</v>
      </c>
      <c r="H257" s="248"/>
      <c r="I257" s="249">
        <f>ROUND(E257*H257,2)</f>
        <v>0</v>
      </c>
      <c r="J257" s="248"/>
      <c r="K257" s="249">
        <f>ROUND(E257*J257,2)</f>
        <v>0</v>
      </c>
      <c r="L257" s="249">
        <v>21</v>
      </c>
      <c r="M257" s="249">
        <f>G257*(1+L257/100)</f>
        <v>0</v>
      </c>
      <c r="N257" s="247">
        <v>0</v>
      </c>
      <c r="O257" s="247">
        <f>ROUND(E257*N257,2)</f>
        <v>0</v>
      </c>
      <c r="P257" s="247">
        <v>0</v>
      </c>
      <c r="Q257" s="247">
        <f>ROUND(E257*P257,2)</f>
        <v>0</v>
      </c>
      <c r="R257" s="249"/>
      <c r="S257" s="249" t="s">
        <v>135</v>
      </c>
      <c r="T257" s="250" t="s">
        <v>136</v>
      </c>
      <c r="U257" s="225">
        <v>0</v>
      </c>
      <c r="V257" s="225">
        <f>ROUND(E257*U257,2)</f>
        <v>0</v>
      </c>
      <c r="W257" s="225"/>
      <c r="X257" s="225" t="s">
        <v>137</v>
      </c>
      <c r="Y257" s="225" t="s">
        <v>138</v>
      </c>
      <c r="Z257" s="214"/>
      <c r="AA257" s="214"/>
      <c r="AB257" s="214"/>
      <c r="AC257" s="214"/>
      <c r="AD257" s="214"/>
      <c r="AE257" s="214"/>
      <c r="AF257" s="214"/>
      <c r="AG257" s="214" t="s">
        <v>139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44">
        <v>172</v>
      </c>
      <c r="B258" s="245" t="s">
        <v>547</v>
      </c>
      <c r="C258" s="258" t="s">
        <v>548</v>
      </c>
      <c r="D258" s="246" t="s">
        <v>134</v>
      </c>
      <c r="E258" s="247">
        <v>1</v>
      </c>
      <c r="F258" s="248"/>
      <c r="G258" s="249">
        <f>ROUND(E258*F258,2)</f>
        <v>0</v>
      </c>
      <c r="H258" s="248"/>
      <c r="I258" s="249">
        <f>ROUND(E258*H258,2)</f>
        <v>0</v>
      </c>
      <c r="J258" s="248"/>
      <c r="K258" s="249">
        <f>ROUND(E258*J258,2)</f>
        <v>0</v>
      </c>
      <c r="L258" s="249">
        <v>21</v>
      </c>
      <c r="M258" s="249">
        <f>G258*(1+L258/100)</f>
        <v>0</v>
      </c>
      <c r="N258" s="247">
        <v>0</v>
      </c>
      <c r="O258" s="247">
        <f>ROUND(E258*N258,2)</f>
        <v>0</v>
      </c>
      <c r="P258" s="247">
        <v>0</v>
      </c>
      <c r="Q258" s="247">
        <f>ROUND(E258*P258,2)</f>
        <v>0</v>
      </c>
      <c r="R258" s="249"/>
      <c r="S258" s="249" t="s">
        <v>135</v>
      </c>
      <c r="T258" s="250" t="s">
        <v>136</v>
      </c>
      <c r="U258" s="225">
        <v>0</v>
      </c>
      <c r="V258" s="225">
        <f>ROUND(E258*U258,2)</f>
        <v>0</v>
      </c>
      <c r="W258" s="225"/>
      <c r="X258" s="225" t="s">
        <v>137</v>
      </c>
      <c r="Y258" s="225" t="s">
        <v>138</v>
      </c>
      <c r="Z258" s="214"/>
      <c r="AA258" s="214"/>
      <c r="AB258" s="214"/>
      <c r="AC258" s="214"/>
      <c r="AD258" s="214"/>
      <c r="AE258" s="214"/>
      <c r="AF258" s="214"/>
      <c r="AG258" s="214" t="s">
        <v>139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x14ac:dyDescent="0.25">
      <c r="A259" s="230" t="s">
        <v>130</v>
      </c>
      <c r="B259" s="231" t="s">
        <v>101</v>
      </c>
      <c r="C259" s="257" t="s">
        <v>27</v>
      </c>
      <c r="D259" s="232"/>
      <c r="E259" s="233"/>
      <c r="F259" s="234"/>
      <c r="G259" s="234">
        <f>SUMIF(AG260:AG266,"&lt;&gt;NOR",G260:G266)</f>
        <v>0</v>
      </c>
      <c r="H259" s="234"/>
      <c r="I259" s="234">
        <f>SUM(I260:I266)</f>
        <v>0</v>
      </c>
      <c r="J259" s="234"/>
      <c r="K259" s="234">
        <f>SUM(K260:K266)</f>
        <v>0</v>
      </c>
      <c r="L259" s="234"/>
      <c r="M259" s="234">
        <f>SUM(M260:M266)</f>
        <v>0</v>
      </c>
      <c r="N259" s="233"/>
      <c r="O259" s="233">
        <f>SUM(O260:O266)</f>
        <v>0</v>
      </c>
      <c r="P259" s="233"/>
      <c r="Q259" s="233">
        <f>SUM(Q260:Q266)</f>
        <v>0</v>
      </c>
      <c r="R259" s="234"/>
      <c r="S259" s="234"/>
      <c r="T259" s="235"/>
      <c r="U259" s="229"/>
      <c r="V259" s="229">
        <f>SUM(V260:V266)</f>
        <v>0</v>
      </c>
      <c r="W259" s="229"/>
      <c r="X259" s="229"/>
      <c r="Y259" s="229"/>
      <c r="AG259" t="s">
        <v>131</v>
      </c>
    </row>
    <row r="260" spans="1:60" outlineLevel="1" x14ac:dyDescent="0.25">
      <c r="A260" s="244">
        <v>173</v>
      </c>
      <c r="B260" s="245" t="s">
        <v>549</v>
      </c>
      <c r="C260" s="258" t="s">
        <v>550</v>
      </c>
      <c r="D260" s="246" t="s">
        <v>551</v>
      </c>
      <c r="E260" s="247">
        <v>1</v>
      </c>
      <c r="F260" s="248"/>
      <c r="G260" s="249">
        <f>ROUND(E260*F260,2)</f>
        <v>0</v>
      </c>
      <c r="H260" s="248"/>
      <c r="I260" s="249">
        <f>ROUND(E260*H260,2)</f>
        <v>0</v>
      </c>
      <c r="J260" s="248"/>
      <c r="K260" s="249">
        <f>ROUND(E260*J260,2)</f>
        <v>0</v>
      </c>
      <c r="L260" s="249">
        <v>21</v>
      </c>
      <c r="M260" s="249">
        <f>G260*(1+L260/100)</f>
        <v>0</v>
      </c>
      <c r="N260" s="247">
        <v>0</v>
      </c>
      <c r="O260" s="247">
        <f>ROUND(E260*N260,2)</f>
        <v>0</v>
      </c>
      <c r="P260" s="247">
        <v>0</v>
      </c>
      <c r="Q260" s="247">
        <f>ROUND(E260*P260,2)</f>
        <v>0</v>
      </c>
      <c r="R260" s="249"/>
      <c r="S260" s="249" t="s">
        <v>135</v>
      </c>
      <c r="T260" s="250" t="s">
        <v>136</v>
      </c>
      <c r="U260" s="225">
        <v>0</v>
      </c>
      <c r="V260" s="225">
        <f>ROUND(E260*U260,2)</f>
        <v>0</v>
      </c>
      <c r="W260" s="225"/>
      <c r="X260" s="225" t="s">
        <v>552</v>
      </c>
      <c r="Y260" s="225" t="s">
        <v>138</v>
      </c>
      <c r="Z260" s="214"/>
      <c r="AA260" s="214"/>
      <c r="AB260" s="214"/>
      <c r="AC260" s="214"/>
      <c r="AD260" s="214"/>
      <c r="AE260" s="214"/>
      <c r="AF260" s="214"/>
      <c r="AG260" s="214" t="s">
        <v>553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37">
        <v>174</v>
      </c>
      <c r="B261" s="238" t="s">
        <v>554</v>
      </c>
      <c r="C261" s="259" t="s">
        <v>555</v>
      </c>
      <c r="D261" s="239" t="s">
        <v>551</v>
      </c>
      <c r="E261" s="240">
        <v>1</v>
      </c>
      <c r="F261" s="241"/>
      <c r="G261" s="242">
        <f>ROUND(E261*F261,2)</f>
        <v>0</v>
      </c>
      <c r="H261" s="241"/>
      <c r="I261" s="242">
        <f>ROUND(E261*H261,2)</f>
        <v>0</v>
      </c>
      <c r="J261" s="241"/>
      <c r="K261" s="242">
        <f>ROUND(E261*J261,2)</f>
        <v>0</v>
      </c>
      <c r="L261" s="242">
        <v>21</v>
      </c>
      <c r="M261" s="242">
        <f>G261*(1+L261/100)</f>
        <v>0</v>
      </c>
      <c r="N261" s="240">
        <v>0</v>
      </c>
      <c r="O261" s="240">
        <f>ROUND(E261*N261,2)</f>
        <v>0</v>
      </c>
      <c r="P261" s="240">
        <v>0</v>
      </c>
      <c r="Q261" s="240">
        <f>ROUND(E261*P261,2)</f>
        <v>0</v>
      </c>
      <c r="R261" s="242"/>
      <c r="S261" s="242" t="s">
        <v>143</v>
      </c>
      <c r="T261" s="243" t="s">
        <v>136</v>
      </c>
      <c r="U261" s="225">
        <v>0</v>
      </c>
      <c r="V261" s="225">
        <f>ROUND(E261*U261,2)</f>
        <v>0</v>
      </c>
      <c r="W261" s="225"/>
      <c r="X261" s="225" t="s">
        <v>552</v>
      </c>
      <c r="Y261" s="225" t="s">
        <v>138</v>
      </c>
      <c r="Z261" s="214"/>
      <c r="AA261" s="214"/>
      <c r="AB261" s="214"/>
      <c r="AC261" s="214"/>
      <c r="AD261" s="214"/>
      <c r="AE261" s="214"/>
      <c r="AF261" s="214"/>
      <c r="AG261" s="214" t="s">
        <v>553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2" x14ac:dyDescent="0.25">
      <c r="A262" s="221"/>
      <c r="B262" s="222"/>
      <c r="C262" s="262" t="s">
        <v>556</v>
      </c>
      <c r="D262" s="252"/>
      <c r="E262" s="252"/>
      <c r="F262" s="252"/>
      <c r="G262" s="252"/>
      <c r="H262" s="225"/>
      <c r="I262" s="225"/>
      <c r="J262" s="225"/>
      <c r="K262" s="225"/>
      <c r="L262" s="225"/>
      <c r="M262" s="225"/>
      <c r="N262" s="224"/>
      <c r="O262" s="224"/>
      <c r="P262" s="224"/>
      <c r="Q262" s="224"/>
      <c r="R262" s="225"/>
      <c r="S262" s="225"/>
      <c r="T262" s="225"/>
      <c r="U262" s="225"/>
      <c r="V262" s="225"/>
      <c r="W262" s="225"/>
      <c r="X262" s="225"/>
      <c r="Y262" s="225"/>
      <c r="Z262" s="214"/>
      <c r="AA262" s="214"/>
      <c r="AB262" s="214"/>
      <c r="AC262" s="214"/>
      <c r="AD262" s="214"/>
      <c r="AE262" s="214"/>
      <c r="AF262" s="214"/>
      <c r="AG262" s="214" t="s">
        <v>244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37">
        <v>175</v>
      </c>
      <c r="B263" s="238" t="s">
        <v>557</v>
      </c>
      <c r="C263" s="259" t="s">
        <v>558</v>
      </c>
      <c r="D263" s="239" t="s">
        <v>551</v>
      </c>
      <c r="E263" s="240">
        <v>1</v>
      </c>
      <c r="F263" s="241"/>
      <c r="G263" s="242">
        <f>ROUND(E263*F263,2)</f>
        <v>0</v>
      </c>
      <c r="H263" s="241"/>
      <c r="I263" s="242">
        <f>ROUND(E263*H263,2)</f>
        <v>0</v>
      </c>
      <c r="J263" s="241"/>
      <c r="K263" s="242">
        <f>ROUND(E263*J263,2)</f>
        <v>0</v>
      </c>
      <c r="L263" s="242">
        <v>21</v>
      </c>
      <c r="M263" s="242">
        <f>G263*(1+L263/100)</f>
        <v>0</v>
      </c>
      <c r="N263" s="240">
        <v>0</v>
      </c>
      <c r="O263" s="240">
        <f>ROUND(E263*N263,2)</f>
        <v>0</v>
      </c>
      <c r="P263" s="240">
        <v>0</v>
      </c>
      <c r="Q263" s="240">
        <f>ROUND(E263*P263,2)</f>
        <v>0</v>
      </c>
      <c r="R263" s="242"/>
      <c r="S263" s="242" t="s">
        <v>143</v>
      </c>
      <c r="T263" s="243" t="s">
        <v>136</v>
      </c>
      <c r="U263" s="225">
        <v>0</v>
      </c>
      <c r="V263" s="225">
        <f>ROUND(E263*U263,2)</f>
        <v>0</v>
      </c>
      <c r="W263" s="225"/>
      <c r="X263" s="225" t="s">
        <v>552</v>
      </c>
      <c r="Y263" s="225" t="s">
        <v>138</v>
      </c>
      <c r="Z263" s="214"/>
      <c r="AA263" s="214"/>
      <c r="AB263" s="214"/>
      <c r="AC263" s="214"/>
      <c r="AD263" s="214"/>
      <c r="AE263" s="214"/>
      <c r="AF263" s="214"/>
      <c r="AG263" s="214" t="s">
        <v>553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ht="31.2" outlineLevel="2" x14ac:dyDescent="0.25">
      <c r="A264" s="221"/>
      <c r="B264" s="222"/>
      <c r="C264" s="262" t="s">
        <v>559</v>
      </c>
      <c r="D264" s="252"/>
      <c r="E264" s="252"/>
      <c r="F264" s="252"/>
      <c r="G264" s="252"/>
      <c r="H264" s="225"/>
      <c r="I264" s="225"/>
      <c r="J264" s="225"/>
      <c r="K264" s="225"/>
      <c r="L264" s="225"/>
      <c r="M264" s="225"/>
      <c r="N264" s="224"/>
      <c r="O264" s="224"/>
      <c r="P264" s="224"/>
      <c r="Q264" s="224"/>
      <c r="R264" s="225"/>
      <c r="S264" s="225"/>
      <c r="T264" s="225"/>
      <c r="U264" s="225"/>
      <c r="V264" s="225"/>
      <c r="W264" s="225"/>
      <c r="X264" s="225"/>
      <c r="Y264" s="225"/>
      <c r="Z264" s="214"/>
      <c r="AA264" s="214"/>
      <c r="AB264" s="214"/>
      <c r="AC264" s="214"/>
      <c r="AD264" s="214"/>
      <c r="AE264" s="214"/>
      <c r="AF264" s="214"/>
      <c r="AG264" s="214" t="s">
        <v>244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56" t="str">
        <f>C264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37">
        <v>176</v>
      </c>
      <c r="B265" s="238" t="s">
        <v>560</v>
      </c>
      <c r="C265" s="259" t="s">
        <v>561</v>
      </c>
      <c r="D265" s="239" t="s">
        <v>551</v>
      </c>
      <c r="E265" s="240">
        <v>1</v>
      </c>
      <c r="F265" s="241"/>
      <c r="G265" s="242">
        <f>ROUND(E265*F265,2)</f>
        <v>0</v>
      </c>
      <c r="H265" s="241"/>
      <c r="I265" s="242">
        <f>ROUND(E265*H265,2)</f>
        <v>0</v>
      </c>
      <c r="J265" s="241"/>
      <c r="K265" s="242">
        <f>ROUND(E265*J265,2)</f>
        <v>0</v>
      </c>
      <c r="L265" s="242">
        <v>21</v>
      </c>
      <c r="M265" s="242">
        <f>G265*(1+L265/100)</f>
        <v>0</v>
      </c>
      <c r="N265" s="240">
        <v>0</v>
      </c>
      <c r="O265" s="240">
        <f>ROUND(E265*N265,2)</f>
        <v>0</v>
      </c>
      <c r="P265" s="240">
        <v>0</v>
      </c>
      <c r="Q265" s="240">
        <f>ROUND(E265*P265,2)</f>
        <v>0</v>
      </c>
      <c r="R265" s="242"/>
      <c r="S265" s="242" t="s">
        <v>135</v>
      </c>
      <c r="T265" s="243" t="s">
        <v>136</v>
      </c>
      <c r="U265" s="225">
        <v>0</v>
      </c>
      <c r="V265" s="225">
        <f>ROUND(E265*U265,2)</f>
        <v>0</v>
      </c>
      <c r="W265" s="225"/>
      <c r="X265" s="225" t="s">
        <v>552</v>
      </c>
      <c r="Y265" s="225" t="s">
        <v>138</v>
      </c>
      <c r="Z265" s="214"/>
      <c r="AA265" s="214"/>
      <c r="AB265" s="214"/>
      <c r="AC265" s="214"/>
      <c r="AD265" s="214"/>
      <c r="AE265" s="214"/>
      <c r="AF265" s="214"/>
      <c r="AG265" s="214" t="s">
        <v>562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2" x14ac:dyDescent="0.25">
      <c r="A266" s="221"/>
      <c r="B266" s="222"/>
      <c r="C266" s="262" t="s">
        <v>563</v>
      </c>
      <c r="D266" s="252"/>
      <c r="E266" s="252"/>
      <c r="F266" s="252"/>
      <c r="G266" s="252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25"/>
      <c r="Z266" s="214"/>
      <c r="AA266" s="214"/>
      <c r="AB266" s="214"/>
      <c r="AC266" s="214"/>
      <c r="AD266" s="214"/>
      <c r="AE266" s="214"/>
      <c r="AF266" s="214"/>
      <c r="AG266" s="214" t="s">
        <v>244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56" t="str">
        <f>C266</f>
        <v>Náklady na vyhotovení dokumentace skutečného provedení stavby a její předání objednateli v požadované formě a požadovaném počtu.</v>
      </c>
      <c r="BB266" s="214"/>
      <c r="BC266" s="214"/>
      <c r="BD266" s="214"/>
      <c r="BE266" s="214"/>
      <c r="BF266" s="214"/>
      <c r="BG266" s="214"/>
      <c r="BH266" s="214"/>
    </row>
    <row r="267" spans="1:60" x14ac:dyDescent="0.25">
      <c r="A267" s="3"/>
      <c r="B267" s="4"/>
      <c r="C267" s="266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AE267">
        <v>12</v>
      </c>
      <c r="AF267">
        <v>21</v>
      </c>
      <c r="AG267" t="s">
        <v>116</v>
      </c>
    </row>
    <row r="268" spans="1:60" x14ac:dyDescent="0.25">
      <c r="A268" s="217"/>
      <c r="B268" s="218" t="s">
        <v>29</v>
      </c>
      <c r="C268" s="267"/>
      <c r="D268" s="219"/>
      <c r="E268" s="220"/>
      <c r="F268" s="220"/>
      <c r="G268" s="236">
        <f>G8+G19+G40+G53+G67+G96+G126+G142+G148+G161+G180+G205+G229+G238+G243+G255+G259</f>
        <v>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AE268">
        <f>SUMIF(L7:L266,AE267,G7:G266)</f>
        <v>0</v>
      </c>
      <c r="AF268">
        <f>SUMIF(L7:L266,AF267,G7:G266)</f>
        <v>0</v>
      </c>
      <c r="AG268" t="s">
        <v>564</v>
      </c>
    </row>
    <row r="269" spans="1:60" x14ac:dyDescent="0.25">
      <c r="C269" s="268"/>
      <c r="D269" s="10"/>
      <c r="AG269" t="s">
        <v>565</v>
      </c>
    </row>
    <row r="270" spans="1:60" x14ac:dyDescent="0.25">
      <c r="D270" s="10"/>
    </row>
    <row r="271" spans="1:60" x14ac:dyDescent="0.25">
      <c r="D271" s="10"/>
    </row>
    <row r="272" spans="1:60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CmHErcvOW+SwZeryh0RdCcCJEExdC9UmH9hM+AR4v3CuajfiX2dJAiTlUeHnuaGhjCdOxawkh4SWmvgKNBDDg==" saltValue="LLg0MwT94ErFbU6JnU0b9w==" spinCount="100000" sheet="1" formatRows="0"/>
  <mergeCells count="55">
    <mergeCell ref="C266:G266"/>
    <mergeCell ref="C201:G201"/>
    <mergeCell ref="C203:G203"/>
    <mergeCell ref="C237:G237"/>
    <mergeCell ref="C240:G240"/>
    <mergeCell ref="C262:G262"/>
    <mergeCell ref="C264:G264"/>
    <mergeCell ref="C190:G190"/>
    <mergeCell ref="C192:G192"/>
    <mergeCell ref="C193:G193"/>
    <mergeCell ref="C195:G195"/>
    <mergeCell ref="C196:G196"/>
    <mergeCell ref="C198:G198"/>
    <mergeCell ref="C141:G141"/>
    <mergeCell ref="C147:G147"/>
    <mergeCell ref="C160:G160"/>
    <mergeCell ref="C186:G186"/>
    <mergeCell ref="C187:G187"/>
    <mergeCell ref="C189:G189"/>
    <mergeCell ref="C105:G105"/>
    <mergeCell ref="C108:G108"/>
    <mergeCell ref="C111:G111"/>
    <mergeCell ref="C112:G112"/>
    <mergeCell ref="C125:G125"/>
    <mergeCell ref="C128:G128"/>
    <mergeCell ref="C95:G95"/>
    <mergeCell ref="C99:G99"/>
    <mergeCell ref="C100:G100"/>
    <mergeCell ref="C101:G101"/>
    <mergeCell ref="C103:G103"/>
    <mergeCell ref="C104:G104"/>
    <mergeCell ref="C79:G79"/>
    <mergeCell ref="C81:G81"/>
    <mergeCell ref="C83:G83"/>
    <mergeCell ref="C85:G85"/>
    <mergeCell ref="C90:G90"/>
    <mergeCell ref="C93:G93"/>
    <mergeCell ref="C71:G71"/>
    <mergeCell ref="C72:G72"/>
    <mergeCell ref="C73:G73"/>
    <mergeCell ref="C75:G75"/>
    <mergeCell ref="C76:G76"/>
    <mergeCell ref="C77:G77"/>
    <mergeCell ref="C55:G55"/>
    <mergeCell ref="C57:G57"/>
    <mergeCell ref="C58:G58"/>
    <mergeCell ref="C59:G59"/>
    <mergeCell ref="C62:G62"/>
    <mergeCell ref="C66:G66"/>
    <mergeCell ref="A1:G1"/>
    <mergeCell ref="C2:G2"/>
    <mergeCell ref="C3:G3"/>
    <mergeCell ref="C4:G4"/>
    <mergeCell ref="C38:G38"/>
    <mergeCell ref="C52:G5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D.1.4.1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D.1.4.1 Pol'!Názvy_tisku</vt:lpstr>
      <vt:lpstr>oadresa</vt:lpstr>
      <vt:lpstr>Stavba!Objednatel</vt:lpstr>
      <vt:lpstr>Stavba!Objekt</vt:lpstr>
      <vt:lpstr>'SO 01 D.1.4.1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Vikotr Striz</dc:creator>
  <cp:lastModifiedBy>Vikotr Striz</cp:lastModifiedBy>
  <cp:lastPrinted>2019-03-19T12:27:02Z</cp:lastPrinted>
  <dcterms:created xsi:type="dcterms:W3CDTF">2009-04-08T07:15:50Z</dcterms:created>
  <dcterms:modified xsi:type="dcterms:W3CDTF">2024-06-27T14:33:19Z</dcterms:modified>
</cp:coreProperties>
</file>