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údržby propustků\Oblast Střed\4. 602-003P Ostrovačice\"/>
    </mc:Choice>
  </mc:AlternateContent>
  <xr:revisionPtr revIDLastSave="0" documentId="13_ncr:1_{7B09C9E6-943F-4199-8010-9F0CBEBFB92E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'000'!$A$1:$I$25</definedName>
    <definedName name="_xlnm.Print_Area" localSheetId="2">'SO 201'!$A$1:$I$34</definedName>
  </definedNames>
  <calcPr calcId="191029"/>
  <webPublishing codePage="0"/>
</workbook>
</file>

<file path=xl/calcChain.xml><?xml version="1.0" encoding="utf-8"?>
<calcChain xmlns="http://schemas.openxmlformats.org/spreadsheetml/2006/main">
  <c r="I26" i="4" l="1"/>
  <c r="O26" i="4" l="1"/>
  <c r="I35" i="4"/>
  <c r="O35" i="4" l="1"/>
  <c r="R34" i="4" s="1"/>
  <c r="Q34" i="4"/>
  <c r="I22" i="3"/>
  <c r="O22" i="3" s="1"/>
  <c r="I30" i="4" l="1"/>
  <c r="Q25" i="4" s="1"/>
  <c r="O30" i="4" l="1"/>
  <c r="R25" i="4" s="1"/>
  <c r="I25" i="4"/>
  <c r="I21" i="4"/>
  <c r="I17" i="4"/>
  <c r="O17" i="4" s="1"/>
  <c r="I13" i="4"/>
  <c r="I9" i="4"/>
  <c r="Q8" i="4" l="1"/>
  <c r="I8" i="4"/>
  <c r="O13" i="4"/>
  <c r="O25" i="4"/>
  <c r="O9" i="4"/>
  <c r="O21" i="4"/>
  <c r="I34" i="4"/>
  <c r="I3" i="4" l="1"/>
  <c r="R8" i="4"/>
  <c r="O8" i="4" s="1"/>
  <c r="C11" i="2"/>
  <c r="O34" i="4"/>
  <c r="I18" i="3"/>
  <c r="O18" i="3" s="1"/>
  <c r="I14" i="3"/>
  <c r="I10" i="3"/>
  <c r="O10" i="3" l="1"/>
  <c r="Q9" i="3"/>
  <c r="O2" i="4"/>
  <c r="D11" i="2" s="1"/>
  <c r="O14" i="3"/>
  <c r="I9" i="3"/>
  <c r="I3" i="3" s="1"/>
  <c r="C10" i="2" s="1"/>
  <c r="R9" i="3" l="1"/>
  <c r="O9" i="3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<sst xmlns="http://schemas.openxmlformats.org/spreadsheetml/2006/main" count="220" uniqueCount="104">
  <si>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</si>
  <si>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</si>
  <si>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</si>
  <si>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</si>
  <si>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</si>
  <si>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</si>
  <si>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</si>
  <si>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</si>
  <si>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</si>
  <si>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</si>
  <si>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</si>
  <si>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</si>
  <si>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</si>
  <si>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</si>
  <si>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</si>
  <si>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</si>
  <si>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</si>
  <si>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</si>
  <si>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</si>
  <si>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</si>
  <si>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</si>
  <si>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</si>
  <si>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</si>
  <si>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</si>
  <si>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</si>
  <si>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</si>
  <si>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</si>
  <si>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</si>
  <si>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</si>
  <si>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</si>
  <si>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</si>
  <si>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</si>
  <si>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</si>
  <si>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</si>
  <si>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</si>
  <si>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</si>
  <si>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</si>
  <si>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</si>
  <si>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</si>
  <si>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</si>
  <si>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</si>
  <si>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</si>
  <si>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</si>
  <si>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</si>
  <si>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</si>
  <si>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</si>
  <si>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</si>
  <si>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</si>
  <si>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</si>
  <si>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</si>
  <si>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</si>
  <si>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</si>
  <si>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</si>
  <si>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</si>
  <si>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</si>
  <si>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</si>
  <si>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</si>
  <si>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</si>
  <si>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</si>
  <si>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</si>
  <si>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</si>
  <si>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</si>
  <si>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</si>
  <si>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</si>
  <si>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</si>
  <si>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</si>
  <si>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</si>
  <si>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</si>
  <si>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</si>
  <si>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</si>
  <si>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</si>
  <si>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</si>
  <si>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</si>
  <si>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</si>
  <si>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</si>
  <si>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</si>
  <si>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</si>
  <si>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</si>
  <si>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</si>
  <si>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</si>
  <si>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</si>
  <si>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</si>
  <si>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</si>
  <si>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00010</t>
  </si>
  <si>
    <t>vč. vložení do BMS</t>
  </si>
  <si>
    <t>Hlavní prohlídka propustku prováděná při uvedení stavby do provozu - popsáno v obchodních podmínkách</t>
  </si>
  <si>
    <t>OČIŠTĚNÍ BETON KONSTR OTRYSKÁNÍM TLAK VODOU DO 1000 BARŮ</t>
  </si>
  <si>
    <t>Sanace výztuže čela nosné konstrukce 25% plochy</t>
  </si>
  <si>
    <t>Římsa</t>
  </si>
  <si>
    <t>PROTIKOROZ OCHRANA OCEL KONSTR NÁTĚREM VÍCEVRST</t>
  </si>
  <si>
    <t>Mostní zábradlí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</si>
  <si>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</si>
  <si>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Stavba: II/602 Ostrovačice, propust 602-003P</t>
  </si>
  <si>
    <t>II/602 Ostrovačice, propust 602-003P</t>
  </si>
  <si>
    <t>Propust ev.č. 602-003P</t>
  </si>
  <si>
    <t>Levé zábradlí 1,10*4,40=4,840 [A] 
Pravé zábradlí 1,10*4,80=5,280 [B] 
Celkem: A+B=10,120 [C]</t>
  </si>
  <si>
    <t>Levá římsa (0,05+0,51+0,50+0,18)*4,44=5,506 [A] 
Pravá římsa (0,05+0,50+0,46+0,18)*4,84=5,760 [B] 
Celkem: A+B=11,266 [C]</t>
  </si>
  <si>
    <t>Očištění sanovaných ploch říms a pravého čela nosné konstrukce</t>
  </si>
  <si>
    <t>Pravé čelo nosné konstrukce 2,10*1,26+0,85*0,36+2,5*1,26=6,102 [A] 
Levá římsa (0,05+0,51+0,50+0,18)*4,44=5,506 [B] 
Pravá římsa (0,05+0,50+0,46+0,18)*4,84=5,760 [C]   
Celkem: A+B+C=17,368 [D]</t>
  </si>
  <si>
    <t>Sanace říms a pravého čela nosné konstrukce</t>
  </si>
  <si>
    <t>REPROFIL PODHL, SVIS PLOCH SANAČ MALTOU DVOUVRST TL DO 40MM</t>
  </si>
  <si>
    <t>Sanace pravého čela nosné konstrukce</t>
  </si>
  <si>
    <t xml:space="preserve">Pravé čelo nosné konstrukce 2,10*1,26+0,85*0,36+2,5*1,26=6,102 [A] 
</t>
  </si>
  <si>
    <t xml:space="preserve">Pravé čelo nosné konstrukce 0,25*(2,10*1,26+0,85*0,36+2,5*1,26)=1,526 [A]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</si>
</sst>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5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07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4" fontId="13" fillId="0" borderId="1" xfId="8" applyNumberFormat="1" applyBorder="1" applyAlignment="1">
      <alignment horizontal="center" vertical="center"/>
    </xf>
    <xf numFmtId="0" fontId="5" fillId="0" borderId="1" xfId="6" applyFont="1" applyFill="1" applyBorder="1" applyAlignment="1">
      <alignment horizontal="left" vertical="center" wrapText="1"/>
    </xf>
    <xf numFmtId="0" fontId="14" fillId="0" borderId="1" xfId="6" applyFont="1" applyBorder="1" applyAlignment="1">
      <alignment horizontal="left" vertical="center" wrapText="1"/>
    </xf>
    <xf numFmtId="4" fontId="0" fillId="4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colors>
    <mruColors>
      <color rgb="FFADD8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0" sqref="A10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95"/>
      <c r="B1" s="22"/>
      <c r="C1" s="22"/>
      <c r="D1" s="22"/>
      <c r="E1" s="22"/>
    </row>
    <row r="2" spans="1:5" ht="12.75" customHeight="1" x14ac:dyDescent="0.2">
      <c r="A2" s="95"/>
      <c r="B2" s="96" t="s">
        <v>42</v>
      </c>
      <c r="C2" s="22"/>
      <c r="D2" s="22"/>
      <c r="E2" s="22"/>
    </row>
    <row r="3" spans="1:5" ht="20.100000000000001" customHeight="1" x14ac:dyDescent="0.2">
      <c r="A3" s="95"/>
      <c r="B3" s="95"/>
      <c r="C3" s="22"/>
      <c r="D3" s="22"/>
      <c r="E3" s="22"/>
    </row>
    <row r="4" spans="1:5" ht="20.100000000000001" customHeight="1" x14ac:dyDescent="0.2">
      <c r="A4" s="22"/>
      <c r="B4" s="97" t="s">
        <v>92</v>
      </c>
      <c r="C4" s="95"/>
      <c r="D4" s="95"/>
      <c r="E4" s="22"/>
    </row>
    <row r="5" spans="1:5" ht="12.75" customHeight="1" x14ac:dyDescent="0.2">
      <c r="A5" s="22"/>
      <c r="B5" s="95" t="s">
        <v>43</v>
      </c>
      <c r="C5" s="95"/>
      <c r="D5" s="95"/>
      <c r="E5" s="22"/>
    </row>
    <row r="6" spans="1:5" ht="12.75" customHeight="1" x14ac:dyDescent="0.2">
      <c r="A6" s="22"/>
      <c r="B6" s="24" t="s">
        <v>44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45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46</v>
      </c>
      <c r="B9" s="27" t="s">
        <v>47</v>
      </c>
      <c r="C9" s="27" t="s">
        <v>48</v>
      </c>
      <c r="D9" s="27" t="s">
        <v>49</v>
      </c>
      <c r="E9" s="27" t="s">
        <v>50</v>
      </c>
    </row>
    <row r="10" spans="1:5" ht="12.75" customHeight="1" x14ac:dyDescent="0.2">
      <c r="A10" s="28" t="s">
        <v>51</v>
      </c>
      <c r="B10" s="28" t="s">
        <v>52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53</v>
      </c>
      <c r="B11" s="69" t="s">
        <v>94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5"/>
  <sheetViews>
    <sheetView topLeftCell="B1" zoomScaleNormal="100" workbookViewId="0">
      <pane ySplit="8" topLeftCell="A9" activePane="bottomLeft" state="frozen"/>
      <selection pane="bottomLeft" activeCell="B9" sqref="B9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54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99"/>
      <c r="D3" s="95"/>
      <c r="E3" s="68" t="s">
        <v>93</v>
      </c>
      <c r="F3" s="22"/>
      <c r="G3" s="33"/>
      <c r="H3" s="34" t="s">
        <v>55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56</v>
      </c>
      <c r="C4" s="99" t="s">
        <v>57</v>
      </c>
      <c r="D4" s="95"/>
      <c r="E4" s="32" t="s">
        <v>58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00"/>
      <c r="D5" s="101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98" t="s">
        <v>14</v>
      </c>
      <c r="B6" s="98" t="s">
        <v>16</v>
      </c>
      <c r="C6" s="98" t="s">
        <v>18</v>
      </c>
      <c r="D6" s="98" t="s">
        <v>59</v>
      </c>
      <c r="E6" s="98" t="s">
        <v>20</v>
      </c>
      <c r="F6" s="98" t="s">
        <v>22</v>
      </c>
      <c r="G6" s="98" t="s">
        <v>24</v>
      </c>
      <c r="H6" s="98" t="s">
        <v>60</v>
      </c>
      <c r="I6" s="98"/>
    </row>
    <row r="7" spans="1:18" ht="12.75" customHeight="1" x14ac:dyDescent="0.2">
      <c r="A7" s="98"/>
      <c r="B7" s="98"/>
      <c r="C7" s="98"/>
      <c r="D7" s="98"/>
      <c r="E7" s="98"/>
      <c r="F7" s="98"/>
      <c r="G7" s="98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0+I14+I18+I10+I22</f>
        <v>0</v>
      </c>
      <c r="R9" s="23">
        <f>0+O14+O18+O10+O22</f>
        <v>0</v>
      </c>
    </row>
    <row r="10" spans="1:18" ht="12.75" customHeight="1" x14ac:dyDescent="0.2">
      <c r="A10" s="45"/>
      <c r="B10" s="11">
        <v>1</v>
      </c>
      <c r="C10" s="72" t="s">
        <v>63</v>
      </c>
      <c r="D10" s="8" t="s">
        <v>61</v>
      </c>
      <c r="E10" s="12" t="s">
        <v>65</v>
      </c>
      <c r="F10" s="13" t="s">
        <v>62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2" t="s">
        <v>64</v>
      </c>
      <c r="D14" s="49" t="s">
        <v>61</v>
      </c>
      <c r="E14" s="50" t="s">
        <v>66</v>
      </c>
      <c r="F14" s="51" t="s">
        <v>62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67</v>
      </c>
      <c r="D18" s="49" t="s">
        <v>5</v>
      </c>
      <c r="E18" s="50" t="s">
        <v>68</v>
      </c>
      <c r="F18" s="61" t="s">
        <v>62</v>
      </c>
      <c r="G18" s="62">
        <v>1</v>
      </c>
      <c r="H18" s="63">
        <v>0</v>
      </c>
      <c r="I18" s="91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4" t="s">
        <v>69</v>
      </c>
    </row>
    <row r="20" spans="1:16" ht="12.75" customHeight="1" x14ac:dyDescent="0.2">
      <c r="E20" s="55"/>
    </row>
    <row r="21" spans="1:16" ht="12.75" customHeight="1" x14ac:dyDescent="0.2">
      <c r="E21" s="55" t="s">
        <v>70</v>
      </c>
    </row>
    <row r="22" spans="1:16" customFormat="1" ht="25.5" x14ac:dyDescent="0.2">
      <c r="A22" s="8" t="s">
        <v>33</v>
      </c>
      <c r="B22" s="11">
        <v>4</v>
      </c>
      <c r="C22" s="11" t="s">
        <v>83</v>
      </c>
      <c r="D22" s="8" t="s">
        <v>61</v>
      </c>
      <c r="E22" s="12" t="s">
        <v>85</v>
      </c>
      <c r="F22" s="13" t="s">
        <v>62</v>
      </c>
      <c r="G22" s="14">
        <v>1</v>
      </c>
      <c r="H22" s="94">
        <v>0</v>
      </c>
      <c r="I22" s="15">
        <f>ROUND(ROUND(H22,2)*ROUND(G22,3),2)</f>
        <v>0</v>
      </c>
      <c r="O22">
        <f>(I22*21)/100</f>
        <v>0</v>
      </c>
      <c r="P22" t="s">
        <v>12</v>
      </c>
    </row>
    <row r="23" spans="1:16" customFormat="1" x14ac:dyDescent="0.2">
      <c r="A23" s="16" t="s">
        <v>35</v>
      </c>
      <c r="E23" s="17" t="s">
        <v>84</v>
      </c>
    </row>
    <row r="24" spans="1:16" customFormat="1" x14ac:dyDescent="0.2">
      <c r="A24" s="18" t="s">
        <v>36</v>
      </c>
      <c r="E24" s="93" t="s">
        <v>5</v>
      </c>
    </row>
    <row r="25" spans="1:16" customFormat="1" x14ac:dyDescent="0.2">
      <c r="A25" t="s">
        <v>37</v>
      </c>
      <c r="E25" s="17" t="s">
        <v>5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8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70" hidden="1" customWidth="1"/>
    <col min="2" max="2" width="11.7109375" style="70" customWidth="1"/>
    <col min="3" max="3" width="14.7109375" style="70" customWidth="1"/>
    <col min="4" max="4" width="9.7109375" style="70" customWidth="1"/>
    <col min="5" max="5" width="70.7109375" style="70" customWidth="1"/>
    <col min="6" max="6" width="11.7109375" style="70" customWidth="1"/>
    <col min="7" max="9" width="16.7109375" style="70" customWidth="1"/>
    <col min="10" max="14" width="9.140625" style="70"/>
    <col min="15" max="16" width="9.140625" style="70" customWidth="1"/>
    <col min="17" max="17" width="10.7109375" style="70" customWidth="1"/>
    <col min="18" max="18" width="9.140625" style="70" customWidth="1"/>
    <col min="19" max="16384" width="9.140625" style="70"/>
  </cols>
  <sheetData>
    <row r="1" spans="1:18" ht="12.75" customHeight="1" x14ac:dyDescent="0.2">
      <c r="A1" s="70" t="s">
        <v>0</v>
      </c>
      <c r="B1" s="66"/>
      <c r="C1" s="66"/>
      <c r="D1" s="66"/>
      <c r="E1" s="66" t="s">
        <v>2</v>
      </c>
      <c r="F1" s="66"/>
      <c r="G1" s="66"/>
      <c r="H1" s="66"/>
      <c r="I1" s="66"/>
      <c r="P1" s="70" t="s">
        <v>11</v>
      </c>
    </row>
    <row r="2" spans="1:18" ht="24.95" customHeight="1" x14ac:dyDescent="0.2">
      <c r="B2" s="66"/>
      <c r="C2" s="66"/>
      <c r="D2" s="66"/>
      <c r="E2" s="1" t="s">
        <v>3</v>
      </c>
      <c r="F2" s="66"/>
      <c r="G2" s="66"/>
      <c r="H2" s="67"/>
      <c r="I2" s="67"/>
      <c r="O2" s="70">
        <f>0+O8+O34+O25</f>
        <v>0</v>
      </c>
      <c r="P2" s="70" t="s">
        <v>11</v>
      </c>
    </row>
    <row r="3" spans="1:18" ht="15" customHeight="1" x14ac:dyDescent="0.25">
      <c r="A3" s="70" t="s">
        <v>1</v>
      </c>
      <c r="B3" s="4" t="s">
        <v>4</v>
      </c>
      <c r="C3" s="103"/>
      <c r="D3" s="104"/>
      <c r="E3" s="68" t="s">
        <v>93</v>
      </c>
      <c r="F3" s="66"/>
      <c r="G3" s="3"/>
      <c r="H3" s="2" t="s">
        <v>53</v>
      </c>
      <c r="I3" s="21">
        <f>0+I8+I34+I25</f>
        <v>0</v>
      </c>
      <c r="O3" s="70" t="s">
        <v>8</v>
      </c>
      <c r="P3" s="70" t="s">
        <v>12</v>
      </c>
    </row>
    <row r="4" spans="1:18" ht="15" customHeight="1" x14ac:dyDescent="0.25">
      <c r="A4" s="70" t="s">
        <v>6</v>
      </c>
      <c r="B4" s="5" t="s">
        <v>7</v>
      </c>
      <c r="C4" s="105" t="s">
        <v>53</v>
      </c>
      <c r="D4" s="106"/>
      <c r="E4" s="6" t="s">
        <v>94</v>
      </c>
      <c r="F4" s="67"/>
      <c r="G4" s="67"/>
      <c r="H4" s="7"/>
      <c r="I4" s="7"/>
      <c r="O4" s="70" t="s">
        <v>9</v>
      </c>
      <c r="P4" s="70" t="s">
        <v>12</v>
      </c>
    </row>
    <row r="5" spans="1:18" ht="12.75" customHeight="1" x14ac:dyDescent="0.2">
      <c r="A5" s="102" t="s">
        <v>14</v>
      </c>
      <c r="B5" s="102" t="s">
        <v>16</v>
      </c>
      <c r="C5" s="102" t="s">
        <v>18</v>
      </c>
      <c r="D5" s="102" t="s">
        <v>19</v>
      </c>
      <c r="E5" s="102" t="s">
        <v>20</v>
      </c>
      <c r="F5" s="102" t="s">
        <v>22</v>
      </c>
      <c r="G5" s="102" t="s">
        <v>24</v>
      </c>
      <c r="H5" s="102" t="s">
        <v>26</v>
      </c>
      <c r="I5" s="102"/>
      <c r="O5" s="70" t="s">
        <v>10</v>
      </c>
      <c r="P5" s="70" t="s">
        <v>12</v>
      </c>
    </row>
    <row r="6" spans="1:18" ht="12.75" customHeight="1" x14ac:dyDescent="0.2">
      <c r="A6" s="102"/>
      <c r="B6" s="102"/>
      <c r="C6" s="102"/>
      <c r="D6" s="102"/>
      <c r="E6" s="102"/>
      <c r="F6" s="102"/>
      <c r="G6" s="102"/>
      <c r="H6" s="65" t="s">
        <v>27</v>
      </c>
      <c r="I6" s="65" t="s">
        <v>29</v>
      </c>
    </row>
    <row r="7" spans="1:18" ht="12.75" customHeight="1" x14ac:dyDescent="0.2">
      <c r="A7" s="65" t="s">
        <v>15</v>
      </c>
      <c r="B7" s="65" t="s">
        <v>17</v>
      </c>
      <c r="C7" s="65" t="s">
        <v>12</v>
      </c>
      <c r="D7" s="65" t="s">
        <v>11</v>
      </c>
      <c r="E7" s="65" t="s">
        <v>21</v>
      </c>
      <c r="F7" s="65" t="s">
        <v>23</v>
      </c>
      <c r="G7" s="65" t="s">
        <v>25</v>
      </c>
      <c r="H7" s="65" t="s">
        <v>28</v>
      </c>
      <c r="I7" s="65" t="s">
        <v>30</v>
      </c>
    </row>
    <row r="8" spans="1:18" ht="12.75" customHeight="1" x14ac:dyDescent="0.2">
      <c r="A8" s="67" t="s">
        <v>31</v>
      </c>
      <c r="B8" s="67"/>
      <c r="C8" s="9" t="s">
        <v>25</v>
      </c>
      <c r="D8" s="67"/>
      <c r="E8" s="20" t="s">
        <v>38</v>
      </c>
      <c r="F8" s="67"/>
      <c r="G8" s="67"/>
      <c r="H8" s="67"/>
      <c r="I8" s="10">
        <f>0+Q8</f>
        <v>0</v>
      </c>
      <c r="O8" s="70">
        <f>0+R8</f>
        <v>0</v>
      </c>
      <c r="Q8" s="71">
        <f>0+I9+I13+I17+I21</f>
        <v>0</v>
      </c>
      <c r="R8" s="70">
        <f>0+O9+O13+O17+O21</f>
        <v>0</v>
      </c>
    </row>
    <row r="9" spans="1:18" x14ac:dyDescent="0.2">
      <c r="A9" s="8" t="s">
        <v>33</v>
      </c>
      <c r="B9" s="11">
        <v>1</v>
      </c>
      <c r="C9" s="11">
        <v>626121</v>
      </c>
      <c r="D9" s="8" t="s">
        <v>5</v>
      </c>
      <c r="E9" s="90" t="s">
        <v>100</v>
      </c>
      <c r="F9" s="13" t="s">
        <v>34</v>
      </c>
      <c r="G9" s="14">
        <v>17.367999999999999</v>
      </c>
      <c r="H9" s="15">
        <v>0</v>
      </c>
      <c r="I9" s="15">
        <f>ROUND(ROUND(H9,2)*ROUND(G9,3),2)</f>
        <v>0</v>
      </c>
      <c r="O9" s="70">
        <f>(I9*21)/100</f>
        <v>0</v>
      </c>
      <c r="P9" s="70" t="s">
        <v>12</v>
      </c>
    </row>
    <row r="10" spans="1:18" x14ac:dyDescent="0.2">
      <c r="A10" s="16" t="s">
        <v>35</v>
      </c>
      <c r="E10" s="73" t="s">
        <v>99</v>
      </c>
    </row>
    <row r="11" spans="1:18" ht="51" customHeight="1" x14ac:dyDescent="0.2">
      <c r="A11" s="18" t="s">
        <v>36</v>
      </c>
      <c r="E11" s="92" t="s">
        <v>98</v>
      </c>
    </row>
    <row r="12" spans="1:18" ht="76.5" x14ac:dyDescent="0.2">
      <c r="A12" s="70" t="s">
        <v>37</v>
      </c>
      <c r="E12" s="17" t="s">
        <v>39</v>
      </c>
    </row>
    <row r="13" spans="1:18" ht="12.75" customHeight="1" x14ac:dyDescent="0.2">
      <c r="A13" s="8" t="s">
        <v>33</v>
      </c>
      <c r="B13" s="11">
        <v>2</v>
      </c>
      <c r="C13" s="11" t="s">
        <v>71</v>
      </c>
      <c r="D13" s="8" t="s">
        <v>5</v>
      </c>
      <c r="E13" s="74" t="s">
        <v>72</v>
      </c>
      <c r="F13" s="13" t="s">
        <v>34</v>
      </c>
      <c r="G13" s="14">
        <v>6.1020000000000003</v>
      </c>
      <c r="H13" s="15">
        <v>0</v>
      </c>
      <c r="I13" s="15">
        <f>ROUND(ROUND(H13,2)*ROUND(G13,3),2)</f>
        <v>0</v>
      </c>
      <c r="O13" s="70">
        <f>(I13*21)/100</f>
        <v>0</v>
      </c>
      <c r="P13" s="70" t="s">
        <v>12</v>
      </c>
    </row>
    <row r="14" spans="1:18" ht="12.75" customHeight="1" x14ac:dyDescent="0.2">
      <c r="A14" s="16" t="s">
        <v>35</v>
      </c>
      <c r="E14" s="73" t="s">
        <v>101</v>
      </c>
    </row>
    <row r="15" spans="1:18" ht="12.75" customHeight="1" x14ac:dyDescent="0.2">
      <c r="A15" s="18" t="s">
        <v>36</v>
      </c>
      <c r="E15" s="92" t="s">
        <v>102</v>
      </c>
    </row>
    <row r="16" spans="1:18" ht="76.5" customHeight="1" x14ac:dyDescent="0.2">
      <c r="A16" s="70" t="s">
        <v>37</v>
      </c>
      <c r="E16" s="17" t="s">
        <v>39</v>
      </c>
    </row>
    <row r="17" spans="1:18" x14ac:dyDescent="0.2">
      <c r="A17" s="8" t="s">
        <v>33</v>
      </c>
      <c r="B17" s="11">
        <v>3</v>
      </c>
      <c r="C17" s="11" t="s">
        <v>73</v>
      </c>
      <c r="D17" s="8" t="s">
        <v>5</v>
      </c>
      <c r="E17" s="74" t="s">
        <v>74</v>
      </c>
      <c r="F17" s="13" t="s">
        <v>34</v>
      </c>
      <c r="G17" s="14">
        <v>17.367999999999999</v>
      </c>
      <c r="H17" s="15">
        <v>0</v>
      </c>
      <c r="I17" s="15">
        <f>ROUND(ROUND(H17,2)*ROUND(G17,3),2)</f>
        <v>0</v>
      </c>
      <c r="O17" s="70">
        <f>(I17*21)/100</f>
        <v>0</v>
      </c>
      <c r="P17" s="70" t="s">
        <v>12</v>
      </c>
    </row>
    <row r="18" spans="1:18" x14ac:dyDescent="0.2">
      <c r="A18" s="16" t="s">
        <v>35</v>
      </c>
      <c r="E18" s="73" t="s">
        <v>99</v>
      </c>
    </row>
    <row r="19" spans="1:18" ht="51" customHeight="1" x14ac:dyDescent="0.2">
      <c r="A19" s="18" t="s">
        <v>36</v>
      </c>
      <c r="E19" s="92" t="s">
        <v>98</v>
      </c>
    </row>
    <row r="20" spans="1:18" ht="76.5" x14ac:dyDescent="0.2">
      <c r="A20" s="70" t="s">
        <v>37</v>
      </c>
      <c r="E20" s="17" t="s">
        <v>39</v>
      </c>
    </row>
    <row r="21" spans="1:18" x14ac:dyDescent="0.2">
      <c r="A21" s="8" t="s">
        <v>33</v>
      </c>
      <c r="B21" s="11">
        <v>4</v>
      </c>
      <c r="C21" s="11" t="s">
        <v>75</v>
      </c>
      <c r="D21" s="8" t="s">
        <v>5</v>
      </c>
      <c r="E21" s="74" t="s">
        <v>76</v>
      </c>
      <c r="F21" s="13" t="s">
        <v>34</v>
      </c>
      <c r="G21" s="14">
        <v>1.331</v>
      </c>
      <c r="H21" s="15">
        <v>0</v>
      </c>
      <c r="I21" s="15">
        <f>ROUND(ROUND(H21,2)*ROUND(G21,3),2)</f>
        <v>0</v>
      </c>
      <c r="O21" s="70">
        <f>(I21*21)/100</f>
        <v>0</v>
      </c>
      <c r="P21" s="70" t="s">
        <v>12</v>
      </c>
    </row>
    <row r="22" spans="1:18" x14ac:dyDescent="0.2">
      <c r="A22" s="16" t="s">
        <v>35</v>
      </c>
      <c r="E22" s="73" t="s">
        <v>87</v>
      </c>
    </row>
    <row r="23" spans="1:18" ht="12.75" customHeight="1" x14ac:dyDescent="0.2">
      <c r="A23" s="18" t="s">
        <v>36</v>
      </c>
      <c r="E23" s="92" t="s">
        <v>103</v>
      </c>
    </row>
    <row r="24" spans="1:18" ht="63.75" x14ac:dyDescent="0.2">
      <c r="A24" s="70" t="s">
        <v>37</v>
      </c>
      <c r="E24" s="17" t="s">
        <v>77</v>
      </c>
    </row>
    <row r="25" spans="1:18" s="79" customFormat="1" ht="12.75" customHeight="1" x14ac:dyDescent="0.2">
      <c r="A25" s="75" t="s">
        <v>31</v>
      </c>
      <c r="B25" s="75"/>
      <c r="C25" s="76" t="s">
        <v>78</v>
      </c>
      <c r="D25" s="75"/>
      <c r="E25" s="77" t="s">
        <v>79</v>
      </c>
      <c r="F25" s="75"/>
      <c r="G25" s="75"/>
      <c r="H25" s="75"/>
      <c r="I25" s="78">
        <f>0+Q25</f>
        <v>0</v>
      </c>
      <c r="O25" s="79">
        <f>0+R25</f>
        <v>0</v>
      </c>
      <c r="Q25" s="80">
        <f>0+I30+I26</f>
        <v>0</v>
      </c>
      <c r="R25" s="79">
        <f>0+O30+O26</f>
        <v>0</v>
      </c>
    </row>
    <row r="26" spans="1:18" s="79" customFormat="1" ht="12.75" customHeight="1" x14ac:dyDescent="0.2">
      <c r="B26" s="82">
        <v>5</v>
      </c>
      <c r="C26" s="82">
        <v>78312</v>
      </c>
      <c r="D26" s="81" t="s">
        <v>5</v>
      </c>
      <c r="E26" s="83" t="s">
        <v>89</v>
      </c>
      <c r="F26" s="84" t="s">
        <v>34</v>
      </c>
      <c r="G26" s="85">
        <v>10.119999999999999</v>
      </c>
      <c r="H26" s="86">
        <v>0</v>
      </c>
      <c r="I26" s="87">
        <f>ROUND(ROUND(H26,2)*ROUND(G26,3),2)</f>
        <v>0</v>
      </c>
      <c r="O26" s="79">
        <f>(I26*21)/100</f>
        <v>0</v>
      </c>
      <c r="P26" s="79" t="s">
        <v>12</v>
      </c>
    </row>
    <row r="27" spans="1:18" s="79" customFormat="1" ht="12.75" customHeight="1" x14ac:dyDescent="0.2">
      <c r="E27" s="89" t="s">
        <v>90</v>
      </c>
    </row>
    <row r="28" spans="1:18" ht="38.25" customHeight="1" x14ac:dyDescent="0.2">
      <c r="A28" s="18" t="s">
        <v>36</v>
      </c>
      <c r="E28" s="92" t="s">
        <v>95</v>
      </c>
    </row>
    <row r="29" spans="1:18" s="79" customFormat="1" ht="51" customHeight="1" x14ac:dyDescent="0.2">
      <c r="E29" s="89" t="s">
        <v>91</v>
      </c>
    </row>
    <row r="30" spans="1:18" s="79" customFormat="1" x14ac:dyDescent="0.2">
      <c r="A30" s="81" t="s">
        <v>33</v>
      </c>
      <c r="B30" s="82">
        <v>6</v>
      </c>
      <c r="C30" s="82" t="s">
        <v>80</v>
      </c>
      <c r="D30" s="81" t="s">
        <v>5</v>
      </c>
      <c r="E30" s="83" t="s">
        <v>81</v>
      </c>
      <c r="F30" s="84" t="s">
        <v>34</v>
      </c>
      <c r="G30" s="85">
        <v>11.266</v>
      </c>
      <c r="H30" s="86">
        <v>0</v>
      </c>
      <c r="I30" s="87">
        <f>ROUND(ROUND(H30,2)*ROUND(G30,3),2)</f>
        <v>0</v>
      </c>
      <c r="O30" s="79">
        <f>(I30*21)/100</f>
        <v>0</v>
      </c>
      <c r="P30" s="79" t="s">
        <v>12</v>
      </c>
    </row>
    <row r="31" spans="1:18" s="79" customFormat="1" x14ac:dyDescent="0.2">
      <c r="A31" s="88" t="s">
        <v>35</v>
      </c>
      <c r="E31" s="73" t="s">
        <v>88</v>
      </c>
    </row>
    <row r="32" spans="1:18" ht="38.25" customHeight="1" x14ac:dyDescent="0.2">
      <c r="A32" s="18" t="s">
        <v>36</v>
      </c>
      <c r="E32" s="92" t="s">
        <v>96</v>
      </c>
    </row>
    <row r="33" spans="1:18" s="79" customFormat="1" ht="51" x14ac:dyDescent="0.2">
      <c r="A33" s="79" t="s">
        <v>37</v>
      </c>
      <c r="E33" s="89" t="s">
        <v>82</v>
      </c>
    </row>
    <row r="34" spans="1:18" ht="12.75" customHeight="1" x14ac:dyDescent="0.2">
      <c r="A34" s="67" t="s">
        <v>31</v>
      </c>
      <c r="B34" s="67"/>
      <c r="C34" s="9" t="s">
        <v>28</v>
      </c>
      <c r="D34" s="67"/>
      <c r="E34" s="20" t="s">
        <v>40</v>
      </c>
      <c r="F34" s="67"/>
      <c r="G34" s="67"/>
      <c r="H34" s="67"/>
      <c r="I34" s="10">
        <f>0+Q34</f>
        <v>0</v>
      </c>
      <c r="O34" s="70">
        <f>0+R34</f>
        <v>0</v>
      </c>
      <c r="Q34" s="71">
        <f>0+I35</f>
        <v>0</v>
      </c>
      <c r="R34" s="70">
        <f>0+O35</f>
        <v>0</v>
      </c>
    </row>
    <row r="35" spans="1:18" x14ac:dyDescent="0.2">
      <c r="A35" s="8" t="s">
        <v>33</v>
      </c>
      <c r="B35" s="11">
        <v>7</v>
      </c>
      <c r="C35" s="11">
        <v>938543</v>
      </c>
      <c r="D35" s="8" t="s">
        <v>5</v>
      </c>
      <c r="E35" s="90" t="s">
        <v>86</v>
      </c>
      <c r="F35" s="13" t="s">
        <v>34</v>
      </c>
      <c r="G35" s="14">
        <v>17.367999999999999</v>
      </c>
      <c r="H35" s="15">
        <v>0</v>
      </c>
      <c r="I35" s="15">
        <f>ROUND(ROUND(H35,2)*ROUND(G35,3),2)</f>
        <v>0</v>
      </c>
      <c r="O35" s="70">
        <f>(I35*21)/100</f>
        <v>0</v>
      </c>
      <c r="P35" s="70" t="s">
        <v>12</v>
      </c>
    </row>
    <row r="36" spans="1:18" x14ac:dyDescent="0.2">
      <c r="A36" s="16" t="s">
        <v>35</v>
      </c>
      <c r="E36" s="17" t="s">
        <v>97</v>
      </c>
    </row>
    <row r="37" spans="1:18" ht="51" customHeight="1" x14ac:dyDescent="0.2">
      <c r="A37" s="18" t="s">
        <v>36</v>
      </c>
      <c r="E37" s="92" t="s">
        <v>98</v>
      </c>
    </row>
    <row r="38" spans="1:18" ht="25.5" x14ac:dyDescent="0.2">
      <c r="A38" s="70" t="s">
        <v>37</v>
      </c>
      <c r="E38" s="17" t="s">
        <v>41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2024-08-14T10:30:15Z</cp:lastPrinted>
  <dcterms:created xsi:type="dcterms:W3CDTF">2022-04-28T07:44:59Z</dcterms:created>
  <dcterms:modified xsi:type="dcterms:W3CDTF">2024-08-14T10:30:38Z</dcterms:modified>
  <cp:category/>
  <cp:contentStatus/>
</cp:coreProperties>
</file>