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zincijmk.sharepoint.com/sites/Adaptan-integrankurzy/Sdilene dokumenty/AIK 2024/projekt AIK 2024/VZ_tisk/"/>
    </mc:Choice>
  </mc:AlternateContent>
  <xr:revisionPtr revIDLastSave="174" documentId="8_{6ED43175-9637-48F4-BCF6-F57D97B7745F}" xr6:coauthVersionLast="47" xr6:coauthVersionMax="47" xr10:uidLastSave="{6D1C8D2D-2638-42E2-83D1-10A517D9AC4A}"/>
  <bookViews>
    <workbookView xWindow="-108" yWindow="-108" windowWidth="23256" windowHeight="12456" xr2:uid="{00000000-000D-0000-FFFF-FFFF00000000}"/>
  </bookViews>
  <sheets>
    <sheet name="list1" sheetId="2" r:id="rId1"/>
    <sheet name="celkem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28" i="2"/>
  <c r="E15" i="2"/>
  <c r="E4" i="2"/>
  <c r="C4" i="2"/>
  <c r="E27" i="2"/>
  <c r="E25" i="2"/>
  <c r="C21" i="2"/>
  <c r="E23" i="2"/>
  <c r="E24" i="2"/>
  <c r="E22" i="2"/>
  <c r="E21" i="2" s="1"/>
  <c r="E20" i="2"/>
  <c r="C19" i="2"/>
  <c r="E19" i="2" s="1"/>
  <c r="C18" i="2"/>
  <c r="C17" i="2"/>
  <c r="E17" i="2" s="1"/>
  <c r="C16" i="2"/>
  <c r="E16" i="2" s="1"/>
  <c r="C11" i="2"/>
  <c r="E14" i="2"/>
  <c r="E13" i="2"/>
  <c r="E12" i="2"/>
  <c r="E6" i="2"/>
  <c r="E7" i="2"/>
  <c r="E8" i="2"/>
  <c r="E5" i="2"/>
  <c r="E9" i="2"/>
  <c r="E10" i="2"/>
  <c r="E26" i="2"/>
  <c r="C15" i="2" l="1"/>
  <c r="E18" i="2"/>
  <c r="E11" i="2"/>
  <c r="B6" i="9"/>
  <c r="C6" i="9" s="1"/>
  <c r="B5" i="9"/>
  <c r="C5" i="9" s="1"/>
  <c r="B4" i="9" l="1"/>
  <c r="C4" i="9" s="1"/>
  <c r="C7" i="9" s="1"/>
  <c r="B7" i="9" l="1"/>
</calcChain>
</file>

<file path=xl/sharedStrings.xml><?xml version="1.0" encoding="utf-8"?>
<sst xmlns="http://schemas.openxmlformats.org/spreadsheetml/2006/main" count="68" uniqueCount="44">
  <si>
    <t>Kalkulace nabídkové ceny</t>
  </si>
  <si>
    <t>Příloha č. 2</t>
  </si>
  <si>
    <t>název položky</t>
  </si>
  <si>
    <t>měrná jednotka</t>
  </si>
  <si>
    <t>počet ks</t>
  </si>
  <si>
    <t>cena za kus 
bez DPH</t>
  </si>
  <si>
    <t>cena celkem 
bez DPH</t>
  </si>
  <si>
    <t>1. Informační leták A5</t>
  </si>
  <si>
    <t>ks</t>
  </si>
  <si>
    <t>1.1 Všeobecný leták AIK (CZ)</t>
  </si>
  <si>
    <t>1.2 Všeobecný leták AIK (AJ)</t>
  </si>
  <si>
    <t>1.3 Leták kariérové poradenství (CZ)</t>
  </si>
  <si>
    <t>1.4 Leták kariérové poradenství (UKR)</t>
  </si>
  <si>
    <t>2. Informační leták A5</t>
  </si>
  <si>
    <t>3. Informační leták – skládačka</t>
  </si>
  <si>
    <t>4. Vizitka univerzální</t>
  </si>
  <si>
    <t>4.1 ANG/UKR</t>
  </si>
  <si>
    <t>4.2 CZ/RUS</t>
  </si>
  <si>
    <t xml:space="preserve">4.1 CZ/ANG </t>
  </si>
  <si>
    <t>5. Vizitka osobní</t>
  </si>
  <si>
    <t>5.1 10 různých osob - 50 ks/osoba</t>
  </si>
  <si>
    <t>5.2 11 různých osob - 100 ks/osoba</t>
  </si>
  <si>
    <t>5.3 3 různé osoby - 200 ks/osoba</t>
  </si>
  <si>
    <t>5.3 3 různé osoby - 500 ks/osoba</t>
  </si>
  <si>
    <t>6. Mapa tříklopá</t>
  </si>
  <si>
    <t>7. Handout</t>
  </si>
  <si>
    <t>7.1 Angličtina</t>
  </si>
  <si>
    <t>7.2 Vietnamština</t>
  </si>
  <si>
    <t>7.3 Srbština</t>
  </si>
  <si>
    <t>8. PF</t>
  </si>
  <si>
    <t>9. Kalendář</t>
  </si>
  <si>
    <t>10. Výroční zpráva</t>
  </si>
  <si>
    <t>CELKEM bez DPH</t>
  </si>
  <si>
    <t>sazba DPH</t>
  </si>
  <si>
    <t>%</t>
  </si>
  <si>
    <t>částka DPH</t>
  </si>
  <si>
    <t>CELKEM vč. DPH</t>
  </si>
  <si>
    <t>CELKEM:</t>
  </si>
  <si>
    <t>druh zboží</t>
  </si>
  <si>
    <t>cena celkem 
vč. DPH</t>
  </si>
  <si>
    <t>část A - ekologicky šetrné výrobky</t>
  </si>
  <si>
    <t>část B - výrobky z recyklovaných materiálů</t>
  </si>
  <si>
    <t>část C - běžné kancelářské potřeby</t>
  </si>
  <si>
    <t>cena celkem za část A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</si>
</sst>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</numFmts>
  <fonts count="35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u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  <xf numFmtId="0" fontId="3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23" fillId="24" borderId="14" xfId="0" applyFont="1" applyFill="1" applyBorder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166" fontId="29" fillId="25" borderId="14" xfId="47" applyFont="1" applyFill="1" applyBorder="1" applyAlignment="1">
      <alignment horizontal="center" vertical="center" wrapText="1"/>
    </xf>
    <xf numFmtId="166" fontId="29" fillId="25" borderId="15" xfId="47" applyFont="1" applyFill="1" applyBorder="1" applyAlignment="1">
      <alignment horizontal="center" vertical="center" wrapText="1"/>
    </xf>
    <xf numFmtId="166" fontId="29" fillId="26" borderId="15" xfId="47" applyFont="1" applyFill="1" applyBorder="1" applyAlignment="1">
      <alignment horizontal="center" vertical="center" wrapText="1"/>
    </xf>
    <xf numFmtId="165" fontId="29" fillId="25" borderId="15" xfId="47" applyNumberFormat="1" applyFont="1" applyFill="1" applyBorder="1" applyAlignment="1">
      <alignment horizontal="center" vertical="center" wrapText="1"/>
    </xf>
    <xf numFmtId="4" fontId="29" fillId="27" borderId="16" xfId="0" applyNumberFormat="1" applyFont="1" applyFill="1" applyBorder="1" applyAlignment="1">
      <alignment horizontal="center" vertical="center" wrapText="1"/>
    </xf>
    <xf numFmtId="0" fontId="31" fillId="0" borderId="0" xfId="0" applyFont="1"/>
    <xf numFmtId="7" fontId="24" fillId="28" borderId="20" xfId="5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0" fontId="0" fillId="0" borderId="0" xfId="0" applyAlignment="1">
      <alignment horizontal="right" wrapText="1"/>
    </xf>
    <xf numFmtId="9" fontId="0" fillId="0" borderId="20" xfId="0" applyNumberFormat="1" applyBorder="1" applyAlignment="1">
      <alignment wrapText="1"/>
    </xf>
    <xf numFmtId="7" fontId="0" fillId="0" borderId="24" xfId="0" applyNumberFormat="1" applyBorder="1" applyAlignment="1">
      <alignment wrapText="1"/>
    </xf>
    <xf numFmtId="166" fontId="29" fillId="24" borderId="21" xfId="47" applyFont="1" applyFill="1" applyBorder="1" applyAlignment="1">
      <alignment vertical="center" wrapText="1"/>
    </xf>
    <xf numFmtId="166" fontId="29" fillId="24" borderId="11" xfId="47" applyFont="1" applyFill="1" applyBorder="1" applyAlignment="1">
      <alignment horizontal="right" vertical="center" wrapText="1"/>
    </xf>
    <xf numFmtId="164" fontId="29" fillId="24" borderId="11" xfId="47" applyNumberFormat="1" applyFont="1" applyFill="1" applyBorder="1" applyAlignment="1">
      <alignment horizontal="right" vertical="center" wrapText="1"/>
    </xf>
    <xf numFmtId="7" fontId="29" fillId="24" borderId="11" xfId="50" applyNumberFormat="1" applyFont="1" applyFill="1" applyBorder="1" applyAlignment="1">
      <alignment vertical="center" wrapText="1"/>
    </xf>
    <xf numFmtId="7" fontId="29" fillId="24" borderId="22" xfId="50" applyNumberFormat="1" applyFont="1" applyFill="1" applyBorder="1" applyAlignment="1">
      <alignment horizontal="right" vertical="center" wrapText="1"/>
    </xf>
    <xf numFmtId="166" fontId="29" fillId="24" borderId="17" xfId="47" applyFont="1" applyFill="1" applyBorder="1" applyAlignment="1">
      <alignment vertical="center" wrapText="1"/>
    </xf>
    <xf numFmtId="166" fontId="29" fillId="24" borderId="10" xfId="47" applyFont="1" applyFill="1" applyBorder="1" applyAlignment="1">
      <alignment horizontal="right" vertical="center" wrapText="1"/>
    </xf>
    <xf numFmtId="164" fontId="29" fillId="24" borderId="10" xfId="47" applyNumberFormat="1" applyFont="1" applyFill="1" applyBorder="1" applyAlignment="1">
      <alignment horizontal="right" vertical="center" wrapText="1"/>
    </xf>
    <xf numFmtId="7" fontId="0" fillId="24" borderId="16" xfId="0" applyNumberFormat="1" applyFill="1" applyBorder="1" applyAlignment="1">
      <alignment wrapText="1"/>
    </xf>
    <xf numFmtId="0" fontId="29" fillId="24" borderId="17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horizontal="right" vertical="center" wrapText="1"/>
    </xf>
    <xf numFmtId="166" fontId="33" fillId="0" borderId="17" xfId="47" applyFont="1" applyBorder="1" applyAlignment="1">
      <alignment vertical="center" wrapText="1"/>
    </xf>
    <xf numFmtId="166" fontId="33" fillId="0" borderId="10" xfId="47" applyFont="1" applyBorder="1" applyAlignment="1">
      <alignment horizontal="right" vertical="center" wrapText="1"/>
    </xf>
    <xf numFmtId="164" fontId="33" fillId="0" borderId="10" xfId="47" applyNumberFormat="1" applyFont="1" applyBorder="1" applyAlignment="1">
      <alignment horizontal="right" vertical="center" wrapText="1"/>
    </xf>
    <xf numFmtId="7" fontId="33" fillId="0" borderId="11" xfId="50" applyNumberFormat="1" applyFont="1" applyFill="1" applyBorder="1" applyAlignment="1">
      <alignment vertical="center" wrapText="1"/>
    </xf>
    <xf numFmtId="7" fontId="33" fillId="0" borderId="22" xfId="50" applyNumberFormat="1" applyFont="1" applyFill="1" applyBorder="1" applyAlignment="1">
      <alignment horizontal="right" vertical="center" wrapText="1"/>
    </xf>
    <xf numFmtId="166" fontId="34" fillId="0" borderId="21" xfId="47" applyFont="1" applyBorder="1" applyAlignment="1">
      <alignment vertical="center" wrapText="1"/>
    </xf>
    <xf numFmtId="166" fontId="34" fillId="0" borderId="10" xfId="47" applyFont="1" applyBorder="1" applyAlignment="1">
      <alignment horizontal="right" vertical="center" wrapText="1"/>
    </xf>
    <xf numFmtId="164" fontId="34" fillId="0" borderId="11" xfId="47" applyNumberFormat="1" applyFont="1" applyBorder="1" applyAlignment="1">
      <alignment horizontal="right" vertical="center" wrapText="1"/>
    </xf>
    <xf numFmtId="7" fontId="34" fillId="0" borderId="11" xfId="50" applyNumberFormat="1" applyFont="1" applyFill="1" applyBorder="1" applyAlignment="1">
      <alignment vertical="center" wrapText="1"/>
    </xf>
    <xf numFmtId="7" fontId="34" fillId="0" borderId="22" xfId="50" applyNumberFormat="1" applyFont="1" applyFill="1" applyBorder="1" applyAlignment="1">
      <alignment horizontal="right" vertical="center" wrapText="1"/>
    </xf>
    <xf numFmtId="0" fontId="34" fillId="0" borderId="17" xfId="0" applyFont="1" applyBorder="1" applyAlignment="1">
      <alignment vertical="center" wrapText="1"/>
    </xf>
    <xf numFmtId="0" fontId="34" fillId="0" borderId="10" xfId="0" applyFont="1" applyBorder="1" applyAlignment="1">
      <alignment horizontal="right" vertical="center" wrapText="1"/>
    </xf>
    <xf numFmtId="164" fontId="34" fillId="0" borderId="10" xfId="47" applyNumberFormat="1" applyFont="1" applyBorder="1" applyAlignment="1">
      <alignment horizontal="right" vertical="center" wrapText="1"/>
    </xf>
    <xf numFmtId="166" fontId="34" fillId="0" borderId="17" xfId="47" applyFont="1" applyBorder="1" applyAlignment="1">
      <alignment vertical="center" wrapText="1"/>
    </xf>
    <xf numFmtId="164" fontId="29" fillId="24" borderId="10" xfId="47" applyNumberFormat="1" applyFont="1" applyFill="1" applyBorder="1" applyAlignment="1">
      <alignment horizontal="right" vertical="center"/>
    </xf>
    <xf numFmtId="0" fontId="29" fillId="24" borderId="23" xfId="0" applyFont="1" applyFill="1" applyBorder="1" applyAlignment="1">
      <alignment wrapText="1"/>
    </xf>
    <xf numFmtId="166" fontId="29" fillId="24" borderId="19" xfId="47" applyFont="1" applyFill="1" applyBorder="1" applyAlignment="1">
      <alignment horizontal="right" vertical="center" wrapText="1"/>
    </xf>
    <xf numFmtId="164" fontId="29" fillId="24" borderId="19" xfId="47" applyNumberFormat="1" applyFont="1" applyFill="1" applyBorder="1" applyAlignment="1">
      <alignment horizontal="right" vertical="center" wrapText="1"/>
    </xf>
    <xf numFmtId="7" fontId="29" fillId="24" borderId="10" xfId="50" applyNumberFormat="1" applyFont="1" applyFill="1" applyBorder="1" applyAlignment="1">
      <alignment vertical="center" wrapText="1"/>
    </xf>
    <xf numFmtId="7" fontId="29" fillId="24" borderId="10" xfId="50" applyNumberFormat="1" applyFont="1" applyFill="1" applyBorder="1" applyAlignment="1">
      <alignment horizontal="right" vertical="center" wrapText="1"/>
    </xf>
    <xf numFmtId="0" fontId="24" fillId="28" borderId="17" xfId="0" applyFont="1" applyFill="1" applyBorder="1" applyAlignment="1">
      <alignment horizontal="left" vertical="center" wrapText="1"/>
    </xf>
    <xf numFmtId="0" fontId="24" fillId="28" borderId="10" xfId="0" applyFont="1" applyFill="1" applyBorder="1" applyAlignment="1">
      <alignment horizontal="left" vertical="center" wrapText="1"/>
    </xf>
    <xf numFmtId="0" fontId="21" fillId="0" borderId="28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1" fillId="24" borderId="12" xfId="0" applyFont="1" applyFill="1" applyBorder="1" applyAlignment="1">
      <alignment wrapText="1"/>
    </xf>
    <xf numFmtId="0" fontId="0" fillId="24" borderId="13" xfId="0" applyFill="1" applyBorder="1" applyAlignment="1">
      <alignment wrapText="1"/>
    </xf>
    <xf numFmtId="0" fontId="0" fillId="24" borderId="18" xfId="0" applyFill="1" applyBorder="1" applyAlignment="1">
      <alignment wrapText="1"/>
    </xf>
    <xf numFmtId="0" fontId="25" fillId="0" borderId="31" xfId="0" applyFont="1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21" fillId="0" borderId="27" xfId="0" applyFont="1" applyBorder="1" applyAlignment="1"/>
    <xf numFmtId="0" fontId="0" fillId="0" borderId="25" xfId="0" applyBorder="1" applyAlignment="1"/>
    <xf numFmtId="0" fontId="0" fillId="0" borderId="26" xfId="0" applyBorder="1" applyAlignment="1"/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pane ySplit="3" topLeftCell="A16" activePane="bottomLeft" state="frozen"/>
      <selection pane="bottomLeft" activeCell="I21" sqref="I21"/>
    </sheetView>
  </sheetViews>
  <sheetFormatPr defaultColWidth="9" defaultRowHeight="13.9"/>
  <cols>
    <col min="1" max="1" width="38" style="1" customWidth="1"/>
    <col min="2" max="3" width="7.5" style="9" customWidth="1"/>
    <col min="4" max="5" width="11.25" style="1" customWidth="1"/>
    <col min="6" max="967" width="7.875" style="1" customWidth="1"/>
    <col min="968" max="16384" width="9" style="1"/>
  </cols>
  <sheetData>
    <row r="1" spans="1:10" ht="14.25">
      <c r="A1" s="16"/>
      <c r="B1" s="17"/>
      <c r="C1" s="17"/>
      <c r="D1" s="18"/>
    </row>
    <row r="2" spans="1:10" ht="14.25">
      <c r="A2" s="26" t="s">
        <v>0</v>
      </c>
      <c r="B2" s="69" t="s">
        <v>1</v>
      </c>
      <c r="C2" s="70"/>
      <c r="D2" s="70"/>
      <c r="E2" s="70"/>
    </row>
    <row r="3" spans="1:10" s="10" customFormat="1" ht="30" customHeight="1" thickBot="1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</row>
    <row r="4" spans="1:10">
      <c r="A4" s="30" t="s">
        <v>7</v>
      </c>
      <c r="B4" s="31" t="s">
        <v>8</v>
      </c>
      <c r="C4" s="32">
        <f>SUM(C5:C8)</f>
        <v>2100</v>
      </c>
      <c r="D4" s="33"/>
      <c r="E4" s="34">
        <f>SUM(E5:E8)</f>
        <v>0</v>
      </c>
    </row>
    <row r="5" spans="1:10">
      <c r="A5" s="46" t="s">
        <v>9</v>
      </c>
      <c r="B5" s="47" t="s">
        <v>8</v>
      </c>
      <c r="C5" s="48">
        <v>500</v>
      </c>
      <c r="D5" s="49"/>
      <c r="E5" s="50">
        <f>C5*D5</f>
        <v>0</v>
      </c>
    </row>
    <row r="6" spans="1:10">
      <c r="A6" s="46" t="s">
        <v>10</v>
      </c>
      <c r="B6" s="47" t="s">
        <v>8</v>
      </c>
      <c r="C6" s="48">
        <v>1000</v>
      </c>
      <c r="D6" s="49"/>
      <c r="E6" s="50">
        <f t="shared" ref="E6:E8" si="0">C6*D6</f>
        <v>0</v>
      </c>
    </row>
    <row r="7" spans="1:10">
      <c r="A7" s="46" t="s">
        <v>11</v>
      </c>
      <c r="B7" s="47" t="s">
        <v>8</v>
      </c>
      <c r="C7" s="48">
        <v>200</v>
      </c>
      <c r="D7" s="49"/>
      <c r="E7" s="50">
        <f t="shared" si="0"/>
        <v>0</v>
      </c>
    </row>
    <row r="8" spans="1:10">
      <c r="A8" s="46" t="s">
        <v>12</v>
      </c>
      <c r="B8" s="47" t="s">
        <v>8</v>
      </c>
      <c r="C8" s="48">
        <v>400</v>
      </c>
      <c r="D8" s="49"/>
      <c r="E8" s="50">
        <f t="shared" si="0"/>
        <v>0</v>
      </c>
    </row>
    <row r="9" spans="1:10" ht="14.25" customHeight="1">
      <c r="A9" s="35" t="s">
        <v>13</v>
      </c>
      <c r="B9" s="36" t="s">
        <v>8</v>
      </c>
      <c r="C9" s="37">
        <v>150</v>
      </c>
      <c r="D9" s="33"/>
      <c r="E9" s="34">
        <f t="shared" ref="E9:E27" si="1">C9*D9</f>
        <v>0</v>
      </c>
    </row>
    <row r="10" spans="1:10">
      <c r="A10" s="35" t="s">
        <v>14</v>
      </c>
      <c r="B10" s="36" t="s">
        <v>8</v>
      </c>
      <c r="C10" s="37">
        <v>500</v>
      </c>
      <c r="D10" s="33"/>
      <c r="E10" s="34">
        <f t="shared" si="1"/>
        <v>0</v>
      </c>
    </row>
    <row r="11" spans="1:10">
      <c r="A11" s="35" t="s">
        <v>15</v>
      </c>
      <c r="B11" s="36" t="s">
        <v>8</v>
      </c>
      <c r="C11" s="37">
        <f>SUM(C12:C14)</f>
        <v>12000</v>
      </c>
      <c r="D11" s="33"/>
      <c r="E11" s="34">
        <f>SUM(E12:E14)</f>
        <v>0</v>
      </c>
      <c r="J11" s="27"/>
    </row>
    <row r="12" spans="1:10">
      <c r="A12" s="41" t="s">
        <v>16</v>
      </c>
      <c r="B12" s="42" t="s">
        <v>8</v>
      </c>
      <c r="C12" s="43">
        <v>5000</v>
      </c>
      <c r="D12" s="44"/>
      <c r="E12" s="45">
        <f t="shared" si="1"/>
        <v>0</v>
      </c>
      <c r="J12" s="27"/>
    </row>
    <row r="13" spans="1:10">
      <c r="A13" s="41" t="s">
        <v>17</v>
      </c>
      <c r="B13" s="42" t="s">
        <v>8</v>
      </c>
      <c r="C13" s="43">
        <v>2000</v>
      </c>
      <c r="D13" s="44"/>
      <c r="E13" s="45">
        <f t="shared" si="1"/>
        <v>0</v>
      </c>
      <c r="J13" s="27"/>
    </row>
    <row r="14" spans="1:10">
      <c r="A14" s="41" t="s">
        <v>18</v>
      </c>
      <c r="B14" s="42" t="s">
        <v>8</v>
      </c>
      <c r="C14" s="43">
        <v>5000</v>
      </c>
      <c r="D14" s="44"/>
      <c r="E14" s="45">
        <f t="shared" si="1"/>
        <v>0</v>
      </c>
      <c r="J14" s="27"/>
    </row>
    <row r="15" spans="1:10">
      <c r="A15" s="39" t="s">
        <v>19</v>
      </c>
      <c r="B15" s="40" t="s">
        <v>8</v>
      </c>
      <c r="C15" s="37">
        <f>SUM(C16:C19)</f>
        <v>3700</v>
      </c>
      <c r="D15" s="33"/>
      <c r="E15" s="34">
        <f>SUM(E16:E19)</f>
        <v>0</v>
      </c>
    </row>
    <row r="16" spans="1:10">
      <c r="A16" s="51" t="s">
        <v>20</v>
      </c>
      <c r="B16" s="52" t="s">
        <v>8</v>
      </c>
      <c r="C16" s="53">
        <f>50*10</f>
        <v>500</v>
      </c>
      <c r="D16" s="49"/>
      <c r="E16" s="50">
        <f>C16*D16</f>
        <v>0</v>
      </c>
    </row>
    <row r="17" spans="1:5">
      <c r="A17" s="51" t="s">
        <v>21</v>
      </c>
      <c r="B17" s="52" t="s">
        <v>8</v>
      </c>
      <c r="C17" s="53">
        <f>11*100</f>
        <v>1100</v>
      </c>
      <c r="D17" s="49"/>
      <c r="E17" s="50">
        <f>C17*D17</f>
        <v>0</v>
      </c>
    </row>
    <row r="18" spans="1:5">
      <c r="A18" s="51" t="s">
        <v>22</v>
      </c>
      <c r="B18" s="52" t="s">
        <v>8</v>
      </c>
      <c r="C18" s="53">
        <f>200*3</f>
        <v>600</v>
      </c>
      <c r="D18" s="49"/>
      <c r="E18" s="50">
        <f t="shared" ref="E18:E20" si="2">C18*D18</f>
        <v>0</v>
      </c>
    </row>
    <row r="19" spans="1:5">
      <c r="A19" s="51" t="s">
        <v>23</v>
      </c>
      <c r="B19" s="52" t="s">
        <v>8</v>
      </c>
      <c r="C19" s="53">
        <f>500*3</f>
        <v>1500</v>
      </c>
      <c r="D19" s="49"/>
      <c r="E19" s="50">
        <f t="shared" si="2"/>
        <v>0</v>
      </c>
    </row>
    <row r="20" spans="1:5">
      <c r="A20" s="35" t="s">
        <v>24</v>
      </c>
      <c r="B20" s="40" t="s">
        <v>8</v>
      </c>
      <c r="C20" s="37">
        <v>1000</v>
      </c>
      <c r="D20" s="33"/>
      <c r="E20" s="34">
        <f t="shared" si="2"/>
        <v>0</v>
      </c>
    </row>
    <row r="21" spans="1:5" ht="14.25" customHeight="1">
      <c r="A21" s="35" t="s">
        <v>25</v>
      </c>
      <c r="B21" s="36" t="s">
        <v>8</v>
      </c>
      <c r="C21" s="37">
        <f>SUM(C22:C24)</f>
        <v>1300</v>
      </c>
      <c r="D21" s="33"/>
      <c r="E21" s="34">
        <f>SUM(E22:E24)</f>
        <v>0</v>
      </c>
    </row>
    <row r="22" spans="1:5" ht="14.25" customHeight="1">
      <c r="A22" s="54" t="s">
        <v>26</v>
      </c>
      <c r="B22" s="47" t="s">
        <v>8</v>
      </c>
      <c r="C22" s="53">
        <v>1000</v>
      </c>
      <c r="D22" s="49"/>
      <c r="E22" s="50">
        <f>C22*D22</f>
        <v>0</v>
      </c>
    </row>
    <row r="23" spans="1:5" ht="14.25" customHeight="1">
      <c r="A23" s="54" t="s">
        <v>27</v>
      </c>
      <c r="B23" s="47" t="s">
        <v>8</v>
      </c>
      <c r="C23" s="53">
        <v>200</v>
      </c>
      <c r="D23" s="49"/>
      <c r="E23" s="50">
        <f t="shared" ref="E23:E24" si="3">C23*D23</f>
        <v>0</v>
      </c>
    </row>
    <row r="24" spans="1:5" ht="14.25" customHeight="1">
      <c r="A24" s="54" t="s">
        <v>28</v>
      </c>
      <c r="B24" s="47" t="s">
        <v>8</v>
      </c>
      <c r="C24" s="53">
        <v>100</v>
      </c>
      <c r="D24" s="49"/>
      <c r="E24" s="50">
        <f t="shared" si="3"/>
        <v>0</v>
      </c>
    </row>
    <row r="25" spans="1:5" customFormat="1" ht="14.25" customHeight="1">
      <c r="A25" s="35" t="s">
        <v>29</v>
      </c>
      <c r="B25" s="36" t="s">
        <v>8</v>
      </c>
      <c r="C25" s="55">
        <v>50</v>
      </c>
      <c r="D25" s="33"/>
      <c r="E25" s="34">
        <f>C25*D25</f>
        <v>0</v>
      </c>
    </row>
    <row r="26" spans="1:5" ht="14.25" customHeight="1">
      <c r="A26" s="56" t="s">
        <v>30</v>
      </c>
      <c r="B26" s="57" t="s">
        <v>8</v>
      </c>
      <c r="C26" s="58">
        <v>300</v>
      </c>
      <c r="D26" s="59"/>
      <c r="E26" s="60">
        <f t="shared" si="1"/>
        <v>0</v>
      </c>
    </row>
    <row r="27" spans="1:5" ht="14.25" customHeight="1">
      <c r="A27" s="56" t="s">
        <v>31</v>
      </c>
      <c r="B27" s="57" t="s">
        <v>8</v>
      </c>
      <c r="C27" s="58">
        <v>50</v>
      </c>
      <c r="D27" s="59"/>
      <c r="E27" s="60">
        <f t="shared" si="1"/>
        <v>0</v>
      </c>
    </row>
    <row r="28" spans="1:5" s="8" customFormat="1" ht="14.25" customHeight="1">
      <c r="A28" s="61" t="s">
        <v>32</v>
      </c>
      <c r="B28" s="62"/>
      <c r="C28" s="62"/>
      <c r="D28" s="62"/>
      <c r="E28" s="25">
        <f>E10+E11+E15+E20+E21+E25+E26+E27+E9+E4</f>
        <v>0</v>
      </c>
    </row>
    <row r="29" spans="1:5" ht="14.25" customHeight="1">
      <c r="A29" s="71" t="s">
        <v>33</v>
      </c>
      <c r="B29" s="72"/>
      <c r="C29" s="72"/>
      <c r="D29" s="73"/>
      <c r="E29" s="28" t="s">
        <v>34</v>
      </c>
    </row>
    <row r="30" spans="1:5" ht="14.45" thickBot="1">
      <c r="A30" s="63" t="s">
        <v>35</v>
      </c>
      <c r="B30" s="64"/>
      <c r="C30" s="64"/>
      <c r="D30" s="65"/>
      <c r="E30" s="29">
        <v>0</v>
      </c>
    </row>
    <row r="31" spans="1:5" ht="14.45" thickBot="1">
      <c r="A31" s="66" t="s">
        <v>36</v>
      </c>
      <c r="B31" s="67"/>
      <c r="C31" s="67"/>
      <c r="D31" s="68"/>
      <c r="E31" s="38">
        <f>E28+E30</f>
        <v>0</v>
      </c>
    </row>
  </sheetData>
  <mergeCells count="5">
    <mergeCell ref="A28:D28"/>
    <mergeCell ref="A29:D29"/>
    <mergeCell ref="A30:D30"/>
    <mergeCell ref="A31:D31"/>
    <mergeCell ref="B2:E2"/>
  </mergeCells>
  <pageMargins left="0.74803149606299213" right="0.35433070866141736" top="0.59055118110236227" bottom="0.39370078740157483" header="0.98425196850393704" footer="0.9842519685039370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B19" sqref="B18:B19"/>
    </sheetView>
  </sheetViews>
  <sheetFormatPr defaultRowHeight="13.9"/>
  <cols>
    <col min="1" max="1" width="41.375" style="2" customWidth="1"/>
    <col min="2" max="3" width="14.125" customWidth="1"/>
  </cols>
  <sheetData>
    <row r="1" spans="1:3">
      <c r="A1" s="24" t="s">
        <v>37</v>
      </c>
    </row>
    <row r="2" spans="1:3" ht="14.45" thickBot="1"/>
    <row r="3" spans="1:3" ht="27" thickBot="1">
      <c r="A3" s="3" t="s">
        <v>38</v>
      </c>
      <c r="B3" s="4" t="s">
        <v>6</v>
      </c>
      <c r="C3" s="5" t="s">
        <v>39</v>
      </c>
    </row>
    <row r="4" spans="1:3">
      <c r="A4" s="7" t="s">
        <v>40</v>
      </c>
      <c r="B4" s="12">
        <f>list1!E28</f>
        <v>0</v>
      </c>
      <c r="C4" s="12">
        <f>B4*1.21</f>
        <v>0</v>
      </c>
    </row>
    <row r="5" spans="1:3">
      <c r="A5" s="7" t="s">
        <v>41</v>
      </c>
      <c r="B5" s="12" t="e">
        <f>#REF!</f>
        <v>#REF!</v>
      </c>
      <c r="C5" s="12" t="e">
        <f t="shared" ref="C5:C6" si="0">B5*1.21</f>
        <v>#REF!</v>
      </c>
    </row>
    <row r="6" spans="1:3" ht="14.45" thickBot="1">
      <c r="A6" s="6" t="s">
        <v>42</v>
      </c>
      <c r="B6" s="13" t="e">
        <f>#REF!</f>
        <v>#REF!</v>
      </c>
      <c r="C6" s="12" t="e">
        <f t="shared" si="0"/>
        <v>#REF!</v>
      </c>
    </row>
    <row r="7" spans="1:3" ht="14.45" thickBot="1">
      <c r="A7" s="11" t="s">
        <v>43</v>
      </c>
      <c r="B7" s="14" t="e">
        <f>SUM(B4:B6)</f>
        <v>#REF!</v>
      </c>
      <c r="C7" s="15" t="e">
        <f>SUM(C4:C6)</f>
        <v>#REF!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76DCA3D3963948B7AE2344C7D8C686" ma:contentTypeVersion="14" ma:contentTypeDescription="Vytvoří nový dokument" ma:contentTypeScope="" ma:versionID="b2566019e1a1e8a53423051bca3b454e">
  <xsd:schema xmlns:xsd="http://www.w3.org/2001/XMLSchema" xmlns:xs="http://www.w3.org/2001/XMLSchema" xmlns:p="http://schemas.microsoft.com/office/2006/metadata/properties" xmlns:ns2="fa93efff-248f-46af-b02c-5585645d732b" xmlns:ns3="2a8e2f4b-07dc-46a3-a558-0f24c395b772" targetNamespace="http://schemas.microsoft.com/office/2006/metadata/properties" ma:root="true" ma:fieldsID="4a3c8fe0c17e06519cc404506e807e9f" ns2:_="" ns3:_="">
    <xsd:import namespace="fa93efff-248f-46af-b02c-5585645d732b"/>
    <xsd:import namespace="2a8e2f4b-07dc-46a3-a558-0f24c395b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3efff-248f-46af-b02c-5585645d7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3218468-fb3a-499b-a53b-ef9008395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e2f4b-07dc-46a3-a558-0f24c395b7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35f4826-3555-4ee9-b8da-b2df6ac18dd2}" ma:internalName="TaxCatchAll" ma:showField="CatchAllData" ma:web="2a8e2f4b-07dc-46a3-a558-0f24c395b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8e2f4b-07dc-46a3-a558-0f24c395b772" xsi:nil="true"/>
    <lcf76f155ced4ddcb4097134ff3c332f xmlns="fa93efff-248f-46af-b02c-5585645d73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768D0-D481-400E-A498-D3570F3CF5A1}"/>
</file>

<file path=customXml/itemProps2.xml><?xml version="1.0" encoding="utf-8"?>
<ds:datastoreItem xmlns:ds="http://schemas.openxmlformats.org/officeDocument/2006/customXml" ds:itemID="{4B1B6955-7425-4457-A3A6-0A57B41DA985}"/>
</file>

<file path=customXml/itemProps3.xml><?xml version="1.0" encoding="utf-8"?>
<ds:datastoreItem xmlns:ds="http://schemas.openxmlformats.org/officeDocument/2006/customXml" ds:itemID="{8F018DAF-0539-45BF-9156-19DD8C200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Nečasová</dc:creator>
  <cp:keywords/>
  <dc:description/>
  <cp:lastModifiedBy>Ludmila Dostálová</cp:lastModifiedBy>
  <cp:revision>4</cp:revision>
  <dcterms:created xsi:type="dcterms:W3CDTF">2017-06-16T09:41:08Z</dcterms:created>
  <dcterms:modified xsi:type="dcterms:W3CDTF">2024-10-04T09:12:03Z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0x0101008A76DCA3D3963948B7AE2344C7D8C686</vt:lpwstr>
  </property>
  <property fmtid="{D5CDD505-2E9C-101B-9397-08002B2CF9AE}" pid="11" name="MediaServiceImageTags">
    <vt:lpwstr/>
  </property>
</Properties>
</file>