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0C0E3BFA-28EC-4C0A-8AD5-6F9426EE07FD}" xr6:coauthVersionLast="36" xr6:coauthVersionMax="36" xr10:uidLastSave="{00000000-0000-0000-0000-000000000000}"/>
  <bookViews>
    <workbookView xWindow="0" yWindow="0" windowWidth="23040" windowHeight="9684" tabRatio="644" xr2:uid="{00000000-000D-0000-FFFF-FFFF00000000}"/>
  </bookViews>
  <sheets>
    <sheet name="REKAPITULACE" sheetId="2" r:id="rId1"/>
    <sheet name="1" sheetId="6" r:id="rId2"/>
  </sheets>
  <calcPr calcId="191029"/>
</workbook>
</file>

<file path=xl/calcChain.xml><?xml version="1.0" encoding="utf-8"?>
<calcChain xmlns="http://schemas.openxmlformats.org/spreadsheetml/2006/main">
  <c r="G47" i="6" l="1"/>
  <c r="G39" i="6" l="1"/>
  <c r="G29" i="6" l="1"/>
  <c r="G30" i="6"/>
  <c r="G28" i="6"/>
  <c r="G27" i="6"/>
  <c r="G25" i="6"/>
  <c r="G24" i="6"/>
  <c r="G21" i="6"/>
  <c r="G19" i="6"/>
  <c r="G22" i="6"/>
  <c r="G20" i="6"/>
  <c r="G18" i="6"/>
  <c r="G16" i="6"/>
  <c r="G15" i="6"/>
  <c r="G14" i="6"/>
  <c r="G13" i="6"/>
  <c r="G10" i="6"/>
  <c r="G44" i="6"/>
  <c r="G40" i="6"/>
  <c r="G38" i="6"/>
  <c r="G34" i="6"/>
  <c r="G35" i="6" s="1"/>
  <c r="G41" i="6" l="1"/>
  <c r="G45" i="6"/>
  <c r="G12" i="6" l="1"/>
  <c r="G11" i="6"/>
  <c r="G5" i="6"/>
  <c r="G6" i="6" s="1"/>
  <c r="G31" i="6" l="1"/>
  <c r="C6" i="2" s="1"/>
  <c r="D6" i="2" s="1"/>
  <c r="D7" i="2" l="1"/>
  <c r="C7" i="2" l="1"/>
</calcChain>
</file>

<file path=xl/sharedStrings.xml><?xml version="1.0" encoding="utf-8"?>
<sst xmlns="http://schemas.openxmlformats.org/spreadsheetml/2006/main" count="79" uniqueCount="54">
  <si>
    <t>1.</t>
  </si>
  <si>
    <t>ks</t>
  </si>
  <si>
    <t>REKAPITULACE</t>
  </si>
  <si>
    <t>Cena DGN                       Kč bez DPH</t>
  </si>
  <si>
    <t>Cena DGN                 Kč vč. DPH</t>
  </si>
  <si>
    <t>č.</t>
  </si>
  <si>
    <t>Název stavby                                                                                                (staničení, místopis)</t>
  </si>
  <si>
    <t xml:space="preserve">Název položky </t>
  </si>
  <si>
    <t xml:space="preserve">Zapravení otvorů po vývrtech </t>
  </si>
  <si>
    <t>jedn.</t>
  </si>
  <si>
    <t>Cena celkem           Kč bez DPH</t>
  </si>
  <si>
    <t>sazba za jednotku                         Kč bez DPH</t>
  </si>
  <si>
    <t>počet jedn.</t>
  </si>
  <si>
    <t>Vysvětlivky: OP - opěry, ÚP - úložné pray, NK - nosná konstrukce (nosník)</t>
  </si>
  <si>
    <t>Přípravné práce, zajištění podkladů, administrativa</t>
  </si>
  <si>
    <t>CELKEM (Kč)</t>
  </si>
  <si>
    <r>
      <rPr>
        <b/>
        <sz val="11"/>
        <color theme="1"/>
        <rFont val="Calibri"/>
        <family val="2"/>
        <charset val="238"/>
        <scheme val="minor"/>
      </rPr>
      <t>II/416 most 416-013 přes Svratku v Židlochovicích</t>
    </r>
    <r>
      <rPr>
        <sz val="11"/>
        <color theme="1"/>
        <rFont val="Calibri"/>
        <family val="2"/>
        <scheme val="minor"/>
      </rPr>
      <t xml:space="preserve">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most 416-013 v intravilánu obce Židlochovice </t>
    </r>
  </si>
  <si>
    <t xml:space="preserve">II/416 most 416-013 přes Svratku v Židlochovicích </t>
  </si>
  <si>
    <t xml:space="preserve">Most ev.č. 416-013 v intravilánu obce Židlochovice </t>
  </si>
  <si>
    <t>Diagnostika mostu odd. JEDU 2024</t>
  </si>
  <si>
    <t>h</t>
  </si>
  <si>
    <t>den</t>
  </si>
  <si>
    <t>Provedení zápisu z mimořádné prohlídky do BMS</t>
  </si>
  <si>
    <t>Předprojektová výhledávací diagnostika mostní konstrukce</t>
  </si>
  <si>
    <t>Úvodní měření silového namáhání závěsů frekvenční analýzou</t>
  </si>
  <si>
    <t>1) Kontrola kotvení a stavebního stavu zadních / kotvících závěsů v šachtě pod chodníkem v pravobřežní opěře</t>
  </si>
  <si>
    <t>Vyčistění šachty - čerpání vody, oplach tlakovou vodou</t>
  </si>
  <si>
    <t>Diagnostika kotevních oblastí v šachtě, ověření zaplněnosti injektáží a stavu předpínacích lan závěsu za kotevní objímkou dole v šachtě pro kotevní závěsy (min. 2 kotvy závěsů na každé straně)</t>
  </si>
  <si>
    <t>Opětovné vodotěsné uzavření obou šachet, uzavření poklopů, provedení živičných vrstev, zapravení chodníku do původního stavu</t>
  </si>
  <si>
    <t>Kontrola injektáže akustickým trasováním podél všech závěsů (z vysokozdvižné plošiny), cílem je ověřit zaplněnost závěsů injektáží, případně diagnostikovat problematické oblasti,</t>
  </si>
  <si>
    <t>Ověření zaplněnosti injektáží a stavu předpínacích lan závěsu za kotevní objímkou na pylonu (min. 2 kotvy závěsů)</t>
  </si>
  <si>
    <t>Dynamického měření všech závěsů mostu s vyhodnocením velikosti sil v závěsech, měření frekvencí závěsů akcelerometry osazenými na závěs pomocí magnetu, úvodní nulté měření pro návrh opravy, v budoucnu lze opět využít při rektifikaci závěsů</t>
  </si>
  <si>
    <t>Prohlídka mostní konstrukce</t>
  </si>
  <si>
    <t>Komplexní prohlídka mostní konstrukce za účelem návrhu opatření a doporučení pro projekt opravy mostu</t>
  </si>
  <si>
    <t>Dílčí součet</t>
  </si>
  <si>
    <t>Závěrečná zpráva diagnostiky včetně dynamického měření závěsů</t>
  </si>
  <si>
    <t>Kontrola injektáže a současně lan závěsu (min. 4 závěsy v hlavním poli a 2 kotvící závěsy) otvorem v ocelové trubce závěsu, odběr práškového materiálu pro chemickou laboratoř, pozorování a dokumentace povrchu lan v sondě endoskopem, zapravení tixotropním materiálem,</t>
  </si>
  <si>
    <t>2) Kontrola stavebního stavu závěsů na obou stranách mostu</t>
  </si>
  <si>
    <t>Ověření zaplněnosti injektáží a stavu předpínacích lan závěsu za kotevní objímkou pod mostovkou v hlavním poli (min 2 kotvy závěsů),</t>
  </si>
  <si>
    <t>3) Kontrola stavu předpínací výztuže v mostovce</t>
  </si>
  <si>
    <t>4) Materiálové charakteristiky betonu NK a injektáže závěsů</t>
  </si>
  <si>
    <t>Stanovení pevnosti betonu jádrovými odvrty (celkem 6 vývrtů na opěrách a nosné konstrukci)</t>
  </si>
  <si>
    <t>Stanovení válcové a krychelné pevnosti, koncování vývrtů, rozdrcení vzorků v lisu, zjištění obsahu chloridů a pH betonu, zpráva (akreditovaná zkušebna)</t>
  </si>
  <si>
    <t>Chemické vyšetření odebraných vzorků injektáže závěsů, zjištění ztráty pasivačních vlastností betonu (karbonatizace) - fenolftaleinový test (akreditovaná zkušebna)</t>
  </si>
  <si>
    <t xml:space="preserve">Zajištění přístupu do šachty obnažením předpokládaných funkčních poklopů pod chodníkem (2 šachty na OP1 na levé a pravé straně mostu) </t>
  </si>
  <si>
    <t xml:space="preserve">V případě neexistence funkčních poklopů do šachet provedení prostupů destruktivně (2 prostupy na OP1 na levé a pravé straně mostu). Diamantové vrtání a řezání prostupu o min. rozměrech 600 x 600 mm. </t>
  </si>
  <si>
    <t>V případě neexistence funkčních poklopů do šachet provedení nových poklopů a jejich vodotěsné usazení do provedeného prostupu, provedení živičných vrstev, zapravení chodníku do původního stavu</t>
  </si>
  <si>
    <t>Zajištění dopravního omezení, uzavření přilehlých krajních pruhů vozovky nejprve na jedné straně a poté na druhé včetně projektu a projednání</t>
  </si>
  <si>
    <t>Ověření stavu předpínací výztuže v podélném směru vrtanou sondou (4 sondy na podhledu NK) včetně opětovného zapravení sond</t>
  </si>
  <si>
    <t>Ověření zaplněnosti injektáží a stavu příčného sepnutí konstrukce v hlavním poli (min 4 místa na boku nosné konstrukce) včetně opětovného zapravení sond</t>
  </si>
  <si>
    <t>Závěrečná zpráva diagnostiky mostní konstrukce včetně tisku 6 paré</t>
  </si>
  <si>
    <t>Cena celkem bez DPH</t>
  </si>
  <si>
    <t>Zajištění dopravního omezení včetně zabezpečení výkopu na obou stranách mostu včetně projektu a projednání</t>
  </si>
  <si>
    <t>Hodnocení předpínací výztuže a PKO závěsů korozním inženýrem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</si>
</sst>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 applyBorder="1" applyAlignment="1">
      <alignment vertical="center"/>
    </xf>
    <xf numFmtId="0" fontId="0" fillId="2" borderId="8" xfId="0" applyFill="1" applyBorder="1"/>
    <xf numFmtId="0" fontId="5" fillId="2" borderId="3" xfId="0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 wrapText="1"/>
    </xf>
    <xf numFmtId="4" fontId="0" fillId="0" borderId="7" xfId="0" applyNumberFormat="1" applyFill="1" applyBorder="1" applyAlignment="1">
      <alignment horizontal="right" vertical="center" indent="1"/>
    </xf>
    <xf numFmtId="4" fontId="4" fillId="0" borderId="1" xfId="0" applyNumberFormat="1" applyFont="1" applyFill="1" applyBorder="1" applyAlignment="1">
      <alignment horizontal="right" vertical="center" indent="1"/>
    </xf>
    <xf numFmtId="4" fontId="4" fillId="2" borderId="5" xfId="0" applyNumberFormat="1" applyFont="1" applyFill="1" applyBorder="1" applyAlignment="1">
      <alignment horizontal="right" vertical="center" indent="1"/>
    </xf>
    <xf numFmtId="4" fontId="0" fillId="2" borderId="6" xfId="0" applyNumberFormat="1" applyFill="1" applyBorder="1" applyAlignment="1">
      <alignment horizontal="right" vertical="center" indent="1"/>
    </xf>
    <xf numFmtId="0" fontId="1" fillId="0" borderId="9" xfId="0" applyFont="1" applyFill="1" applyBorder="1" applyAlignment="1">
      <alignment horizontal="left" vertical="center" wrapText="1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2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 indent="2"/>
    </xf>
    <xf numFmtId="0" fontId="7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/>
    </xf>
    <xf numFmtId="4" fontId="11" fillId="0" borderId="1" xfId="0" applyNumberFormat="1" applyFont="1" applyBorder="1"/>
    <xf numFmtId="4" fontId="10" fillId="2" borderId="1" xfId="0" applyNumberFormat="1" applyFont="1" applyFill="1" applyBorder="1" applyAlignment="1">
      <alignment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4" fontId="11" fillId="0" borderId="0" xfId="0" applyNumberFormat="1" applyFont="1" applyFill="1" applyBorder="1"/>
    <xf numFmtId="0" fontId="12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vertical="center"/>
    </xf>
    <xf numFmtId="4" fontId="10" fillId="3" borderId="13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vertical="center"/>
    </xf>
    <xf numFmtId="4" fontId="13" fillId="0" borderId="13" xfId="0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wrapText="1"/>
    </xf>
    <xf numFmtId="0" fontId="11" fillId="0" borderId="14" xfId="0" applyFont="1" applyBorder="1" applyAlignment="1">
      <alignment horizontal="center"/>
    </xf>
    <xf numFmtId="4" fontId="11" fillId="0" borderId="14" xfId="0" applyNumberFormat="1" applyFont="1" applyBorder="1"/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 indent="2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9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/>
    <xf numFmtId="0" fontId="10" fillId="3" borderId="9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4" fontId="10" fillId="2" borderId="9" xfId="0" applyNumberFormat="1" applyFont="1" applyFill="1" applyBorder="1" applyAlignment="1">
      <alignment vertical="center"/>
    </xf>
    <xf numFmtId="2" fontId="10" fillId="2" borderId="9" xfId="0" applyNumberFormat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"/>
  <sheetViews>
    <sheetView tabSelected="1" zoomScaleNormal="100" workbookViewId="0">
      <selection activeCell="A2" sqref="A2:D2"/>
    </sheetView>
  </sheetViews>
  <sheetFormatPr defaultRowHeight="14.4" x14ac:dyDescent="0.3"/>
  <cols>
    <col min="1" max="1" width="3.44140625" customWidth="1"/>
    <col min="2" max="2" width="57.88671875" customWidth="1"/>
    <col min="3" max="4" width="13.33203125" customWidth="1"/>
  </cols>
  <sheetData>
    <row r="2" spans="1:4" ht="14.25" customHeight="1" x14ac:dyDescent="0.3">
      <c r="A2" s="50" t="s">
        <v>19</v>
      </c>
      <c r="B2" s="50"/>
      <c r="C2" s="50"/>
      <c r="D2" s="50"/>
    </row>
    <row r="3" spans="1:4" x14ac:dyDescent="0.3">
      <c r="A3" s="51" t="s">
        <v>2</v>
      </c>
      <c r="B3" s="51"/>
      <c r="C3" s="51"/>
      <c r="D3" s="51"/>
    </row>
    <row r="4" spans="1:4" ht="15" thickBot="1" x14ac:dyDescent="0.35"/>
    <row r="5" spans="1:4" ht="41.4" customHeight="1" thickBot="1" x14ac:dyDescent="0.35">
      <c r="A5" s="3" t="s">
        <v>5</v>
      </c>
      <c r="B5" s="8" t="s">
        <v>6</v>
      </c>
      <c r="C5" s="4" t="s">
        <v>3</v>
      </c>
      <c r="D5" s="5" t="s">
        <v>4</v>
      </c>
    </row>
    <row r="6" spans="1:4" ht="55.2" customHeight="1" thickBot="1" x14ac:dyDescent="0.35">
      <c r="A6" s="7" t="s">
        <v>0</v>
      </c>
      <c r="B6" s="13" t="s">
        <v>16</v>
      </c>
      <c r="C6" s="10">
        <f>SUM('1'!G47)</f>
        <v>0</v>
      </c>
      <c r="D6" s="9">
        <f>SUM(C6*1.21)</f>
        <v>0</v>
      </c>
    </row>
    <row r="7" spans="1:4" ht="43.5" customHeight="1" thickBot="1" x14ac:dyDescent="0.35">
      <c r="A7" s="2"/>
      <c r="B7" s="6" t="s">
        <v>15</v>
      </c>
      <c r="C7" s="11">
        <f>SUM(C6:C6)</f>
        <v>0</v>
      </c>
      <c r="D7" s="12">
        <f>SUM(D6:D6)</f>
        <v>0</v>
      </c>
    </row>
    <row r="8" spans="1:4" x14ac:dyDescent="0.3">
      <c r="B8" s="1"/>
    </row>
  </sheetData>
  <mergeCells count="2">
    <mergeCell ref="A2:D2"/>
    <mergeCell ref="A3:D3"/>
  </mergeCells>
  <pageMargins left="0.7" right="0.7" top="0.78740157499999996" bottom="0.78740157499999996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50"/>
  <sheetViews>
    <sheetView topLeftCell="A35" zoomScale="130" zoomScaleNormal="130" workbookViewId="0">
      <selection activeCell="G41" sqref="G41"/>
    </sheetView>
  </sheetViews>
  <sheetFormatPr defaultColWidth="9.109375" defaultRowHeight="13.8" x14ac:dyDescent="0.25"/>
  <cols>
    <col min="1" max="1" width="3.6640625" style="14" customWidth="1"/>
    <col min="2" max="2" width="5.6640625" style="14" customWidth="1"/>
    <col min="3" max="3" width="53.6640625" style="14" customWidth="1"/>
    <col min="4" max="4" width="6.88671875" style="14" customWidth="1"/>
    <col min="5" max="5" width="13.6640625" style="14" customWidth="1"/>
    <col min="6" max="6" width="9" style="14" customWidth="1"/>
    <col min="7" max="7" width="13.6640625" style="14" customWidth="1"/>
    <col min="8" max="8" width="3.6640625" style="14" customWidth="1"/>
    <col min="9" max="16384" width="9.109375" style="14"/>
  </cols>
  <sheetData>
    <row r="2" spans="2:7" ht="15.6" x14ac:dyDescent="0.3">
      <c r="B2" s="15" t="s">
        <v>17</v>
      </c>
      <c r="D2" s="16"/>
      <c r="E2" s="16"/>
      <c r="F2" s="16"/>
      <c r="G2" s="16"/>
    </row>
    <row r="3" spans="2:7" x14ac:dyDescent="0.25">
      <c r="C3" s="16"/>
      <c r="D3" s="16"/>
      <c r="E3" s="16"/>
      <c r="F3" s="16"/>
      <c r="G3" s="16"/>
    </row>
    <row r="4" spans="2:7" ht="50.25" customHeight="1" x14ac:dyDescent="0.25">
      <c r="B4" s="58" t="s">
        <v>7</v>
      </c>
      <c r="C4" s="59"/>
      <c r="D4" s="17" t="s">
        <v>9</v>
      </c>
      <c r="E4" s="17" t="s">
        <v>11</v>
      </c>
      <c r="F4" s="17" t="s">
        <v>12</v>
      </c>
      <c r="G4" s="17" t="s">
        <v>10</v>
      </c>
    </row>
    <row r="5" spans="2:7" ht="17.100000000000001" customHeight="1" x14ac:dyDescent="0.25">
      <c r="B5" s="47">
        <v>1.1000000000000001</v>
      </c>
      <c r="C5" s="18" t="s">
        <v>14</v>
      </c>
      <c r="D5" s="19" t="s">
        <v>20</v>
      </c>
      <c r="E5" s="20">
        <v>0</v>
      </c>
      <c r="F5" s="20">
        <v>30</v>
      </c>
      <c r="G5" s="20">
        <f>SUM(E5*F5)</f>
        <v>0</v>
      </c>
    </row>
    <row r="6" spans="2:7" ht="17.100000000000001" customHeight="1" x14ac:dyDescent="0.25">
      <c r="C6" s="36"/>
      <c r="D6" s="37"/>
      <c r="E6" s="38"/>
      <c r="F6" s="43" t="s">
        <v>34</v>
      </c>
      <c r="G6" s="39">
        <f>SUM(G5)</f>
        <v>0</v>
      </c>
    </row>
    <row r="7" spans="2:7" s="31" customFormat="1" ht="17.100000000000001" customHeight="1" x14ac:dyDescent="0.25">
      <c r="C7" s="33"/>
      <c r="D7" s="34"/>
      <c r="E7" s="35"/>
      <c r="F7" s="35"/>
      <c r="G7" s="35"/>
    </row>
    <row r="8" spans="2:7" ht="24.9" customHeight="1" x14ac:dyDescent="0.3">
      <c r="B8" s="55" t="s">
        <v>23</v>
      </c>
      <c r="C8" s="60"/>
      <c r="D8" s="60"/>
      <c r="E8" s="60"/>
      <c r="F8" s="60"/>
      <c r="G8" s="54"/>
    </row>
    <row r="9" spans="2:7" ht="39.9" customHeight="1" x14ac:dyDescent="0.3">
      <c r="B9" s="52" t="s">
        <v>25</v>
      </c>
      <c r="C9" s="53"/>
      <c r="D9" s="53"/>
      <c r="E9" s="53"/>
      <c r="F9" s="53"/>
      <c r="G9" s="54"/>
    </row>
    <row r="10" spans="2:7" ht="41.4" x14ac:dyDescent="0.25">
      <c r="B10" s="47">
        <v>2.1</v>
      </c>
      <c r="C10" s="21" t="s">
        <v>44</v>
      </c>
      <c r="D10" s="19" t="s">
        <v>1</v>
      </c>
      <c r="E10" s="20">
        <v>0</v>
      </c>
      <c r="F10" s="20">
        <v>2</v>
      </c>
      <c r="G10" s="20">
        <f>SUM(E10*F10)</f>
        <v>0</v>
      </c>
    </row>
    <row r="11" spans="2:7" ht="55.2" x14ac:dyDescent="0.25">
      <c r="B11" s="47">
        <v>2.2000000000000002</v>
      </c>
      <c r="C11" s="21" t="s">
        <v>45</v>
      </c>
      <c r="D11" s="19" t="s">
        <v>1</v>
      </c>
      <c r="E11" s="20">
        <v>0</v>
      </c>
      <c r="F11" s="20">
        <v>2</v>
      </c>
      <c r="G11" s="20">
        <f t="shared" ref="G11:G12" si="0">SUM(E11*F11)</f>
        <v>0</v>
      </c>
    </row>
    <row r="12" spans="2:7" x14ac:dyDescent="0.25">
      <c r="B12" s="47">
        <v>2.2999999999999998</v>
      </c>
      <c r="C12" s="21" t="s">
        <v>26</v>
      </c>
      <c r="D12" s="19" t="s">
        <v>1</v>
      </c>
      <c r="E12" s="20">
        <v>0</v>
      </c>
      <c r="F12" s="20">
        <v>2</v>
      </c>
      <c r="G12" s="20">
        <f t="shared" si="0"/>
        <v>0</v>
      </c>
    </row>
    <row r="13" spans="2:7" ht="55.2" x14ac:dyDescent="0.25">
      <c r="B13" s="47">
        <v>2.4</v>
      </c>
      <c r="C13" s="21" t="s">
        <v>27</v>
      </c>
      <c r="D13" s="19" t="s">
        <v>1</v>
      </c>
      <c r="E13" s="20">
        <v>0</v>
      </c>
      <c r="F13" s="20">
        <v>2</v>
      </c>
      <c r="G13" s="20">
        <f>SUM(E13*F13)</f>
        <v>0</v>
      </c>
    </row>
    <row r="14" spans="2:7" ht="41.4" x14ac:dyDescent="0.25">
      <c r="B14" s="47">
        <v>2.5</v>
      </c>
      <c r="C14" s="21" t="s">
        <v>28</v>
      </c>
      <c r="D14" s="19" t="s">
        <v>1</v>
      </c>
      <c r="E14" s="20">
        <v>0</v>
      </c>
      <c r="F14" s="20">
        <v>2</v>
      </c>
      <c r="G14" s="20">
        <f>SUM(E14*F14)</f>
        <v>0</v>
      </c>
    </row>
    <row r="15" spans="2:7" ht="55.2" x14ac:dyDescent="0.25">
      <c r="B15" s="47">
        <v>2.6</v>
      </c>
      <c r="C15" s="21" t="s">
        <v>46</v>
      </c>
      <c r="D15" s="19" t="s">
        <v>1</v>
      </c>
      <c r="E15" s="20">
        <v>0</v>
      </c>
      <c r="F15" s="20">
        <v>2</v>
      </c>
      <c r="G15" s="20">
        <f>SUM(E15*F15)</f>
        <v>0</v>
      </c>
    </row>
    <row r="16" spans="2:7" ht="41.4" x14ac:dyDescent="0.25">
      <c r="B16" s="47">
        <v>2.7</v>
      </c>
      <c r="C16" s="21" t="s">
        <v>52</v>
      </c>
      <c r="D16" s="19" t="s">
        <v>1</v>
      </c>
      <c r="E16" s="20">
        <v>0</v>
      </c>
      <c r="F16" s="20">
        <v>1</v>
      </c>
      <c r="G16" s="20">
        <f>SUM(E16*F16)</f>
        <v>0</v>
      </c>
    </row>
    <row r="17" spans="2:7" ht="24.9" customHeight="1" x14ac:dyDescent="0.3">
      <c r="B17" s="52" t="s">
        <v>37</v>
      </c>
      <c r="C17" s="53"/>
      <c r="D17" s="53"/>
      <c r="E17" s="53"/>
      <c r="F17" s="53"/>
      <c r="G17" s="54"/>
    </row>
    <row r="18" spans="2:7" ht="55.2" x14ac:dyDescent="0.25">
      <c r="B18" s="47">
        <v>2.8</v>
      </c>
      <c r="C18" s="21" t="s">
        <v>29</v>
      </c>
      <c r="D18" s="19" t="s">
        <v>1</v>
      </c>
      <c r="E18" s="20">
        <v>0</v>
      </c>
      <c r="F18" s="20">
        <v>1</v>
      </c>
      <c r="G18" s="20">
        <f t="shared" ref="G18:G22" si="1">SUM(E18*F18)</f>
        <v>0</v>
      </c>
    </row>
    <row r="19" spans="2:7" ht="82.8" x14ac:dyDescent="0.25">
      <c r="B19" s="47">
        <v>2.9</v>
      </c>
      <c r="C19" s="21" t="s">
        <v>36</v>
      </c>
      <c r="D19" s="19" t="s">
        <v>1</v>
      </c>
      <c r="E19" s="20">
        <v>0</v>
      </c>
      <c r="F19" s="20">
        <v>6</v>
      </c>
      <c r="G19" s="20">
        <f t="shared" si="1"/>
        <v>0</v>
      </c>
    </row>
    <row r="20" spans="2:7" ht="41.4" x14ac:dyDescent="0.25">
      <c r="B20" s="48">
        <v>2.1</v>
      </c>
      <c r="C20" s="21" t="s">
        <v>30</v>
      </c>
      <c r="D20" s="19" t="s">
        <v>1</v>
      </c>
      <c r="E20" s="20">
        <v>0</v>
      </c>
      <c r="F20" s="20">
        <v>2</v>
      </c>
      <c r="G20" s="20">
        <f t="shared" si="1"/>
        <v>0</v>
      </c>
    </row>
    <row r="21" spans="2:7" ht="41.4" x14ac:dyDescent="0.25">
      <c r="B21" s="47">
        <v>2.11</v>
      </c>
      <c r="C21" s="21" t="s">
        <v>38</v>
      </c>
      <c r="D21" s="19" t="s">
        <v>1</v>
      </c>
      <c r="E21" s="20">
        <v>0</v>
      </c>
      <c r="F21" s="20">
        <v>2</v>
      </c>
      <c r="G21" s="20">
        <f t="shared" si="1"/>
        <v>0</v>
      </c>
    </row>
    <row r="22" spans="2:7" ht="41.4" x14ac:dyDescent="0.25">
      <c r="B22" s="47">
        <v>2.12</v>
      </c>
      <c r="C22" s="21" t="s">
        <v>47</v>
      </c>
      <c r="D22" s="19" t="s">
        <v>21</v>
      </c>
      <c r="E22" s="20">
        <v>0</v>
      </c>
      <c r="F22" s="20">
        <v>2</v>
      </c>
      <c r="G22" s="20">
        <f t="shared" si="1"/>
        <v>0</v>
      </c>
    </row>
    <row r="23" spans="2:7" ht="24.9" customHeight="1" x14ac:dyDescent="0.3">
      <c r="B23" s="52" t="s">
        <v>39</v>
      </c>
      <c r="C23" s="53"/>
      <c r="D23" s="53"/>
      <c r="E23" s="53"/>
      <c r="F23" s="53"/>
      <c r="G23" s="54"/>
    </row>
    <row r="24" spans="2:7" ht="41.4" x14ac:dyDescent="0.25">
      <c r="B24" s="47">
        <v>2.13</v>
      </c>
      <c r="C24" s="21" t="s">
        <v>48</v>
      </c>
      <c r="D24" s="19" t="s">
        <v>1</v>
      </c>
      <c r="E24" s="20">
        <v>0</v>
      </c>
      <c r="F24" s="20">
        <v>4</v>
      </c>
      <c r="G24" s="20">
        <f>SUM(E24*F24)</f>
        <v>0</v>
      </c>
    </row>
    <row r="25" spans="2:7" ht="41.4" x14ac:dyDescent="0.25">
      <c r="B25" s="47">
        <v>2.14</v>
      </c>
      <c r="C25" s="21" t="s">
        <v>49</v>
      </c>
      <c r="D25" s="19" t="s">
        <v>1</v>
      </c>
      <c r="E25" s="20">
        <v>0</v>
      </c>
      <c r="F25" s="20">
        <v>4</v>
      </c>
      <c r="G25" s="20">
        <f>SUM(E25*F25)</f>
        <v>0</v>
      </c>
    </row>
    <row r="26" spans="2:7" ht="24.9" customHeight="1" x14ac:dyDescent="0.3">
      <c r="B26" s="52" t="s">
        <v>40</v>
      </c>
      <c r="C26" s="53"/>
      <c r="D26" s="53"/>
      <c r="E26" s="53"/>
      <c r="F26" s="53"/>
      <c r="G26" s="54"/>
    </row>
    <row r="27" spans="2:7" ht="27.6" x14ac:dyDescent="0.25">
      <c r="B27" s="47">
        <v>2.15</v>
      </c>
      <c r="C27" s="21" t="s">
        <v>41</v>
      </c>
      <c r="D27" s="19" t="s">
        <v>1</v>
      </c>
      <c r="E27" s="20">
        <v>0</v>
      </c>
      <c r="F27" s="20">
        <v>6</v>
      </c>
      <c r="G27" s="20">
        <f>SUM(E27*F27)</f>
        <v>0</v>
      </c>
    </row>
    <row r="28" spans="2:7" ht="41.4" x14ac:dyDescent="0.25">
      <c r="B28" s="47">
        <v>2.16</v>
      </c>
      <c r="C28" s="21" t="s">
        <v>42</v>
      </c>
      <c r="D28" s="19" t="s">
        <v>1</v>
      </c>
      <c r="E28" s="20">
        <v>0</v>
      </c>
      <c r="F28" s="20">
        <v>1</v>
      </c>
      <c r="G28" s="20">
        <f>SUM(E28*F28)</f>
        <v>0</v>
      </c>
    </row>
    <row r="29" spans="2:7" ht="55.2" x14ac:dyDescent="0.25">
      <c r="B29" s="47">
        <v>2.17</v>
      </c>
      <c r="C29" s="21" t="s">
        <v>43</v>
      </c>
      <c r="D29" s="19" t="s">
        <v>1</v>
      </c>
      <c r="E29" s="20">
        <v>0</v>
      </c>
      <c r="F29" s="20">
        <v>1</v>
      </c>
      <c r="G29" s="20">
        <f>SUM(E29*F29)</f>
        <v>0</v>
      </c>
    </row>
    <row r="30" spans="2:7" ht="17.100000000000001" customHeight="1" x14ac:dyDescent="0.25">
      <c r="B30" s="47">
        <v>2.1800000000000002</v>
      </c>
      <c r="C30" s="21" t="s">
        <v>8</v>
      </c>
      <c r="D30" s="19" t="s">
        <v>1</v>
      </c>
      <c r="E30" s="20">
        <v>0</v>
      </c>
      <c r="F30" s="20">
        <v>6</v>
      </c>
      <c r="G30" s="20">
        <f>SUM(E30*F30)</f>
        <v>0</v>
      </c>
    </row>
    <row r="31" spans="2:7" ht="17.100000000000001" customHeight="1" x14ac:dyDescent="0.25">
      <c r="C31" s="36"/>
      <c r="D31" s="37"/>
      <c r="E31" s="38"/>
      <c r="F31" s="43" t="s">
        <v>34</v>
      </c>
      <c r="G31" s="39">
        <f>SUM(G9:G30)</f>
        <v>0</v>
      </c>
    </row>
    <row r="32" spans="2:7" s="31" customFormat="1" ht="17.100000000000001" customHeight="1" x14ac:dyDescent="0.25">
      <c r="C32" s="33"/>
      <c r="D32" s="34"/>
      <c r="E32" s="35"/>
      <c r="F32" s="35"/>
      <c r="G32" s="35"/>
    </row>
    <row r="33" spans="1:8" ht="24.9" customHeight="1" x14ac:dyDescent="0.3">
      <c r="B33" s="55" t="s">
        <v>24</v>
      </c>
      <c r="C33" s="53"/>
      <c r="D33" s="53"/>
      <c r="E33" s="53"/>
      <c r="F33" s="53"/>
      <c r="G33" s="54"/>
    </row>
    <row r="34" spans="1:8" s="22" customFormat="1" ht="82.8" x14ac:dyDescent="0.3">
      <c r="B34" s="47">
        <v>3.1</v>
      </c>
      <c r="C34" s="21" t="s">
        <v>31</v>
      </c>
      <c r="D34" s="19" t="s">
        <v>1</v>
      </c>
      <c r="E34" s="20">
        <v>0</v>
      </c>
      <c r="F34" s="20">
        <v>1</v>
      </c>
      <c r="G34" s="20">
        <f>E34*F34</f>
        <v>0</v>
      </c>
    </row>
    <row r="35" spans="1:8" s="22" customFormat="1" ht="14.4" x14ac:dyDescent="0.25">
      <c r="A35" s="14"/>
      <c r="B35" s="14"/>
      <c r="C35" s="36"/>
      <c r="D35" s="37"/>
      <c r="E35" s="38"/>
      <c r="F35" s="43" t="s">
        <v>34</v>
      </c>
      <c r="G35" s="39">
        <f>SUM(G34)</f>
        <v>0</v>
      </c>
    </row>
    <row r="36" spans="1:8" s="32" customFormat="1" x14ac:dyDescent="0.25">
      <c r="A36" s="31"/>
      <c r="B36" s="31"/>
      <c r="C36" s="33"/>
      <c r="D36" s="34"/>
      <c r="E36" s="35"/>
      <c r="F36" s="35"/>
      <c r="G36" s="35"/>
    </row>
    <row r="37" spans="1:8" s="22" customFormat="1" ht="24.9" customHeight="1" x14ac:dyDescent="0.3">
      <c r="B37" s="55" t="s">
        <v>32</v>
      </c>
      <c r="C37" s="53"/>
      <c r="D37" s="53"/>
      <c r="E37" s="53"/>
      <c r="F37" s="53"/>
      <c r="G37" s="56"/>
    </row>
    <row r="38" spans="1:8" s="22" customFormat="1" ht="27.6" x14ac:dyDescent="0.3">
      <c r="B38" s="47">
        <v>4.0999999999999996</v>
      </c>
      <c r="C38" s="21" t="s">
        <v>33</v>
      </c>
      <c r="D38" s="19" t="s">
        <v>1</v>
      </c>
      <c r="E38" s="20">
        <v>0</v>
      </c>
      <c r="F38" s="20">
        <v>1</v>
      </c>
      <c r="G38" s="20">
        <f>E38*F38</f>
        <v>0</v>
      </c>
    </row>
    <row r="39" spans="1:8" s="22" customFormat="1" ht="27.6" x14ac:dyDescent="0.3">
      <c r="B39" s="47">
        <v>4.2</v>
      </c>
      <c r="C39" s="49" t="s">
        <v>53</v>
      </c>
      <c r="D39" s="19" t="s">
        <v>1</v>
      </c>
      <c r="E39" s="20">
        <v>0</v>
      </c>
      <c r="F39" s="20">
        <v>1</v>
      </c>
      <c r="G39" s="20">
        <f>E39*F39</f>
        <v>0</v>
      </c>
    </row>
    <row r="40" spans="1:8" s="22" customFormat="1" x14ac:dyDescent="0.25">
      <c r="B40" s="47">
        <v>4.3</v>
      </c>
      <c r="C40" s="21" t="s">
        <v>22</v>
      </c>
      <c r="D40" s="23" t="s">
        <v>1</v>
      </c>
      <c r="E40" s="24">
        <v>0</v>
      </c>
      <c r="F40" s="24">
        <v>1</v>
      </c>
      <c r="G40" s="20">
        <f>E40*F40</f>
        <v>0</v>
      </c>
    </row>
    <row r="41" spans="1:8" s="32" customFormat="1" ht="14.4" x14ac:dyDescent="0.3">
      <c r="C41" s="36"/>
      <c r="D41" s="37"/>
      <c r="E41" s="38"/>
      <c r="F41" s="43" t="s">
        <v>34</v>
      </c>
      <c r="G41" s="39">
        <f>SUM(G38:G40)</f>
        <v>0</v>
      </c>
    </row>
    <row r="42" spans="1:8" s="32" customFormat="1" x14ac:dyDescent="0.3">
      <c r="C42" s="40"/>
      <c r="D42" s="41"/>
      <c r="E42" s="42"/>
      <c r="F42" s="42"/>
      <c r="G42" s="42"/>
    </row>
    <row r="43" spans="1:8" s="32" customFormat="1" ht="24.9" customHeight="1" x14ac:dyDescent="0.3">
      <c r="B43" s="55" t="s">
        <v>35</v>
      </c>
      <c r="C43" s="53"/>
      <c r="D43" s="53"/>
      <c r="E43" s="53"/>
      <c r="F43" s="53"/>
      <c r="G43" s="56"/>
    </row>
    <row r="44" spans="1:8" s="32" customFormat="1" ht="27.6" x14ac:dyDescent="0.3">
      <c r="B44" s="47">
        <v>5.0999999999999996</v>
      </c>
      <c r="C44" s="21" t="s">
        <v>50</v>
      </c>
      <c r="D44" s="19" t="s">
        <v>1</v>
      </c>
      <c r="E44" s="20">
        <v>0</v>
      </c>
      <c r="F44" s="20">
        <v>1</v>
      </c>
      <c r="G44" s="20">
        <f>E44*F44</f>
        <v>0</v>
      </c>
    </row>
    <row r="45" spans="1:8" s="32" customFormat="1" ht="14.4" x14ac:dyDescent="0.3">
      <c r="C45" s="36"/>
      <c r="D45" s="37"/>
      <c r="E45" s="38"/>
      <c r="F45" s="43" t="s">
        <v>34</v>
      </c>
      <c r="G45" s="39">
        <f>SUM(G44:G44)</f>
        <v>0</v>
      </c>
    </row>
    <row r="46" spans="1:8" ht="30.15" customHeight="1" x14ac:dyDescent="0.25">
      <c r="A46" s="31"/>
      <c r="B46" s="31"/>
      <c r="C46" s="44"/>
      <c r="D46" s="45"/>
      <c r="E46" s="46"/>
      <c r="F46" s="46"/>
      <c r="G46" s="46"/>
      <c r="H46" s="31"/>
    </row>
    <row r="47" spans="1:8" ht="21.15" customHeight="1" x14ac:dyDescent="0.3">
      <c r="B47" s="57" t="s">
        <v>51</v>
      </c>
      <c r="C47" s="53"/>
      <c r="D47" s="53"/>
      <c r="E47" s="53"/>
      <c r="F47" s="54"/>
      <c r="G47" s="25">
        <f>G6+G31+G35+G41+G45</f>
        <v>0</v>
      </c>
    </row>
    <row r="48" spans="1:8" ht="8.85" customHeight="1" x14ac:dyDescent="0.25">
      <c r="C48" s="26"/>
      <c r="D48" s="27"/>
      <c r="E48" s="28"/>
      <c r="F48" s="28"/>
      <c r="G48" s="29"/>
    </row>
    <row r="49" spans="3:3" x14ac:dyDescent="0.25">
      <c r="C49" s="30" t="s">
        <v>13</v>
      </c>
    </row>
    <row r="50" spans="3:3" x14ac:dyDescent="0.25">
      <c r="C50" s="14" t="s">
        <v>18</v>
      </c>
    </row>
  </sheetData>
  <mergeCells count="10">
    <mergeCell ref="B4:C4"/>
    <mergeCell ref="B8:G8"/>
    <mergeCell ref="B9:G9"/>
    <mergeCell ref="B17:G17"/>
    <mergeCell ref="B23:G23"/>
    <mergeCell ref="B26:G26"/>
    <mergeCell ref="B33:G33"/>
    <mergeCell ref="B37:G37"/>
    <mergeCell ref="B43:G43"/>
    <mergeCell ref="B47:F47"/>
  </mergeCells>
  <pageMargins left="0.68" right="0.59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2024-10-14T12:09:16Z</dcterms:modified>
</cp:coreProperties>
</file>