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5_Oprava_vnitrnich_rozvodu_TUV_odpadu_a_topeni\06_topeni_ventily\"/>
    </mc:Choice>
  </mc:AlternateContent>
  <xr:revisionPtr revIDLastSave="0" documentId="13_ncr:1_{5B3EE38E-875B-47F2-A116-FF37754C7502}" xr6:coauthVersionLast="47" xr6:coauthVersionMax="47" xr10:uidLastSave="{00000000-0000-0000-0000-000000000000}"/>
  <bookViews>
    <workbookView xWindow="-108" yWindow="-108" windowWidth="23256" windowHeight="12456" xr2:uid="{79A4077B-643C-402B-BCBF-3339C7F4AFDF}"/>
  </bookViews>
  <sheets>
    <sheet name="01 06 Pol" sheetId="1" r:id="rId1"/>
  </sheets>
  <externalReferences>
    <externalReference r:id="rId2"/>
    <externalReference r:id="rId3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_xlnm.Print_Titles" localSheetId="0">'01 06 Pol'!$1:$7</definedName>
    <definedName name="_xlnm.Print_Area" localSheetId="0">'01 06 Pol'!$A$1:$Y$46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AE35" i="1"/>
  <c r="V33" i="1"/>
  <c r="Q33" i="1"/>
  <c r="O33" i="1"/>
  <c r="K33" i="1"/>
  <c r="I33" i="1"/>
  <c r="G33" i="1"/>
  <c r="M33" i="1" s="1"/>
  <c r="V32" i="1"/>
  <c r="Q32" i="1"/>
  <c r="O32" i="1"/>
  <c r="K32" i="1"/>
  <c r="I32" i="1"/>
  <c r="G32" i="1"/>
  <c r="M32" i="1" s="1"/>
  <c r="V31" i="1"/>
  <c r="Q31" i="1"/>
  <c r="O31" i="1"/>
  <c r="K31" i="1"/>
  <c r="I31" i="1"/>
  <c r="G31" i="1"/>
  <c r="M31" i="1" s="1"/>
  <c r="V30" i="1"/>
  <c r="Q30" i="1"/>
  <c r="O30" i="1"/>
  <c r="K30" i="1"/>
  <c r="I30" i="1"/>
  <c r="G30" i="1"/>
  <c r="M30" i="1" s="1"/>
  <c r="V29" i="1"/>
  <c r="Q29" i="1"/>
  <c r="O29" i="1"/>
  <c r="K29" i="1"/>
  <c r="I29" i="1"/>
  <c r="G29" i="1"/>
  <c r="M29" i="1" s="1"/>
  <c r="V28" i="1"/>
  <c r="Q28" i="1"/>
  <c r="O28" i="1"/>
  <c r="K28" i="1"/>
  <c r="I28" i="1"/>
  <c r="G28" i="1"/>
  <c r="M28" i="1" s="1"/>
  <c r="V27" i="1"/>
  <c r="Q27" i="1"/>
  <c r="O27" i="1"/>
  <c r="K27" i="1"/>
  <c r="I27" i="1"/>
  <c r="G27" i="1"/>
  <c r="G26" i="1" s="1"/>
  <c r="V25" i="1"/>
  <c r="Q25" i="1"/>
  <c r="O25" i="1"/>
  <c r="M25" i="1"/>
  <c r="K25" i="1"/>
  <c r="I25" i="1"/>
  <c r="G25" i="1"/>
  <c r="V23" i="1"/>
  <c r="Q23" i="1"/>
  <c r="O23" i="1"/>
  <c r="K23" i="1"/>
  <c r="I23" i="1"/>
  <c r="G23" i="1"/>
  <c r="M23" i="1" s="1"/>
  <c r="V22" i="1"/>
  <c r="Q22" i="1"/>
  <c r="O22" i="1"/>
  <c r="K22" i="1"/>
  <c r="I22" i="1"/>
  <c r="G22" i="1"/>
  <c r="M22" i="1" s="1"/>
  <c r="V21" i="1"/>
  <c r="Q21" i="1"/>
  <c r="O21" i="1"/>
  <c r="K21" i="1"/>
  <c r="I21" i="1"/>
  <c r="G21" i="1"/>
  <c r="M21" i="1" s="1"/>
  <c r="V20" i="1"/>
  <c r="Q20" i="1"/>
  <c r="O20" i="1"/>
  <c r="K20" i="1"/>
  <c r="I20" i="1"/>
  <c r="G20" i="1"/>
  <c r="M20" i="1" s="1"/>
  <c r="V19" i="1"/>
  <c r="Q19" i="1"/>
  <c r="O19" i="1"/>
  <c r="M19" i="1"/>
  <c r="K19" i="1"/>
  <c r="I19" i="1"/>
  <c r="G19" i="1"/>
  <c r="V17" i="1"/>
  <c r="Q17" i="1"/>
  <c r="O17" i="1"/>
  <c r="M17" i="1"/>
  <c r="K17" i="1"/>
  <c r="I17" i="1"/>
  <c r="G17" i="1"/>
  <c r="V16" i="1"/>
  <c r="Q16" i="1"/>
  <c r="O16" i="1"/>
  <c r="K16" i="1"/>
  <c r="I16" i="1"/>
  <c r="G16" i="1"/>
  <c r="M16" i="1" s="1"/>
  <c r="V15" i="1"/>
  <c r="Q15" i="1"/>
  <c r="O15" i="1"/>
  <c r="K15" i="1"/>
  <c r="I15" i="1"/>
  <c r="G15" i="1"/>
  <c r="M15" i="1" s="1"/>
  <c r="V14" i="1"/>
  <c r="Q14" i="1"/>
  <c r="O14" i="1"/>
  <c r="K14" i="1"/>
  <c r="I14" i="1"/>
  <c r="G14" i="1"/>
  <c r="G10" i="1" s="1"/>
  <c r="V13" i="1"/>
  <c r="Q13" i="1"/>
  <c r="O13" i="1"/>
  <c r="K13" i="1"/>
  <c r="I13" i="1"/>
  <c r="G13" i="1"/>
  <c r="M13" i="1" s="1"/>
  <c r="V12" i="1"/>
  <c r="Q12" i="1"/>
  <c r="O12" i="1"/>
  <c r="K12" i="1"/>
  <c r="I12" i="1"/>
  <c r="G12" i="1"/>
  <c r="M12" i="1" s="1"/>
  <c r="V11" i="1"/>
  <c r="Q11" i="1"/>
  <c r="O11" i="1"/>
  <c r="K11" i="1"/>
  <c r="I11" i="1"/>
  <c r="G11" i="1"/>
  <c r="M11" i="1" s="1"/>
  <c r="V9" i="1"/>
  <c r="V8" i="1" s="1"/>
  <c r="Q9" i="1"/>
  <c r="Q8" i="1" s="1"/>
  <c r="O9" i="1"/>
  <c r="O8" i="1" s="1"/>
  <c r="K9" i="1"/>
  <c r="I9" i="1"/>
  <c r="G9" i="1"/>
  <c r="M9" i="1" s="1"/>
  <c r="M8" i="1" s="1"/>
  <c r="K8" i="1"/>
  <c r="I8" i="1"/>
  <c r="O18" i="1" l="1"/>
  <c r="Q26" i="1"/>
  <c r="V18" i="1"/>
  <c r="O10" i="1"/>
  <c r="Q10" i="1"/>
  <c r="I26" i="1"/>
  <c r="M18" i="1"/>
  <c r="AF35" i="1"/>
  <c r="V10" i="1"/>
  <c r="I10" i="1"/>
  <c r="K26" i="1"/>
  <c r="K10" i="1"/>
  <c r="K18" i="1"/>
  <c r="M27" i="1"/>
  <c r="M26" i="1" s="1"/>
  <c r="O26" i="1"/>
  <c r="V26" i="1"/>
  <c r="Q18" i="1"/>
  <c r="I18" i="1"/>
  <c r="M14" i="1"/>
  <c r="M10" i="1" s="1"/>
  <c r="G18" i="1"/>
  <c r="G8" i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Bedřich</author>
  </authors>
  <commentList>
    <comment ref="S6" authorId="0" shapeId="0" xr:uid="{D7E500F2-6799-4A19-96B5-46A31176F0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DC4903-87CB-4330-A076-28EC207CD6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<sst xmlns="http://schemas.openxmlformats.org/spreadsheetml/2006/main" count="235" uniqueCount="114">
  <si>
    <t xml:space="preserve">Položkový rozpočet </t>
  </si>
  <si>
    <t>#TypZaznamu#</t>
  </si>
  <si>
    <t>S:</t>
  </si>
  <si>
    <t>224/68</t>
  </si>
  <si>
    <t>STA</t>
  </si>
  <si>
    <t>O:</t>
  </si>
  <si>
    <t>01</t>
  </si>
  <si>
    <t xml:space="preserve">Nemocnice Hustopeče </t>
  </si>
  <si>
    <t>OBJ</t>
  </si>
  <si>
    <t>R:</t>
  </si>
  <si>
    <t>06</t>
  </si>
  <si>
    <t>Topení, ventily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</si>
  <si>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</si>
  <si>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</si>
  <si>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</si>
  <si>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</si>
  <si>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</si>
  <si>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</si>
  <si>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</si>
  <si>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</si>
  <si>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</si>
  <si>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</si>
  <si>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</si>
  <si>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</si>
  <si>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</si>
  <si>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</si>
  <si>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</si>
  <si>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</si>
  <si>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</si>
  <si>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</si>
  <si>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</si>
  <si>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</si>
  <si>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</si>
  <si>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</si>
  <si>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</si>
  <si>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</si>
  <si>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</si>
  <si>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</si>
  <si>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</si>
  <si>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94</t>
  </si>
  <si>
    <t>Lešení a stavební výtahy</t>
  </si>
  <si>
    <t>DIL</t>
  </si>
  <si>
    <t>941955002R00</t>
  </si>
  <si>
    <t>Lešení lehké pomocné, výška podlahy do 1,9 m</t>
  </si>
  <si>
    <t>m2</t>
  </si>
  <si>
    <t>RTS 24/ II</t>
  </si>
  <si>
    <t>Práce</t>
  </si>
  <si>
    <t>Běžná</t>
  </si>
  <si>
    <t>POL1_</t>
  </si>
  <si>
    <t>733</t>
  </si>
  <si>
    <t>Rozvod potrubí</t>
  </si>
  <si>
    <t>733190106R00</t>
  </si>
  <si>
    <t xml:space="preserve">Tlaková zkouška potrubí </t>
  </si>
  <si>
    <t>kus</t>
  </si>
  <si>
    <t>Indiv</t>
  </si>
  <si>
    <t>73312484</t>
  </si>
  <si>
    <t>Izolace potrubí</t>
  </si>
  <si>
    <t>kpl</t>
  </si>
  <si>
    <t>Vlastní</t>
  </si>
  <si>
    <t>73325487</t>
  </si>
  <si>
    <t>Zamrazení potrubí pro výměnu uzávěrů stupaček</t>
  </si>
  <si>
    <t>73325489</t>
  </si>
  <si>
    <t>Demntáž úzávěrů stupaček</t>
  </si>
  <si>
    <t>73325490</t>
  </si>
  <si>
    <t>D+M nových ventilů</t>
  </si>
  <si>
    <t>73325491</t>
  </si>
  <si>
    <t>D+M vypouštěcích ventilů</t>
  </si>
  <si>
    <t>73325496</t>
  </si>
  <si>
    <t>Pomocný materiál</t>
  </si>
  <si>
    <t>735</t>
  </si>
  <si>
    <t>Otopná tělesa</t>
  </si>
  <si>
    <t>732121103R00</t>
  </si>
  <si>
    <t>Rozdělovač závitový pro 4 topné okruhy nutná prohlídka</t>
  </si>
  <si>
    <t>735159111R00</t>
  </si>
  <si>
    <t>Montáž panelových těles Radik do délky 1600 mm</t>
  </si>
  <si>
    <t>735151812R00</t>
  </si>
  <si>
    <t>Demontáž otopných těles panelových jednořadých, délky do 2820 mm</t>
  </si>
  <si>
    <t>735151819</t>
  </si>
  <si>
    <t>Ventilový set</t>
  </si>
  <si>
    <t>735154784</t>
  </si>
  <si>
    <t>Zamražení potrubí pro výměnu otopných těles</t>
  </si>
  <si>
    <t>17*2</t>
  </si>
  <si>
    <t>VV</t>
  </si>
  <si>
    <t>48457338R</t>
  </si>
  <si>
    <t>Těleso otopné deskové Radik Klasik typ 33 výška 600 mm, délka 1400 mm</t>
  </si>
  <si>
    <t>SPCM</t>
  </si>
  <si>
    <t>Specifikace</t>
  </si>
  <si>
    <t>POL3_</t>
  </si>
  <si>
    <t>D96</t>
  </si>
  <si>
    <t>Přesuny suti a vybouraných hmot</t>
  </si>
  <si>
    <t>979951111R00</t>
  </si>
  <si>
    <t>Výkup kovů - železný šrot tl. do 4 mm</t>
  </si>
  <si>
    <t>t</t>
  </si>
  <si>
    <t>Přesun suti</t>
  </si>
  <si>
    <t>POL8_</t>
  </si>
  <si>
    <t>979011211R00</t>
  </si>
  <si>
    <t>Svislá doprava suti a vybour. hmot za 2.NP nošením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</si>
  <si>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</si>
  <si>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</si>
  <si>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</si>
  <si>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</si>
  <si>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</si>
  <si>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</si>
  <si>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979083112R00</t>
  </si>
  <si>
    <t>Vodorovné přemístění suti na skládku do 1000 m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</si>
  <si>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</si>
  <si>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</si>
  <si>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</si>
  <si>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</si>
  <si>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</si>
  <si>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</si>
  <si>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Nemocnice Hustopeče, p.o., Brněnská 716/41, 693 01 , IČ: 04212029</t>
  </si>
  <si>
    <t xml:space="preserve">DPH 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</si>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</sst>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4" fontId="2" fillId="2" borderId="0" xfId="0" applyNumberFormat="1" applyFont="1" applyFill="1" applyAlignment="1">
      <alignment vertical="top" shrinkToFit="1"/>
    </xf>
    <xf numFmtId="164" fontId="2" fillId="2" borderId="0" xfId="0" applyNumberFormat="1" applyFont="1" applyFill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4" borderId="9" xfId="0" applyNumberFormat="1" applyFont="1" applyFill="1" applyBorder="1" applyAlignment="1" applyProtection="1">
      <alignment vertical="top" shrinkToFit="1"/>
      <protection locked="0"/>
    </xf>
    <xf numFmtId="4" fontId="3" fillId="0" borderId="10" xfId="0" applyNumberFormat="1" applyFont="1" applyBorder="1" applyAlignment="1">
      <alignment vertical="top" shrinkToFit="1"/>
    </xf>
    <xf numFmtId="4" fontId="3" fillId="4" borderId="0" xfId="0" applyNumberFormat="1" applyFont="1" applyFill="1" applyAlignment="1" applyProtection="1">
      <alignment vertical="top" shrinkToFit="1"/>
      <protection locked="0"/>
    </xf>
    <xf numFmtId="4" fontId="3" fillId="0" borderId="0" xfId="0" applyNumberFormat="1" applyFont="1" applyAlignment="1">
      <alignment vertical="top" shrinkToFit="1"/>
    </xf>
    <xf numFmtId="164" fontId="3" fillId="0" borderId="0" xfId="0" applyNumberFormat="1" applyFont="1" applyAlignment="1">
      <alignment vertical="top" shrinkToFit="1"/>
    </xf>
    <xf numFmtId="0" fontId="3" fillId="0" borderId="0" xfId="0" applyFont="1"/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4" borderId="12" xfId="0" applyNumberFormat="1" applyFont="1" applyFill="1" applyBorder="1" applyAlignment="1" applyProtection="1">
      <alignment vertical="top" shrinkToFit="1"/>
      <protection locked="0"/>
    </xf>
    <xf numFmtId="4" fontId="3" fillId="0" borderId="13" xfId="0" applyNumberFormat="1" applyFont="1" applyBorder="1" applyAlignment="1">
      <alignment vertical="top" shrinkToFi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164" fontId="4" fillId="0" borderId="0" xfId="0" quotePrefix="1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 wrapText="1" shrinkToFit="1"/>
    </xf>
    <xf numFmtId="164" fontId="4" fillId="0" borderId="0" xfId="0" applyNumberFormat="1" applyFont="1" applyAlignment="1">
      <alignment vertical="top" wrapText="1" shrinkToFit="1"/>
    </xf>
    <xf numFmtId="49" fontId="0" fillId="0" borderId="0" xfId="0" applyNumberFormat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konom\Documents\NEMOCNICE\INVESTICE\.VZ2024\VZMR2224\5_Oprava_vnitrnich_rozvodu_TUV_odpadu_a_topeni\Nemocnice%20Hustope&#269;e%20-%20opravy%20Slep&#253;.xlsx" TargetMode="External"/><Relationship Id="rId1" Type="http://schemas.openxmlformats.org/officeDocument/2006/relationships/externalLinkPath" Target="/Users/ekonom/Documents/NEMOCNICE/INVESTICE/.VZ2024/VZMR2224/5_Oprava_vnitrnich_rozvodu_TUV_odpadu_a_topeni/Nemocnice%20Hustope&#269;e%20-%20opravy%20Slep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01 Pol"/>
      <sheetName val="01 02 Pol"/>
      <sheetName val="01 03 Pol"/>
      <sheetName val="01 04 Pol"/>
      <sheetName val="01 05 Pol"/>
      <sheetName val="01 06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383F-42DB-4CA3-9B71-F25DAE8F7C7C}">
  <sheetPr>
    <outlinePr summaryBelow="0"/>
  </sheetPr>
  <dimension ref="A1:BH5001"/>
  <sheetViews>
    <sheetView tabSelected="1" workbookViewId="0">
      <pane ySplit="7" topLeftCell="A29" activePane="bottomLeft" state="frozen"/>
      <selection pane="bottomLeft" activeCell="G38" sqref="G38"/>
    </sheetView>
  </sheetViews>
  <sheetFormatPr defaultRowHeight="13.2" outlineLevelRow="2" x14ac:dyDescent="0.25"/>
  <cols>
    <col min="1" max="1" width="3.44140625" customWidth="1"/>
    <col min="2" max="2" width="12.5546875" style="3" customWidth="1"/>
    <col min="3" max="3" width="38.33203125" style="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70" t="s">
        <v>0</v>
      </c>
      <c r="B1" s="70"/>
      <c r="C1" s="70"/>
      <c r="D1" s="70"/>
      <c r="E1" s="70"/>
      <c r="F1" s="70"/>
      <c r="G1" s="70"/>
      <c r="AG1" t="s">
        <v>1</v>
      </c>
    </row>
    <row r="2" spans="1:60" ht="24.9" customHeight="1" x14ac:dyDescent="0.25">
      <c r="A2" s="1" t="s">
        <v>2</v>
      </c>
      <c r="B2" s="2" t="s">
        <v>3</v>
      </c>
      <c r="C2" s="71" t="s">
        <v>111</v>
      </c>
      <c r="D2" s="72"/>
      <c r="E2" s="72"/>
      <c r="F2" s="72"/>
      <c r="G2" s="73"/>
      <c r="AG2" t="s">
        <v>4</v>
      </c>
    </row>
    <row r="3" spans="1:60" ht="24.9" customHeight="1" x14ac:dyDescent="0.25">
      <c r="A3" s="1" t="s">
        <v>5</v>
      </c>
      <c r="B3" s="2" t="s">
        <v>6</v>
      </c>
      <c r="C3" s="74" t="s">
        <v>7</v>
      </c>
      <c r="D3" s="75"/>
      <c r="E3" s="75"/>
      <c r="F3" s="75"/>
      <c r="G3" s="76"/>
      <c r="AC3" s="3" t="s">
        <v>4</v>
      </c>
      <c r="AG3" t="s">
        <v>8</v>
      </c>
    </row>
    <row r="4" spans="1:60" ht="24.9" customHeight="1" x14ac:dyDescent="0.25">
      <c r="A4" s="4" t="s">
        <v>9</v>
      </c>
      <c r="B4" s="5" t="s">
        <v>10</v>
      </c>
      <c r="C4" s="77" t="s">
        <v>11</v>
      </c>
      <c r="D4" s="78"/>
      <c r="E4" s="78"/>
      <c r="F4" s="78"/>
      <c r="G4" s="79"/>
      <c r="AG4" t="s">
        <v>12</v>
      </c>
    </row>
    <row r="5" spans="1:60" x14ac:dyDescent="0.25">
      <c r="D5" s="6"/>
    </row>
    <row r="6" spans="1:60" ht="39.6" x14ac:dyDescent="0.25">
      <c r="A6" s="7" t="s">
        <v>13</v>
      </c>
      <c r="B6" s="8" t="s">
        <v>14</v>
      </c>
      <c r="C6" s="8" t="s">
        <v>15</v>
      </c>
      <c r="D6" s="9" t="s">
        <v>16</v>
      </c>
      <c r="E6" s="7" t="s">
        <v>17</v>
      </c>
      <c r="F6" s="10" t="s">
        <v>18</v>
      </c>
      <c r="G6" s="7" t="s">
        <v>19</v>
      </c>
      <c r="H6" s="11" t="s">
        <v>20</v>
      </c>
      <c r="I6" s="11" t="s">
        <v>21</v>
      </c>
      <c r="J6" s="11" t="s">
        <v>22</v>
      </c>
      <c r="K6" s="11" t="s">
        <v>23</v>
      </c>
      <c r="L6" s="11" t="s">
        <v>24</v>
      </c>
      <c r="M6" s="11" t="s">
        <v>25</v>
      </c>
      <c r="N6" s="11" t="s">
        <v>26</v>
      </c>
      <c r="O6" s="11" t="s">
        <v>27</v>
      </c>
      <c r="P6" s="11" t="s">
        <v>28</v>
      </c>
      <c r="Q6" s="11" t="s">
        <v>29</v>
      </c>
      <c r="R6" s="11" t="s">
        <v>30</v>
      </c>
      <c r="S6" s="11" t="s">
        <v>31</v>
      </c>
      <c r="T6" s="11" t="s">
        <v>32</v>
      </c>
      <c r="U6" s="11" t="s">
        <v>33</v>
      </c>
      <c r="V6" s="11" t="s">
        <v>34</v>
      </c>
      <c r="W6" s="11" t="s">
        <v>35</v>
      </c>
      <c r="X6" s="11" t="s">
        <v>36</v>
      </c>
      <c r="Y6" s="11" t="s">
        <v>37</v>
      </c>
    </row>
    <row r="7" spans="1:60" hidden="1" x14ac:dyDescent="0.25">
      <c r="A7" s="12"/>
      <c r="B7" s="13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5"/>
      <c r="O7" s="15"/>
      <c r="P7" s="15"/>
      <c r="Q7" s="15"/>
      <c r="R7" s="16"/>
      <c r="S7" s="16"/>
      <c r="T7" s="16"/>
      <c r="U7" s="16"/>
      <c r="V7" s="16"/>
      <c r="W7" s="16"/>
      <c r="X7" s="16"/>
      <c r="Y7" s="16"/>
    </row>
    <row r="8" spans="1:60" x14ac:dyDescent="0.25">
      <c r="A8" s="17" t="s">
        <v>38</v>
      </c>
      <c r="B8" s="18" t="s">
        <v>39</v>
      </c>
      <c r="C8" s="19" t="s">
        <v>40</v>
      </c>
      <c r="D8" s="20"/>
      <c r="E8" s="21"/>
      <c r="F8" s="22"/>
      <c r="G8" s="23">
        <f>SUMIF(AG9:AG9,"&lt;&gt;NOR",G9:G9)</f>
        <v>0</v>
      </c>
      <c r="H8" s="24"/>
      <c r="I8" s="24">
        <f>SUM(I9:I9)</f>
        <v>0</v>
      </c>
      <c r="J8" s="24"/>
      <c r="K8" s="24">
        <f>SUM(K9:K9)</f>
        <v>0</v>
      </c>
      <c r="L8" s="24"/>
      <c r="M8" s="24">
        <f>SUM(M9:M9)</f>
        <v>0</v>
      </c>
      <c r="N8" s="25"/>
      <c r="O8" s="25">
        <f>SUM(O9:O9)</f>
        <v>0.06</v>
      </c>
      <c r="P8" s="25"/>
      <c r="Q8" s="25">
        <f>SUM(Q9:Q9)</f>
        <v>0</v>
      </c>
      <c r="R8" s="24"/>
      <c r="S8" s="24"/>
      <c r="T8" s="24"/>
      <c r="U8" s="24"/>
      <c r="V8" s="24">
        <f>SUM(V9:V9)</f>
        <v>8.56</v>
      </c>
      <c r="W8" s="24"/>
      <c r="X8" s="24"/>
      <c r="Y8" s="24"/>
      <c r="AG8" t="s">
        <v>41</v>
      </c>
    </row>
    <row r="9" spans="1:60" outlineLevel="1" x14ac:dyDescent="0.25">
      <c r="A9" s="26">
        <v>1</v>
      </c>
      <c r="B9" s="27" t="s">
        <v>42</v>
      </c>
      <c r="C9" s="28" t="s">
        <v>43</v>
      </c>
      <c r="D9" s="29" t="s">
        <v>44</v>
      </c>
      <c r="E9" s="30">
        <v>40</v>
      </c>
      <c r="F9" s="31"/>
      <c r="G9" s="32">
        <f>ROUND(E9*F9,2)</f>
        <v>0</v>
      </c>
      <c r="H9" s="33"/>
      <c r="I9" s="34">
        <f>ROUND(E9*H9,2)</f>
        <v>0</v>
      </c>
      <c r="J9" s="33"/>
      <c r="K9" s="34">
        <f>ROUND(E9*J9,2)</f>
        <v>0</v>
      </c>
      <c r="L9" s="34">
        <v>21</v>
      </c>
      <c r="M9" s="34">
        <f>G9*(1+L9/100)</f>
        <v>0</v>
      </c>
      <c r="N9" s="35">
        <v>1.58E-3</v>
      </c>
      <c r="O9" s="35">
        <f>ROUND(E9*N9,2)</f>
        <v>0.06</v>
      </c>
      <c r="P9" s="35">
        <v>0</v>
      </c>
      <c r="Q9" s="35">
        <f>ROUND(E9*P9,2)</f>
        <v>0</v>
      </c>
      <c r="R9" s="34"/>
      <c r="S9" s="34" t="s">
        <v>45</v>
      </c>
      <c r="T9" s="34" t="s">
        <v>45</v>
      </c>
      <c r="U9" s="34">
        <v>0.214</v>
      </c>
      <c r="V9" s="34">
        <f>ROUND(E9*U9,2)</f>
        <v>8.56</v>
      </c>
      <c r="W9" s="34"/>
      <c r="X9" s="34" t="s">
        <v>46</v>
      </c>
      <c r="Y9" s="34" t="s">
        <v>47</v>
      </c>
      <c r="Z9" s="36"/>
      <c r="AA9" s="36"/>
      <c r="AB9" s="36"/>
      <c r="AC9" s="36"/>
      <c r="AD9" s="36"/>
      <c r="AE9" s="36"/>
      <c r="AF9" s="36"/>
      <c r="AG9" s="36" t="s">
        <v>48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</row>
    <row r="10" spans="1:60" x14ac:dyDescent="0.25">
      <c r="A10" s="17" t="s">
        <v>38</v>
      </c>
      <c r="B10" s="18" t="s">
        <v>49</v>
      </c>
      <c r="C10" s="19" t="s">
        <v>50</v>
      </c>
      <c r="D10" s="20"/>
      <c r="E10" s="21"/>
      <c r="F10" s="22"/>
      <c r="G10" s="23">
        <f>SUMIF(AG11:AG17,"&lt;&gt;NOR",G11:G17)</f>
        <v>0</v>
      </c>
      <c r="H10" s="24"/>
      <c r="I10" s="24">
        <f>SUM(I11:I17)</f>
        <v>0</v>
      </c>
      <c r="J10" s="24"/>
      <c r="K10" s="24">
        <f>SUM(K11:K17)</f>
        <v>0</v>
      </c>
      <c r="L10" s="24"/>
      <c r="M10" s="24">
        <f>SUM(M11:M17)</f>
        <v>0</v>
      </c>
      <c r="N10" s="25"/>
      <c r="O10" s="25">
        <f>SUM(O11:O17)</f>
        <v>0</v>
      </c>
      <c r="P10" s="25"/>
      <c r="Q10" s="25">
        <f>SUM(Q11:Q17)</f>
        <v>0</v>
      </c>
      <c r="R10" s="24"/>
      <c r="S10" s="24"/>
      <c r="T10" s="24"/>
      <c r="U10" s="24"/>
      <c r="V10" s="24">
        <f>SUM(V11:V17)</f>
        <v>0.02</v>
      </c>
      <c r="W10" s="24"/>
      <c r="X10" s="24"/>
      <c r="Y10" s="24"/>
      <c r="AG10" t="s">
        <v>41</v>
      </c>
    </row>
    <row r="11" spans="1:60" outlineLevel="1" x14ac:dyDescent="0.25">
      <c r="A11" s="26">
        <v>2</v>
      </c>
      <c r="B11" s="27" t="s">
        <v>51</v>
      </c>
      <c r="C11" s="28" t="s">
        <v>52</v>
      </c>
      <c r="D11" s="29" t="s">
        <v>53</v>
      </c>
      <c r="E11" s="30">
        <v>1</v>
      </c>
      <c r="F11" s="31"/>
      <c r="G11" s="32">
        <f t="shared" ref="G11:G17" si="0">ROUND(E11*F11,2)</f>
        <v>0</v>
      </c>
      <c r="H11" s="33"/>
      <c r="I11" s="34">
        <f t="shared" ref="I11:I17" si="1">ROUND(E11*H11,2)</f>
        <v>0</v>
      </c>
      <c r="J11" s="33"/>
      <c r="K11" s="34">
        <f t="shared" ref="K11:K17" si="2">ROUND(E11*J11,2)</f>
        <v>0</v>
      </c>
      <c r="L11" s="34">
        <v>21</v>
      </c>
      <c r="M11" s="34">
        <f t="shared" ref="M11:M17" si="3">G11*(1+L11/100)</f>
        <v>0</v>
      </c>
      <c r="N11" s="35">
        <v>0</v>
      </c>
      <c r="O11" s="35">
        <f t="shared" ref="O11:O17" si="4">ROUND(E11*N11,2)</f>
        <v>0</v>
      </c>
      <c r="P11" s="35">
        <v>0</v>
      </c>
      <c r="Q11" s="35">
        <f t="shared" ref="Q11:Q17" si="5">ROUND(E11*P11,2)</f>
        <v>0</v>
      </c>
      <c r="R11" s="34"/>
      <c r="S11" s="34" t="s">
        <v>45</v>
      </c>
      <c r="T11" s="34" t="s">
        <v>54</v>
      </c>
      <c r="U11" s="34">
        <v>1.7999999999999999E-2</v>
      </c>
      <c r="V11" s="34">
        <f t="shared" ref="V11:V17" si="6">ROUND(E11*U11,2)</f>
        <v>0.02</v>
      </c>
      <c r="W11" s="34"/>
      <c r="X11" s="34" t="s">
        <v>46</v>
      </c>
      <c r="Y11" s="34" t="s">
        <v>47</v>
      </c>
      <c r="Z11" s="36"/>
      <c r="AA11" s="36"/>
      <c r="AB11" s="36"/>
      <c r="AC11" s="36"/>
      <c r="AD11" s="36"/>
      <c r="AE11" s="36"/>
      <c r="AF11" s="36"/>
      <c r="AG11" s="36" t="s">
        <v>48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</row>
    <row r="12" spans="1:60" outlineLevel="1" x14ac:dyDescent="0.25">
      <c r="A12" s="26">
        <v>3</v>
      </c>
      <c r="B12" s="27" t="s">
        <v>55</v>
      </c>
      <c r="C12" s="28" t="s">
        <v>56</v>
      </c>
      <c r="D12" s="29" t="s">
        <v>57</v>
      </c>
      <c r="E12" s="30">
        <v>1</v>
      </c>
      <c r="F12" s="31"/>
      <c r="G12" s="32">
        <f t="shared" si="0"/>
        <v>0</v>
      </c>
      <c r="H12" s="33"/>
      <c r="I12" s="34">
        <f t="shared" si="1"/>
        <v>0</v>
      </c>
      <c r="J12" s="33"/>
      <c r="K12" s="34">
        <f t="shared" si="2"/>
        <v>0</v>
      </c>
      <c r="L12" s="34">
        <v>21</v>
      </c>
      <c r="M12" s="34">
        <f t="shared" si="3"/>
        <v>0</v>
      </c>
      <c r="N12" s="35">
        <v>0</v>
      </c>
      <c r="O12" s="35">
        <f t="shared" si="4"/>
        <v>0</v>
      </c>
      <c r="P12" s="35">
        <v>0</v>
      </c>
      <c r="Q12" s="35">
        <f t="shared" si="5"/>
        <v>0</v>
      </c>
      <c r="R12" s="34"/>
      <c r="S12" s="34" t="s">
        <v>58</v>
      </c>
      <c r="T12" s="34" t="s">
        <v>54</v>
      </c>
      <c r="U12" s="34">
        <v>0</v>
      </c>
      <c r="V12" s="34">
        <f t="shared" si="6"/>
        <v>0</v>
      </c>
      <c r="W12" s="34"/>
      <c r="X12" s="34" t="s">
        <v>46</v>
      </c>
      <c r="Y12" s="34" t="s">
        <v>47</v>
      </c>
      <c r="Z12" s="36"/>
      <c r="AA12" s="36"/>
      <c r="AB12" s="36"/>
      <c r="AC12" s="36"/>
      <c r="AD12" s="36"/>
      <c r="AE12" s="36"/>
      <c r="AF12" s="36"/>
      <c r="AG12" s="36" t="s">
        <v>48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</row>
    <row r="13" spans="1:60" outlineLevel="1" x14ac:dyDescent="0.25">
      <c r="A13" s="26">
        <v>4</v>
      </c>
      <c r="B13" s="27" t="s">
        <v>59</v>
      </c>
      <c r="C13" s="28" t="s">
        <v>60</v>
      </c>
      <c r="D13" s="29" t="s">
        <v>53</v>
      </c>
      <c r="E13" s="30">
        <v>72</v>
      </c>
      <c r="F13" s="31"/>
      <c r="G13" s="32">
        <f t="shared" si="0"/>
        <v>0</v>
      </c>
      <c r="H13" s="33"/>
      <c r="I13" s="34">
        <f t="shared" si="1"/>
        <v>0</v>
      </c>
      <c r="J13" s="33"/>
      <c r="K13" s="34">
        <f t="shared" si="2"/>
        <v>0</v>
      </c>
      <c r="L13" s="34">
        <v>21</v>
      </c>
      <c r="M13" s="34">
        <f t="shared" si="3"/>
        <v>0</v>
      </c>
      <c r="N13" s="35">
        <v>0</v>
      </c>
      <c r="O13" s="35">
        <f t="shared" si="4"/>
        <v>0</v>
      </c>
      <c r="P13" s="35">
        <v>0</v>
      </c>
      <c r="Q13" s="35">
        <f t="shared" si="5"/>
        <v>0</v>
      </c>
      <c r="R13" s="34"/>
      <c r="S13" s="34" t="s">
        <v>58</v>
      </c>
      <c r="T13" s="34" t="s">
        <v>54</v>
      </c>
      <c r="U13" s="34">
        <v>0</v>
      </c>
      <c r="V13" s="34">
        <f t="shared" si="6"/>
        <v>0</v>
      </c>
      <c r="W13" s="34"/>
      <c r="X13" s="34" t="s">
        <v>46</v>
      </c>
      <c r="Y13" s="34" t="s">
        <v>47</v>
      </c>
      <c r="Z13" s="36"/>
      <c r="AA13" s="36"/>
      <c r="AB13" s="36"/>
      <c r="AC13" s="36"/>
      <c r="AD13" s="36"/>
      <c r="AE13" s="36"/>
      <c r="AF13" s="36"/>
      <c r="AG13" s="36" t="s">
        <v>48</v>
      </c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</row>
    <row r="14" spans="1:60" outlineLevel="1" x14ac:dyDescent="0.25">
      <c r="A14" s="26">
        <v>5</v>
      </c>
      <c r="B14" s="27" t="s">
        <v>61</v>
      </c>
      <c r="C14" s="28" t="s">
        <v>62</v>
      </c>
      <c r="D14" s="29" t="s">
        <v>53</v>
      </c>
      <c r="E14" s="30">
        <v>72</v>
      </c>
      <c r="F14" s="31"/>
      <c r="G14" s="32">
        <f t="shared" si="0"/>
        <v>0</v>
      </c>
      <c r="H14" s="33"/>
      <c r="I14" s="34">
        <f t="shared" si="1"/>
        <v>0</v>
      </c>
      <c r="J14" s="33"/>
      <c r="K14" s="34">
        <f t="shared" si="2"/>
        <v>0</v>
      </c>
      <c r="L14" s="34">
        <v>21</v>
      </c>
      <c r="M14" s="34">
        <f t="shared" si="3"/>
        <v>0</v>
      </c>
      <c r="N14" s="35">
        <v>0</v>
      </c>
      <c r="O14" s="35">
        <f t="shared" si="4"/>
        <v>0</v>
      </c>
      <c r="P14" s="35">
        <v>0</v>
      </c>
      <c r="Q14" s="35">
        <f t="shared" si="5"/>
        <v>0</v>
      </c>
      <c r="R14" s="34"/>
      <c r="S14" s="34" t="s">
        <v>58</v>
      </c>
      <c r="T14" s="34" t="s">
        <v>54</v>
      </c>
      <c r="U14" s="34">
        <v>0</v>
      </c>
      <c r="V14" s="34">
        <f t="shared" si="6"/>
        <v>0</v>
      </c>
      <c r="W14" s="34"/>
      <c r="X14" s="34" t="s">
        <v>46</v>
      </c>
      <c r="Y14" s="34" t="s">
        <v>47</v>
      </c>
      <c r="Z14" s="36"/>
      <c r="AA14" s="36"/>
      <c r="AB14" s="36"/>
      <c r="AC14" s="36"/>
      <c r="AD14" s="36"/>
      <c r="AE14" s="36"/>
      <c r="AF14" s="36"/>
      <c r="AG14" s="36" t="s">
        <v>48</v>
      </c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</row>
    <row r="15" spans="1:60" outlineLevel="1" x14ac:dyDescent="0.25">
      <c r="A15" s="26">
        <v>6</v>
      </c>
      <c r="B15" s="27" t="s">
        <v>63</v>
      </c>
      <c r="C15" s="28" t="s">
        <v>64</v>
      </c>
      <c r="D15" s="29" t="s">
        <v>53</v>
      </c>
      <c r="E15" s="30">
        <v>72</v>
      </c>
      <c r="F15" s="31"/>
      <c r="G15" s="32">
        <f t="shared" si="0"/>
        <v>0</v>
      </c>
      <c r="H15" s="33"/>
      <c r="I15" s="34">
        <f t="shared" si="1"/>
        <v>0</v>
      </c>
      <c r="J15" s="33"/>
      <c r="K15" s="34">
        <f t="shared" si="2"/>
        <v>0</v>
      </c>
      <c r="L15" s="34">
        <v>21</v>
      </c>
      <c r="M15" s="34">
        <f t="shared" si="3"/>
        <v>0</v>
      </c>
      <c r="N15" s="35">
        <v>0</v>
      </c>
      <c r="O15" s="35">
        <f t="shared" si="4"/>
        <v>0</v>
      </c>
      <c r="P15" s="35">
        <v>0</v>
      </c>
      <c r="Q15" s="35">
        <f t="shared" si="5"/>
        <v>0</v>
      </c>
      <c r="R15" s="34"/>
      <c r="S15" s="34" t="s">
        <v>58</v>
      </c>
      <c r="T15" s="34" t="s">
        <v>54</v>
      </c>
      <c r="U15" s="34">
        <v>0</v>
      </c>
      <c r="V15" s="34">
        <f t="shared" si="6"/>
        <v>0</v>
      </c>
      <c r="W15" s="34"/>
      <c r="X15" s="34" t="s">
        <v>46</v>
      </c>
      <c r="Y15" s="34" t="s">
        <v>47</v>
      </c>
      <c r="Z15" s="36"/>
      <c r="AA15" s="36"/>
      <c r="AB15" s="36"/>
      <c r="AC15" s="36"/>
      <c r="AD15" s="36"/>
      <c r="AE15" s="36"/>
      <c r="AF15" s="36"/>
      <c r="AG15" s="36" t="s">
        <v>48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</row>
    <row r="16" spans="1:60" outlineLevel="1" x14ac:dyDescent="0.25">
      <c r="A16" s="26">
        <v>7</v>
      </c>
      <c r="B16" s="27" t="s">
        <v>65</v>
      </c>
      <c r="C16" s="28" t="s">
        <v>66</v>
      </c>
      <c r="D16" s="29" t="s">
        <v>53</v>
      </c>
      <c r="E16" s="30">
        <v>72</v>
      </c>
      <c r="F16" s="31"/>
      <c r="G16" s="32">
        <f t="shared" si="0"/>
        <v>0</v>
      </c>
      <c r="H16" s="33"/>
      <c r="I16" s="34">
        <f t="shared" si="1"/>
        <v>0</v>
      </c>
      <c r="J16" s="33"/>
      <c r="K16" s="34">
        <f t="shared" si="2"/>
        <v>0</v>
      </c>
      <c r="L16" s="34">
        <v>21</v>
      </c>
      <c r="M16" s="34">
        <f t="shared" si="3"/>
        <v>0</v>
      </c>
      <c r="N16" s="35">
        <v>0</v>
      </c>
      <c r="O16" s="35">
        <f t="shared" si="4"/>
        <v>0</v>
      </c>
      <c r="P16" s="35">
        <v>0</v>
      </c>
      <c r="Q16" s="35">
        <f t="shared" si="5"/>
        <v>0</v>
      </c>
      <c r="R16" s="34"/>
      <c r="S16" s="34" t="s">
        <v>58</v>
      </c>
      <c r="T16" s="34" t="s">
        <v>54</v>
      </c>
      <c r="U16" s="34">
        <v>0</v>
      </c>
      <c r="V16" s="34">
        <f t="shared" si="6"/>
        <v>0</v>
      </c>
      <c r="W16" s="34"/>
      <c r="X16" s="34" t="s">
        <v>46</v>
      </c>
      <c r="Y16" s="34" t="s">
        <v>47</v>
      </c>
      <c r="Z16" s="36"/>
      <c r="AA16" s="36"/>
      <c r="AB16" s="36"/>
      <c r="AC16" s="36"/>
      <c r="AD16" s="36"/>
      <c r="AE16" s="36"/>
      <c r="AF16" s="36"/>
      <c r="AG16" s="36" t="s">
        <v>48</v>
      </c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</row>
    <row r="17" spans="1:60" outlineLevel="1" x14ac:dyDescent="0.25">
      <c r="A17" s="26">
        <v>8</v>
      </c>
      <c r="B17" s="27" t="s">
        <v>67</v>
      </c>
      <c r="C17" s="28" t="s">
        <v>68</v>
      </c>
      <c r="D17" s="29" t="s">
        <v>57</v>
      </c>
      <c r="E17" s="30">
        <v>1</v>
      </c>
      <c r="F17" s="31"/>
      <c r="G17" s="32">
        <f t="shared" si="0"/>
        <v>0</v>
      </c>
      <c r="H17" s="33"/>
      <c r="I17" s="34">
        <f t="shared" si="1"/>
        <v>0</v>
      </c>
      <c r="J17" s="33"/>
      <c r="K17" s="34">
        <f t="shared" si="2"/>
        <v>0</v>
      </c>
      <c r="L17" s="34">
        <v>21</v>
      </c>
      <c r="M17" s="34">
        <f t="shared" si="3"/>
        <v>0</v>
      </c>
      <c r="N17" s="35">
        <v>0</v>
      </c>
      <c r="O17" s="35">
        <f t="shared" si="4"/>
        <v>0</v>
      </c>
      <c r="P17" s="35">
        <v>0</v>
      </c>
      <c r="Q17" s="35">
        <f t="shared" si="5"/>
        <v>0</v>
      </c>
      <c r="R17" s="34"/>
      <c r="S17" s="34" t="s">
        <v>58</v>
      </c>
      <c r="T17" s="34" t="s">
        <v>54</v>
      </c>
      <c r="U17" s="34">
        <v>0</v>
      </c>
      <c r="V17" s="34">
        <f t="shared" si="6"/>
        <v>0</v>
      </c>
      <c r="W17" s="34"/>
      <c r="X17" s="34" t="s">
        <v>46</v>
      </c>
      <c r="Y17" s="34" t="s">
        <v>47</v>
      </c>
      <c r="Z17" s="36"/>
      <c r="AA17" s="36"/>
      <c r="AB17" s="36"/>
      <c r="AC17" s="36"/>
      <c r="AD17" s="36"/>
      <c r="AE17" s="36"/>
      <c r="AF17" s="36"/>
      <c r="AG17" s="36" t="s">
        <v>48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</row>
    <row r="18" spans="1:60" x14ac:dyDescent="0.25">
      <c r="A18" s="17" t="s">
        <v>38</v>
      </c>
      <c r="B18" s="18" t="s">
        <v>69</v>
      </c>
      <c r="C18" s="19" t="s">
        <v>70</v>
      </c>
      <c r="D18" s="20"/>
      <c r="E18" s="21"/>
      <c r="F18" s="22"/>
      <c r="G18" s="23">
        <f>SUMIF(AG19:AG25,"&lt;&gt;NOR",G19:G25)</f>
        <v>0</v>
      </c>
      <c r="H18" s="24"/>
      <c r="I18" s="24">
        <f>SUM(I19:I25)</f>
        <v>0</v>
      </c>
      <c r="J18" s="24"/>
      <c r="K18" s="24">
        <f>SUM(K19:K25)</f>
        <v>0</v>
      </c>
      <c r="L18" s="24"/>
      <c r="M18" s="24">
        <f>SUM(M19:M25)</f>
        <v>0</v>
      </c>
      <c r="N18" s="25"/>
      <c r="O18" s="25">
        <f>SUM(O19:O25)</f>
        <v>1.33</v>
      </c>
      <c r="P18" s="25"/>
      <c r="Q18" s="25">
        <f>SUM(Q19:Q25)</f>
        <v>0.4</v>
      </c>
      <c r="R18" s="24"/>
      <c r="S18" s="24"/>
      <c r="T18" s="24"/>
      <c r="U18" s="24"/>
      <c r="V18" s="24">
        <f>SUM(V19:V25)</f>
        <v>22.79</v>
      </c>
      <c r="W18" s="24"/>
      <c r="X18" s="24"/>
      <c r="Y18" s="24"/>
      <c r="AG18" t="s">
        <v>41</v>
      </c>
    </row>
    <row r="19" spans="1:60" outlineLevel="1" x14ac:dyDescent="0.25">
      <c r="A19" s="26">
        <v>9</v>
      </c>
      <c r="B19" s="27" t="s">
        <v>71</v>
      </c>
      <c r="C19" s="28" t="s">
        <v>72</v>
      </c>
      <c r="D19" s="29" t="s">
        <v>53</v>
      </c>
      <c r="E19" s="30">
        <v>2</v>
      </c>
      <c r="F19" s="31"/>
      <c r="G19" s="32">
        <f>ROUND(E19*F19,2)</f>
        <v>0</v>
      </c>
      <c r="H19" s="33"/>
      <c r="I19" s="34">
        <f>ROUND(E19*H19,2)</f>
        <v>0</v>
      </c>
      <c r="J19" s="33"/>
      <c r="K19" s="34">
        <f>ROUND(E19*J19,2)</f>
        <v>0</v>
      </c>
      <c r="L19" s="34">
        <v>21</v>
      </c>
      <c r="M19" s="34">
        <f>G19*(1+L19/100)</f>
        <v>0</v>
      </c>
      <c r="N19" s="35">
        <v>1.24E-2</v>
      </c>
      <c r="O19" s="35">
        <f>ROUND(E19*N19,2)</f>
        <v>0.02</v>
      </c>
      <c r="P19" s="35">
        <v>0</v>
      </c>
      <c r="Q19" s="35">
        <f>ROUND(E19*P19,2)</f>
        <v>0</v>
      </c>
      <c r="R19" s="34"/>
      <c r="S19" s="34" t="s">
        <v>45</v>
      </c>
      <c r="T19" s="34" t="s">
        <v>54</v>
      </c>
      <c r="U19" s="34">
        <v>1.65</v>
      </c>
      <c r="V19" s="34">
        <f>ROUND(E19*U19,2)</f>
        <v>3.3</v>
      </c>
      <c r="W19" s="34"/>
      <c r="X19" s="34" t="s">
        <v>46</v>
      </c>
      <c r="Y19" s="34" t="s">
        <v>47</v>
      </c>
      <c r="Z19" s="36"/>
      <c r="AA19" s="36"/>
      <c r="AB19" s="36"/>
      <c r="AC19" s="36"/>
      <c r="AD19" s="36"/>
      <c r="AE19" s="36"/>
      <c r="AF19" s="36"/>
      <c r="AG19" s="36" t="s">
        <v>48</v>
      </c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</row>
    <row r="20" spans="1:60" outlineLevel="1" x14ac:dyDescent="0.25">
      <c r="A20" s="26">
        <v>10</v>
      </c>
      <c r="B20" s="27" t="s">
        <v>73</v>
      </c>
      <c r="C20" s="28" t="s">
        <v>74</v>
      </c>
      <c r="D20" s="29" t="s">
        <v>53</v>
      </c>
      <c r="E20" s="30">
        <v>17</v>
      </c>
      <c r="F20" s="31"/>
      <c r="G20" s="32">
        <f>ROUND(E20*F20,2)</f>
        <v>0</v>
      </c>
      <c r="H20" s="33"/>
      <c r="I20" s="34">
        <f>ROUND(E20*H20,2)</f>
        <v>0</v>
      </c>
      <c r="J20" s="33"/>
      <c r="K20" s="34">
        <f>ROUND(E20*J20,2)</f>
        <v>0</v>
      </c>
      <c r="L20" s="34">
        <v>21</v>
      </c>
      <c r="M20" s="34">
        <f>G20*(1+L20/100)</f>
        <v>0</v>
      </c>
      <c r="N20" s="35">
        <v>0</v>
      </c>
      <c r="O20" s="35">
        <f>ROUND(E20*N20,2)</f>
        <v>0</v>
      </c>
      <c r="P20" s="35">
        <v>0</v>
      </c>
      <c r="Q20" s="35">
        <f>ROUND(E20*P20,2)</f>
        <v>0</v>
      </c>
      <c r="R20" s="34"/>
      <c r="S20" s="34" t="s">
        <v>45</v>
      </c>
      <c r="T20" s="34" t="s">
        <v>45</v>
      </c>
      <c r="U20" s="34">
        <v>0.86799999999999999</v>
      </c>
      <c r="V20" s="34">
        <f>ROUND(E20*U20,2)</f>
        <v>14.76</v>
      </c>
      <c r="W20" s="34"/>
      <c r="X20" s="34" t="s">
        <v>46</v>
      </c>
      <c r="Y20" s="34" t="s">
        <v>47</v>
      </c>
      <c r="Z20" s="36"/>
      <c r="AA20" s="36"/>
      <c r="AB20" s="36"/>
      <c r="AC20" s="36"/>
      <c r="AD20" s="36"/>
      <c r="AE20" s="36"/>
      <c r="AF20" s="36"/>
      <c r="AG20" s="36" t="s">
        <v>48</v>
      </c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</row>
    <row r="21" spans="1:60" ht="20.399999999999999" outlineLevel="1" x14ac:dyDescent="0.25">
      <c r="A21" s="26">
        <v>11</v>
      </c>
      <c r="B21" s="27" t="s">
        <v>75</v>
      </c>
      <c r="C21" s="28" t="s">
        <v>76</v>
      </c>
      <c r="D21" s="29" t="s">
        <v>53</v>
      </c>
      <c r="E21" s="30">
        <v>17</v>
      </c>
      <c r="F21" s="31"/>
      <c r="G21" s="32">
        <f>ROUND(E21*F21,2)</f>
        <v>0</v>
      </c>
      <c r="H21" s="33"/>
      <c r="I21" s="34">
        <f>ROUND(E21*H21,2)</f>
        <v>0</v>
      </c>
      <c r="J21" s="33"/>
      <c r="K21" s="34">
        <f>ROUND(E21*J21,2)</f>
        <v>0</v>
      </c>
      <c r="L21" s="34">
        <v>21</v>
      </c>
      <c r="M21" s="34">
        <f>G21*(1+L21/100)</f>
        <v>0</v>
      </c>
      <c r="N21" s="35">
        <v>5.0000000000000002E-5</v>
      </c>
      <c r="O21" s="35">
        <f>ROUND(E21*N21,2)</f>
        <v>0</v>
      </c>
      <c r="P21" s="35">
        <v>2.3259999999999999E-2</v>
      </c>
      <c r="Q21" s="35">
        <f>ROUND(E21*P21,2)</f>
        <v>0.4</v>
      </c>
      <c r="R21" s="34"/>
      <c r="S21" s="34" t="s">
        <v>45</v>
      </c>
      <c r="T21" s="34" t="s">
        <v>45</v>
      </c>
      <c r="U21" s="34">
        <v>0.27800000000000002</v>
      </c>
      <c r="V21" s="34">
        <f>ROUND(E21*U21,2)</f>
        <v>4.7300000000000004</v>
      </c>
      <c r="W21" s="34"/>
      <c r="X21" s="34" t="s">
        <v>46</v>
      </c>
      <c r="Y21" s="34" t="s">
        <v>47</v>
      </c>
      <c r="Z21" s="36"/>
      <c r="AA21" s="36"/>
      <c r="AB21" s="36"/>
      <c r="AC21" s="36"/>
      <c r="AD21" s="36"/>
      <c r="AE21" s="36"/>
      <c r="AF21" s="36"/>
      <c r="AG21" s="36" t="s">
        <v>48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</row>
    <row r="22" spans="1:60" outlineLevel="1" x14ac:dyDescent="0.25">
      <c r="A22" s="26">
        <v>12</v>
      </c>
      <c r="B22" s="27" t="s">
        <v>77</v>
      </c>
      <c r="C22" s="28" t="s">
        <v>78</v>
      </c>
      <c r="D22" s="29" t="s">
        <v>53</v>
      </c>
      <c r="E22" s="30">
        <v>17</v>
      </c>
      <c r="F22" s="31"/>
      <c r="G22" s="32">
        <f>ROUND(E22*F22,2)</f>
        <v>0</v>
      </c>
      <c r="H22" s="33"/>
      <c r="I22" s="34">
        <f>ROUND(E22*H22,2)</f>
        <v>0</v>
      </c>
      <c r="J22" s="33"/>
      <c r="K22" s="34">
        <f>ROUND(E22*J22,2)</f>
        <v>0</v>
      </c>
      <c r="L22" s="34">
        <v>21</v>
      </c>
      <c r="M22" s="34">
        <f>G22*(1+L22/100)</f>
        <v>0</v>
      </c>
      <c r="N22" s="35">
        <v>0</v>
      </c>
      <c r="O22" s="35">
        <f>ROUND(E22*N22,2)</f>
        <v>0</v>
      </c>
      <c r="P22" s="35">
        <v>0</v>
      </c>
      <c r="Q22" s="35">
        <f>ROUND(E22*P22,2)</f>
        <v>0</v>
      </c>
      <c r="R22" s="34"/>
      <c r="S22" s="34" t="s">
        <v>58</v>
      </c>
      <c r="T22" s="34" t="s">
        <v>54</v>
      </c>
      <c r="U22" s="34">
        <v>0</v>
      </c>
      <c r="V22" s="34">
        <f>ROUND(E22*U22,2)</f>
        <v>0</v>
      </c>
      <c r="W22" s="34"/>
      <c r="X22" s="34" t="s">
        <v>46</v>
      </c>
      <c r="Y22" s="34" t="s">
        <v>47</v>
      </c>
      <c r="Z22" s="36"/>
      <c r="AA22" s="36"/>
      <c r="AB22" s="36"/>
      <c r="AC22" s="36"/>
      <c r="AD22" s="36"/>
      <c r="AE22" s="36"/>
      <c r="AF22" s="36"/>
      <c r="AG22" s="36" t="s">
        <v>48</v>
      </c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</row>
    <row r="23" spans="1:60" outlineLevel="1" x14ac:dyDescent="0.25">
      <c r="A23" s="37">
        <v>13</v>
      </c>
      <c r="B23" s="38" t="s">
        <v>79</v>
      </c>
      <c r="C23" s="39" t="s">
        <v>80</v>
      </c>
      <c r="D23" s="40" t="s">
        <v>53</v>
      </c>
      <c r="E23" s="41">
        <v>34</v>
      </c>
      <c r="F23" s="42"/>
      <c r="G23" s="43">
        <f>ROUND(E23*F23,2)</f>
        <v>0</v>
      </c>
      <c r="H23" s="33"/>
      <c r="I23" s="34">
        <f>ROUND(E23*H23,2)</f>
        <v>0</v>
      </c>
      <c r="J23" s="33"/>
      <c r="K23" s="34">
        <f>ROUND(E23*J23,2)</f>
        <v>0</v>
      </c>
      <c r="L23" s="34">
        <v>21</v>
      </c>
      <c r="M23" s="34">
        <f>G23*(1+L23/100)</f>
        <v>0</v>
      </c>
      <c r="N23" s="35">
        <v>0</v>
      </c>
      <c r="O23" s="35">
        <f>ROUND(E23*N23,2)</f>
        <v>0</v>
      </c>
      <c r="P23" s="35">
        <v>0</v>
      </c>
      <c r="Q23" s="35">
        <f>ROUND(E23*P23,2)</f>
        <v>0</v>
      </c>
      <c r="R23" s="34"/>
      <c r="S23" s="34" t="s">
        <v>58</v>
      </c>
      <c r="T23" s="34" t="s">
        <v>54</v>
      </c>
      <c r="U23" s="34">
        <v>0</v>
      </c>
      <c r="V23" s="34">
        <f>ROUND(E23*U23,2)</f>
        <v>0</v>
      </c>
      <c r="W23" s="34"/>
      <c r="X23" s="34" t="s">
        <v>46</v>
      </c>
      <c r="Y23" s="34" t="s">
        <v>47</v>
      </c>
      <c r="Z23" s="36"/>
      <c r="AA23" s="36"/>
      <c r="AB23" s="36"/>
      <c r="AC23" s="36"/>
      <c r="AD23" s="36"/>
      <c r="AE23" s="36"/>
      <c r="AF23" s="36"/>
      <c r="AG23" s="36" t="s">
        <v>48</v>
      </c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</row>
    <row r="24" spans="1:60" outlineLevel="2" x14ac:dyDescent="0.25">
      <c r="A24" s="44"/>
      <c r="B24" s="45"/>
      <c r="C24" s="46" t="s">
        <v>81</v>
      </c>
      <c r="D24" s="47"/>
      <c r="E24" s="48">
        <v>34</v>
      </c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35"/>
      <c r="R24" s="34"/>
      <c r="S24" s="34"/>
      <c r="T24" s="34"/>
      <c r="U24" s="34"/>
      <c r="V24" s="34"/>
      <c r="W24" s="34"/>
      <c r="X24" s="34"/>
      <c r="Y24" s="34"/>
      <c r="Z24" s="36"/>
      <c r="AA24" s="36"/>
      <c r="AB24" s="36"/>
      <c r="AC24" s="36"/>
      <c r="AD24" s="36"/>
      <c r="AE24" s="36"/>
      <c r="AF24" s="36"/>
      <c r="AG24" s="36" t="s">
        <v>82</v>
      </c>
      <c r="AH24" s="36">
        <v>0</v>
      </c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</row>
    <row r="25" spans="1:60" ht="20.399999999999999" outlineLevel="1" x14ac:dyDescent="0.25">
      <c r="A25" s="26">
        <v>14</v>
      </c>
      <c r="B25" s="27" t="s">
        <v>83</v>
      </c>
      <c r="C25" s="28" t="s">
        <v>84</v>
      </c>
      <c r="D25" s="29" t="s">
        <v>53</v>
      </c>
      <c r="E25" s="30">
        <v>17</v>
      </c>
      <c r="F25" s="31"/>
      <c r="G25" s="32">
        <f>ROUND(E25*F25,2)</f>
        <v>0</v>
      </c>
      <c r="H25" s="33"/>
      <c r="I25" s="34">
        <f>ROUND(E25*H25,2)</f>
        <v>0</v>
      </c>
      <c r="J25" s="33"/>
      <c r="K25" s="34">
        <f>ROUND(E25*J25,2)</f>
        <v>0</v>
      </c>
      <c r="L25" s="34">
        <v>21</v>
      </c>
      <c r="M25" s="34">
        <f>G25*(1+L25/100)</f>
        <v>0</v>
      </c>
      <c r="N25" s="35">
        <v>7.714E-2</v>
      </c>
      <c r="O25" s="35">
        <f>ROUND(E25*N25,2)</f>
        <v>1.31</v>
      </c>
      <c r="P25" s="35">
        <v>0</v>
      </c>
      <c r="Q25" s="35">
        <f>ROUND(E25*P25,2)</f>
        <v>0</v>
      </c>
      <c r="R25" s="34" t="s">
        <v>85</v>
      </c>
      <c r="S25" s="34" t="s">
        <v>45</v>
      </c>
      <c r="T25" s="34" t="s">
        <v>45</v>
      </c>
      <c r="U25" s="34">
        <v>0</v>
      </c>
      <c r="V25" s="34">
        <f>ROUND(E25*U25,2)</f>
        <v>0</v>
      </c>
      <c r="W25" s="34"/>
      <c r="X25" s="34" t="s">
        <v>86</v>
      </c>
      <c r="Y25" s="34" t="s">
        <v>47</v>
      </c>
      <c r="Z25" s="36"/>
      <c r="AA25" s="36"/>
      <c r="AB25" s="36"/>
      <c r="AC25" s="36"/>
      <c r="AD25" s="36"/>
      <c r="AE25" s="36"/>
      <c r="AF25" s="36"/>
      <c r="AG25" s="36" t="s">
        <v>87</v>
      </c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</row>
    <row r="26" spans="1:60" x14ac:dyDescent="0.25">
      <c r="A26" s="17" t="s">
        <v>38</v>
      </c>
      <c r="B26" s="18" t="s">
        <v>88</v>
      </c>
      <c r="C26" s="19" t="s">
        <v>89</v>
      </c>
      <c r="D26" s="20"/>
      <c r="E26" s="21"/>
      <c r="F26" s="22"/>
      <c r="G26" s="23">
        <f>SUMIF(AG27:AG33,"&lt;&gt;NOR",G27:G33)</f>
        <v>0</v>
      </c>
      <c r="H26" s="24"/>
      <c r="I26" s="24">
        <f>SUM(I27:I33)</f>
        <v>0</v>
      </c>
      <c r="J26" s="24"/>
      <c r="K26" s="24">
        <f>SUM(K27:K33)</f>
        <v>0</v>
      </c>
      <c r="L26" s="24"/>
      <c r="M26" s="24">
        <f>SUM(M27:M33)</f>
        <v>0</v>
      </c>
      <c r="N26" s="25"/>
      <c r="O26" s="25">
        <f>SUM(O27:O33)</f>
        <v>0</v>
      </c>
      <c r="P26" s="25"/>
      <c r="Q26" s="25">
        <f>SUM(Q27:Q33)</f>
        <v>0</v>
      </c>
      <c r="R26" s="24"/>
      <c r="S26" s="24"/>
      <c r="T26" s="24"/>
      <c r="U26" s="24"/>
      <c r="V26" s="24">
        <f>SUM(V27:V33)</f>
        <v>1.6</v>
      </c>
      <c r="W26" s="24"/>
      <c r="X26" s="24"/>
      <c r="Y26" s="24"/>
      <c r="AG26" t="s">
        <v>41</v>
      </c>
    </row>
    <row r="27" spans="1:60" outlineLevel="1" x14ac:dyDescent="0.25">
      <c r="A27" s="26">
        <v>15</v>
      </c>
      <c r="B27" s="27" t="s">
        <v>90</v>
      </c>
      <c r="C27" s="28" t="s">
        <v>91</v>
      </c>
      <c r="D27" s="29" t="s">
        <v>92</v>
      </c>
      <c r="E27" s="30">
        <v>0.39541999999999999</v>
      </c>
      <c r="F27" s="31"/>
      <c r="G27" s="32">
        <f t="shared" ref="G27:G33" si="7">ROUND(E27*F27,2)</f>
        <v>0</v>
      </c>
      <c r="H27" s="33"/>
      <c r="I27" s="34">
        <f t="shared" ref="I27:I33" si="8">ROUND(E27*H27,2)</f>
        <v>0</v>
      </c>
      <c r="J27" s="33"/>
      <c r="K27" s="34">
        <f t="shared" ref="K27:K33" si="9">ROUND(E27*J27,2)</f>
        <v>0</v>
      </c>
      <c r="L27" s="34">
        <v>21</v>
      </c>
      <c r="M27" s="34">
        <f t="shared" ref="M27:M33" si="10">G27*(1+L27/100)</f>
        <v>0</v>
      </c>
      <c r="N27" s="35">
        <v>0</v>
      </c>
      <c r="O27" s="35">
        <f t="shared" ref="O27:O33" si="11">ROUND(E27*N27,2)</f>
        <v>0</v>
      </c>
      <c r="P27" s="35">
        <v>0</v>
      </c>
      <c r="Q27" s="35">
        <f t="shared" ref="Q27:Q33" si="12">ROUND(E27*P27,2)</f>
        <v>0</v>
      </c>
      <c r="R27" s="34"/>
      <c r="S27" s="34" t="s">
        <v>45</v>
      </c>
      <c r="T27" s="34" t="s">
        <v>45</v>
      </c>
      <c r="U27" s="34">
        <v>0</v>
      </c>
      <c r="V27" s="34">
        <f t="shared" ref="V27:V33" si="13">ROUND(E27*U27,2)</f>
        <v>0</v>
      </c>
      <c r="W27" s="34"/>
      <c r="X27" s="34" t="s">
        <v>93</v>
      </c>
      <c r="Y27" s="34" t="s">
        <v>47</v>
      </c>
      <c r="Z27" s="36"/>
      <c r="AA27" s="36"/>
      <c r="AB27" s="36"/>
      <c r="AC27" s="36"/>
      <c r="AD27" s="36"/>
      <c r="AE27" s="36"/>
      <c r="AF27" s="36"/>
      <c r="AG27" s="36" t="s">
        <v>94</v>
      </c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</row>
    <row r="28" spans="1:60" outlineLevel="1" x14ac:dyDescent="0.25">
      <c r="A28" s="26">
        <v>16</v>
      </c>
      <c r="B28" s="27" t="s">
        <v>95</v>
      </c>
      <c r="C28" s="28" t="s">
        <v>96</v>
      </c>
      <c r="D28" s="29" t="s">
        <v>92</v>
      </c>
      <c r="E28" s="30">
        <v>0.39541999999999999</v>
      </c>
      <c r="F28" s="31"/>
      <c r="G28" s="32">
        <f t="shared" si="7"/>
        <v>0</v>
      </c>
      <c r="H28" s="33"/>
      <c r="I28" s="34">
        <f t="shared" si="8"/>
        <v>0</v>
      </c>
      <c r="J28" s="33"/>
      <c r="K28" s="34">
        <f t="shared" si="9"/>
        <v>0</v>
      </c>
      <c r="L28" s="34">
        <v>21</v>
      </c>
      <c r="M28" s="34">
        <f t="shared" si="10"/>
        <v>0</v>
      </c>
      <c r="N28" s="35">
        <v>0</v>
      </c>
      <c r="O28" s="35">
        <f t="shared" si="11"/>
        <v>0</v>
      </c>
      <c r="P28" s="35">
        <v>0</v>
      </c>
      <c r="Q28" s="35">
        <f t="shared" si="12"/>
        <v>0</v>
      </c>
      <c r="R28" s="34"/>
      <c r="S28" s="34" t="s">
        <v>45</v>
      </c>
      <c r="T28" s="34" t="s">
        <v>45</v>
      </c>
      <c r="U28" s="34">
        <v>2.0089999999999999</v>
      </c>
      <c r="V28" s="34">
        <f t="shared" si="13"/>
        <v>0.79</v>
      </c>
      <c r="W28" s="34"/>
      <c r="X28" s="34" t="s">
        <v>93</v>
      </c>
      <c r="Y28" s="34" t="s">
        <v>47</v>
      </c>
      <c r="Z28" s="36"/>
      <c r="AA28" s="36"/>
      <c r="AB28" s="36"/>
      <c r="AC28" s="36"/>
      <c r="AD28" s="36"/>
      <c r="AE28" s="36"/>
      <c r="AF28" s="36"/>
      <c r="AG28" s="36" t="s">
        <v>94</v>
      </c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</row>
    <row r="29" spans="1:60" outlineLevel="1" x14ac:dyDescent="0.25">
      <c r="A29" s="26">
        <v>17</v>
      </c>
      <c r="B29" s="27" t="s">
        <v>97</v>
      </c>
      <c r="C29" s="28" t="s">
        <v>98</v>
      </c>
      <c r="D29" s="29" t="s">
        <v>92</v>
      </c>
      <c r="E29" s="30">
        <v>5.9313000000000002</v>
      </c>
      <c r="F29" s="31"/>
      <c r="G29" s="32">
        <f t="shared" si="7"/>
        <v>0</v>
      </c>
      <c r="H29" s="33"/>
      <c r="I29" s="34">
        <f t="shared" si="8"/>
        <v>0</v>
      </c>
      <c r="J29" s="33"/>
      <c r="K29" s="34">
        <f t="shared" si="9"/>
        <v>0</v>
      </c>
      <c r="L29" s="34">
        <v>21</v>
      </c>
      <c r="M29" s="34">
        <f t="shared" si="10"/>
        <v>0</v>
      </c>
      <c r="N29" s="35">
        <v>0</v>
      </c>
      <c r="O29" s="35">
        <f t="shared" si="11"/>
        <v>0</v>
      </c>
      <c r="P29" s="35">
        <v>0</v>
      </c>
      <c r="Q29" s="35">
        <f t="shared" si="12"/>
        <v>0</v>
      </c>
      <c r="R29" s="34"/>
      <c r="S29" s="34" t="s">
        <v>45</v>
      </c>
      <c r="T29" s="34" t="s">
        <v>45</v>
      </c>
      <c r="U29" s="34">
        <v>0</v>
      </c>
      <c r="V29" s="34">
        <f t="shared" si="13"/>
        <v>0</v>
      </c>
      <c r="W29" s="34"/>
      <c r="X29" s="34" t="s">
        <v>93</v>
      </c>
      <c r="Y29" s="34" t="s">
        <v>47</v>
      </c>
      <c r="Z29" s="36"/>
      <c r="AA29" s="36"/>
      <c r="AB29" s="36"/>
      <c r="AC29" s="36"/>
      <c r="AD29" s="36"/>
      <c r="AE29" s="36"/>
      <c r="AF29" s="36"/>
      <c r="AG29" s="36" t="s">
        <v>94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</row>
    <row r="30" spans="1:60" outlineLevel="1" x14ac:dyDescent="0.25">
      <c r="A30" s="26">
        <v>18</v>
      </c>
      <c r="B30" s="27" t="s">
        <v>99</v>
      </c>
      <c r="C30" s="28" t="s">
        <v>100</v>
      </c>
      <c r="D30" s="29" t="s">
        <v>92</v>
      </c>
      <c r="E30" s="30">
        <v>0.39541999999999999</v>
      </c>
      <c r="F30" s="31"/>
      <c r="G30" s="32">
        <f t="shared" si="7"/>
        <v>0</v>
      </c>
      <c r="H30" s="33"/>
      <c r="I30" s="34">
        <f t="shared" si="8"/>
        <v>0</v>
      </c>
      <c r="J30" s="33"/>
      <c r="K30" s="34">
        <f t="shared" si="9"/>
        <v>0</v>
      </c>
      <c r="L30" s="34">
        <v>21</v>
      </c>
      <c r="M30" s="34">
        <f t="shared" si="10"/>
        <v>0</v>
      </c>
      <c r="N30" s="35">
        <v>0</v>
      </c>
      <c r="O30" s="35">
        <f t="shared" si="11"/>
        <v>0</v>
      </c>
      <c r="P30" s="35">
        <v>0</v>
      </c>
      <c r="Q30" s="35">
        <f t="shared" si="12"/>
        <v>0</v>
      </c>
      <c r="R30" s="34"/>
      <c r="S30" s="34" t="s">
        <v>45</v>
      </c>
      <c r="T30" s="34" t="s">
        <v>45</v>
      </c>
      <c r="U30" s="34">
        <v>0.94199999999999995</v>
      </c>
      <c r="V30" s="34">
        <f t="shared" si="13"/>
        <v>0.37</v>
      </c>
      <c r="W30" s="34"/>
      <c r="X30" s="34" t="s">
        <v>93</v>
      </c>
      <c r="Y30" s="34" t="s">
        <v>47</v>
      </c>
      <c r="Z30" s="36"/>
      <c r="AA30" s="36"/>
      <c r="AB30" s="36"/>
      <c r="AC30" s="36"/>
      <c r="AD30" s="36"/>
      <c r="AE30" s="36"/>
      <c r="AF30" s="36"/>
      <c r="AG30" s="36" t="s">
        <v>94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</row>
    <row r="31" spans="1:60" outlineLevel="1" x14ac:dyDescent="0.25">
      <c r="A31" s="26">
        <v>19</v>
      </c>
      <c r="B31" s="27" t="s">
        <v>101</v>
      </c>
      <c r="C31" s="28" t="s">
        <v>102</v>
      </c>
      <c r="D31" s="29" t="s">
        <v>92</v>
      </c>
      <c r="E31" s="30">
        <v>3.9542000000000002</v>
      </c>
      <c r="F31" s="31"/>
      <c r="G31" s="32">
        <f t="shared" si="7"/>
        <v>0</v>
      </c>
      <c r="H31" s="33"/>
      <c r="I31" s="34">
        <f t="shared" si="8"/>
        <v>0</v>
      </c>
      <c r="J31" s="33"/>
      <c r="K31" s="34">
        <f t="shared" si="9"/>
        <v>0</v>
      </c>
      <c r="L31" s="34">
        <v>21</v>
      </c>
      <c r="M31" s="34">
        <f t="shared" si="10"/>
        <v>0</v>
      </c>
      <c r="N31" s="35">
        <v>0</v>
      </c>
      <c r="O31" s="35">
        <f t="shared" si="11"/>
        <v>0</v>
      </c>
      <c r="P31" s="35">
        <v>0</v>
      </c>
      <c r="Q31" s="35">
        <f t="shared" si="12"/>
        <v>0</v>
      </c>
      <c r="R31" s="34"/>
      <c r="S31" s="34" t="s">
        <v>45</v>
      </c>
      <c r="T31" s="34" t="s">
        <v>45</v>
      </c>
      <c r="U31" s="34">
        <v>0.105</v>
      </c>
      <c r="V31" s="34">
        <f t="shared" si="13"/>
        <v>0.42</v>
      </c>
      <c r="W31" s="34"/>
      <c r="X31" s="34" t="s">
        <v>93</v>
      </c>
      <c r="Y31" s="34" t="s">
        <v>47</v>
      </c>
      <c r="Z31" s="36"/>
      <c r="AA31" s="36"/>
      <c r="AB31" s="36"/>
      <c r="AC31" s="36"/>
      <c r="AD31" s="36"/>
      <c r="AE31" s="36"/>
      <c r="AF31" s="36"/>
      <c r="AG31" s="36" t="s">
        <v>94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</row>
    <row r="32" spans="1:60" outlineLevel="1" x14ac:dyDescent="0.25">
      <c r="A32" s="26">
        <v>20</v>
      </c>
      <c r="B32" s="27" t="s">
        <v>103</v>
      </c>
      <c r="C32" s="28" t="s">
        <v>104</v>
      </c>
      <c r="D32" s="29" t="s">
        <v>92</v>
      </c>
      <c r="E32" s="30">
        <v>0.39541999999999999</v>
      </c>
      <c r="F32" s="31"/>
      <c r="G32" s="32">
        <f t="shared" si="7"/>
        <v>0</v>
      </c>
      <c r="H32" s="33"/>
      <c r="I32" s="34">
        <f t="shared" si="8"/>
        <v>0</v>
      </c>
      <c r="J32" s="33"/>
      <c r="K32" s="34">
        <f t="shared" si="9"/>
        <v>0</v>
      </c>
      <c r="L32" s="34">
        <v>21</v>
      </c>
      <c r="M32" s="34">
        <f t="shared" si="10"/>
        <v>0</v>
      </c>
      <c r="N32" s="35">
        <v>0</v>
      </c>
      <c r="O32" s="35">
        <f t="shared" si="11"/>
        <v>0</v>
      </c>
      <c r="P32" s="35">
        <v>0</v>
      </c>
      <c r="Q32" s="35">
        <f t="shared" si="12"/>
        <v>0</v>
      </c>
      <c r="R32" s="34"/>
      <c r="S32" s="34" t="s">
        <v>45</v>
      </c>
      <c r="T32" s="34" t="s">
        <v>45</v>
      </c>
      <c r="U32" s="34">
        <v>4.2000000000000003E-2</v>
      </c>
      <c r="V32" s="34">
        <f t="shared" si="13"/>
        <v>0.02</v>
      </c>
      <c r="W32" s="34"/>
      <c r="X32" s="34" t="s">
        <v>93</v>
      </c>
      <c r="Y32" s="34" t="s">
        <v>47</v>
      </c>
      <c r="Z32" s="36"/>
      <c r="AA32" s="36"/>
      <c r="AB32" s="36"/>
      <c r="AC32" s="36"/>
      <c r="AD32" s="36"/>
      <c r="AE32" s="36"/>
      <c r="AF32" s="36"/>
      <c r="AG32" s="36" t="s">
        <v>94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</row>
    <row r="33" spans="1:60" outlineLevel="1" x14ac:dyDescent="0.25">
      <c r="A33" s="37">
        <v>21</v>
      </c>
      <c r="B33" s="38" t="s">
        <v>105</v>
      </c>
      <c r="C33" s="39" t="s">
        <v>106</v>
      </c>
      <c r="D33" s="40" t="s">
        <v>92</v>
      </c>
      <c r="E33" s="41">
        <v>0.39541999999999999</v>
      </c>
      <c r="F33" s="42"/>
      <c r="G33" s="43">
        <f t="shared" si="7"/>
        <v>0</v>
      </c>
      <c r="H33" s="33"/>
      <c r="I33" s="34">
        <f t="shared" si="8"/>
        <v>0</v>
      </c>
      <c r="J33" s="33"/>
      <c r="K33" s="34">
        <f t="shared" si="9"/>
        <v>0</v>
      </c>
      <c r="L33" s="34">
        <v>21</v>
      </c>
      <c r="M33" s="34">
        <f t="shared" si="10"/>
        <v>0</v>
      </c>
      <c r="N33" s="35">
        <v>0</v>
      </c>
      <c r="O33" s="35">
        <f t="shared" si="11"/>
        <v>0</v>
      </c>
      <c r="P33" s="35">
        <v>0</v>
      </c>
      <c r="Q33" s="35">
        <f t="shared" si="12"/>
        <v>0</v>
      </c>
      <c r="R33" s="34"/>
      <c r="S33" s="34" t="s">
        <v>45</v>
      </c>
      <c r="T33" s="34" t="s">
        <v>45</v>
      </c>
      <c r="U33" s="34">
        <v>6.0000000000000001E-3</v>
      </c>
      <c r="V33" s="34">
        <f t="shared" si="13"/>
        <v>0</v>
      </c>
      <c r="W33" s="34"/>
      <c r="X33" s="34" t="s">
        <v>93</v>
      </c>
      <c r="Y33" s="34" t="s">
        <v>47</v>
      </c>
      <c r="Z33" s="36"/>
      <c r="AA33" s="36"/>
      <c r="AB33" s="36"/>
      <c r="AC33" s="36"/>
      <c r="AD33" s="36"/>
      <c r="AE33" s="36"/>
      <c r="AF33" s="36"/>
      <c r="AG33" s="36" t="s">
        <v>94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</row>
    <row r="34" spans="1:60" x14ac:dyDescent="0.25">
      <c r="A34" s="12"/>
      <c r="B34" s="13"/>
      <c r="C34" s="49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AE34">
        <v>15</v>
      </c>
      <c r="AF34">
        <v>21</v>
      </c>
      <c r="AG34" t="s">
        <v>24</v>
      </c>
    </row>
    <row r="35" spans="1:60" x14ac:dyDescent="0.25">
      <c r="A35" s="50"/>
      <c r="B35" s="51" t="s">
        <v>19</v>
      </c>
      <c r="C35" s="52"/>
      <c r="D35" s="53"/>
      <c r="E35" s="54"/>
      <c r="F35" s="54"/>
      <c r="G35" s="55">
        <f>G8+G10+G18+G26</f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AE35">
        <f>SUMIF(L7:L33,AE34,G7:G33)</f>
        <v>0</v>
      </c>
      <c r="AF35">
        <f>SUMIF(L7:L33,AF34,G7:G33)</f>
        <v>0</v>
      </c>
      <c r="AG35" t="s">
        <v>107</v>
      </c>
    </row>
    <row r="36" spans="1:60" x14ac:dyDescent="0.25">
      <c r="A36" s="50"/>
      <c r="B36" s="51" t="s">
        <v>112</v>
      </c>
      <c r="C36" s="52"/>
      <c r="D36" s="53"/>
      <c r="E36" s="54"/>
      <c r="F36" s="54"/>
      <c r="G36" s="5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60" x14ac:dyDescent="0.25">
      <c r="A37" s="50"/>
      <c r="B37" s="51" t="s">
        <v>113</v>
      </c>
      <c r="C37" s="52"/>
      <c r="D37" s="53"/>
      <c r="E37" s="54"/>
      <c r="F37" s="54"/>
      <c r="G37" s="55">
        <f>G35+G36</f>
        <v>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60" x14ac:dyDescent="0.25">
      <c r="A38" s="12"/>
      <c r="B38" s="12"/>
      <c r="C38" s="57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60" x14ac:dyDescent="0.25">
      <c r="A39" s="80" t="s">
        <v>108</v>
      </c>
      <c r="B39" s="80"/>
      <c r="C39" s="81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60" x14ac:dyDescent="0.25">
      <c r="A40" s="58"/>
      <c r="B40" s="59"/>
      <c r="C40" s="60"/>
      <c r="D40" s="59"/>
      <c r="E40" s="59"/>
      <c r="F40" s="59"/>
      <c r="G40" s="6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AG40" t="s">
        <v>109</v>
      </c>
    </row>
    <row r="41" spans="1:60" x14ac:dyDescent="0.25">
      <c r="A41" s="62"/>
      <c r="B41" s="63"/>
      <c r="C41" s="64"/>
      <c r="D41" s="63"/>
      <c r="E41" s="63"/>
      <c r="F41" s="63"/>
      <c r="G41" s="6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60" x14ac:dyDescent="0.25">
      <c r="A42" s="62"/>
      <c r="B42" s="63"/>
      <c r="C42" s="64"/>
      <c r="D42" s="63"/>
      <c r="E42" s="63"/>
      <c r="F42" s="63"/>
      <c r="G42" s="6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60" x14ac:dyDescent="0.25">
      <c r="A43" s="62"/>
      <c r="B43" s="63"/>
      <c r="C43" s="64"/>
      <c r="D43" s="63"/>
      <c r="E43" s="63"/>
      <c r="F43" s="63"/>
      <c r="G43" s="6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60" x14ac:dyDescent="0.25">
      <c r="A44" s="66"/>
      <c r="B44" s="67"/>
      <c r="C44" s="68"/>
      <c r="D44" s="67"/>
      <c r="E44" s="67"/>
      <c r="F44" s="67"/>
      <c r="G44" s="6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60" x14ac:dyDescent="0.25">
      <c r="A45" s="12"/>
      <c r="B45" s="13"/>
      <c r="C45" s="49"/>
      <c r="D45" s="1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60" x14ac:dyDescent="0.25">
      <c r="C46" s="56"/>
      <c r="D46" s="6"/>
      <c r="AG46" t="s">
        <v>110</v>
      </c>
    </row>
    <row r="47" spans="1:60" x14ac:dyDescent="0.25">
      <c r="D47" s="6"/>
    </row>
    <row r="48" spans="1:60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>
    <oddHeader>&amp;LPříloha č. 3a - Položkový rozpočet (soupis dodávek a prací)</oddHead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 06 Pol</vt:lpstr>
      <vt:lpstr>'01 06 Pol'!Názvy_tisku</vt:lpstr>
      <vt:lpstr>'01 06 Pol'!Oblast_tisku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Hyblerova</dc:creator>
  <cp:lastModifiedBy>Michaela Hyblerova</cp:lastModifiedBy>
  <cp:lastPrinted>2024-10-22T08:40:40Z</cp:lastPrinted>
  <dcterms:created xsi:type="dcterms:W3CDTF">2024-10-21T08:54:32Z</dcterms:created>
  <dcterms:modified xsi:type="dcterms:W3CDTF">2024-10-22T09:29:56Z</dcterms:modified>
</cp:coreProperties>
</file>