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PSNAS\WPS 2\__Zakázky\2024\24_1002_Nemocnice Kyjov_chlazení\6 - Projekce\K odeslání\24_1002_Nemocnice Kyjov_chlazení_rev1\"/>
    </mc:Choice>
  </mc:AlternateContent>
  <xr:revisionPtr revIDLastSave="0" documentId="13_ncr:1_{ACDF63EB-A361-4188-AE14-127DB9037F8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okyny k vyplnění" sheetId="3" r:id="rId1"/>
    <sheet name="List1" sheetId="4" r:id="rId2"/>
    <sheet name="Rozpočet" sheetId="2" r:id="rId3"/>
  </sheets>
  <definedNames>
    <definedName name="CenaCelkemBezDPH">List1!$G$35</definedName>
    <definedName name="DPHSni">List1!$G$31</definedName>
    <definedName name="DPHZakl">List1!$G$33</definedName>
    <definedName name="Mena">List1!$J$36</definedName>
    <definedName name="_xlnm.Print_Area" localSheetId="2">Rozpočet!$A$1:$L$180</definedName>
    <definedName name="SazbaDPH1" localSheetId="1">List1!$E$30</definedName>
    <definedName name="SazbaDPH2" localSheetId="1">List1!$E$32</definedName>
    <definedName name="ZakladDPHSni">List1!$G$30</definedName>
    <definedName name="ZakladDPHSniVypocet" localSheetId="1">List1!$F$51</definedName>
    <definedName name="ZakladDPHZakl">List1!$G$32</definedName>
    <definedName name="ZakladDPHZaklVypocet" localSheetId="1">List1!$G$51</definedName>
    <definedName name="Zaokrouhleni">List1!$G$34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6" i="2" l="1"/>
  <c r="F92" i="2"/>
  <c r="H92" i="2"/>
  <c r="F93" i="2"/>
  <c r="H93" i="2"/>
  <c r="L15" i="2" l="1"/>
  <c r="I88" i="2"/>
  <c r="L61" i="2"/>
  <c r="H61" i="2"/>
  <c r="F61" i="2"/>
  <c r="J61" i="2" s="1"/>
  <c r="I151" i="2"/>
  <c r="I157" i="2"/>
  <c r="L96" i="2"/>
  <c r="I123" i="2"/>
  <c r="I173" i="2"/>
  <c r="F166" i="2"/>
  <c r="F160" i="2"/>
  <c r="F161" i="2" s="1"/>
  <c r="F154" i="2"/>
  <c r="F155" i="2"/>
  <c r="F156" i="2"/>
  <c r="F148" i="2"/>
  <c r="F149" i="2"/>
  <c r="I44" i="2"/>
  <c r="I40" i="2"/>
  <c r="I11" i="2"/>
  <c r="F157" i="2" l="1"/>
  <c r="J63" i="2"/>
  <c r="J66" i="2"/>
  <c r="J70" i="2"/>
  <c r="J73" i="2"/>
  <c r="J77" i="2"/>
  <c r="J83" i="2"/>
  <c r="H154" i="2"/>
  <c r="H9" i="2"/>
  <c r="H18" i="2"/>
  <c r="J18" i="2"/>
  <c r="L18" i="2"/>
  <c r="L48" i="2" l="1"/>
  <c r="H148" i="2"/>
  <c r="H149" i="2"/>
  <c r="J149" i="2" s="1"/>
  <c r="H95" i="2"/>
  <c r="F95" i="2"/>
  <c r="J95" i="2" s="1"/>
  <c r="L64" i="2"/>
  <c r="H64" i="2"/>
  <c r="F64" i="2"/>
  <c r="J64" i="2" s="1"/>
  <c r="F150" i="2"/>
  <c r="F151" i="2" s="1"/>
  <c r="H150" i="2"/>
  <c r="H94" i="2"/>
  <c r="F94" i="2"/>
  <c r="F126" i="2"/>
  <c r="H126" i="2"/>
  <c r="L126" i="2"/>
  <c r="F115" i="2"/>
  <c r="L115" i="2"/>
  <c r="H115" i="2"/>
  <c r="L109" i="2"/>
  <c r="H109" i="2"/>
  <c r="F109" i="2"/>
  <c r="J109" i="2" s="1"/>
  <c r="L68" i="2"/>
  <c r="H68" i="2"/>
  <c r="F68" i="2"/>
  <c r="J68" i="2" s="1"/>
  <c r="L67" i="2"/>
  <c r="H67" i="2"/>
  <c r="F67" i="2"/>
  <c r="L60" i="2"/>
  <c r="H60" i="2"/>
  <c r="F60" i="2"/>
  <c r="J60" i="2" s="1"/>
  <c r="H48" i="2"/>
  <c r="F48" i="2"/>
  <c r="J48" i="2" s="1"/>
  <c r="L21" i="2"/>
  <c r="J21" i="2"/>
  <c r="H21" i="2"/>
  <c r="F47" i="2"/>
  <c r="J10" i="2"/>
  <c r="L132" i="2"/>
  <c r="H132" i="2"/>
  <c r="F132" i="2"/>
  <c r="J132" i="2" s="1"/>
  <c r="L128" i="2"/>
  <c r="H128" i="2"/>
  <c r="F128" i="2"/>
  <c r="L87" i="2"/>
  <c r="H87" i="2"/>
  <c r="F87" i="2"/>
  <c r="J87" i="2" s="1"/>
  <c r="F53" i="2"/>
  <c r="F49" i="2"/>
  <c r="J49" i="2" s="1"/>
  <c r="J148" i="2" l="1"/>
  <c r="H151" i="2"/>
  <c r="J94" i="2"/>
  <c r="F96" i="2"/>
  <c r="F54" i="2"/>
  <c r="J150" i="2"/>
  <c r="J115" i="2"/>
  <c r="J128" i="2"/>
  <c r="J67" i="2"/>
  <c r="J126" i="2"/>
  <c r="F50" i="2"/>
  <c r="H57" i="2"/>
  <c r="J20" i="2"/>
  <c r="J19" i="2"/>
  <c r="J17" i="2"/>
  <c r="J16" i="2"/>
  <c r="J15" i="2"/>
  <c r="J14" i="2"/>
  <c r="L59" i="2"/>
  <c r="H59" i="2"/>
  <c r="F59" i="2"/>
  <c r="J59" i="2" s="1"/>
  <c r="J9" i="2" l="1"/>
  <c r="I22" i="2"/>
  <c r="I27" i="2"/>
  <c r="L58" i="2"/>
  <c r="H58" i="2"/>
  <c r="F58" i="2"/>
  <c r="J58" i="2" s="1"/>
  <c r="L16" i="2"/>
  <c r="H16" i="2"/>
  <c r="H166" i="2"/>
  <c r="J166" i="2" s="1"/>
  <c r="H165" i="2"/>
  <c r="H47" i="2"/>
  <c r="L130" i="2"/>
  <c r="H130" i="2"/>
  <c r="F130" i="2"/>
  <c r="I177" i="2" l="1"/>
  <c r="J177" i="2" s="1"/>
  <c r="H26" i="4" s="1"/>
  <c r="J130" i="2"/>
  <c r="H50" i="2"/>
  <c r="L82" i="2"/>
  <c r="H82" i="2"/>
  <c r="F82" i="2"/>
  <c r="J82" i="2" s="1"/>
  <c r="L72" i="2"/>
  <c r="H72" i="2"/>
  <c r="F72" i="2"/>
  <c r="J72" i="2" s="1"/>
  <c r="H53" i="2"/>
  <c r="H54" i="2" s="1"/>
  <c r="I50" i="2" l="1"/>
  <c r="J47" i="2"/>
  <c r="L20" i="2"/>
  <c r="H20" i="2"/>
  <c r="I54" i="2" l="1"/>
  <c r="J53" i="2"/>
  <c r="L172" i="2"/>
  <c r="H172" i="2"/>
  <c r="F172" i="2"/>
  <c r="J172" i="2" s="1"/>
  <c r="L171" i="2"/>
  <c r="H171" i="2"/>
  <c r="F171" i="2"/>
  <c r="L170" i="2"/>
  <c r="H170" i="2"/>
  <c r="F170" i="2"/>
  <c r="J170" i="2" s="1"/>
  <c r="L165" i="2"/>
  <c r="F165" i="2"/>
  <c r="J165" i="2" s="1"/>
  <c r="L164" i="2"/>
  <c r="H164" i="2"/>
  <c r="H167" i="2" s="1"/>
  <c r="F164" i="2"/>
  <c r="F167" i="2" s="1"/>
  <c r="J171" i="2" l="1"/>
  <c r="F173" i="2"/>
  <c r="F179" i="2" s="1"/>
  <c r="I167" i="2"/>
  <c r="F37" i="2"/>
  <c r="J37" i="2" s="1"/>
  <c r="F36" i="2"/>
  <c r="J36" i="2" s="1"/>
  <c r="J164" i="2" l="1"/>
  <c r="H160" i="2"/>
  <c r="H161" i="2" s="1"/>
  <c r="L86" i="2"/>
  <c r="H86" i="2"/>
  <c r="F86" i="2"/>
  <c r="J86" i="2" s="1"/>
  <c r="L84" i="2"/>
  <c r="H84" i="2"/>
  <c r="F84" i="2"/>
  <c r="J84" i="2" s="1"/>
  <c r="L142" i="2"/>
  <c r="H142" i="2"/>
  <c r="F142" i="2"/>
  <c r="J142" i="2" s="1"/>
  <c r="H103" i="2" l="1"/>
  <c r="H155" i="2"/>
  <c r="J160" i="2"/>
  <c r="H79" i="2"/>
  <c r="H78" i="2"/>
  <c r="H76" i="2"/>
  <c r="H75" i="2"/>
  <c r="H74" i="2"/>
  <c r="H85" i="2"/>
  <c r="H81" i="2"/>
  <c r="H80" i="2"/>
  <c r="H71" i="2"/>
  <c r="H69" i="2"/>
  <c r="H65" i="2"/>
  <c r="H62" i="2"/>
  <c r="H140" i="2"/>
  <c r="H143" i="2"/>
  <c r="F43" i="2"/>
  <c r="L117" i="2"/>
  <c r="H117" i="2"/>
  <c r="F117" i="2"/>
  <c r="J117" i="2" s="1"/>
  <c r="F44" i="2" l="1"/>
  <c r="J43" i="2"/>
  <c r="I161" i="2"/>
  <c r="I179" i="2" s="1"/>
  <c r="H88" i="2"/>
  <c r="H96" i="2" s="1"/>
  <c r="J154" i="2"/>
  <c r="L110" i="2"/>
  <c r="H110" i="2"/>
  <c r="F110" i="2"/>
  <c r="J110" i="2" s="1"/>
  <c r="L112" i="2"/>
  <c r="H112" i="2"/>
  <c r="F112" i="2"/>
  <c r="J112" i="2" s="1"/>
  <c r="L71" i="2"/>
  <c r="F71" i="2"/>
  <c r="J71" i="2" s="1"/>
  <c r="L69" i="2"/>
  <c r="F69" i="2"/>
  <c r="J69" i="2" s="1"/>
  <c r="L65" i="2"/>
  <c r="F65" i="2"/>
  <c r="J65" i="2" s="1"/>
  <c r="L17" i="2"/>
  <c r="H17" i="2"/>
  <c r="H119" i="2"/>
  <c r="L106" i="2"/>
  <c r="H106" i="2"/>
  <c r="F106" i="2"/>
  <c r="J106" i="2" s="1"/>
  <c r="L143" i="2"/>
  <c r="F143" i="2"/>
  <c r="L131" i="2"/>
  <c r="H131" i="2"/>
  <c r="F131" i="2"/>
  <c r="J131" i="2" s="1"/>
  <c r="L129" i="2"/>
  <c r="H129" i="2"/>
  <c r="F129" i="2"/>
  <c r="J129" i="2" s="1"/>
  <c r="L127" i="2"/>
  <c r="H127" i="2"/>
  <c r="F127" i="2"/>
  <c r="J127" i="2" s="1"/>
  <c r="L81" i="2"/>
  <c r="F81" i="2"/>
  <c r="J81" i="2" s="1"/>
  <c r="F31" i="2"/>
  <c r="J31" i="2" s="1"/>
  <c r="F32" i="2"/>
  <c r="J32" i="2" s="1"/>
  <c r="F35" i="2"/>
  <c r="J35" i="2" s="1"/>
  <c r="F33" i="2"/>
  <c r="J33" i="2" s="1"/>
  <c r="F34" i="2"/>
  <c r="J34" i="2" s="1"/>
  <c r="F30" i="2"/>
  <c r="J30" i="2" s="1"/>
  <c r="L26" i="2"/>
  <c r="H26" i="2"/>
  <c r="J26" i="2"/>
  <c r="J25" i="2"/>
  <c r="L25" i="2"/>
  <c r="H25" i="2"/>
  <c r="L14" i="2"/>
  <c r="H14" i="2"/>
  <c r="H19" i="2"/>
  <c r="L19" i="2"/>
  <c r="L49" i="2"/>
  <c r="J155" i="2"/>
  <c r="H121" i="2"/>
  <c r="H116" i="2"/>
  <c r="H156" i="2"/>
  <c r="H157" i="2" s="1"/>
  <c r="H141" i="2"/>
  <c r="H15" i="2"/>
  <c r="H10" i="2"/>
  <c r="L85" i="2"/>
  <c r="F85" i="2"/>
  <c r="J85" i="2" s="1"/>
  <c r="J143" i="2" l="1"/>
  <c r="I145" i="2"/>
  <c r="F27" i="2"/>
  <c r="F133" i="2"/>
  <c r="I133" i="2"/>
  <c r="H11" i="2"/>
  <c r="H27" i="2"/>
  <c r="H22" i="2"/>
  <c r="H145" i="2"/>
  <c r="H133" i="2"/>
  <c r="H123" i="2"/>
  <c r="L133" i="2"/>
  <c r="L22" i="2"/>
  <c r="L27" i="2"/>
  <c r="F62" i="2"/>
  <c r="J62" i="2" s="1"/>
  <c r="F57" i="2"/>
  <c r="L140" i="2"/>
  <c r="F140" i="2"/>
  <c r="J140" i="2" s="1"/>
  <c r="L121" i="2"/>
  <c r="F121" i="2"/>
  <c r="J121" i="2" s="1"/>
  <c r="L138" i="2"/>
  <c r="F138" i="2"/>
  <c r="J138" i="2" s="1"/>
  <c r="L137" i="2"/>
  <c r="F137" i="2"/>
  <c r="J137" i="2" s="1"/>
  <c r="L136" i="2"/>
  <c r="F136" i="2"/>
  <c r="J136" i="2" s="1"/>
  <c r="J57" i="2" l="1"/>
  <c r="I178" i="2"/>
  <c r="J156" i="2"/>
  <c r="I180" i="2" l="1"/>
  <c r="J178" i="2"/>
  <c r="H27" i="4" s="1"/>
  <c r="L53" i="2"/>
  <c r="F39" i="2"/>
  <c r="J39" i="2" s="1"/>
  <c r="F38" i="2"/>
  <c r="J38" i="2" s="1"/>
  <c r="L119" i="2"/>
  <c r="F119" i="2"/>
  <c r="J119" i="2" s="1"/>
  <c r="L116" i="2"/>
  <c r="F116" i="2"/>
  <c r="J116" i="2" s="1"/>
  <c r="L80" i="2"/>
  <c r="F80" i="2"/>
  <c r="J80" i="2" s="1"/>
  <c r="L79" i="2"/>
  <c r="J79" i="2"/>
  <c r="L78" i="2"/>
  <c r="F78" i="2"/>
  <c r="J78" i="2" s="1"/>
  <c r="L76" i="2"/>
  <c r="F76" i="2"/>
  <c r="J76" i="2" s="1"/>
  <c r="L75" i="2"/>
  <c r="F75" i="2"/>
  <c r="J75" i="2" s="1"/>
  <c r="L74" i="2"/>
  <c r="F74" i="2"/>
  <c r="L100" i="2"/>
  <c r="F100" i="2"/>
  <c r="L103" i="2"/>
  <c r="F103" i="2"/>
  <c r="J103" i="2" s="1"/>
  <c r="L62" i="2"/>
  <c r="J74" i="2" l="1"/>
  <c r="F88" i="2"/>
  <c r="J100" i="2"/>
  <c r="F123" i="2"/>
  <c r="F40" i="2"/>
  <c r="L123" i="2"/>
  <c r="L54" i="2"/>
  <c r="F141" i="2" l="1"/>
  <c r="J141" i="2" s="1"/>
  <c r="L47" i="2"/>
  <c r="L50" i="2" s="1"/>
  <c r="L141" i="2"/>
  <c r="L145" i="2" s="1"/>
  <c r="F145" i="2" l="1"/>
  <c r="F176" i="2" s="1"/>
  <c r="L57" i="2"/>
  <c r="L88" i="2" s="1"/>
  <c r="J179" i="2" l="1"/>
  <c r="H28" i="4" s="1"/>
  <c r="F180" i="2"/>
  <c r="J180" i="2" s="1"/>
  <c r="J176" i="2"/>
  <c r="H25" i="4" s="1"/>
  <c r="H29" i="4" l="1"/>
  <c r="F3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2" authorId="0" shapeId="0" xr:uid="{BAF54F0B-774E-448E-B1D2-6DAEA2B9440D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2" authorId="0" shapeId="0" xr:uid="{9EA5E230-AD79-492F-BC80-921A08DB419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3" authorId="0" shapeId="0" xr:uid="{685BA5C3-14FA-48AA-941B-F5BBE8A5714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3" authorId="0" shapeId="0" xr:uid="{3300D5C8-ACC7-43E8-BF54-B5628CA283CC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 shapeId="0" xr:uid="{B945A3EA-E105-4369-B5BD-E85462D86EF4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1" shapeId="0" xr:uid="{C49A8CFE-A3EF-457E-9377-687EC87AA39E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<sst xmlns="http://schemas.openxmlformats.org/spreadsheetml/2006/main" count="404" uniqueCount="294">
  <si>
    <t>Název</t>
  </si>
  <si>
    <t/>
  </si>
  <si>
    <t>Pozice</t>
  </si>
  <si>
    <t>Mj</t>
  </si>
  <si>
    <t>Počet</t>
  </si>
  <si>
    <t>Materiál</t>
  </si>
  <si>
    <t>Montáž</t>
  </si>
  <si>
    <t>Cena celkem</t>
  </si>
  <si>
    <t>Hmotnost</t>
  </si>
  <si>
    <t>ks</t>
  </si>
  <si>
    <t>kg</t>
  </si>
  <si>
    <t>Mimostaveništní doprava</t>
  </si>
  <si>
    <t>Kč</t>
  </si>
  <si>
    <t>Mat. celkem</t>
  </si>
  <si>
    <t>Mont. celkem</t>
  </si>
  <si>
    <t>Hm. celkem</t>
  </si>
  <si>
    <t>h</t>
  </si>
  <si>
    <t>Vypuštění vodní náplně do kanalizace</t>
  </si>
  <si>
    <t>Odvoz demontovaného materiálu k recyklaci</t>
  </si>
  <si>
    <t>km</t>
  </si>
  <si>
    <t>D.01</t>
  </si>
  <si>
    <t>D.03</t>
  </si>
  <si>
    <t>D.05</t>
  </si>
  <si>
    <t>D.06</t>
  </si>
  <si>
    <t>T.01</t>
  </si>
  <si>
    <t>Trubka svařovaná EN 10217-7 1.4301, AISI 304</t>
  </si>
  <si>
    <t>bm</t>
  </si>
  <si>
    <t>Redukce centrická EN 10253, 1.4301</t>
  </si>
  <si>
    <t>hod</t>
  </si>
  <si>
    <t>DEMONTÁŽE</t>
  </si>
  <si>
    <t>sa</t>
  </si>
  <si>
    <t>Cena demontáže - celkem</t>
  </si>
  <si>
    <t>Cena montáže - celkem</t>
  </si>
  <si>
    <t>m2</t>
  </si>
  <si>
    <t>HLAVNÍ POLOŽKY</t>
  </si>
  <si>
    <t>HLAVNÍ POLOŽKY - CELKEM</t>
  </si>
  <si>
    <t>POTRUBÍ - CELKEM</t>
  </si>
  <si>
    <t>TEPELNÉ IZOLACE</t>
  </si>
  <si>
    <t>TEPELNÉ IZOLACE - CELKEM</t>
  </si>
  <si>
    <t>MONTÁŽNÍ MATERIÁL - CELKEM</t>
  </si>
  <si>
    <t>CENA CELKEM BEZ DPH</t>
  </si>
  <si>
    <t>Mont. Celk.</t>
  </si>
  <si>
    <t>D.14</t>
  </si>
  <si>
    <t>Demontáž tepelných izolací kaučukových s=do25mm, lepené spoje</t>
  </si>
  <si>
    <t>PŘÍPRAVA NA DEMONTÁŽE</t>
  </si>
  <si>
    <t>PŘÍPRAVA NA DEMONTÁŽE - CELKEM</t>
  </si>
  <si>
    <t>DEMONTÁŽE - CELKEM</t>
  </si>
  <si>
    <t>TRANSPORTNÍ PRÁCE</t>
  </si>
  <si>
    <t>TRANSPORTNÍ PRÁCE - CELKEM</t>
  </si>
  <si>
    <t>T.02</t>
  </si>
  <si>
    <t>EKOLOGICKÁ LIKVIDACE CHLADIVA</t>
  </si>
  <si>
    <t>EKOLOGICKÁ LIKVIDACE CHLADIVA - CELKEM</t>
  </si>
  <si>
    <t>M.10</t>
  </si>
  <si>
    <t>M.20</t>
  </si>
  <si>
    <t>T.03</t>
  </si>
  <si>
    <t>T.09</t>
  </si>
  <si>
    <t>T.10</t>
  </si>
  <si>
    <t>Využití jeřábu pro transport demontovaných potrubních dílů, čerpadel, klapek ze střechy na úroveň vozovky</t>
  </si>
  <si>
    <t>T.12</t>
  </si>
  <si>
    <t>Vykládka nových zařízení z kamionu na vozovku</t>
  </si>
  <si>
    <t>Nakládka demontovaného materiálu na vozidlo před odvozem</t>
  </si>
  <si>
    <t>T.15</t>
  </si>
  <si>
    <t>T.16</t>
  </si>
  <si>
    <t>T.20</t>
  </si>
  <si>
    <t>Vykládka na místě likvidace</t>
  </si>
  <si>
    <t>T.21</t>
  </si>
  <si>
    <t xml:space="preserve">Přeprava autojeřábu </t>
  </si>
  <si>
    <t>Zajištění vjezdu a omezení provozu na parkovišti</t>
  </si>
  <si>
    <t>STĚHOVACÍ  PRÁCE</t>
  </si>
  <si>
    <t>STĚHOVACÍ  PRÁCE - CELKEM</t>
  </si>
  <si>
    <t>S.07</t>
  </si>
  <si>
    <t>M.63</t>
  </si>
  <si>
    <t>M.66</t>
  </si>
  <si>
    <t>M.67</t>
  </si>
  <si>
    <t>M.74</t>
  </si>
  <si>
    <t>M.78</t>
  </si>
  <si>
    <t>M.79</t>
  </si>
  <si>
    <t>A.01</t>
  </si>
  <si>
    <t>R.05</t>
  </si>
  <si>
    <t>K.05</t>
  </si>
  <si>
    <t>F.03</t>
  </si>
  <si>
    <t>F.04</t>
  </si>
  <si>
    <t>F.05</t>
  </si>
  <si>
    <t>TI.01</t>
  </si>
  <si>
    <r>
      <t>m</t>
    </r>
    <r>
      <rPr>
        <vertAlign val="superscript"/>
        <sz val="9"/>
        <color rgb="FF000000"/>
        <rFont val="Segoe UI"/>
        <family val="2"/>
        <charset val="238"/>
      </rPr>
      <t>2</t>
    </r>
  </si>
  <si>
    <t>TI.05</t>
  </si>
  <si>
    <t>TI.10</t>
  </si>
  <si>
    <t>N.03</t>
  </si>
  <si>
    <t>N.04</t>
  </si>
  <si>
    <t>N.05</t>
  </si>
  <si>
    <t>N.10</t>
  </si>
  <si>
    <t>N.20</t>
  </si>
  <si>
    <t>N.25</t>
  </si>
  <si>
    <t>L.01</t>
  </si>
  <si>
    <t>L.03</t>
  </si>
  <si>
    <t>RE.10</t>
  </si>
  <si>
    <t>F.99</t>
  </si>
  <si>
    <t>M.65</t>
  </si>
  <si>
    <t>M.64</t>
  </si>
  <si>
    <t>M.55</t>
  </si>
  <si>
    <t>Kolena svařované, 90, EN 10253, 1.4301, AISI 304</t>
  </si>
  <si>
    <t>TK.04</t>
  </si>
  <si>
    <t>T kusy jednoznačné EN 10253, 1.4301</t>
  </si>
  <si>
    <t>RE.06</t>
  </si>
  <si>
    <t>Cena dodávky materiálu v Kč - celkem</t>
  </si>
  <si>
    <t>N.21</t>
  </si>
  <si>
    <t>Spojovací materiál nerez + mazadlo</t>
  </si>
  <si>
    <t>Návarek vnitřní G 1/2", délka 35, nerez DIN 1.4301, AISI 304</t>
  </si>
  <si>
    <t>Kohout k manometru G1/2"</t>
  </si>
  <si>
    <t>Odvzdušnovací ventil automatický G 1/2"</t>
  </si>
  <si>
    <t>Návarek G1" nerez (mufna)</t>
  </si>
  <si>
    <t>Jímka je součástí M.66</t>
  </si>
  <si>
    <t>Montážní materiál pozink pro zavěšení potrubí ve strojovně</t>
  </si>
  <si>
    <t>Montážní materiál pozink pro zavěšení potrubí ve venk. prostoru</t>
  </si>
  <si>
    <t>Přesuny na stavbě</t>
  </si>
  <si>
    <t>PL.03</t>
  </si>
  <si>
    <t>PL.04</t>
  </si>
  <si>
    <t>U.20</t>
  </si>
  <si>
    <t>A.05</t>
  </si>
  <si>
    <t>Uvedení celého systému do provozu za spolupráce s dodavatelem provozovatelem MaR</t>
  </si>
  <si>
    <t>ZPROVOZNĚNÍ A OŽIVENÍ</t>
  </si>
  <si>
    <t xml:space="preserve">ZPROVOZNĚNÍ A OŽIVENÍ - CELKEM </t>
  </si>
  <si>
    <t>DOPRAVA, PŘESUNY</t>
  </si>
  <si>
    <t xml:space="preserve">DOPRAVA, PŘESUNY - CELKEM </t>
  </si>
  <si>
    <t>VEDLEJŠÍ NÁKLADY</t>
  </si>
  <si>
    <t xml:space="preserve">VEDLEJŠÍ NÁKLADY - CELKEM </t>
  </si>
  <si>
    <t>Do.01</t>
  </si>
  <si>
    <t>Do.02</t>
  </si>
  <si>
    <t>VN.03</t>
  </si>
  <si>
    <t>Komplexní zkoušky</t>
  </si>
  <si>
    <t>Předávací dokumentace</t>
  </si>
  <si>
    <t>Projekt skutečného provedení stavby</t>
  </si>
  <si>
    <t>VN.05</t>
  </si>
  <si>
    <t>VN.06</t>
  </si>
  <si>
    <t>REKAPITULACE</t>
  </si>
  <si>
    <t>Do.04</t>
  </si>
  <si>
    <t>Zednické přípomoci</t>
  </si>
  <si>
    <t>PROPLÁCHNUTÍ, PLNĚNÍ A TLAKOVÁ ZKOUŠKA</t>
  </si>
  <si>
    <t>PROPLÁCHNUTÍ, PLNĚNÍ A TLAKOVÁ ZKOUŠKA - CELKEM</t>
  </si>
  <si>
    <t>D.21</t>
  </si>
  <si>
    <t>OBĚHOVÁ ČERPADLA - CELKEM</t>
  </si>
  <si>
    <t>Návarek vnitřní G 1/2", délka 35, nerez DIN 1.4301, AISI 304  Pro snímače MaR</t>
  </si>
  <si>
    <t>M.68</t>
  </si>
  <si>
    <t>M.69</t>
  </si>
  <si>
    <t>Návarek vnitřní G 1/2", délka 35, nerez DIN 1.4301, AISI 304  Pro vypouštění</t>
  </si>
  <si>
    <t>TI.06</t>
  </si>
  <si>
    <t>Drobné nedefinované položky pro napojení nového potrubí na stávající ve strojovně chlazení. Rozměry redukcí budou stanovení ved. Montérem po demontáži TI</t>
  </si>
  <si>
    <t>D.04</t>
  </si>
  <si>
    <t>M.14</t>
  </si>
  <si>
    <t>C.05</t>
  </si>
  <si>
    <t>C.06</t>
  </si>
  <si>
    <t>ZDROJ CHLADU - CHILLER</t>
  </si>
  <si>
    <t>ZDROJ CHLADU CHILLER - CELKEM</t>
  </si>
  <si>
    <t>Ekologická likvidace oleje</t>
  </si>
  <si>
    <t>P.07</t>
  </si>
  <si>
    <t>Nedef příruby pro napojení na stroje dle skutečnosti</t>
  </si>
  <si>
    <t>M.15</t>
  </si>
  <si>
    <t>R.88</t>
  </si>
  <si>
    <t xml:space="preserve">Příruba krková, 1.4301/07 EN1092 11B1 PN10/16 </t>
  </si>
  <si>
    <t>Smyčka k manometru nerez DIN 1.4301, AISI 304</t>
  </si>
  <si>
    <t>M.63a</t>
  </si>
  <si>
    <t>M.82</t>
  </si>
  <si>
    <t>Uzamykatelný kohout k poj. Ventilu G1"</t>
  </si>
  <si>
    <t>TI.03</t>
  </si>
  <si>
    <t>TI.04</t>
  </si>
  <si>
    <t>TI.12</t>
  </si>
  <si>
    <t>sada</t>
  </si>
  <si>
    <t>Demontáž měděného potrubí, otvory ve zdi na střechu</t>
  </si>
  <si>
    <t>Demontáž akumulační nádrže o objemu 800l, d=800 - 2000 včetně dělení na transportovatelné kusy ve strojovně</t>
  </si>
  <si>
    <t>Demontáž chilleru Carrier 30 SPZ 017</t>
  </si>
  <si>
    <t>Demontáž oběhového čerpadla Calpeda NH 32/12AE</t>
  </si>
  <si>
    <t>Ekologická likvidace chladiva R407C</t>
  </si>
  <si>
    <t>Demontáž kondenzátoru na střeše</t>
  </si>
  <si>
    <t>Využití jeřábu pro transport demontového chilleru, nádrže a kondenzátoru ze střechy na úroveň vozovky.</t>
  </si>
  <si>
    <t>Využití jeřábu pro transport nového chilleru a kondenzátoru z úrovně vozovky na střechu</t>
  </si>
  <si>
    <t>Vodorovný transport čerpadel, výměníku volného chlazení, nádrže celkem o hmotnosti cca 1500 kg z místa složení z jeřábu na místo instalace. Délka transportu cca 5m.</t>
  </si>
  <si>
    <t xml:space="preserve">Uvedení chilleru do provozu.                                                 </t>
  </si>
  <si>
    <t>Oddělený kondenzátor, viz TZ</t>
  </si>
  <si>
    <t>C.07</t>
  </si>
  <si>
    <t>OBĚHOVÉ ČERPADLO</t>
  </si>
  <si>
    <t>Gumový kompenzátor závitový 2"</t>
  </si>
  <si>
    <t>M.57</t>
  </si>
  <si>
    <t>Gumový kompenzátor přírubový DN50</t>
  </si>
  <si>
    <t>M.24</t>
  </si>
  <si>
    <t>Gumový kompenzátor přírubový DN32</t>
  </si>
  <si>
    <t>Manometr 0/6bar, spodní připojení G1/2"</t>
  </si>
  <si>
    <t>Přírubový filtr PN 16, DN 65</t>
  </si>
  <si>
    <t>d=76,1 x 2</t>
  </si>
  <si>
    <t>Koleno 76,1 x 2</t>
  </si>
  <si>
    <t>T kus krátky 76,1 x 2</t>
  </si>
  <si>
    <t>76,1/60,3/2</t>
  </si>
  <si>
    <t>Nedef redukce dle rozměru napojení na stávající rozvod chladicí vody k VZT</t>
  </si>
  <si>
    <t>DN65/76,1</t>
  </si>
  <si>
    <t>DN50/60,3</t>
  </si>
  <si>
    <t>DN32/42,4</t>
  </si>
  <si>
    <t>Přírubové těsnění DN65, voda</t>
  </si>
  <si>
    <t>Přírubové těsnění DN50, voda</t>
  </si>
  <si>
    <t>Přírubové těsnění DN32, voda</t>
  </si>
  <si>
    <t>Roznášecí profil U80 pozink, na stávající základ</t>
  </si>
  <si>
    <t>Propláchnutí vodního okruhu</t>
  </si>
  <si>
    <t>M.25</t>
  </si>
  <si>
    <t>M.26</t>
  </si>
  <si>
    <t>M.27</t>
  </si>
  <si>
    <t>CU.01</t>
  </si>
  <si>
    <t>CU.02</t>
  </si>
  <si>
    <t>Pl.01</t>
  </si>
  <si>
    <t>Vákuování okruh chladiva</t>
  </si>
  <si>
    <t>PL.05</t>
  </si>
  <si>
    <t>M.23</t>
  </si>
  <si>
    <t>Vyvžovací ventil STAF, DN 65</t>
  </si>
  <si>
    <t>D.22</t>
  </si>
  <si>
    <t>Roznášecí profil U 80 pod kondenzátor - 2000 mm</t>
  </si>
  <si>
    <t>POTRUBÍ - OKRUH CHLADIVA</t>
  </si>
  <si>
    <t>POTRUBÍ - VODNÍ OKRUH</t>
  </si>
  <si>
    <t>Pl.02</t>
  </si>
  <si>
    <t>Plnění chladiva R-410A</t>
  </si>
  <si>
    <t>Tlaková zkouška vodního okruhu</t>
  </si>
  <si>
    <t>Plnění systému upravenou vodou vč. odvzdušnění</t>
  </si>
  <si>
    <t>Tlaková zkouška dusíkem chladivového okruhu v délce min. 48 hod</t>
  </si>
  <si>
    <t>Havarijní stav chlazení – chir. JIP a RHB, Pavilon C3</t>
  </si>
  <si>
    <t>Nemocnice Kyjov - pavilon C3</t>
  </si>
  <si>
    <t>A:</t>
  </si>
  <si>
    <t>O:</t>
  </si>
  <si>
    <t>P:</t>
  </si>
  <si>
    <t xml:space="preserve">MONTÁŽNÍ MATERIÁL </t>
  </si>
  <si>
    <t>Trubka měděná, tvrdá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</si>
  <si>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</si>
  <si>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</si>
  <si>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76,1/42,4/2</t>
  </si>
  <si>
    <t>Soupis stavebních prací, dodávek a služeb</t>
  </si>
  <si>
    <t>Stavba:</t>
  </si>
  <si>
    <t>Zadavatel</t>
  </si>
  <si>
    <t>IČO:</t>
  </si>
  <si>
    <t>DIČ:</t>
  </si>
  <si>
    <t>Projektant:</t>
  </si>
  <si>
    <t>Zhotovitel:</t>
  </si>
  <si>
    <t>WPS system s.r.o.</t>
  </si>
  <si>
    <t>Šlechtitelská 570</t>
  </si>
  <si>
    <t>CZ07665831</t>
  </si>
  <si>
    <t>Rozpis ceny</t>
  </si>
  <si>
    <t>Celkem</t>
  </si>
  <si>
    <t>Cena celkem bez DPH</t>
  </si>
  <si>
    <t>v</t>
  </si>
  <si>
    <t>dne</t>
  </si>
  <si>
    <t>Za zhotovitele</t>
  </si>
  <si>
    <t>Za objednatele</t>
  </si>
  <si>
    <t>Nemocnice Kyjov, Příspěvková organizace</t>
  </si>
  <si>
    <t>Strážovská 1247/22</t>
  </si>
  <si>
    <t>697 01</t>
  </si>
  <si>
    <t>Kyjov</t>
  </si>
  <si>
    <t>00226912</t>
  </si>
  <si>
    <t>CZ00226912</t>
  </si>
  <si>
    <t>07665831</t>
  </si>
  <si>
    <t xml:space="preserve">2024/11 </t>
  </si>
  <si>
    <t>Dodávka materiálu</t>
  </si>
  <si>
    <t>Demontáž</t>
  </si>
  <si>
    <t>Cena vedlejší náklady, doprava zprovoznění, tlaková zkouška</t>
  </si>
  <si>
    <t>66443</t>
  </si>
  <si>
    <t>POTRUBÍ CHLADIVA - CELKEM</t>
  </si>
  <si>
    <t>PLNĚNÍ A TLAKOVÁ ZKOUŠKA - CELKEM</t>
  </si>
  <si>
    <t>M.16</t>
  </si>
  <si>
    <t>RE.07</t>
  </si>
  <si>
    <t>PL.06</t>
  </si>
  <si>
    <r>
      <t xml:space="preserve">Zabezpečení prostoru před zvedáním, </t>
    </r>
    <r>
      <rPr>
        <sz val="9"/>
        <rFont val="Segoe UI"/>
        <family val="2"/>
        <charset val="238"/>
      </rPr>
      <t>rozložení zatížení na dlážděné vozovce deskami</t>
    </r>
  </si>
  <si>
    <t>Demontáž potrubí ocelového do DN 65 včetně dělení na kusy po cca 1,5m, černý materiál. Viz TZ</t>
  </si>
  <si>
    <t>Demontáž přírubových armatur do DN 65</t>
  </si>
  <si>
    <t>Příprava na demontáže, zabezpečení transportních cest</t>
  </si>
  <si>
    <t>M.17</t>
  </si>
  <si>
    <r>
      <t>Antivibrační podložka tl. 20 mm nebo ekvivalent</t>
    </r>
    <r>
      <rPr>
        <sz val="9"/>
        <color rgb="FFFF0000"/>
        <rFont val="Segoe UI"/>
        <family val="2"/>
        <charset val="238"/>
      </rPr>
      <t xml:space="preserve"> </t>
    </r>
    <r>
      <rPr>
        <sz val="9"/>
        <rFont val="Segoe UI"/>
        <family val="2"/>
        <charset val="238"/>
      </rPr>
      <t>pod čerpadla</t>
    </r>
  </si>
  <si>
    <t>Tlumič Phonolyt Knopf nebo ekvivalent pod chiller</t>
  </si>
  <si>
    <r>
      <t>Antivibrační podložka tl. 20 mm nebo ekvivalen</t>
    </r>
    <r>
      <rPr>
        <sz val="9"/>
        <rFont val="Segoe UI"/>
        <family val="2"/>
        <charset val="238"/>
      </rPr>
      <t>t pod kondenzátor</t>
    </r>
  </si>
  <si>
    <t>Akumulační nádrž objem 800l d=800 mm, max. výška 2000 mm. Provedení nerez 1.4301</t>
  </si>
  <si>
    <t>Tlaková expanzní nádoba 50 l</t>
  </si>
  <si>
    <t>Mezipřírubová zpětná klapka, DN 65</t>
  </si>
  <si>
    <t>Mezipřírubová uzavírací klapka, DN65</t>
  </si>
  <si>
    <t>Teploměr D 100 -20/+60 stC + jímka G1/2", délka stonku 60 mm</t>
  </si>
  <si>
    <r>
      <t xml:space="preserve">Pojištovací ventil 1" / 5/4" </t>
    </r>
    <r>
      <rPr>
        <sz val="9"/>
        <rFont val="Segoe UI"/>
        <family val="2"/>
        <charset val="238"/>
      </rPr>
      <t>3,0</t>
    </r>
    <r>
      <rPr>
        <sz val="9"/>
        <color rgb="FF000000"/>
        <rFont val="Segoe UI"/>
        <family val="2"/>
        <charset val="238"/>
      </rPr>
      <t xml:space="preserve"> bar</t>
    </r>
  </si>
  <si>
    <t>d=28x1,5; pájení natvrdo</t>
  </si>
  <si>
    <t>Koleno 90° d28x1,5; pájení</t>
  </si>
  <si>
    <t>d=22x1; pájení natvrdo</t>
  </si>
  <si>
    <t>Koleno 90° d22x1; pájení</t>
  </si>
  <si>
    <t>CU.03</t>
  </si>
  <si>
    <t>CU.04</t>
  </si>
  <si>
    <t>Kaučukový pás 19mm  samolep        Pozn. pro TI potrubí ve strojovně chlazení a ve vnitřním prostoru</t>
  </si>
  <si>
    <t>Kaučukový pás 19mm samolep    Pro TI akumulační nádrže ve strojovně.</t>
  </si>
  <si>
    <t xml:space="preserve">Kaučukový pás 19mm  samolep        Pozn. pro TI čerpadel a armatur ve strojovně </t>
  </si>
  <si>
    <t>Izolovaná objímka 19x76,1</t>
  </si>
  <si>
    <t>Izolovaná objímka 19x60,3</t>
  </si>
  <si>
    <t>Lepidlo</t>
  </si>
  <si>
    <t>Pomocný materiál</t>
  </si>
  <si>
    <t>Oběhové čerpadlo 1,1 kW      max 250 l/min; 23 m</t>
  </si>
  <si>
    <t>Výkaz výměr_rev1</t>
  </si>
  <si>
    <t>Želešice</t>
  </si>
  <si>
    <t>Zdroj chladu, viz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</si>
</sst>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rgb="FF0000FF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9"/>
      <color rgb="FF000000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Segoe UI"/>
      <family val="2"/>
      <charset val="238"/>
    </font>
    <font>
      <sz val="11"/>
      <color rgb="FF66FF99"/>
      <name val="Calibri"/>
      <family val="2"/>
      <charset val="238"/>
      <scheme val="minor"/>
    </font>
    <font>
      <sz val="9"/>
      <color rgb="FF66FF99"/>
      <name val="Segoe UI"/>
      <family val="2"/>
      <charset val="238"/>
    </font>
    <font>
      <sz val="9"/>
      <color rgb="FFFFFF00"/>
      <name val="Segoe UI"/>
      <family val="2"/>
      <charset val="238"/>
    </font>
    <font>
      <sz val="11"/>
      <color rgb="FFFFFF00"/>
      <name val="Calibri"/>
      <family val="2"/>
      <charset val="238"/>
      <scheme val="minor"/>
    </font>
    <font>
      <b/>
      <sz val="10"/>
      <color rgb="FFFFFF0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rgb="FFFFFF00"/>
      <name val="Segoe UI"/>
      <family val="2"/>
      <charset val="238"/>
    </font>
    <font>
      <sz val="11"/>
      <name val="Calibri"/>
      <family val="2"/>
      <charset val="238"/>
      <scheme val="minor"/>
    </font>
    <font>
      <sz val="10"/>
      <name val="Segoe U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Segoe UI"/>
      <family val="2"/>
      <charset val="238"/>
    </font>
    <font>
      <b/>
      <sz val="9"/>
      <name val="Segoe UI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b/>
      <sz val="13"/>
      <color theme="1"/>
      <name val="Arial CE"/>
      <charset val="238"/>
    </font>
    <font>
      <sz val="9"/>
      <color rgb="FFFF0000"/>
      <name val="Segoe U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Segoe UI"/>
      <family val="2"/>
      <charset val="238"/>
    </font>
    <font>
      <sz val="10"/>
      <color rgb="FFFF0000"/>
      <name val="Segoe U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2" fillId="0" borderId="0" applyFont="0" applyFill="0" applyBorder="0" applyAlignment="0" applyProtection="0"/>
  </cellStyleXfs>
  <cellXfs count="219">
    <xf numFmtId="0" fontId="0" fillId="0" borderId="0" xfId="0"/>
    <xf numFmtId="4" fontId="0" fillId="0" borderId="0" xfId="0" applyNumberFormat="1"/>
    <xf numFmtId="4" fontId="3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0" fontId="6" fillId="3" borderId="0" xfId="0" applyFont="1" applyFill="1"/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0" xfId="0" applyFont="1"/>
    <xf numFmtId="4" fontId="1" fillId="0" borderId="0" xfId="0" applyNumberFormat="1" applyFont="1" applyAlignment="1">
      <alignment horizontal="right"/>
    </xf>
    <xf numFmtId="4" fontId="8" fillId="0" borderId="0" xfId="0" applyNumberFormat="1" applyFont="1"/>
    <xf numFmtId="4" fontId="4" fillId="0" borderId="0" xfId="0" applyNumberFormat="1" applyFont="1"/>
    <xf numFmtId="4" fontId="6" fillId="0" borderId="0" xfId="0" applyNumberFormat="1" applyFont="1"/>
    <xf numFmtId="0" fontId="1" fillId="0" borderId="1" xfId="0" applyFont="1" applyBorder="1" applyAlignment="1">
      <alignment horizontal="right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1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4" fontId="2" fillId="5" borderId="0" xfId="0" applyNumberFormat="1" applyFont="1" applyFill="1" applyAlignment="1">
      <alignment horizontal="right"/>
    </xf>
    <xf numFmtId="0" fontId="8" fillId="5" borderId="0" xfId="0" applyFont="1" applyFill="1"/>
    <xf numFmtId="0" fontId="0" fillId="0" borderId="0" xfId="0" applyAlignment="1">
      <alignment horizontal="center" vertical="center"/>
    </xf>
    <xf numFmtId="4" fontId="16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4" fontId="1" fillId="0" borderId="2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4" fontId="19" fillId="0" borderId="0" xfId="0" applyNumberFormat="1" applyFont="1"/>
    <xf numFmtId="4" fontId="20" fillId="0" borderId="0" xfId="0" applyNumberFormat="1" applyFont="1"/>
    <xf numFmtId="4" fontId="21" fillId="0" borderId="0" xfId="0" applyNumberFormat="1" applyFont="1"/>
    <xf numFmtId="4" fontId="21" fillId="5" borderId="0" xfId="0" applyNumberFormat="1" applyFont="1" applyFill="1"/>
    <xf numFmtId="4" fontId="15" fillId="0" borderId="1" xfId="0" applyNumberFormat="1" applyFont="1" applyBorder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23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4" fontId="19" fillId="6" borderId="0" xfId="0" applyNumberFormat="1" applyFont="1" applyFill="1"/>
    <xf numFmtId="0" fontId="10" fillId="2" borderId="0" xfId="0" applyFont="1" applyFill="1" applyAlignment="1">
      <alignment vertical="center" wrapText="1"/>
    </xf>
    <xf numFmtId="4" fontId="26" fillId="0" borderId="1" xfId="0" applyNumberFormat="1" applyFont="1" applyBorder="1" applyAlignment="1">
      <alignment horizontal="right"/>
    </xf>
    <xf numFmtId="0" fontId="14" fillId="0" borderId="0" xfId="0" applyFont="1"/>
    <xf numFmtId="4" fontId="22" fillId="0" borderId="0" xfId="0" applyNumberFormat="1" applyFont="1"/>
    <xf numFmtId="0" fontId="22" fillId="0" borderId="0" xfId="0" applyFont="1"/>
    <xf numFmtId="4" fontId="25" fillId="2" borderId="0" xfId="0" applyNumberFormat="1" applyFont="1" applyFill="1"/>
    <xf numFmtId="0" fontId="14" fillId="0" borderId="0" xfId="0" applyFont="1" applyAlignment="1">
      <alignment horizontal="center" vertical="center"/>
    </xf>
    <xf numFmtId="4" fontId="13" fillId="2" borderId="0" xfId="0" applyNumberFormat="1" applyFont="1" applyFill="1" applyAlignment="1">
      <alignment horizontal="right"/>
    </xf>
    <xf numFmtId="4" fontId="18" fillId="2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right"/>
    </xf>
    <xf numFmtId="0" fontId="28" fillId="0" borderId="0" xfId="0" applyFont="1" applyAlignment="1">
      <alignment horizontal="left" wrapText="1"/>
    </xf>
    <xf numFmtId="49" fontId="0" fillId="0" borderId="1" xfId="0" applyNumberFormat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wrapText="1"/>
    </xf>
    <xf numFmtId="49" fontId="0" fillId="7" borderId="1" xfId="0" applyNumberFormat="1" applyFill="1" applyBorder="1" applyAlignment="1">
      <alignment horizontal="center" vertical="center"/>
    </xf>
    <xf numFmtId="4" fontId="0" fillId="7" borderId="1" xfId="0" applyNumberFormat="1" applyFill="1" applyBorder="1"/>
    <xf numFmtId="49" fontId="2" fillId="7" borderId="1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/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center" vertical="center"/>
    </xf>
    <xf numFmtId="49" fontId="8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/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/>
    <xf numFmtId="4" fontId="15" fillId="7" borderId="1" xfId="0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4" fontId="29" fillId="0" borderId="1" xfId="0" applyNumberFormat="1" applyFont="1" applyBorder="1" applyAlignment="1">
      <alignment horizontal="right"/>
    </xf>
    <xf numFmtId="0" fontId="30" fillId="0" borderId="0" xfId="0" applyFont="1"/>
    <xf numFmtId="49" fontId="5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/>
    </xf>
    <xf numFmtId="4" fontId="2" fillId="9" borderId="1" xfId="0" applyNumberFormat="1" applyFont="1" applyFill="1" applyBorder="1" applyAlignment="1">
      <alignment horizontal="right"/>
    </xf>
    <xf numFmtId="4" fontId="5" fillId="9" borderId="1" xfId="0" applyNumberFormat="1" applyFont="1" applyFill="1" applyBorder="1" applyAlignment="1">
      <alignment horizontal="right"/>
    </xf>
    <xf numFmtId="49" fontId="4" fillId="9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4" fontId="4" fillId="9" borderId="1" xfId="0" applyNumberFormat="1" applyFont="1" applyFill="1" applyBorder="1"/>
    <xf numFmtId="4" fontId="3" fillId="9" borderId="1" xfId="0" applyNumberFormat="1" applyFont="1" applyFill="1" applyBorder="1" applyAlignment="1">
      <alignment horizontal="right" vertical="center"/>
    </xf>
    <xf numFmtId="4" fontId="23" fillId="9" borderId="1" xfId="0" applyNumberFormat="1" applyFont="1" applyFill="1" applyBorder="1" applyAlignment="1">
      <alignment horizontal="right" vertical="center"/>
    </xf>
    <xf numFmtId="4" fontId="4" fillId="9" borderId="1" xfId="0" applyNumberFormat="1" applyFont="1" applyFill="1" applyBorder="1" applyAlignment="1">
      <alignment horizontal="right" vertical="center"/>
    </xf>
    <xf numFmtId="4" fontId="4" fillId="9" borderId="4" xfId="0" applyNumberFormat="1" applyFont="1" applyFill="1" applyBorder="1" applyAlignment="1">
      <alignment horizontal="right" vertical="center"/>
    </xf>
    <xf numFmtId="4" fontId="4" fillId="9" borderId="5" xfId="0" applyNumberFormat="1" applyFont="1" applyFill="1" applyBorder="1" applyAlignment="1">
      <alignment horizontal="right" vertical="center"/>
    </xf>
    <xf numFmtId="4" fontId="3" fillId="0" borderId="6" xfId="0" applyNumberFormat="1" applyFont="1" applyBorder="1" applyAlignment="1">
      <alignment horizontal="right"/>
    </xf>
    <xf numFmtId="4" fontId="4" fillId="9" borderId="3" xfId="0" applyNumberFormat="1" applyFont="1" applyFill="1" applyBorder="1" applyAlignment="1">
      <alignment horizontal="right" vertical="center"/>
    </xf>
    <xf numFmtId="4" fontId="1" fillId="10" borderId="1" xfId="0" applyNumberFormat="1" applyFont="1" applyFill="1" applyBorder="1" applyAlignment="1">
      <alignment horizontal="right"/>
    </xf>
    <xf numFmtId="4" fontId="13" fillId="10" borderId="1" xfId="0" applyNumberFormat="1" applyFont="1" applyFill="1" applyBorder="1" applyAlignment="1">
      <alignment horizontal="right"/>
    </xf>
    <xf numFmtId="0" fontId="0" fillId="0" borderId="7" xfId="0" applyBorder="1" applyAlignment="1">
      <alignment horizontal="left" vertical="center" indent="1"/>
    </xf>
    <xf numFmtId="0" fontId="0" fillId="0" borderId="9" xfId="0" applyBorder="1"/>
    <xf numFmtId="0" fontId="30" fillId="0" borderId="7" xfId="0" applyFont="1" applyBorder="1" applyAlignment="1">
      <alignment horizontal="left" vertical="center" indent="1"/>
    </xf>
    <xf numFmtId="0" fontId="30" fillId="0" borderId="10" xfId="0" applyFont="1" applyBorder="1" applyAlignment="1">
      <alignment horizontal="left" vertical="center" indent="1"/>
    </xf>
    <xf numFmtId="0" fontId="30" fillId="0" borderId="11" xfId="0" applyFont="1" applyBorder="1" applyAlignment="1">
      <alignment horizontal="right" vertical="center" wrapText="1"/>
    </xf>
    <xf numFmtId="49" fontId="30" fillId="0" borderId="11" xfId="0" applyNumberFormat="1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30" fillId="0" borderId="11" xfId="0" applyFont="1" applyBorder="1" applyAlignment="1">
      <alignment vertical="center"/>
    </xf>
    <xf numFmtId="0" fontId="0" fillId="0" borderId="12" xfId="0" applyBorder="1"/>
    <xf numFmtId="0" fontId="0" fillId="0" borderId="7" xfId="0" applyBorder="1"/>
    <xf numFmtId="0" fontId="0" fillId="0" borderId="10" xfId="0" applyBorder="1" applyAlignment="1">
      <alignment horizontal="left" inden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30" fillId="0" borderId="2" xfId="0" applyFont="1" applyBorder="1" applyAlignment="1">
      <alignment vertical="center"/>
    </xf>
    <xf numFmtId="49" fontId="0" fillId="0" borderId="9" xfId="0" applyNumberForma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7" xfId="0" applyBorder="1" applyAlignment="1">
      <alignment horizontal="right"/>
    </xf>
    <xf numFmtId="0" fontId="30" fillId="0" borderId="11" xfId="0" applyFont="1" applyBorder="1" applyAlignment="1">
      <alignment vertical="top" wrapText="1"/>
    </xf>
    <xf numFmtId="0" fontId="30" fillId="0" borderId="11" xfId="0" applyFont="1" applyBorder="1" applyAlignment="1">
      <alignment vertical="top"/>
    </xf>
    <xf numFmtId="14" fontId="30" fillId="0" borderId="11" xfId="0" applyNumberFormat="1" applyFont="1" applyBorder="1" applyAlignment="1">
      <alignment horizontal="center" vertical="top"/>
    </xf>
    <xf numFmtId="0" fontId="30" fillId="0" borderId="7" xfId="0" applyFont="1" applyBorder="1"/>
    <xf numFmtId="0" fontId="30" fillId="0" borderId="9" xfId="0" applyFont="1" applyBorder="1" applyAlignment="1">
      <alignment horizontal="right"/>
    </xf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16" xfId="0" applyBorder="1"/>
    <xf numFmtId="0" fontId="0" fillId="0" borderId="17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7" xfId="0" applyBorder="1" applyAlignment="1">
      <alignment horizontal="left" indent="1"/>
    </xf>
    <xf numFmtId="0" fontId="34" fillId="0" borderId="7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wrapText="1"/>
    </xf>
    <xf numFmtId="0" fontId="30" fillId="0" borderId="11" xfId="0" applyFont="1" applyBorder="1" applyAlignment="1">
      <alignment horizontal="left" vertical="center" wrapText="1"/>
    </xf>
    <xf numFmtId="0" fontId="38" fillId="7" borderId="15" xfId="0" applyFont="1" applyFill="1" applyBorder="1" applyAlignment="1">
      <alignment horizontal="left" vertical="center" indent="1"/>
    </xf>
    <xf numFmtId="0" fontId="39" fillId="7" borderId="16" xfId="0" applyFont="1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4" fontId="38" fillId="7" borderId="16" xfId="0" applyNumberFormat="1" applyFont="1" applyFill="1" applyBorder="1" applyAlignment="1">
      <alignment horizontal="left" vertical="center"/>
    </xf>
    <xf numFmtId="49" fontId="41" fillId="7" borderId="17" xfId="0" applyNumberFormat="1" applyFont="1" applyFill="1" applyBorder="1" applyAlignment="1">
      <alignment horizontal="left" vertical="center"/>
    </xf>
    <xf numFmtId="0" fontId="30" fillId="10" borderId="11" xfId="0" applyFont="1" applyFill="1" applyBorder="1" applyAlignment="1" applyProtection="1">
      <alignment horizontal="left" vertical="center" wrapText="1"/>
      <protection locked="0"/>
    </xf>
    <xf numFmtId="4" fontId="13" fillId="0" borderId="1" xfId="0" applyNumberFormat="1" applyFont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24" fillId="2" borderId="0" xfId="0" applyNumberFormat="1" applyFont="1" applyFill="1" applyAlignment="1">
      <alignment horizontal="right" vertical="center" indent="1"/>
    </xf>
    <xf numFmtId="0" fontId="30" fillId="10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49" fontId="35" fillId="0" borderId="0" xfId="0" applyNumberFormat="1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49" fontId="30" fillId="0" borderId="0" xfId="0" applyNumberFormat="1" applyFont="1" applyAlignment="1">
      <alignment horizontal="left" vertical="center"/>
    </xf>
    <xf numFmtId="0" fontId="0" fillId="0" borderId="7" xfId="0" applyBorder="1" applyAlignment="1">
      <alignment horizontal="left" vertical="top" inden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" fontId="30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left" vertical="center" inden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30" fillId="0" borderId="0" xfId="0" applyFont="1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43" fillId="5" borderId="0" xfId="0" applyFont="1" applyFill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 wrapText="1" indent="1"/>
    </xf>
    <xf numFmtId="0" fontId="44" fillId="0" borderId="0" xfId="0" applyFont="1"/>
    <xf numFmtId="3" fontId="10" fillId="0" borderId="0" xfId="0" applyNumberFormat="1" applyFont="1" applyAlignment="1">
      <alignment horizontal="right" vertical="center" indent="1"/>
    </xf>
    <xf numFmtId="0" fontId="46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31" fillId="8" borderId="0" xfId="0" applyFont="1" applyFill="1" applyAlignment="1">
      <alignment horizontal="left" wrapText="1"/>
    </xf>
    <xf numFmtId="0" fontId="30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49" fontId="30" fillId="0" borderId="2" xfId="0" applyNumberFormat="1" applyFont="1" applyBorder="1" applyAlignment="1">
      <alignment horizontal="left" vertical="center" wrapText="1"/>
    </xf>
    <xf numFmtId="49" fontId="30" fillId="0" borderId="0" xfId="0" applyNumberFormat="1" applyFont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" fontId="37" fillId="0" borderId="0" xfId="0" applyNumberFormat="1" applyFont="1" applyAlignment="1">
      <alignment vertical="center"/>
    </xf>
    <xf numFmtId="4" fontId="37" fillId="0" borderId="0" xfId="0" applyNumberFormat="1" applyFont="1" applyAlignment="1">
      <alignment horizontal="right" vertical="center"/>
    </xf>
    <xf numFmtId="164" fontId="40" fillId="7" borderId="16" xfId="0" applyNumberFormat="1" applyFont="1" applyFill="1" applyBorder="1" applyAlignment="1">
      <alignment horizontal="right" vertical="center"/>
    </xf>
    <xf numFmtId="44" fontId="37" fillId="0" borderId="13" xfId="1" applyFont="1" applyBorder="1" applyAlignment="1">
      <alignment horizontal="right" vertical="center" indent="1"/>
    </xf>
    <xf numFmtId="44" fontId="37" fillId="0" borderId="14" xfId="1" applyFont="1" applyBorder="1" applyAlignment="1">
      <alignment horizontal="right" vertical="center" indent="1"/>
    </xf>
    <xf numFmtId="0" fontId="30" fillId="0" borderId="1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44" fontId="36" fillId="0" borderId="13" xfId="1" applyFont="1" applyBorder="1" applyAlignment="1">
      <alignment horizontal="right" vertical="center" indent="1"/>
    </xf>
    <xf numFmtId="44" fontId="36" fillId="0" borderId="14" xfId="1" applyFont="1" applyBorder="1" applyAlignment="1">
      <alignment horizontal="right" vertical="center" indent="1"/>
    </xf>
    <xf numFmtId="0" fontId="0" fillId="0" borderId="11" xfId="0" applyBorder="1" applyAlignment="1">
      <alignment horizontal="right" indent="1"/>
    </xf>
    <xf numFmtId="0" fontId="0" fillId="0" borderId="12" xfId="0" applyBorder="1" applyAlignment="1">
      <alignment horizontal="right" indent="1"/>
    </xf>
    <xf numFmtId="49" fontId="30" fillId="0" borderId="11" xfId="0" applyNumberFormat="1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0" fillId="10" borderId="2" xfId="0" applyFont="1" applyFill="1" applyBorder="1" applyAlignment="1" applyProtection="1">
      <alignment horizontal="left" vertical="center"/>
      <protection locked="0"/>
    </xf>
    <xf numFmtId="0" fontId="30" fillId="10" borderId="0" xfId="0" applyFont="1" applyFill="1" applyAlignment="1" applyProtection="1">
      <alignment horizontal="left" vertical="center"/>
      <protection locked="0"/>
    </xf>
    <xf numFmtId="0" fontId="30" fillId="10" borderId="11" xfId="0" applyFont="1" applyFill="1" applyBorder="1" applyAlignment="1" applyProtection="1">
      <alignment horizontal="left" vertical="center"/>
      <protection locked="0"/>
    </xf>
    <xf numFmtId="0" fontId="0" fillId="10" borderId="11" xfId="0" applyFill="1" applyBorder="1" applyAlignment="1" applyProtection="1">
      <alignment horizontal="left" vertical="center"/>
      <protection locked="0"/>
    </xf>
    <xf numFmtId="1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vertical="center" wrapText="1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49" fontId="35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30" fillId="0" borderId="0" xfId="0" applyFont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8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FFFF"/>
      <color rgb="FF66FF99"/>
      <color rgb="FFCCFFFF"/>
      <color rgb="FF99FFCC"/>
      <color rgb="FFC9FD23"/>
      <color rgb="FFFF3399"/>
      <color rgb="FF66CCFF"/>
      <color rgb="FFFFCCFF"/>
      <color rgb="FFFF7C8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30616-7AE3-4DD7-85B8-B65D76635530}">
  <dimension ref="B2:H3"/>
  <sheetViews>
    <sheetView workbookViewId="0">
      <selection activeCell="H30" sqref="H30"/>
    </sheetView>
  </sheetViews>
  <sheetFormatPr defaultRowHeight="15" x14ac:dyDescent="0.25"/>
  <sheetData>
    <row r="2" spans="2:8" x14ac:dyDescent="0.25">
      <c r="B2" s="81" t="s">
        <v>226</v>
      </c>
    </row>
    <row r="3" spans="2:8" ht="52.5" customHeight="1" x14ac:dyDescent="0.25">
      <c r="B3" s="176" t="s">
        <v>227</v>
      </c>
      <c r="C3" s="176"/>
      <c r="D3" s="176"/>
      <c r="E3" s="176"/>
      <c r="F3" s="176"/>
      <c r="G3" s="176"/>
      <c r="H3" s="176"/>
    </row>
  </sheetData>
  <mergeCells count="1">
    <mergeCell ref="B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69CAB-EEBD-463B-9371-B11AB91B5590}">
  <dimension ref="A1:I43"/>
  <sheetViews>
    <sheetView workbookViewId="0">
      <selection activeCell="N12" sqref="N12"/>
    </sheetView>
  </sheetViews>
  <sheetFormatPr defaultRowHeight="15" x14ac:dyDescent="0.25"/>
  <cols>
    <col min="2" max="2" width="6.7109375" customWidth="1"/>
    <col min="3" max="3" width="10.5703125" customWidth="1"/>
    <col min="6" max="6" width="5.85546875" customWidth="1"/>
    <col min="7" max="7" width="11.42578125" customWidth="1"/>
    <col min="8" max="8" width="11.28515625" bestFit="1" customWidth="1"/>
    <col min="9" max="9" width="13" customWidth="1"/>
  </cols>
  <sheetData>
    <row r="1" spans="1:9" ht="15.75" thickBot="1" x14ac:dyDescent="0.3"/>
    <row r="2" spans="1:9" ht="18.75" thickBot="1" x14ac:dyDescent="0.3">
      <c r="A2" s="207" t="s">
        <v>229</v>
      </c>
      <c r="B2" s="208"/>
      <c r="C2" s="208"/>
      <c r="D2" s="208"/>
      <c r="E2" s="208"/>
      <c r="F2" s="208"/>
      <c r="G2" s="208"/>
      <c r="H2" s="208"/>
      <c r="I2" s="209"/>
    </row>
    <row r="3" spans="1:9" ht="15.75" x14ac:dyDescent="0.25">
      <c r="A3" s="128" t="s">
        <v>230</v>
      </c>
      <c r="B3" s="152"/>
      <c r="C3" s="153" t="s">
        <v>253</v>
      </c>
      <c r="D3" s="210" t="s">
        <v>219</v>
      </c>
      <c r="E3" s="211"/>
      <c r="F3" s="211"/>
      <c r="G3" s="211"/>
      <c r="H3" s="211"/>
      <c r="I3" s="212"/>
    </row>
    <row r="4" spans="1:9" x14ac:dyDescent="0.25">
      <c r="A4" s="99"/>
      <c r="B4" s="152"/>
      <c r="C4" s="154"/>
      <c r="D4" s="213"/>
      <c r="E4" s="211"/>
      <c r="F4" s="211"/>
      <c r="G4" s="211"/>
      <c r="H4" s="211"/>
      <c r="I4" s="212"/>
    </row>
    <row r="5" spans="1:9" x14ac:dyDescent="0.25">
      <c r="A5" s="129"/>
      <c r="B5" s="130"/>
      <c r="C5" s="131"/>
      <c r="D5" s="214"/>
      <c r="E5" s="214"/>
      <c r="F5" s="214"/>
      <c r="G5" s="214"/>
      <c r="H5" s="214"/>
      <c r="I5" s="215"/>
    </row>
    <row r="6" spans="1:9" ht="29.25" customHeight="1" x14ac:dyDescent="0.25">
      <c r="A6" s="99" t="s">
        <v>231</v>
      </c>
      <c r="B6" s="152"/>
      <c r="C6" s="182" t="s">
        <v>246</v>
      </c>
      <c r="D6" s="216"/>
      <c r="E6" s="216"/>
      <c r="F6" s="216"/>
      <c r="G6" s="143" t="s">
        <v>232</v>
      </c>
      <c r="H6" s="155" t="s">
        <v>250</v>
      </c>
      <c r="I6" s="100"/>
    </row>
    <row r="7" spans="1:9" x14ac:dyDescent="0.25">
      <c r="A7" s="101"/>
      <c r="B7" s="147"/>
      <c r="C7" s="183" t="s">
        <v>247</v>
      </c>
      <c r="D7" s="206"/>
      <c r="E7" s="206"/>
      <c r="F7" s="206"/>
      <c r="G7" s="143" t="s">
        <v>233</v>
      </c>
      <c r="H7" s="155" t="s">
        <v>251</v>
      </c>
      <c r="I7" s="100"/>
    </row>
    <row r="8" spans="1:9" x14ac:dyDescent="0.25">
      <c r="A8" s="102"/>
      <c r="B8" s="103"/>
      <c r="C8" s="104" t="s">
        <v>248</v>
      </c>
      <c r="D8" s="198" t="s">
        <v>249</v>
      </c>
      <c r="E8" s="199"/>
      <c r="F8" s="199"/>
      <c r="G8" s="105"/>
      <c r="H8" s="106"/>
      <c r="I8" s="107"/>
    </row>
    <row r="9" spans="1:9" ht="38.25" customHeight="1" x14ac:dyDescent="0.25">
      <c r="A9" s="99" t="s">
        <v>234</v>
      </c>
      <c r="B9" s="152"/>
      <c r="C9" s="182" t="s">
        <v>236</v>
      </c>
      <c r="D9" s="182"/>
      <c r="E9" s="182"/>
      <c r="F9" s="182"/>
      <c r="G9" s="143" t="s">
        <v>232</v>
      </c>
      <c r="H9" s="155" t="s">
        <v>252</v>
      </c>
      <c r="I9" s="100"/>
    </row>
    <row r="10" spans="1:9" x14ac:dyDescent="0.25">
      <c r="A10" s="108"/>
      <c r="B10" s="152"/>
      <c r="C10" s="183" t="s">
        <v>237</v>
      </c>
      <c r="D10" s="183"/>
      <c r="E10" s="183"/>
      <c r="F10" s="183"/>
      <c r="G10" s="143" t="s">
        <v>233</v>
      </c>
      <c r="H10" s="155" t="s">
        <v>238</v>
      </c>
      <c r="I10" s="100"/>
    </row>
    <row r="11" spans="1:9" x14ac:dyDescent="0.25">
      <c r="A11" s="109"/>
      <c r="B11" s="103"/>
      <c r="C11" s="104" t="s">
        <v>257</v>
      </c>
      <c r="D11" s="184" t="s">
        <v>292</v>
      </c>
      <c r="E11" s="184"/>
      <c r="F11" s="184"/>
      <c r="G11" s="110"/>
      <c r="H11" s="111"/>
      <c r="I11" s="107"/>
    </row>
    <row r="12" spans="1:9" x14ac:dyDescent="0.25">
      <c r="A12" s="99" t="s">
        <v>235</v>
      </c>
      <c r="B12" s="152"/>
      <c r="C12" s="200"/>
      <c r="D12" s="200"/>
      <c r="E12" s="200"/>
      <c r="F12" s="200"/>
      <c r="G12" s="143" t="s">
        <v>232</v>
      </c>
      <c r="H12" s="142"/>
      <c r="I12" s="100"/>
    </row>
    <row r="13" spans="1:9" x14ac:dyDescent="0.25">
      <c r="A13" s="101"/>
      <c r="B13" s="147"/>
      <c r="C13" s="201"/>
      <c r="D13" s="201"/>
      <c r="E13" s="201"/>
      <c r="F13" s="201"/>
      <c r="G13" s="143" t="s">
        <v>233</v>
      </c>
      <c r="H13" s="142"/>
      <c r="I13" s="100"/>
    </row>
    <row r="14" spans="1:9" x14ac:dyDescent="0.25">
      <c r="A14" s="102"/>
      <c r="B14" s="103"/>
      <c r="C14" s="137"/>
      <c r="D14" s="202"/>
      <c r="E14" s="203"/>
      <c r="F14" s="203"/>
      <c r="G14" s="112"/>
      <c r="H14" s="106"/>
      <c r="I14" s="107"/>
    </row>
    <row r="15" spans="1:9" x14ac:dyDescent="0.25">
      <c r="A15" s="101"/>
      <c r="B15" s="148"/>
      <c r="C15" s="149"/>
      <c r="D15" s="150"/>
      <c r="E15" s="151"/>
      <c r="F15" s="151"/>
      <c r="G15" s="143"/>
      <c r="H15" s="144"/>
      <c r="I15" s="100"/>
    </row>
    <row r="16" spans="1:9" x14ac:dyDescent="0.25">
      <c r="A16" s="101"/>
      <c r="B16" s="148"/>
      <c r="C16" s="149"/>
      <c r="D16" s="150"/>
      <c r="E16" s="151"/>
      <c r="F16" s="151"/>
      <c r="G16" s="143"/>
      <c r="H16" s="144"/>
      <c r="I16" s="100"/>
    </row>
    <row r="17" spans="1:9" x14ac:dyDescent="0.25">
      <c r="A17" s="101"/>
      <c r="B17" s="148"/>
      <c r="C17" s="149"/>
      <c r="D17" s="150"/>
      <c r="E17" s="151"/>
      <c r="F17" s="151"/>
      <c r="G17" s="143"/>
      <c r="H17" s="144"/>
      <c r="I17" s="100"/>
    </row>
    <row r="18" spans="1:9" x14ac:dyDescent="0.25">
      <c r="A18" s="101"/>
      <c r="B18" s="148"/>
      <c r="C18" s="149"/>
      <c r="D18" s="150"/>
      <c r="E18" s="151"/>
      <c r="F18" s="151"/>
      <c r="G18" s="143"/>
      <c r="H18" s="144"/>
      <c r="I18" s="100"/>
    </row>
    <row r="19" spans="1:9" x14ac:dyDescent="0.25">
      <c r="A19" s="101"/>
      <c r="B19" s="148"/>
      <c r="C19" s="149"/>
      <c r="D19" s="150"/>
      <c r="E19" s="151"/>
      <c r="F19" s="151"/>
      <c r="G19" s="143"/>
      <c r="H19" s="144"/>
      <c r="I19" s="100"/>
    </row>
    <row r="20" spans="1:9" x14ac:dyDescent="0.25">
      <c r="A20" s="101"/>
      <c r="B20" s="148"/>
      <c r="C20" s="149"/>
      <c r="D20" s="150"/>
      <c r="E20" s="151"/>
      <c r="F20" s="151"/>
      <c r="G20" s="143"/>
      <c r="H20" s="144"/>
      <c r="I20" s="100"/>
    </row>
    <row r="21" spans="1:9" x14ac:dyDescent="0.25">
      <c r="A21" s="101"/>
      <c r="B21" s="148"/>
      <c r="C21" s="149"/>
      <c r="D21" s="150"/>
      <c r="E21" s="151"/>
      <c r="F21" s="151"/>
      <c r="G21" s="143"/>
      <c r="H21" s="144"/>
      <c r="I21" s="100"/>
    </row>
    <row r="22" spans="1:9" x14ac:dyDescent="0.25">
      <c r="A22" s="101"/>
      <c r="B22" s="148"/>
      <c r="C22" s="149"/>
      <c r="D22" s="150"/>
      <c r="E22" s="151"/>
      <c r="F22" s="151"/>
      <c r="G22" s="143"/>
      <c r="H22" s="144"/>
      <c r="I22" s="100"/>
    </row>
    <row r="23" spans="1:9" x14ac:dyDescent="0.25">
      <c r="A23" s="156"/>
      <c r="B23" s="145"/>
      <c r="C23" s="146"/>
      <c r="D23" s="147"/>
      <c r="E23" s="144"/>
      <c r="F23" s="144"/>
      <c r="G23" s="143"/>
      <c r="H23" s="144"/>
      <c r="I23" s="100"/>
    </row>
    <row r="24" spans="1:9" x14ac:dyDescent="0.25">
      <c r="A24" s="127" t="s">
        <v>239</v>
      </c>
      <c r="B24" s="157"/>
      <c r="C24" s="152"/>
      <c r="D24" s="204"/>
      <c r="E24" s="204"/>
      <c r="F24" s="205"/>
      <c r="G24" s="205"/>
      <c r="H24" s="196" t="s">
        <v>240</v>
      </c>
      <c r="I24" s="197"/>
    </row>
    <row r="25" spans="1:9" x14ac:dyDescent="0.25">
      <c r="A25" s="185" t="s">
        <v>254</v>
      </c>
      <c r="B25" s="186"/>
      <c r="C25" s="186"/>
      <c r="D25" s="186"/>
      <c r="E25" s="186"/>
      <c r="F25" s="186"/>
      <c r="G25" s="186"/>
      <c r="H25" s="194">
        <f>Rozpočet!J176</f>
        <v>0</v>
      </c>
      <c r="I25" s="195"/>
    </row>
    <row r="26" spans="1:9" x14ac:dyDescent="0.25">
      <c r="A26" s="185" t="s">
        <v>255</v>
      </c>
      <c r="B26" s="186"/>
      <c r="C26" s="186"/>
      <c r="D26" s="186"/>
      <c r="E26" s="186"/>
      <c r="F26" s="186"/>
      <c r="G26" s="186"/>
      <c r="H26" s="194">
        <f>Rozpočet!J177</f>
        <v>0</v>
      </c>
      <c r="I26" s="195"/>
    </row>
    <row r="27" spans="1:9" x14ac:dyDescent="0.25">
      <c r="A27" s="185" t="s">
        <v>6</v>
      </c>
      <c r="B27" s="186"/>
      <c r="C27" s="186"/>
      <c r="D27" s="186"/>
      <c r="E27" s="186"/>
      <c r="F27" s="186"/>
      <c r="G27" s="186"/>
      <c r="H27" s="194">
        <f>Rozpočet!J178</f>
        <v>0</v>
      </c>
      <c r="I27" s="195"/>
    </row>
    <row r="28" spans="1:9" x14ac:dyDescent="0.25">
      <c r="A28" s="185" t="s">
        <v>256</v>
      </c>
      <c r="B28" s="186"/>
      <c r="C28" s="186"/>
      <c r="D28" s="186"/>
      <c r="E28" s="186"/>
      <c r="F28" s="186"/>
      <c r="G28" s="186"/>
      <c r="H28" s="194">
        <f>Rozpočet!J179</f>
        <v>0</v>
      </c>
      <c r="I28" s="195"/>
    </row>
    <row r="29" spans="1:9" x14ac:dyDescent="0.25">
      <c r="A29" s="192" t="s">
        <v>240</v>
      </c>
      <c r="B29" s="193"/>
      <c r="C29" s="193"/>
      <c r="D29" s="193"/>
      <c r="E29" s="193"/>
      <c r="F29" s="193"/>
      <c r="G29" s="193"/>
      <c r="H29" s="190">
        <f>SUM(H25:I28)</f>
        <v>0</v>
      </c>
      <c r="I29" s="191"/>
    </row>
    <row r="30" spans="1:9" x14ac:dyDescent="0.25">
      <c r="A30" s="127"/>
      <c r="B30" s="158"/>
      <c r="C30" s="152"/>
      <c r="D30" s="159"/>
      <c r="E30" s="160"/>
      <c r="F30" s="144"/>
      <c r="G30" s="144"/>
      <c r="H30" s="113"/>
      <c r="I30" s="126"/>
    </row>
    <row r="31" spans="1:9" x14ac:dyDescent="0.25">
      <c r="A31" s="99"/>
      <c r="B31" s="158"/>
      <c r="C31" s="152"/>
      <c r="D31" s="159"/>
      <c r="E31" s="160"/>
      <c r="F31" s="187"/>
      <c r="G31" s="187"/>
      <c r="H31" s="187"/>
      <c r="I31" s="114"/>
    </row>
    <row r="32" spans="1:9" x14ac:dyDescent="0.25">
      <c r="A32" s="99"/>
      <c r="B32" s="158"/>
      <c r="C32" s="152"/>
      <c r="D32" s="159"/>
      <c r="E32" s="160"/>
      <c r="F32" s="188"/>
      <c r="G32" s="188"/>
      <c r="H32" s="188"/>
      <c r="I32" s="114"/>
    </row>
    <row r="33" spans="1:9" x14ac:dyDescent="0.25">
      <c r="A33" s="99"/>
      <c r="B33" s="158"/>
      <c r="C33" s="152"/>
      <c r="D33" s="159"/>
      <c r="E33" s="160"/>
      <c r="F33" s="187"/>
      <c r="G33" s="187"/>
      <c r="H33" s="187"/>
      <c r="I33" s="114"/>
    </row>
    <row r="34" spans="1:9" x14ac:dyDescent="0.25">
      <c r="A34" s="99"/>
      <c r="B34" s="158"/>
      <c r="C34" s="152"/>
      <c r="D34" s="159"/>
      <c r="E34" s="160"/>
      <c r="F34" s="188"/>
      <c r="G34" s="188"/>
      <c r="H34" s="188"/>
      <c r="I34" s="114"/>
    </row>
    <row r="35" spans="1:9" x14ac:dyDescent="0.25">
      <c r="A35" s="99"/>
      <c r="B35" s="158"/>
      <c r="C35" s="161"/>
      <c r="D35" s="158"/>
      <c r="E35" s="162"/>
      <c r="F35" s="188"/>
      <c r="G35" s="188"/>
      <c r="H35" s="188"/>
      <c r="I35" s="114"/>
    </row>
    <row r="36" spans="1:9" ht="17.25" thickBot="1" x14ac:dyDescent="0.3">
      <c r="A36" s="132" t="s">
        <v>241</v>
      </c>
      <c r="B36" s="133"/>
      <c r="C36" s="133"/>
      <c r="D36" s="134"/>
      <c r="E36" s="135"/>
      <c r="F36" s="189">
        <f>H29</f>
        <v>0</v>
      </c>
      <c r="G36" s="189"/>
      <c r="H36" s="189"/>
      <c r="I36" s="136"/>
    </row>
    <row r="37" spans="1:9" x14ac:dyDescent="0.25">
      <c r="A37" s="108"/>
      <c r="B37" s="152"/>
      <c r="C37" s="152"/>
      <c r="D37" s="152"/>
      <c r="I37" s="115"/>
    </row>
    <row r="38" spans="1:9" x14ac:dyDescent="0.25">
      <c r="A38" s="108"/>
      <c r="B38" s="152"/>
      <c r="C38" s="152"/>
      <c r="D38" s="152"/>
      <c r="I38" s="115"/>
    </row>
    <row r="39" spans="1:9" x14ac:dyDescent="0.25">
      <c r="A39" s="116"/>
      <c r="B39" s="163" t="s">
        <v>242</v>
      </c>
      <c r="C39" s="117"/>
      <c r="D39" s="117"/>
      <c r="E39" s="33" t="s">
        <v>243</v>
      </c>
      <c r="F39" s="118"/>
      <c r="G39" s="119"/>
      <c r="H39" s="118"/>
      <c r="I39" s="115"/>
    </row>
    <row r="40" spans="1:9" x14ac:dyDescent="0.25">
      <c r="A40" s="108"/>
      <c r="B40" s="152"/>
      <c r="C40" s="152"/>
      <c r="D40" s="152"/>
      <c r="I40" s="115"/>
    </row>
    <row r="41" spans="1:9" x14ac:dyDescent="0.25">
      <c r="A41" s="120"/>
      <c r="B41" s="164"/>
      <c r="C41" s="177"/>
      <c r="D41" s="178"/>
      <c r="E41" s="81"/>
      <c r="F41" s="179"/>
      <c r="G41" s="180"/>
      <c r="H41" s="180"/>
      <c r="I41" s="121"/>
    </row>
    <row r="42" spans="1:9" x14ac:dyDescent="0.25">
      <c r="A42" s="108"/>
      <c r="B42" s="152"/>
      <c r="C42" s="181" t="s">
        <v>244</v>
      </c>
      <c r="D42" s="181"/>
      <c r="G42" s="165" t="s">
        <v>245</v>
      </c>
      <c r="I42" s="115"/>
    </row>
    <row r="43" spans="1:9" ht="15.75" thickBot="1" x14ac:dyDescent="0.3">
      <c r="A43" s="122"/>
      <c r="B43" s="123"/>
      <c r="C43" s="123"/>
      <c r="D43" s="123"/>
      <c r="E43" s="124"/>
      <c r="F43" s="124"/>
      <c r="G43" s="124"/>
      <c r="H43" s="124"/>
      <c r="I43" s="125"/>
    </row>
  </sheetData>
  <mergeCells count="35">
    <mergeCell ref="C7:F7"/>
    <mergeCell ref="A2:I2"/>
    <mergeCell ref="D3:I3"/>
    <mergeCell ref="D4:I4"/>
    <mergeCell ref="D5:I5"/>
    <mergeCell ref="C6:F6"/>
    <mergeCell ref="D8:F8"/>
    <mergeCell ref="C12:F12"/>
    <mergeCell ref="C13:F13"/>
    <mergeCell ref="D14:F14"/>
    <mergeCell ref="D24:E24"/>
    <mergeCell ref="F24:G24"/>
    <mergeCell ref="A29:G29"/>
    <mergeCell ref="H27:I27"/>
    <mergeCell ref="H28:I28"/>
    <mergeCell ref="A28:G28"/>
    <mergeCell ref="H24:I24"/>
    <mergeCell ref="H25:I25"/>
    <mergeCell ref="H26:I26"/>
    <mergeCell ref="C41:D41"/>
    <mergeCell ref="F41:H41"/>
    <mergeCell ref="C42:D42"/>
    <mergeCell ref="C9:F9"/>
    <mergeCell ref="C10:F10"/>
    <mergeCell ref="D11:F11"/>
    <mergeCell ref="A25:G25"/>
    <mergeCell ref="A26:G26"/>
    <mergeCell ref="A27:G27"/>
    <mergeCell ref="F31:H31"/>
    <mergeCell ref="F32:H32"/>
    <mergeCell ref="F33:H33"/>
    <mergeCell ref="F34:H34"/>
    <mergeCell ref="F35:H35"/>
    <mergeCell ref="F36:H36"/>
    <mergeCell ref="H29:I2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2:BG184"/>
  <sheetViews>
    <sheetView tabSelected="1" view="pageBreakPreview" zoomScale="92" zoomScaleNormal="92" zoomScaleSheetLayoutView="92" workbookViewId="0">
      <pane ySplit="7" topLeftCell="A159" activePane="bottomLeft" state="frozen"/>
      <selection pane="bottomLeft" activeCell="B47" sqref="B47"/>
    </sheetView>
  </sheetViews>
  <sheetFormatPr defaultRowHeight="15" x14ac:dyDescent="0.25"/>
  <cols>
    <col min="1" max="1" width="5.85546875" style="7" bestFit="1" customWidth="1"/>
    <col min="2" max="2" width="55.5703125" style="14" customWidth="1"/>
    <col min="3" max="3" width="6" style="7" customWidth="1"/>
    <col min="4" max="4" width="9" style="1" customWidth="1"/>
    <col min="5" max="5" width="10.7109375" style="1" customWidth="1"/>
    <col min="6" max="6" width="15" style="1" customWidth="1"/>
    <col min="7" max="7" width="7.85546875" style="47" hidden="1" customWidth="1"/>
    <col min="8" max="8" width="10" style="1" hidden="1" customWidth="1"/>
    <col min="9" max="9" width="13.7109375" style="1" customWidth="1"/>
    <col min="10" max="10" width="16.140625" style="1" bestFit="1" customWidth="1"/>
    <col min="11" max="11" width="8.7109375" style="1" bestFit="1" customWidth="1"/>
    <col min="12" max="12" width="12.85546875" style="1" customWidth="1"/>
    <col min="13" max="13" width="1.7109375" style="1" bestFit="1" customWidth="1"/>
    <col min="14" max="14" width="31" style="166" bestFit="1" customWidth="1"/>
    <col min="15" max="15" width="11.85546875" style="41" bestFit="1" customWidth="1"/>
    <col min="16" max="16" width="11.42578125" style="48" customWidth="1"/>
    <col min="17" max="17" width="9.28515625" customWidth="1"/>
  </cols>
  <sheetData>
    <row r="2" spans="1:17" ht="33" customHeight="1" x14ac:dyDescent="0.3">
      <c r="A2" s="63" t="s">
        <v>221</v>
      </c>
      <c r="B2" s="217" t="s">
        <v>219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"/>
      <c r="P2" s="54"/>
      <c r="Q2" s="54"/>
    </row>
    <row r="3" spans="1:17" ht="34.5" customHeight="1" x14ac:dyDescent="0.3">
      <c r="A3" s="63" t="s">
        <v>222</v>
      </c>
      <c r="B3" s="218" t="s">
        <v>220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"/>
      <c r="P3" s="54"/>
      <c r="Q3" s="54"/>
    </row>
    <row r="4" spans="1:17" ht="32.25" customHeight="1" x14ac:dyDescent="0.3">
      <c r="A4" s="63" t="s">
        <v>223</v>
      </c>
      <c r="B4" s="218" t="s">
        <v>291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"/>
      <c r="P4" s="54"/>
      <c r="Q4" s="54"/>
    </row>
    <row r="5" spans="1:17" ht="17.25" x14ac:dyDescent="0.3">
      <c r="B5" s="62"/>
      <c r="M5" s="21"/>
      <c r="P5" s="54"/>
      <c r="Q5" s="54"/>
    </row>
    <row r="6" spans="1:17" x14ac:dyDescent="0.25">
      <c r="A6" s="5" t="s">
        <v>2</v>
      </c>
      <c r="B6" s="8" t="s">
        <v>0</v>
      </c>
      <c r="C6" s="5" t="s">
        <v>3</v>
      </c>
      <c r="D6" s="38" t="s">
        <v>4</v>
      </c>
      <c r="E6" s="38" t="s">
        <v>5</v>
      </c>
      <c r="F6" s="38" t="s">
        <v>13</v>
      </c>
      <c r="G6" s="38" t="s">
        <v>6</v>
      </c>
      <c r="H6" s="38" t="s">
        <v>41</v>
      </c>
      <c r="I6" s="38" t="s">
        <v>14</v>
      </c>
      <c r="J6" s="38" t="s">
        <v>7</v>
      </c>
      <c r="K6" s="38" t="s">
        <v>8</v>
      </c>
      <c r="L6" s="38" t="s">
        <v>15</v>
      </c>
      <c r="M6" s="21"/>
      <c r="P6" s="54"/>
      <c r="Q6" s="54"/>
    </row>
    <row r="7" spans="1:17" x14ac:dyDescent="0.25">
      <c r="A7" s="6" t="s">
        <v>1</v>
      </c>
      <c r="B7" s="13"/>
      <c r="C7" s="5" t="s">
        <v>1</v>
      </c>
      <c r="D7" s="39"/>
      <c r="E7" s="39" t="s">
        <v>12</v>
      </c>
      <c r="F7" s="39" t="s">
        <v>12</v>
      </c>
      <c r="G7" s="39" t="s">
        <v>16</v>
      </c>
      <c r="H7" s="39" t="s">
        <v>16</v>
      </c>
      <c r="I7" s="39" t="s">
        <v>12</v>
      </c>
      <c r="J7" s="39" t="s">
        <v>12</v>
      </c>
      <c r="K7" s="39" t="s">
        <v>10</v>
      </c>
      <c r="L7" s="39" t="s">
        <v>10</v>
      </c>
      <c r="M7" s="22"/>
    </row>
    <row r="8" spans="1:17" x14ac:dyDescent="0.25">
      <c r="A8" s="64"/>
      <c r="B8" s="65" t="s">
        <v>44</v>
      </c>
      <c r="C8" s="66"/>
      <c r="D8" s="67"/>
      <c r="E8" s="67"/>
      <c r="F8" s="67"/>
      <c r="G8" s="67"/>
      <c r="H8" s="67"/>
      <c r="I8" s="67"/>
      <c r="J8" s="67"/>
      <c r="K8" s="67"/>
      <c r="L8" s="67"/>
      <c r="M8" s="34"/>
    </row>
    <row r="9" spans="1:17" x14ac:dyDescent="0.25">
      <c r="A9" s="5" t="s">
        <v>77</v>
      </c>
      <c r="B9" s="8" t="s">
        <v>17</v>
      </c>
      <c r="C9" s="5" t="s">
        <v>9</v>
      </c>
      <c r="D9" s="3">
        <v>1</v>
      </c>
      <c r="E9" s="3"/>
      <c r="F9" s="3"/>
      <c r="G9" s="3">
        <v>12</v>
      </c>
      <c r="H9" s="3">
        <f>D9*G9</f>
        <v>12</v>
      </c>
      <c r="I9" s="97"/>
      <c r="J9" s="3">
        <f>F9+I9</f>
        <v>0</v>
      </c>
      <c r="K9" s="3"/>
      <c r="L9" s="3"/>
      <c r="M9" s="35"/>
    </row>
    <row r="10" spans="1:17" x14ac:dyDescent="0.25">
      <c r="A10" s="5" t="s">
        <v>118</v>
      </c>
      <c r="B10" s="8" t="s">
        <v>266</v>
      </c>
      <c r="C10" s="5" t="s">
        <v>30</v>
      </c>
      <c r="D10" s="3">
        <v>1</v>
      </c>
      <c r="E10" s="40"/>
      <c r="F10" s="40"/>
      <c r="G10" s="3">
        <v>18</v>
      </c>
      <c r="H10" s="3">
        <f>D10*G10</f>
        <v>18</v>
      </c>
      <c r="I10" s="97"/>
      <c r="J10" s="3">
        <f t="shared" ref="J10" si="0">F10+I10</f>
        <v>0</v>
      </c>
      <c r="K10" s="40"/>
      <c r="L10" s="40"/>
      <c r="M10" s="34"/>
    </row>
    <row r="11" spans="1:17" s="9" customFormat="1" ht="14.25" x14ac:dyDescent="0.25">
      <c r="A11" s="68"/>
      <c r="B11" s="65" t="s">
        <v>45</v>
      </c>
      <c r="C11" s="69"/>
      <c r="D11" s="70"/>
      <c r="E11" s="71"/>
      <c r="F11" s="71"/>
      <c r="G11" s="72"/>
      <c r="H11" s="70">
        <f>SUM(H9:H10)</f>
        <v>30</v>
      </c>
      <c r="I11" s="70">
        <f>SUM(I9:I10)</f>
        <v>0</v>
      </c>
      <c r="J11" s="71"/>
      <c r="K11" s="71"/>
      <c r="L11" s="71"/>
      <c r="M11" s="19"/>
      <c r="N11" s="167"/>
      <c r="O11" s="42"/>
      <c r="P11" s="49"/>
    </row>
    <row r="12" spans="1:17" s="9" customFormat="1" ht="14.25" x14ac:dyDescent="0.25">
      <c r="A12" s="10"/>
      <c r="B12" s="30"/>
      <c r="C12" s="76"/>
      <c r="D12" s="11"/>
      <c r="E12" s="77"/>
      <c r="F12" s="77"/>
      <c r="G12" s="25"/>
      <c r="H12" s="11"/>
      <c r="I12" s="11"/>
      <c r="J12" s="77"/>
      <c r="K12" s="77"/>
      <c r="L12" s="77"/>
      <c r="M12" s="19"/>
      <c r="N12" s="167"/>
      <c r="O12" s="42"/>
      <c r="P12" s="49"/>
    </row>
    <row r="13" spans="1:17" s="15" customFormat="1" ht="14.25" x14ac:dyDescent="0.25">
      <c r="A13" s="73"/>
      <c r="B13" s="65" t="s">
        <v>29</v>
      </c>
      <c r="C13" s="74"/>
      <c r="D13" s="72"/>
      <c r="E13" s="75"/>
      <c r="F13" s="75"/>
      <c r="G13" s="72"/>
      <c r="H13" s="72"/>
      <c r="I13" s="75"/>
      <c r="J13" s="75"/>
      <c r="K13" s="75"/>
      <c r="L13" s="75"/>
      <c r="M13" s="17"/>
      <c r="N13" s="168"/>
      <c r="O13" s="43"/>
      <c r="P13" s="50"/>
    </row>
    <row r="14" spans="1:17" ht="22.7" customHeight="1" x14ac:dyDescent="0.25">
      <c r="A14" s="5" t="s">
        <v>20</v>
      </c>
      <c r="B14" s="8" t="s">
        <v>43</v>
      </c>
      <c r="C14" s="5" t="s">
        <v>33</v>
      </c>
      <c r="D14" s="3">
        <v>20</v>
      </c>
      <c r="E14" s="3"/>
      <c r="F14" s="3"/>
      <c r="G14" s="3">
        <v>0.25</v>
      </c>
      <c r="H14" s="3">
        <f>D14*G14</f>
        <v>5</v>
      </c>
      <c r="I14" s="97"/>
      <c r="J14" s="3">
        <f>F14+I14</f>
        <v>0</v>
      </c>
      <c r="K14" s="3">
        <v>0.5</v>
      </c>
      <c r="L14" s="3">
        <f t="shared" ref="L14:L21" si="1">D14*K14</f>
        <v>10</v>
      </c>
      <c r="M14" s="35"/>
    </row>
    <row r="15" spans="1:17" ht="29.25" customHeight="1" x14ac:dyDescent="0.25">
      <c r="A15" s="5" t="s">
        <v>21</v>
      </c>
      <c r="B15" s="175" t="s">
        <v>264</v>
      </c>
      <c r="C15" s="5" t="s">
        <v>26</v>
      </c>
      <c r="D15" s="3">
        <v>20</v>
      </c>
      <c r="E15" s="3"/>
      <c r="F15" s="3"/>
      <c r="G15" s="3">
        <v>1</v>
      </c>
      <c r="H15" s="3">
        <f>D15*G15</f>
        <v>20</v>
      </c>
      <c r="I15" s="97"/>
      <c r="J15" s="3">
        <f t="shared" ref="J15:J21" si="2">F15+I15</f>
        <v>0</v>
      </c>
      <c r="K15" s="3">
        <v>5</v>
      </c>
      <c r="L15" s="3">
        <f>D15*K15</f>
        <v>100</v>
      </c>
      <c r="M15" s="35"/>
    </row>
    <row r="16" spans="1:17" x14ac:dyDescent="0.25">
      <c r="A16" s="5" t="s">
        <v>147</v>
      </c>
      <c r="B16" s="8" t="s">
        <v>167</v>
      </c>
      <c r="C16" s="5" t="s">
        <v>30</v>
      </c>
      <c r="D16" s="3">
        <v>1</v>
      </c>
      <c r="E16" s="3"/>
      <c r="F16" s="3"/>
      <c r="G16" s="3">
        <v>8</v>
      </c>
      <c r="H16" s="3">
        <f>D16*G16</f>
        <v>8</v>
      </c>
      <c r="I16" s="97"/>
      <c r="J16" s="3">
        <f t="shared" si="2"/>
        <v>0</v>
      </c>
      <c r="K16" s="3">
        <v>1</v>
      </c>
      <c r="L16" s="3">
        <f t="shared" si="1"/>
        <v>1</v>
      </c>
      <c r="M16" s="35"/>
    </row>
    <row r="17" spans="1:16" x14ac:dyDescent="0.25">
      <c r="A17" s="5" t="s">
        <v>22</v>
      </c>
      <c r="B17" s="175" t="s">
        <v>265</v>
      </c>
      <c r="C17" s="5" t="s">
        <v>9</v>
      </c>
      <c r="D17" s="3">
        <v>10</v>
      </c>
      <c r="E17" s="3"/>
      <c r="F17" s="3"/>
      <c r="G17" s="3">
        <v>1.5</v>
      </c>
      <c r="H17" s="3">
        <f>D17*G17</f>
        <v>15</v>
      </c>
      <c r="I17" s="97"/>
      <c r="J17" s="3">
        <f t="shared" si="2"/>
        <v>0</v>
      </c>
      <c r="K17" s="3">
        <v>8</v>
      </c>
      <c r="L17" s="3">
        <f t="shared" si="1"/>
        <v>80</v>
      </c>
      <c r="M17" s="35"/>
    </row>
    <row r="18" spans="1:16" ht="24" x14ac:dyDescent="0.25">
      <c r="A18" s="5" t="s">
        <v>23</v>
      </c>
      <c r="B18" s="8" t="s">
        <v>168</v>
      </c>
      <c r="C18" s="5" t="s">
        <v>9</v>
      </c>
      <c r="D18" s="3">
        <v>1</v>
      </c>
      <c r="E18" s="3"/>
      <c r="F18" s="3"/>
      <c r="G18" s="3">
        <v>20</v>
      </c>
      <c r="H18" s="3">
        <f>D18*G18</f>
        <v>20</v>
      </c>
      <c r="I18" s="97"/>
      <c r="J18" s="3">
        <f t="shared" si="2"/>
        <v>0</v>
      </c>
      <c r="K18" s="3">
        <v>400</v>
      </c>
      <c r="L18" s="3">
        <f t="shared" si="1"/>
        <v>400</v>
      </c>
      <c r="M18" s="35"/>
    </row>
    <row r="19" spans="1:16" x14ac:dyDescent="0.25">
      <c r="A19" s="5" t="s">
        <v>42</v>
      </c>
      <c r="B19" s="8" t="s">
        <v>170</v>
      </c>
      <c r="C19" s="5" t="s">
        <v>9</v>
      </c>
      <c r="D19" s="3">
        <v>2</v>
      </c>
      <c r="E19" s="3"/>
      <c r="F19" s="3"/>
      <c r="G19" s="3">
        <v>2.5</v>
      </c>
      <c r="H19" s="3">
        <f t="shared" ref="H19" si="3">D19*G19</f>
        <v>5</v>
      </c>
      <c r="I19" s="97"/>
      <c r="J19" s="3">
        <f t="shared" si="2"/>
        <v>0</v>
      </c>
      <c r="K19" s="3">
        <v>27</v>
      </c>
      <c r="L19" s="3">
        <f t="shared" si="1"/>
        <v>54</v>
      </c>
      <c r="M19" s="35"/>
    </row>
    <row r="20" spans="1:16" x14ac:dyDescent="0.25">
      <c r="A20" s="5" t="s">
        <v>139</v>
      </c>
      <c r="B20" s="8" t="s">
        <v>169</v>
      </c>
      <c r="C20" s="5" t="s">
        <v>9</v>
      </c>
      <c r="D20" s="3">
        <v>1</v>
      </c>
      <c r="E20" s="3"/>
      <c r="F20" s="3"/>
      <c r="G20" s="3">
        <v>10</v>
      </c>
      <c r="H20" s="3">
        <f>D20*G20</f>
        <v>10</v>
      </c>
      <c r="I20" s="97"/>
      <c r="J20" s="3">
        <f t="shared" si="2"/>
        <v>0</v>
      </c>
      <c r="K20" s="3">
        <v>321</v>
      </c>
      <c r="L20" s="3">
        <f t="shared" si="1"/>
        <v>321</v>
      </c>
      <c r="M20" s="16"/>
    </row>
    <row r="21" spans="1:16" s="4" customFormat="1" ht="14.1" customHeight="1" x14ac:dyDescent="0.25">
      <c r="A21" s="5" t="s">
        <v>210</v>
      </c>
      <c r="B21" s="8" t="s">
        <v>172</v>
      </c>
      <c r="C21" s="5" t="s">
        <v>9</v>
      </c>
      <c r="D21" s="3">
        <v>1</v>
      </c>
      <c r="E21" s="3"/>
      <c r="F21" s="3"/>
      <c r="G21" s="3">
        <v>10</v>
      </c>
      <c r="H21" s="3">
        <f>D21*G21</f>
        <v>10</v>
      </c>
      <c r="I21" s="97"/>
      <c r="J21" s="3">
        <f t="shared" si="2"/>
        <v>0</v>
      </c>
      <c r="K21" s="3">
        <v>456</v>
      </c>
      <c r="L21" s="3">
        <f t="shared" si="1"/>
        <v>456</v>
      </c>
      <c r="M21" s="18"/>
      <c r="N21" s="58"/>
      <c r="O21" s="55"/>
      <c r="P21" s="56"/>
    </row>
    <row r="22" spans="1:16" s="9" customFormat="1" ht="14.25" x14ac:dyDescent="0.25">
      <c r="A22" s="68"/>
      <c r="B22" s="65" t="s">
        <v>46</v>
      </c>
      <c r="C22" s="68"/>
      <c r="D22" s="70"/>
      <c r="E22" s="70"/>
      <c r="F22" s="70"/>
      <c r="G22" s="72"/>
      <c r="H22" s="70">
        <f>SUM(H14:H21)</f>
        <v>93</v>
      </c>
      <c r="I22" s="70">
        <f>SUM(I14:I21)</f>
        <v>0</v>
      </c>
      <c r="J22" s="70"/>
      <c r="K22" s="70"/>
      <c r="L22" s="70">
        <f>SUM(L14:L21)</f>
        <v>1422</v>
      </c>
      <c r="M22" s="23"/>
      <c r="N22" s="167"/>
      <c r="O22" s="42"/>
      <c r="P22" s="49"/>
    </row>
    <row r="23" spans="1:16" s="9" customFormat="1" ht="14.25" x14ac:dyDescent="0.25">
      <c r="A23" s="10"/>
      <c r="B23" s="30"/>
      <c r="C23" s="10"/>
      <c r="D23" s="11"/>
      <c r="E23" s="11"/>
      <c r="F23" s="11"/>
      <c r="G23" s="25"/>
      <c r="H23" s="11"/>
      <c r="I23" s="11"/>
      <c r="J23" s="11"/>
      <c r="K23" s="11"/>
      <c r="L23" s="11"/>
      <c r="M23" s="23"/>
      <c r="N23" s="167"/>
      <c r="O23" s="42"/>
      <c r="P23" s="49"/>
    </row>
    <row r="24" spans="1:16" s="9" customFormat="1" ht="14.25" x14ac:dyDescent="0.25">
      <c r="A24" s="68"/>
      <c r="B24" s="65" t="s">
        <v>50</v>
      </c>
      <c r="C24" s="68"/>
      <c r="D24" s="70"/>
      <c r="E24" s="70"/>
      <c r="F24" s="70"/>
      <c r="G24" s="72"/>
      <c r="H24" s="70"/>
      <c r="I24" s="70"/>
      <c r="J24" s="70"/>
      <c r="K24" s="70"/>
      <c r="L24" s="70"/>
      <c r="M24" s="23"/>
      <c r="N24" s="169"/>
      <c r="O24" s="42"/>
      <c r="P24" s="49"/>
    </row>
    <row r="25" spans="1:16" x14ac:dyDescent="0.25">
      <c r="A25" s="5" t="s">
        <v>93</v>
      </c>
      <c r="B25" s="8" t="s">
        <v>171</v>
      </c>
      <c r="C25" s="5" t="s">
        <v>10</v>
      </c>
      <c r="D25" s="3">
        <v>8</v>
      </c>
      <c r="E25" s="97"/>
      <c r="F25" s="3"/>
      <c r="G25" s="3"/>
      <c r="H25" s="3">
        <f>D25*G25</f>
        <v>0</v>
      </c>
      <c r="I25" s="97"/>
      <c r="J25" s="3">
        <f>F25+I25</f>
        <v>0</v>
      </c>
      <c r="K25" s="3">
        <v>1</v>
      </c>
      <c r="L25" s="3">
        <f>D25*K25</f>
        <v>8</v>
      </c>
      <c r="M25" s="35"/>
    </row>
    <row r="26" spans="1:16" x14ac:dyDescent="0.25">
      <c r="A26" s="5" t="s">
        <v>94</v>
      </c>
      <c r="B26" s="8" t="s">
        <v>153</v>
      </c>
      <c r="C26" s="5" t="s">
        <v>10</v>
      </c>
      <c r="D26" s="3">
        <v>2</v>
      </c>
      <c r="E26" s="97"/>
      <c r="F26" s="3"/>
      <c r="G26" s="3"/>
      <c r="H26" s="3">
        <f>D26*G26</f>
        <v>0</v>
      </c>
      <c r="I26" s="97"/>
      <c r="J26" s="3">
        <f>F26+I26</f>
        <v>0</v>
      </c>
      <c r="K26" s="3">
        <v>1</v>
      </c>
      <c r="L26" s="3">
        <f>D26*K26</f>
        <v>2</v>
      </c>
      <c r="M26" s="35"/>
    </row>
    <row r="27" spans="1:16" s="9" customFormat="1" ht="14.25" x14ac:dyDescent="0.25">
      <c r="A27" s="68"/>
      <c r="B27" s="65" t="s">
        <v>51</v>
      </c>
      <c r="C27" s="68"/>
      <c r="D27" s="70"/>
      <c r="E27" s="70"/>
      <c r="F27" s="70">
        <f>SUM(F25:F26)</f>
        <v>0</v>
      </c>
      <c r="G27" s="72"/>
      <c r="H27" s="70">
        <f>SUM(H25:H26)</f>
        <v>0</v>
      </c>
      <c r="I27" s="70">
        <f>SUM(I25:I26)</f>
        <v>0</v>
      </c>
      <c r="J27" s="70"/>
      <c r="K27" s="70"/>
      <c r="L27" s="70">
        <f>SUM(L25:L26)</f>
        <v>10</v>
      </c>
      <c r="M27" s="46"/>
      <c r="N27" s="167"/>
      <c r="O27" s="42"/>
      <c r="P27" s="49"/>
    </row>
    <row r="28" spans="1:16" s="9" customFormat="1" ht="14.25" x14ac:dyDescent="0.25">
      <c r="A28" s="10"/>
      <c r="B28" s="30"/>
      <c r="C28" s="10"/>
      <c r="D28" s="11"/>
      <c r="E28" s="11"/>
      <c r="F28" s="11"/>
      <c r="G28" s="25"/>
      <c r="H28" s="11"/>
      <c r="I28" s="11"/>
      <c r="J28" s="11"/>
      <c r="K28" s="11"/>
      <c r="L28" s="11"/>
      <c r="M28" s="46"/>
      <c r="N28" s="167"/>
      <c r="O28" s="42"/>
      <c r="P28" s="49"/>
    </row>
    <row r="29" spans="1:16" s="9" customFormat="1" ht="14.25" x14ac:dyDescent="0.25">
      <c r="A29" s="68"/>
      <c r="B29" s="65" t="s">
        <v>47</v>
      </c>
      <c r="C29" s="68"/>
      <c r="D29" s="70"/>
      <c r="E29" s="70"/>
      <c r="F29" s="70"/>
      <c r="G29" s="72"/>
      <c r="H29" s="70"/>
      <c r="I29" s="70"/>
      <c r="J29" s="70"/>
      <c r="K29" s="70"/>
      <c r="L29" s="70"/>
      <c r="M29" s="23"/>
      <c r="N29" s="169"/>
      <c r="O29" s="42"/>
      <c r="P29" s="49"/>
    </row>
    <row r="30" spans="1:16" x14ac:dyDescent="0.25">
      <c r="A30" s="5" t="s">
        <v>24</v>
      </c>
      <c r="B30" s="8" t="s">
        <v>66</v>
      </c>
      <c r="C30" s="5" t="s">
        <v>19</v>
      </c>
      <c r="D30" s="3">
        <v>30</v>
      </c>
      <c r="E30" s="97"/>
      <c r="F30" s="3">
        <f t="shared" ref="F30:F39" si="4">D30*E30</f>
        <v>0</v>
      </c>
      <c r="G30" s="3"/>
      <c r="H30" s="3"/>
      <c r="I30" s="97"/>
      <c r="J30" s="3">
        <f>F30+I30</f>
        <v>0</v>
      </c>
      <c r="K30" s="3"/>
      <c r="L30" s="3"/>
      <c r="M30" s="36"/>
    </row>
    <row r="31" spans="1:16" x14ac:dyDescent="0.25">
      <c r="A31" s="5" t="s">
        <v>49</v>
      </c>
      <c r="B31" s="8" t="s">
        <v>67</v>
      </c>
      <c r="C31" s="5" t="s">
        <v>28</v>
      </c>
      <c r="D31" s="3">
        <v>4</v>
      </c>
      <c r="E31" s="97"/>
      <c r="F31" s="3">
        <f t="shared" si="4"/>
        <v>0</v>
      </c>
      <c r="G31" s="3"/>
      <c r="H31" s="3"/>
      <c r="I31" s="97"/>
      <c r="J31" s="3">
        <f t="shared" ref="J31:J39" si="5">F31+I31</f>
        <v>0</v>
      </c>
      <c r="K31" s="3"/>
      <c r="L31" s="3"/>
      <c r="M31" s="36"/>
    </row>
    <row r="32" spans="1:16" ht="24" x14ac:dyDescent="0.25">
      <c r="A32" s="5" t="s">
        <v>54</v>
      </c>
      <c r="B32" s="8" t="s">
        <v>263</v>
      </c>
      <c r="C32" s="5" t="s">
        <v>28</v>
      </c>
      <c r="D32" s="3">
        <v>4</v>
      </c>
      <c r="E32" s="97"/>
      <c r="F32" s="3">
        <f t="shared" si="4"/>
        <v>0</v>
      </c>
      <c r="G32" s="3"/>
      <c r="H32" s="3"/>
      <c r="I32" s="97"/>
      <c r="J32" s="3">
        <f t="shared" si="5"/>
        <v>0</v>
      </c>
      <c r="K32" s="3"/>
      <c r="L32" s="3"/>
      <c r="M32" s="36"/>
    </row>
    <row r="33" spans="1:17" ht="28.35" customHeight="1" x14ac:dyDescent="0.25">
      <c r="A33" s="5" t="s">
        <v>55</v>
      </c>
      <c r="B33" s="8" t="s">
        <v>173</v>
      </c>
      <c r="C33" s="5" t="s">
        <v>28</v>
      </c>
      <c r="D33" s="3">
        <v>3</v>
      </c>
      <c r="E33" s="97"/>
      <c r="F33" s="3">
        <f t="shared" si="4"/>
        <v>0</v>
      </c>
      <c r="G33" s="3"/>
      <c r="H33" s="3"/>
      <c r="I33" s="97"/>
      <c r="J33" s="3">
        <f t="shared" si="5"/>
        <v>0</v>
      </c>
      <c r="K33" s="3"/>
      <c r="L33" s="3"/>
      <c r="M33" s="36"/>
    </row>
    <row r="34" spans="1:17" ht="28.35" customHeight="1" x14ac:dyDescent="0.25">
      <c r="A34" s="5" t="s">
        <v>56</v>
      </c>
      <c r="B34" s="8" t="s">
        <v>57</v>
      </c>
      <c r="C34" s="5" t="s">
        <v>28</v>
      </c>
      <c r="D34" s="3">
        <v>2</v>
      </c>
      <c r="E34" s="97"/>
      <c r="F34" s="3">
        <f t="shared" si="4"/>
        <v>0</v>
      </c>
      <c r="G34" s="3"/>
      <c r="H34" s="3"/>
      <c r="I34" s="97"/>
      <c r="J34" s="3">
        <f t="shared" si="5"/>
        <v>0</v>
      </c>
      <c r="K34" s="3"/>
      <c r="L34" s="3"/>
      <c r="M34" s="36"/>
    </row>
    <row r="35" spans="1:17" ht="29.1" customHeight="1" x14ac:dyDescent="0.25">
      <c r="A35" s="5" t="s">
        <v>58</v>
      </c>
      <c r="B35" s="8" t="s">
        <v>174</v>
      </c>
      <c r="C35" s="5" t="s">
        <v>28</v>
      </c>
      <c r="D35" s="3">
        <v>3</v>
      </c>
      <c r="E35" s="97"/>
      <c r="F35" s="3">
        <f t="shared" si="4"/>
        <v>0</v>
      </c>
      <c r="G35" s="3"/>
      <c r="H35" s="3"/>
      <c r="I35" s="97"/>
      <c r="J35" s="3">
        <f t="shared" si="5"/>
        <v>0</v>
      </c>
      <c r="K35" s="3"/>
      <c r="L35" s="3"/>
      <c r="M35" s="36"/>
    </row>
    <row r="36" spans="1:17" x14ac:dyDescent="0.25">
      <c r="A36" s="5" t="s">
        <v>61</v>
      </c>
      <c r="B36" s="8" t="s">
        <v>59</v>
      </c>
      <c r="C36" s="5" t="s">
        <v>28</v>
      </c>
      <c r="D36" s="3">
        <v>2</v>
      </c>
      <c r="E36" s="97"/>
      <c r="F36" s="3">
        <f t="shared" si="4"/>
        <v>0</v>
      </c>
      <c r="G36" s="3"/>
      <c r="H36" s="3"/>
      <c r="I36" s="97"/>
      <c r="J36" s="3">
        <f t="shared" si="5"/>
        <v>0</v>
      </c>
      <c r="K36" s="3"/>
      <c r="L36" s="3"/>
      <c r="M36" s="36"/>
    </row>
    <row r="37" spans="1:17" x14ac:dyDescent="0.25">
      <c r="A37" s="5" t="s">
        <v>62</v>
      </c>
      <c r="B37" s="8" t="s">
        <v>60</v>
      </c>
      <c r="C37" s="5" t="s">
        <v>28</v>
      </c>
      <c r="D37" s="3">
        <v>2</v>
      </c>
      <c r="E37" s="97"/>
      <c r="F37" s="3">
        <f t="shared" si="4"/>
        <v>0</v>
      </c>
      <c r="G37" s="3"/>
      <c r="H37" s="3"/>
      <c r="I37" s="97"/>
      <c r="J37" s="3">
        <f t="shared" si="5"/>
        <v>0</v>
      </c>
      <c r="K37" s="3"/>
      <c r="L37" s="3"/>
      <c r="M37" s="36"/>
    </row>
    <row r="38" spans="1:17" x14ac:dyDescent="0.25">
      <c r="A38" s="5" t="s">
        <v>63</v>
      </c>
      <c r="B38" s="8" t="s">
        <v>18</v>
      </c>
      <c r="C38" s="5" t="s">
        <v>19</v>
      </c>
      <c r="D38" s="3">
        <v>60</v>
      </c>
      <c r="E38" s="97"/>
      <c r="F38" s="3">
        <f t="shared" si="4"/>
        <v>0</v>
      </c>
      <c r="G38" s="3"/>
      <c r="H38" s="3"/>
      <c r="I38" s="97"/>
      <c r="J38" s="3">
        <f t="shared" si="5"/>
        <v>0</v>
      </c>
      <c r="K38" s="3"/>
      <c r="L38" s="3"/>
      <c r="M38" s="36"/>
    </row>
    <row r="39" spans="1:17" x14ac:dyDescent="0.25">
      <c r="A39" s="5" t="s">
        <v>65</v>
      </c>
      <c r="B39" s="8" t="s">
        <v>64</v>
      </c>
      <c r="C39" s="5" t="s">
        <v>28</v>
      </c>
      <c r="D39" s="3">
        <v>4</v>
      </c>
      <c r="E39" s="97"/>
      <c r="F39" s="3">
        <f t="shared" si="4"/>
        <v>0</v>
      </c>
      <c r="G39" s="3"/>
      <c r="H39" s="3"/>
      <c r="I39" s="97"/>
      <c r="J39" s="3">
        <f t="shared" si="5"/>
        <v>0</v>
      </c>
      <c r="K39" s="3"/>
      <c r="L39" s="3"/>
      <c r="M39" s="36"/>
    </row>
    <row r="40" spans="1:17" s="9" customFormat="1" ht="14.25" x14ac:dyDescent="0.25">
      <c r="A40" s="68"/>
      <c r="B40" s="65" t="s">
        <v>48</v>
      </c>
      <c r="C40" s="68" t="s">
        <v>12</v>
      </c>
      <c r="D40" s="70"/>
      <c r="E40" s="70"/>
      <c r="F40" s="70">
        <f>SUM(F30:F39)</f>
        <v>0</v>
      </c>
      <c r="G40" s="72"/>
      <c r="H40" s="70"/>
      <c r="I40" s="70">
        <f>SUM(I30:I39)</f>
        <v>0</v>
      </c>
      <c r="J40" s="70"/>
      <c r="K40" s="70"/>
      <c r="L40" s="70"/>
      <c r="M40" s="23"/>
      <c r="N40" s="167"/>
      <c r="O40" s="42"/>
      <c r="P40" s="49"/>
    </row>
    <row r="41" spans="1:17" s="9" customFormat="1" ht="14.25" x14ac:dyDescent="0.25">
      <c r="A41" s="10"/>
      <c r="B41" s="30"/>
      <c r="C41" s="10"/>
      <c r="D41" s="11"/>
      <c r="E41" s="11"/>
      <c r="F41" s="11"/>
      <c r="G41" s="25"/>
      <c r="H41" s="11"/>
      <c r="I41" s="11"/>
      <c r="J41" s="11"/>
      <c r="K41" s="11"/>
      <c r="L41" s="11"/>
      <c r="M41" s="23"/>
      <c r="N41" s="169"/>
      <c r="O41" s="42"/>
      <c r="P41" s="49"/>
    </row>
    <row r="42" spans="1:17" s="9" customFormat="1" ht="14.25" x14ac:dyDescent="0.25">
      <c r="A42" s="68"/>
      <c r="B42" s="65" t="s">
        <v>68</v>
      </c>
      <c r="C42" s="68"/>
      <c r="D42" s="70"/>
      <c r="E42" s="70"/>
      <c r="F42" s="70"/>
      <c r="G42" s="72"/>
      <c r="H42" s="70"/>
      <c r="I42" s="70"/>
      <c r="J42" s="70"/>
      <c r="K42" s="70"/>
      <c r="L42" s="70"/>
      <c r="M42" s="23"/>
      <c r="N42" s="169"/>
      <c r="O42" s="42"/>
      <c r="P42" s="49"/>
    </row>
    <row r="43" spans="1:17" ht="46.35" customHeight="1" x14ac:dyDescent="0.25">
      <c r="A43" s="5" t="s">
        <v>70</v>
      </c>
      <c r="B43" s="8" t="s">
        <v>175</v>
      </c>
      <c r="C43" s="5" t="s">
        <v>28</v>
      </c>
      <c r="D43" s="3">
        <v>6</v>
      </c>
      <c r="E43" s="97"/>
      <c r="F43" s="3">
        <f>D43*E43</f>
        <v>0</v>
      </c>
      <c r="G43" s="3"/>
      <c r="H43" s="3"/>
      <c r="I43" s="97"/>
      <c r="J43" s="3">
        <f t="shared" ref="J43" si="6">F43+I43</f>
        <v>0</v>
      </c>
      <c r="K43" s="3"/>
      <c r="L43" s="3"/>
      <c r="M43" s="36"/>
    </row>
    <row r="44" spans="1:17" s="9" customFormat="1" ht="14.25" x14ac:dyDescent="0.25">
      <c r="A44" s="68"/>
      <c r="B44" s="65" t="s">
        <v>69</v>
      </c>
      <c r="C44" s="68" t="s">
        <v>12</v>
      </c>
      <c r="D44" s="70"/>
      <c r="E44" s="70"/>
      <c r="F44" s="70">
        <f>SUM(F43:F43)</f>
        <v>0</v>
      </c>
      <c r="G44" s="72"/>
      <c r="H44" s="70"/>
      <c r="I44" s="70">
        <f>SUM(I43:I43)</f>
        <v>0</v>
      </c>
      <c r="J44" s="70"/>
      <c r="K44" s="70"/>
      <c r="L44" s="70"/>
      <c r="M44" s="23"/>
      <c r="N44" s="167"/>
      <c r="O44" s="42"/>
      <c r="P44" s="49"/>
    </row>
    <row r="45" spans="1:17" s="9" customFormat="1" ht="14.25" x14ac:dyDescent="0.25">
      <c r="A45" s="10"/>
      <c r="B45" s="30"/>
      <c r="C45" s="10"/>
      <c r="D45" s="11"/>
      <c r="E45" s="11"/>
      <c r="F45" s="11"/>
      <c r="G45" s="25"/>
      <c r="H45" s="11"/>
      <c r="I45" s="11"/>
      <c r="J45" s="11"/>
      <c r="K45" s="11"/>
      <c r="L45" s="11"/>
      <c r="M45" s="23"/>
      <c r="N45" s="169"/>
      <c r="O45" s="42"/>
      <c r="P45" s="49"/>
    </row>
    <row r="46" spans="1:17" s="15" customFormat="1" ht="15.95" customHeight="1" x14ac:dyDescent="0.25">
      <c r="A46" s="73"/>
      <c r="B46" s="65" t="s">
        <v>151</v>
      </c>
      <c r="C46" s="73"/>
      <c r="D46" s="72"/>
      <c r="E46" s="72"/>
      <c r="F46" s="72"/>
      <c r="G46" s="72"/>
      <c r="H46" s="72"/>
      <c r="I46" s="72"/>
      <c r="J46" s="72"/>
      <c r="K46" s="72"/>
      <c r="L46" s="72"/>
      <c r="M46" s="26"/>
      <c r="N46" s="168"/>
      <c r="O46" s="43"/>
      <c r="P46" s="50"/>
    </row>
    <row r="47" spans="1:17" x14ac:dyDescent="0.25">
      <c r="A47" s="5" t="s">
        <v>149</v>
      </c>
      <c r="B47" s="8" t="s">
        <v>293</v>
      </c>
      <c r="C47" s="5" t="s">
        <v>9</v>
      </c>
      <c r="D47" s="3">
        <v>1</v>
      </c>
      <c r="E47" s="97"/>
      <c r="F47" s="3">
        <f>D47*E47</f>
        <v>0</v>
      </c>
      <c r="G47" s="20">
        <v>12</v>
      </c>
      <c r="H47" s="3">
        <f t="shared" ref="H47" si="7">D47*G47</f>
        <v>12</v>
      </c>
      <c r="I47" s="97"/>
      <c r="J47" s="3">
        <f t="shared" ref="J47:J49" si="8">F47+I47</f>
        <v>0</v>
      </c>
      <c r="K47" s="3">
        <v>320</v>
      </c>
      <c r="L47" s="3">
        <f>D47*K47</f>
        <v>320</v>
      </c>
      <c r="M47" s="36"/>
      <c r="P47" s="57"/>
      <c r="Q47" s="58"/>
    </row>
    <row r="48" spans="1:17" x14ac:dyDescent="0.25">
      <c r="A48" s="5" t="s">
        <v>150</v>
      </c>
      <c r="B48" s="8" t="s">
        <v>177</v>
      </c>
      <c r="C48" s="5" t="s">
        <v>9</v>
      </c>
      <c r="D48" s="3">
        <v>1</v>
      </c>
      <c r="E48" s="97"/>
      <c r="F48" s="3">
        <f>D48*E48</f>
        <v>0</v>
      </c>
      <c r="G48" s="20">
        <v>15</v>
      </c>
      <c r="H48" s="3">
        <f t="shared" ref="H48" si="9">D48*G48</f>
        <v>15</v>
      </c>
      <c r="I48" s="97"/>
      <c r="J48" s="3">
        <f t="shared" si="8"/>
        <v>0</v>
      </c>
      <c r="K48" s="3">
        <v>456</v>
      </c>
      <c r="L48" s="3">
        <f>D48*K48</f>
        <v>456</v>
      </c>
      <c r="M48" s="36"/>
      <c r="P48" s="41"/>
      <c r="Q48" s="48"/>
    </row>
    <row r="49" spans="1:59" ht="15.95" customHeight="1" x14ac:dyDescent="0.25">
      <c r="A49" s="5" t="s">
        <v>178</v>
      </c>
      <c r="B49" s="8" t="s">
        <v>176</v>
      </c>
      <c r="C49" s="5" t="s">
        <v>30</v>
      </c>
      <c r="D49" s="3">
        <v>1</v>
      </c>
      <c r="E49" s="97"/>
      <c r="F49" s="3">
        <f>D49*E49</f>
        <v>0</v>
      </c>
      <c r="G49" s="3"/>
      <c r="H49" s="3"/>
      <c r="I49" s="97"/>
      <c r="J49" s="3">
        <f t="shared" si="8"/>
        <v>0</v>
      </c>
      <c r="K49" s="3">
        <v>0</v>
      </c>
      <c r="L49" s="3">
        <f>D49*K49</f>
        <v>0</v>
      </c>
      <c r="M49" s="36"/>
      <c r="P49" s="41"/>
      <c r="Q49" s="48"/>
    </row>
    <row r="50" spans="1:59" s="15" customFormat="1" ht="15.95" customHeight="1" x14ac:dyDescent="0.25">
      <c r="A50" s="73"/>
      <c r="B50" s="65" t="s">
        <v>152</v>
      </c>
      <c r="C50" s="68" t="s">
        <v>12</v>
      </c>
      <c r="D50" s="72"/>
      <c r="E50" s="72"/>
      <c r="F50" s="78">
        <f>SUM(F47:F49)</f>
        <v>0</v>
      </c>
      <c r="G50" s="72"/>
      <c r="H50" s="70">
        <f>SUM(H47:H49)</f>
        <v>27</v>
      </c>
      <c r="I50" s="70">
        <f>SUM(I47:I49)</f>
        <v>0</v>
      </c>
      <c r="J50" s="70"/>
      <c r="K50" s="70"/>
      <c r="L50" s="70">
        <f>SUM(L47:L49)</f>
        <v>776</v>
      </c>
      <c r="M50" s="26"/>
      <c r="N50" s="167"/>
      <c r="P50" s="43"/>
      <c r="Q50" s="50"/>
    </row>
    <row r="51" spans="1:59" s="15" customFormat="1" ht="15.95" customHeight="1" x14ac:dyDescent="0.25">
      <c r="A51" s="24"/>
      <c r="B51" s="30"/>
      <c r="C51" s="10"/>
      <c r="D51" s="25"/>
      <c r="E51" s="25"/>
      <c r="F51" s="45"/>
      <c r="G51" s="25"/>
      <c r="H51" s="11"/>
      <c r="I51" s="11"/>
      <c r="J51" s="11"/>
      <c r="K51" s="11"/>
      <c r="L51" s="11"/>
      <c r="M51" s="26"/>
      <c r="N51" s="167"/>
      <c r="P51" s="43"/>
      <c r="Q51" s="50"/>
    </row>
    <row r="52" spans="1:59" s="15" customFormat="1" ht="15.95" customHeight="1" x14ac:dyDescent="0.25">
      <c r="A52" s="73"/>
      <c r="B52" s="65" t="s">
        <v>179</v>
      </c>
      <c r="C52" s="73"/>
      <c r="D52" s="72"/>
      <c r="E52" s="72"/>
      <c r="F52" s="72"/>
      <c r="G52" s="72"/>
      <c r="H52" s="72"/>
      <c r="I52" s="72"/>
      <c r="J52" s="72"/>
      <c r="K52" s="72"/>
      <c r="L52" s="72"/>
      <c r="M52" s="26"/>
      <c r="N52" s="168"/>
      <c r="P52" s="43"/>
      <c r="Q52" s="50"/>
    </row>
    <row r="53" spans="1:59" x14ac:dyDescent="0.25">
      <c r="A53" s="5" t="s">
        <v>154</v>
      </c>
      <c r="B53" s="8" t="s">
        <v>290</v>
      </c>
      <c r="C53" s="5" t="s">
        <v>9</v>
      </c>
      <c r="D53" s="3">
        <v>2</v>
      </c>
      <c r="E53" s="97"/>
      <c r="F53" s="3">
        <f>D53*E53</f>
        <v>0</v>
      </c>
      <c r="G53" s="20">
        <v>8</v>
      </c>
      <c r="H53" s="3">
        <f t="shared" ref="H53" si="10">D53*G53</f>
        <v>16</v>
      </c>
      <c r="I53" s="97"/>
      <c r="J53" s="3">
        <f t="shared" ref="J53" si="11">F53+I53</f>
        <v>0</v>
      </c>
      <c r="K53" s="3">
        <v>27</v>
      </c>
      <c r="L53" s="3">
        <f>D53*K53</f>
        <v>54</v>
      </c>
      <c r="M53" s="36"/>
      <c r="P53" s="59"/>
      <c r="Q53" s="58"/>
    </row>
    <row r="54" spans="1:59" s="12" customFormat="1" ht="15.95" customHeight="1" x14ac:dyDescent="0.25">
      <c r="A54" s="68"/>
      <c r="B54" s="65" t="s">
        <v>140</v>
      </c>
      <c r="C54" s="68"/>
      <c r="D54" s="70"/>
      <c r="E54" s="70"/>
      <c r="F54" s="70">
        <f>SUM(F53:F53)</f>
        <v>0</v>
      </c>
      <c r="G54" s="72"/>
      <c r="H54" s="70">
        <f>SUM(H53:H53)</f>
        <v>16</v>
      </c>
      <c r="I54" s="70">
        <f>SUM(I53:I53)</f>
        <v>0</v>
      </c>
      <c r="J54" s="70"/>
      <c r="K54" s="70"/>
      <c r="L54" s="70">
        <f>SUM(L53:L53)</f>
        <v>54</v>
      </c>
      <c r="M54" s="23"/>
      <c r="N54" s="167"/>
      <c r="P54" s="42"/>
      <c r="Q54" s="4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</row>
    <row r="55" spans="1:59" s="12" customFormat="1" ht="15.95" customHeight="1" x14ac:dyDescent="0.25">
      <c r="A55" s="10"/>
      <c r="B55" s="30"/>
      <c r="C55" s="10"/>
      <c r="D55" s="11"/>
      <c r="E55" s="11"/>
      <c r="F55" s="11"/>
      <c r="G55" s="25"/>
      <c r="H55" s="11"/>
      <c r="I55" s="11"/>
      <c r="J55" s="11"/>
      <c r="K55" s="11"/>
      <c r="L55" s="11"/>
      <c r="M55" s="23"/>
      <c r="N55" s="167"/>
      <c r="P55" s="42"/>
      <c r="Q55" s="4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</row>
    <row r="56" spans="1:59" s="12" customFormat="1" ht="15.95" customHeight="1" x14ac:dyDescent="0.25">
      <c r="A56" s="68"/>
      <c r="B56" s="65" t="s">
        <v>34</v>
      </c>
      <c r="C56" s="68"/>
      <c r="D56" s="70"/>
      <c r="E56" s="70"/>
      <c r="F56" s="70"/>
      <c r="G56" s="72"/>
      <c r="H56" s="70"/>
      <c r="I56" s="70"/>
      <c r="J56" s="70"/>
      <c r="K56" s="70"/>
      <c r="L56" s="70"/>
      <c r="M56" s="23"/>
      <c r="N56" s="169"/>
      <c r="P56" s="42"/>
      <c r="Q56" s="4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</row>
    <row r="57" spans="1:59" ht="30.4" customHeight="1" x14ac:dyDescent="0.25">
      <c r="A57" s="5" t="s">
        <v>52</v>
      </c>
      <c r="B57" s="8" t="s">
        <v>271</v>
      </c>
      <c r="C57" s="5" t="s">
        <v>9</v>
      </c>
      <c r="D57" s="3">
        <v>1</v>
      </c>
      <c r="E57" s="97"/>
      <c r="F57" s="3">
        <f t="shared" ref="F57:F62" si="12">D57*E57</f>
        <v>0</v>
      </c>
      <c r="G57" s="20">
        <v>15</v>
      </c>
      <c r="H57" s="3">
        <f t="shared" ref="H57:H62" si="13">D57*G57</f>
        <v>15</v>
      </c>
      <c r="I57" s="97"/>
      <c r="J57" s="3">
        <f t="shared" ref="J57:J87" si="14">F57+I57</f>
        <v>0</v>
      </c>
      <c r="K57" s="3">
        <v>400</v>
      </c>
      <c r="L57" s="3">
        <f t="shared" ref="L57:L62" si="15">D57*K57</f>
        <v>400</v>
      </c>
      <c r="M57" s="36"/>
      <c r="P57" s="41"/>
      <c r="Q57" s="48"/>
    </row>
    <row r="58" spans="1:59" x14ac:dyDescent="0.25">
      <c r="A58" s="5" t="s">
        <v>148</v>
      </c>
      <c r="B58" s="8" t="s">
        <v>269</v>
      </c>
      <c r="C58" s="5" t="s">
        <v>9</v>
      </c>
      <c r="D58" s="3">
        <v>4</v>
      </c>
      <c r="E58" s="97"/>
      <c r="F58" s="3">
        <f t="shared" si="12"/>
        <v>0</v>
      </c>
      <c r="G58" s="20">
        <v>1</v>
      </c>
      <c r="H58" s="3">
        <f t="shared" si="13"/>
        <v>4</v>
      </c>
      <c r="I58" s="97"/>
      <c r="J58" s="3">
        <f t="shared" si="14"/>
        <v>0</v>
      </c>
      <c r="K58" s="3">
        <v>6</v>
      </c>
      <c r="L58" s="3">
        <f t="shared" si="15"/>
        <v>24</v>
      </c>
      <c r="M58" s="36"/>
      <c r="P58" s="41"/>
      <c r="Q58" s="48"/>
    </row>
    <row r="59" spans="1:59" x14ac:dyDescent="0.25">
      <c r="A59" s="5" t="s">
        <v>156</v>
      </c>
      <c r="B59" s="8" t="s">
        <v>211</v>
      </c>
      <c r="C59" s="5" t="s">
        <v>9</v>
      </c>
      <c r="D59" s="3">
        <v>2</v>
      </c>
      <c r="E59" s="97"/>
      <c r="F59" s="3">
        <f t="shared" si="12"/>
        <v>0</v>
      </c>
      <c r="G59" s="20">
        <v>1.5</v>
      </c>
      <c r="H59" s="3">
        <f t="shared" si="13"/>
        <v>3</v>
      </c>
      <c r="I59" s="97"/>
      <c r="J59" s="3">
        <f t="shared" si="14"/>
        <v>0</v>
      </c>
      <c r="K59" s="3">
        <v>8</v>
      </c>
      <c r="L59" s="3">
        <f t="shared" si="15"/>
        <v>16</v>
      </c>
      <c r="M59" s="36"/>
      <c r="P59" s="41"/>
      <c r="Q59" s="48"/>
    </row>
    <row r="60" spans="1:59" x14ac:dyDescent="0.25">
      <c r="A60" s="5" t="s">
        <v>260</v>
      </c>
      <c r="B60" s="8" t="s">
        <v>270</v>
      </c>
      <c r="C60" s="5" t="s">
        <v>9</v>
      </c>
      <c r="D60" s="3">
        <v>4</v>
      </c>
      <c r="E60" s="97"/>
      <c r="F60" s="3">
        <f t="shared" si="12"/>
        <v>0</v>
      </c>
      <c r="G60" s="20">
        <v>1</v>
      </c>
      <c r="H60" s="3">
        <f t="shared" si="13"/>
        <v>4</v>
      </c>
      <c r="I60" s="97"/>
      <c r="J60" s="3">
        <f t="shared" si="14"/>
        <v>0</v>
      </c>
      <c r="K60" s="3">
        <v>6</v>
      </c>
      <c r="L60" s="3">
        <f t="shared" si="15"/>
        <v>24</v>
      </c>
      <c r="M60" s="16"/>
      <c r="P60" s="41"/>
      <c r="Q60" s="48"/>
    </row>
    <row r="61" spans="1:59" x14ac:dyDescent="0.25">
      <c r="A61" s="5" t="s">
        <v>267</v>
      </c>
      <c r="B61" s="8" t="s">
        <v>268</v>
      </c>
      <c r="C61" s="5" t="s">
        <v>9</v>
      </c>
      <c r="D61" s="3">
        <v>4</v>
      </c>
      <c r="E61" s="97"/>
      <c r="F61" s="3">
        <f t="shared" si="12"/>
        <v>0</v>
      </c>
      <c r="G61" s="20">
        <v>1</v>
      </c>
      <c r="H61" s="3">
        <f t="shared" si="13"/>
        <v>4</v>
      </c>
      <c r="I61" s="97"/>
      <c r="J61" s="3">
        <f t="shared" ref="J61" si="16">F61+I61</f>
        <v>0</v>
      </c>
      <c r="K61" s="3">
        <v>6</v>
      </c>
      <c r="L61" s="3">
        <f t="shared" si="15"/>
        <v>24</v>
      </c>
      <c r="M61" s="16"/>
      <c r="P61" s="41"/>
      <c r="Q61" s="48"/>
    </row>
    <row r="62" spans="1:59" x14ac:dyDescent="0.25">
      <c r="A62" s="5" t="s">
        <v>53</v>
      </c>
      <c r="B62" s="8" t="s">
        <v>272</v>
      </c>
      <c r="C62" s="5" t="s">
        <v>9</v>
      </c>
      <c r="D62" s="3">
        <v>1</v>
      </c>
      <c r="E62" s="97"/>
      <c r="F62" s="3">
        <f t="shared" si="12"/>
        <v>0</v>
      </c>
      <c r="G62" s="20">
        <v>8</v>
      </c>
      <c r="H62" s="3">
        <f t="shared" si="13"/>
        <v>8</v>
      </c>
      <c r="I62" s="97"/>
      <c r="J62" s="3">
        <f t="shared" si="14"/>
        <v>0</v>
      </c>
      <c r="K62" s="3">
        <v>9.6</v>
      </c>
      <c r="L62" s="3">
        <f t="shared" si="15"/>
        <v>9.6</v>
      </c>
      <c r="M62" s="16"/>
    </row>
    <row r="63" spans="1:59" x14ac:dyDescent="0.25">
      <c r="A63" s="5"/>
      <c r="B63" s="8"/>
      <c r="C63" s="5"/>
      <c r="D63" s="3"/>
      <c r="E63" s="3"/>
      <c r="F63" s="3"/>
      <c r="G63" s="20"/>
      <c r="H63" s="3"/>
      <c r="I63" s="3"/>
      <c r="J63" s="3">
        <f t="shared" si="14"/>
        <v>0</v>
      </c>
      <c r="K63" s="3"/>
      <c r="L63" s="3"/>
      <c r="M63" s="16"/>
    </row>
    <row r="64" spans="1:59" ht="15.95" customHeight="1" x14ac:dyDescent="0.25">
      <c r="A64" s="5" t="s">
        <v>208</v>
      </c>
      <c r="B64" s="8" t="s">
        <v>209</v>
      </c>
      <c r="C64" s="5" t="s">
        <v>9</v>
      </c>
      <c r="D64" s="3">
        <v>1</v>
      </c>
      <c r="E64" s="97"/>
      <c r="F64" s="3">
        <f>D64*E64</f>
        <v>0</v>
      </c>
      <c r="G64" s="20">
        <v>3</v>
      </c>
      <c r="H64" s="3">
        <f t="shared" ref="H64" si="17">D64*G64</f>
        <v>3</v>
      </c>
      <c r="I64" s="97"/>
      <c r="J64" s="3">
        <f t="shared" si="14"/>
        <v>0</v>
      </c>
      <c r="K64" s="3">
        <v>25</v>
      </c>
      <c r="L64" s="3">
        <f>D64*K64</f>
        <v>25</v>
      </c>
      <c r="M64" s="16"/>
    </row>
    <row r="65" spans="1:13" ht="15.95" customHeight="1" x14ac:dyDescent="0.25">
      <c r="A65" s="5" t="s">
        <v>183</v>
      </c>
      <c r="B65" s="8" t="s">
        <v>186</v>
      </c>
      <c r="C65" s="5" t="s">
        <v>9</v>
      </c>
      <c r="D65" s="3">
        <v>1</v>
      </c>
      <c r="E65" s="97"/>
      <c r="F65" s="3">
        <f t="shared" ref="F65:F67" si="18">D65*E65</f>
        <v>0</v>
      </c>
      <c r="G65" s="20">
        <v>2.5</v>
      </c>
      <c r="H65" s="3">
        <f t="shared" ref="H65" si="19">D65*G65</f>
        <v>2.5</v>
      </c>
      <c r="I65" s="97"/>
      <c r="J65" s="3">
        <f t="shared" si="14"/>
        <v>0</v>
      </c>
      <c r="K65" s="3">
        <v>25</v>
      </c>
      <c r="L65" s="3">
        <f>D65*K65</f>
        <v>25</v>
      </c>
      <c r="M65" s="16"/>
    </row>
    <row r="66" spans="1:13" ht="15.95" customHeight="1" x14ac:dyDescent="0.25">
      <c r="A66" s="5"/>
      <c r="B66" s="8"/>
      <c r="C66" s="5"/>
      <c r="D66" s="3"/>
      <c r="E66" s="3"/>
      <c r="F66" s="3"/>
      <c r="G66" s="20"/>
      <c r="H66" s="3"/>
      <c r="I66" s="3"/>
      <c r="J66" s="3">
        <f t="shared" si="14"/>
        <v>0</v>
      </c>
      <c r="K66" s="3"/>
      <c r="L66" s="3"/>
      <c r="M66" s="16"/>
    </row>
    <row r="67" spans="1:13" ht="15.95" customHeight="1" x14ac:dyDescent="0.25">
      <c r="A67" s="5" t="s">
        <v>200</v>
      </c>
      <c r="B67" s="8" t="s">
        <v>182</v>
      </c>
      <c r="C67" s="5" t="s">
        <v>9</v>
      </c>
      <c r="D67" s="3">
        <v>2</v>
      </c>
      <c r="E67" s="97"/>
      <c r="F67" s="3">
        <f t="shared" si="18"/>
        <v>0</v>
      </c>
      <c r="G67" s="20">
        <v>1.5</v>
      </c>
      <c r="H67" s="3">
        <f>D67*G67</f>
        <v>3</v>
      </c>
      <c r="I67" s="97"/>
      <c r="J67" s="3">
        <f t="shared" si="14"/>
        <v>0</v>
      </c>
      <c r="K67" s="3">
        <v>6</v>
      </c>
      <c r="L67" s="3">
        <f>D67*K67</f>
        <v>12</v>
      </c>
      <c r="M67" s="16"/>
    </row>
    <row r="68" spans="1:13" ht="15.95" customHeight="1" x14ac:dyDescent="0.25">
      <c r="A68" s="5" t="s">
        <v>201</v>
      </c>
      <c r="B68" s="8" t="s">
        <v>184</v>
      </c>
      <c r="C68" s="5" t="s">
        <v>9</v>
      </c>
      <c r="D68" s="3">
        <v>2</v>
      </c>
      <c r="E68" s="97"/>
      <c r="F68" s="3">
        <f t="shared" ref="F68" si="20">D68*E68</f>
        <v>0</v>
      </c>
      <c r="G68" s="20">
        <v>1.5</v>
      </c>
      <c r="H68" s="3">
        <f>D68*G68</f>
        <v>3</v>
      </c>
      <c r="I68" s="97"/>
      <c r="J68" s="3">
        <f t="shared" si="14"/>
        <v>0</v>
      </c>
      <c r="K68" s="3">
        <v>6</v>
      </c>
      <c r="L68" s="3">
        <f>D68*K68</f>
        <v>12</v>
      </c>
      <c r="M68" s="16"/>
    </row>
    <row r="69" spans="1:13" ht="15.95" customHeight="1" x14ac:dyDescent="0.25">
      <c r="A69" s="5" t="s">
        <v>202</v>
      </c>
      <c r="B69" s="8" t="s">
        <v>180</v>
      </c>
      <c r="C69" s="5" t="s">
        <v>9</v>
      </c>
      <c r="D69" s="29">
        <v>2</v>
      </c>
      <c r="E69" s="97"/>
      <c r="F69" s="3">
        <f t="shared" ref="F69" si="21">D69*E69</f>
        <v>0</v>
      </c>
      <c r="G69" s="20">
        <v>1.5</v>
      </c>
      <c r="H69" s="3">
        <f>D69*G69</f>
        <v>3</v>
      </c>
      <c r="I69" s="97"/>
      <c r="J69" s="3">
        <f t="shared" si="14"/>
        <v>0</v>
      </c>
      <c r="K69" s="3">
        <v>6</v>
      </c>
      <c r="L69" s="3">
        <f>D69*K69</f>
        <v>12</v>
      </c>
      <c r="M69" s="16"/>
    </row>
    <row r="70" spans="1:13" x14ac:dyDescent="0.25">
      <c r="A70" s="5"/>
      <c r="B70" s="8"/>
      <c r="C70" s="5"/>
      <c r="D70" s="3"/>
      <c r="E70" s="3"/>
      <c r="F70" s="3"/>
      <c r="G70" s="20"/>
      <c r="H70" s="3"/>
      <c r="I70" s="3"/>
      <c r="J70" s="3">
        <f t="shared" si="14"/>
        <v>0</v>
      </c>
      <c r="K70" s="3"/>
      <c r="L70" s="3"/>
      <c r="M70" s="16"/>
    </row>
    <row r="71" spans="1:13" x14ac:dyDescent="0.25">
      <c r="A71" s="5" t="s">
        <v>99</v>
      </c>
      <c r="B71" s="8" t="s">
        <v>273</v>
      </c>
      <c r="C71" s="5" t="s">
        <v>9</v>
      </c>
      <c r="D71" s="3">
        <v>2</v>
      </c>
      <c r="E71" s="98"/>
      <c r="F71" s="3">
        <f t="shared" ref="F71" si="22">D71*E71</f>
        <v>0</v>
      </c>
      <c r="G71" s="20">
        <v>2</v>
      </c>
      <c r="H71" s="3">
        <f>D71*G71</f>
        <v>4</v>
      </c>
      <c r="I71" s="97"/>
      <c r="J71" s="3">
        <f t="shared" si="14"/>
        <v>0</v>
      </c>
      <c r="K71" s="3">
        <v>5</v>
      </c>
      <c r="L71" s="3">
        <f>D71*K71</f>
        <v>10</v>
      </c>
      <c r="M71" s="16"/>
    </row>
    <row r="72" spans="1:13" ht="15.95" customHeight="1" x14ac:dyDescent="0.25">
      <c r="A72" s="5" t="s">
        <v>181</v>
      </c>
      <c r="B72" s="8" t="s">
        <v>274</v>
      </c>
      <c r="C72" s="5" t="s">
        <v>9</v>
      </c>
      <c r="D72" s="3">
        <v>7</v>
      </c>
      <c r="E72" s="98"/>
      <c r="F72" s="3">
        <f t="shared" ref="F72" si="23">D72*E72</f>
        <v>0</v>
      </c>
      <c r="G72" s="20">
        <v>1.8</v>
      </c>
      <c r="H72" s="3">
        <f>D72*G72</f>
        <v>12.6</v>
      </c>
      <c r="I72" s="97"/>
      <c r="J72" s="3">
        <f t="shared" si="14"/>
        <v>0</v>
      </c>
      <c r="K72" s="3">
        <v>6</v>
      </c>
      <c r="L72" s="3">
        <f>D72*K72</f>
        <v>42</v>
      </c>
      <c r="M72" s="16"/>
    </row>
    <row r="73" spans="1:13" ht="15.95" customHeight="1" x14ac:dyDescent="0.25">
      <c r="A73" s="5"/>
      <c r="B73" s="8"/>
      <c r="C73" s="5"/>
      <c r="D73" s="3"/>
      <c r="E73" s="29"/>
      <c r="F73" s="3"/>
      <c r="G73" s="20"/>
      <c r="H73" s="3"/>
      <c r="I73" s="3"/>
      <c r="J73" s="3">
        <f t="shared" si="14"/>
        <v>0</v>
      </c>
      <c r="K73" s="3"/>
      <c r="L73" s="3"/>
      <c r="M73" s="16"/>
    </row>
    <row r="74" spans="1:13" ht="15.95" customHeight="1" x14ac:dyDescent="0.25">
      <c r="A74" s="5" t="s">
        <v>71</v>
      </c>
      <c r="B74" s="8" t="s">
        <v>185</v>
      </c>
      <c r="C74" s="5" t="s">
        <v>9</v>
      </c>
      <c r="D74" s="3">
        <v>5</v>
      </c>
      <c r="E74" s="98"/>
      <c r="F74" s="3">
        <f t="shared" ref="F74:F76" si="24">D74*E74</f>
        <v>0</v>
      </c>
      <c r="G74" s="20">
        <v>1</v>
      </c>
      <c r="H74" s="3">
        <f>D74*G74</f>
        <v>5</v>
      </c>
      <c r="I74" s="97"/>
      <c r="J74" s="3">
        <f t="shared" si="14"/>
        <v>0</v>
      </c>
      <c r="K74" s="3">
        <v>0.25</v>
      </c>
      <c r="L74" s="3">
        <f t="shared" ref="L74:L76" si="25">D74*K74</f>
        <v>1.25</v>
      </c>
      <c r="M74" s="16"/>
    </row>
    <row r="75" spans="1:13" ht="15.95" customHeight="1" x14ac:dyDescent="0.25">
      <c r="A75" s="5" t="s">
        <v>160</v>
      </c>
      <c r="B75" s="8" t="s">
        <v>159</v>
      </c>
      <c r="C75" s="5" t="s">
        <v>9</v>
      </c>
      <c r="D75" s="3">
        <v>5</v>
      </c>
      <c r="E75" s="98"/>
      <c r="F75" s="3">
        <f t="shared" si="24"/>
        <v>0</v>
      </c>
      <c r="G75" s="20">
        <v>1</v>
      </c>
      <c r="H75" s="3">
        <f>D75*G75</f>
        <v>5</v>
      </c>
      <c r="I75" s="97"/>
      <c r="J75" s="3">
        <f t="shared" si="14"/>
        <v>0</v>
      </c>
      <c r="K75" s="3">
        <v>0.25</v>
      </c>
      <c r="L75" s="3">
        <f t="shared" si="25"/>
        <v>1.25</v>
      </c>
      <c r="M75" s="16"/>
    </row>
    <row r="76" spans="1:13" ht="15.95" customHeight="1" x14ac:dyDescent="0.25">
      <c r="A76" s="5" t="s">
        <v>97</v>
      </c>
      <c r="B76" s="8" t="s">
        <v>108</v>
      </c>
      <c r="C76" s="5" t="s">
        <v>9</v>
      </c>
      <c r="D76" s="3">
        <v>5</v>
      </c>
      <c r="E76" s="98"/>
      <c r="F76" s="3">
        <f t="shared" si="24"/>
        <v>0</v>
      </c>
      <c r="G76" s="20">
        <v>1</v>
      </c>
      <c r="H76" s="3">
        <f>D76*G76</f>
        <v>5</v>
      </c>
      <c r="I76" s="97"/>
      <c r="J76" s="3">
        <f t="shared" si="14"/>
        <v>0</v>
      </c>
      <c r="K76" s="3">
        <v>0.25</v>
      </c>
      <c r="L76" s="3">
        <f t="shared" si="25"/>
        <v>1.25</v>
      </c>
      <c r="M76" s="16"/>
    </row>
    <row r="77" spans="1:13" x14ac:dyDescent="0.25">
      <c r="A77" s="5"/>
      <c r="B77" s="8"/>
      <c r="C77" s="5"/>
      <c r="D77" s="3"/>
      <c r="E77" s="29"/>
      <c r="F77" s="3"/>
      <c r="G77" s="20"/>
      <c r="H77" s="3"/>
      <c r="I77" s="3"/>
      <c r="J77" s="3">
        <f t="shared" si="14"/>
        <v>0</v>
      </c>
      <c r="K77" s="3"/>
      <c r="L77" s="3"/>
      <c r="M77" s="16"/>
    </row>
    <row r="78" spans="1:13" ht="21.75" customHeight="1" x14ac:dyDescent="0.25">
      <c r="A78" s="5" t="s">
        <v>72</v>
      </c>
      <c r="B78" s="8" t="s">
        <v>275</v>
      </c>
      <c r="C78" s="5" t="s">
        <v>9</v>
      </c>
      <c r="D78" s="3">
        <v>3</v>
      </c>
      <c r="E78" s="98"/>
      <c r="F78" s="3">
        <f t="shared" ref="F78:F80" si="26">D78*E78</f>
        <v>0</v>
      </c>
      <c r="G78" s="20">
        <v>1</v>
      </c>
      <c r="H78" s="3">
        <f>D78*G78</f>
        <v>3</v>
      </c>
      <c r="I78" s="97"/>
      <c r="J78" s="3">
        <f t="shared" si="14"/>
        <v>0</v>
      </c>
      <c r="K78" s="3">
        <v>0.25</v>
      </c>
      <c r="L78" s="3">
        <f t="shared" ref="L78:L80" si="27">D78*K78</f>
        <v>0.75</v>
      </c>
      <c r="M78" s="16"/>
    </row>
    <row r="79" spans="1:13" ht="15.95" customHeight="1" x14ac:dyDescent="0.25">
      <c r="A79" s="5" t="s">
        <v>73</v>
      </c>
      <c r="B79" s="8" t="s">
        <v>111</v>
      </c>
      <c r="C79" s="5" t="s">
        <v>9</v>
      </c>
      <c r="D79" s="3"/>
      <c r="E79" s="29"/>
      <c r="F79" s="3"/>
      <c r="G79" s="20">
        <v>0</v>
      </c>
      <c r="H79" s="3">
        <f>D79*G79</f>
        <v>0</v>
      </c>
      <c r="I79" s="3"/>
      <c r="J79" s="3">
        <f t="shared" si="14"/>
        <v>0</v>
      </c>
      <c r="K79" s="3">
        <v>0.25</v>
      </c>
      <c r="L79" s="3">
        <f t="shared" si="27"/>
        <v>0</v>
      </c>
      <c r="M79" s="16"/>
    </row>
    <row r="80" spans="1:13" ht="15.95" customHeight="1" x14ac:dyDescent="0.25">
      <c r="A80" s="5" t="s">
        <v>98</v>
      </c>
      <c r="B80" s="8" t="s">
        <v>107</v>
      </c>
      <c r="C80" s="5" t="s">
        <v>9</v>
      </c>
      <c r="D80" s="3">
        <v>3</v>
      </c>
      <c r="E80" s="98"/>
      <c r="F80" s="3">
        <f t="shared" si="26"/>
        <v>0</v>
      </c>
      <c r="G80" s="20">
        <v>1</v>
      </c>
      <c r="H80" s="3">
        <f>D80*G80</f>
        <v>3</v>
      </c>
      <c r="I80" s="97"/>
      <c r="J80" s="3">
        <f t="shared" si="14"/>
        <v>0</v>
      </c>
      <c r="K80" s="3">
        <v>0.25</v>
      </c>
      <c r="L80" s="3">
        <f t="shared" si="27"/>
        <v>0.75</v>
      </c>
      <c r="M80" s="16"/>
    </row>
    <row r="81" spans="1:59" ht="30" customHeight="1" x14ac:dyDescent="0.25">
      <c r="A81" s="5" t="s">
        <v>142</v>
      </c>
      <c r="B81" s="8" t="s">
        <v>141</v>
      </c>
      <c r="C81" s="5" t="s">
        <v>9</v>
      </c>
      <c r="D81" s="3">
        <v>4</v>
      </c>
      <c r="E81" s="98"/>
      <c r="F81" s="3">
        <f t="shared" ref="F81" si="28">D81*E81</f>
        <v>0</v>
      </c>
      <c r="G81" s="20">
        <v>1</v>
      </c>
      <c r="H81" s="3">
        <f>D81*G81</f>
        <v>4</v>
      </c>
      <c r="I81" s="97"/>
      <c r="J81" s="3">
        <f t="shared" si="14"/>
        <v>0</v>
      </c>
      <c r="K81" s="3">
        <v>0.25</v>
      </c>
      <c r="L81" s="3">
        <f t="shared" ref="L81" si="29">D81*K81</f>
        <v>1</v>
      </c>
      <c r="M81" s="16"/>
    </row>
    <row r="82" spans="1:59" ht="30" customHeight="1" x14ac:dyDescent="0.25">
      <c r="A82" s="5" t="s">
        <v>143</v>
      </c>
      <c r="B82" s="8" t="s">
        <v>144</v>
      </c>
      <c r="C82" s="5" t="s">
        <v>9</v>
      </c>
      <c r="D82" s="3">
        <v>4</v>
      </c>
      <c r="E82" s="98"/>
      <c r="F82" s="3">
        <f t="shared" ref="F82" si="30">D82*E82</f>
        <v>0</v>
      </c>
      <c r="G82" s="20">
        <v>1</v>
      </c>
      <c r="H82" s="3">
        <f>D82*G82</f>
        <v>4</v>
      </c>
      <c r="I82" s="97"/>
      <c r="J82" s="3">
        <f t="shared" si="14"/>
        <v>0</v>
      </c>
      <c r="K82" s="3">
        <v>0.25</v>
      </c>
      <c r="L82" s="3">
        <f t="shared" ref="L82" si="31">D82*K82</f>
        <v>1</v>
      </c>
      <c r="M82" s="16"/>
    </row>
    <row r="83" spans="1:59" ht="15.95" customHeight="1" x14ac:dyDescent="0.25">
      <c r="A83" s="6" t="s">
        <v>1</v>
      </c>
      <c r="B83" s="13"/>
      <c r="C83" s="5"/>
      <c r="D83" s="39"/>
      <c r="E83" s="138"/>
      <c r="F83" s="39"/>
      <c r="G83" s="39"/>
      <c r="H83" s="39"/>
      <c r="I83" s="39"/>
      <c r="J83" s="3">
        <f t="shared" si="14"/>
        <v>0</v>
      </c>
      <c r="K83" s="39"/>
      <c r="L83" s="39"/>
      <c r="M83" s="16"/>
    </row>
    <row r="84" spans="1:59" ht="15.95" customHeight="1" x14ac:dyDescent="0.25">
      <c r="A84" s="5" t="s">
        <v>74</v>
      </c>
      <c r="B84" s="8" t="s">
        <v>109</v>
      </c>
      <c r="C84" s="5" t="s">
        <v>9</v>
      </c>
      <c r="D84" s="3">
        <v>4</v>
      </c>
      <c r="E84" s="98"/>
      <c r="F84" s="3">
        <f t="shared" ref="F84" si="32">D84*E84</f>
        <v>0</v>
      </c>
      <c r="G84" s="20">
        <v>0.5</v>
      </c>
      <c r="H84" s="3">
        <f t="shared" ref="H84:H87" si="33">D84*G84</f>
        <v>2</v>
      </c>
      <c r="I84" s="97"/>
      <c r="J84" s="3">
        <f t="shared" si="14"/>
        <v>0</v>
      </c>
      <c r="K84" s="3">
        <v>0.25</v>
      </c>
      <c r="L84" s="3">
        <f t="shared" ref="L84" si="34">D84*K84</f>
        <v>1</v>
      </c>
      <c r="M84" s="16"/>
    </row>
    <row r="85" spans="1:59" ht="15.95" customHeight="1" x14ac:dyDescent="0.25">
      <c r="A85" s="5" t="s">
        <v>75</v>
      </c>
      <c r="B85" s="8" t="s">
        <v>276</v>
      </c>
      <c r="C85" s="5" t="s">
        <v>9</v>
      </c>
      <c r="D85" s="3">
        <v>1</v>
      </c>
      <c r="E85" s="98"/>
      <c r="F85" s="3">
        <f t="shared" ref="F85:F86" si="35">D85*E85</f>
        <v>0</v>
      </c>
      <c r="G85" s="20">
        <v>0.5</v>
      </c>
      <c r="H85" s="3">
        <f t="shared" si="33"/>
        <v>0.5</v>
      </c>
      <c r="I85" s="97"/>
      <c r="J85" s="3">
        <f t="shared" si="14"/>
        <v>0</v>
      </c>
      <c r="K85" s="3">
        <v>2</v>
      </c>
      <c r="L85" s="3">
        <f t="shared" ref="L85:L86" si="36">D85*K85</f>
        <v>2</v>
      </c>
      <c r="M85" s="16"/>
    </row>
    <row r="86" spans="1:59" ht="15.95" customHeight="1" x14ac:dyDescent="0.25">
      <c r="A86" s="5" t="s">
        <v>76</v>
      </c>
      <c r="B86" s="8" t="s">
        <v>110</v>
      </c>
      <c r="C86" s="5" t="s">
        <v>9</v>
      </c>
      <c r="D86" s="3">
        <v>2</v>
      </c>
      <c r="E86" s="98"/>
      <c r="F86" s="3">
        <f t="shared" si="35"/>
        <v>0</v>
      </c>
      <c r="G86" s="20">
        <v>0.5</v>
      </c>
      <c r="H86" s="3">
        <f t="shared" si="33"/>
        <v>1</v>
      </c>
      <c r="I86" s="97"/>
      <c r="J86" s="3">
        <f t="shared" si="14"/>
        <v>0</v>
      </c>
      <c r="K86" s="3">
        <v>0.5</v>
      </c>
      <c r="L86" s="3">
        <f t="shared" si="36"/>
        <v>1</v>
      </c>
      <c r="M86" s="16"/>
    </row>
    <row r="87" spans="1:59" ht="15.95" customHeight="1" x14ac:dyDescent="0.25">
      <c r="A87" s="5" t="s">
        <v>161</v>
      </c>
      <c r="B87" s="8" t="s">
        <v>162</v>
      </c>
      <c r="C87" s="5" t="s">
        <v>9</v>
      </c>
      <c r="D87" s="3">
        <v>1</v>
      </c>
      <c r="E87" s="98"/>
      <c r="F87" s="3">
        <f t="shared" ref="F87" si="37">D87*E87</f>
        <v>0</v>
      </c>
      <c r="G87" s="20">
        <v>0.5</v>
      </c>
      <c r="H87" s="3">
        <f t="shared" si="33"/>
        <v>0.5</v>
      </c>
      <c r="I87" s="97"/>
      <c r="J87" s="3">
        <f t="shared" si="14"/>
        <v>0</v>
      </c>
      <c r="K87" s="3">
        <v>0.25</v>
      </c>
      <c r="L87" s="3">
        <f t="shared" ref="L87" si="38">D87*K87</f>
        <v>0.25</v>
      </c>
      <c r="M87" s="16"/>
    </row>
    <row r="88" spans="1:59" s="12" customFormat="1" ht="15.95" customHeight="1" x14ac:dyDescent="0.25">
      <c r="A88" s="68"/>
      <c r="B88" s="65" t="s">
        <v>35</v>
      </c>
      <c r="C88" s="68"/>
      <c r="D88" s="70"/>
      <c r="E88" s="78"/>
      <c r="F88" s="70">
        <f>SUM(F57:F87)</f>
        <v>0</v>
      </c>
      <c r="G88" s="79"/>
      <c r="H88" s="70">
        <f>SUM(H57:H87)</f>
        <v>102.1</v>
      </c>
      <c r="I88" s="70">
        <f>SUM(I57:I87)</f>
        <v>0</v>
      </c>
      <c r="J88" s="70"/>
      <c r="K88" s="70"/>
      <c r="L88" s="70">
        <f>SUM(L57:L87)</f>
        <v>647.1</v>
      </c>
      <c r="M88" s="23"/>
      <c r="N88" s="167"/>
      <c r="O88" s="42"/>
      <c r="P88" s="4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</row>
    <row r="89" spans="1:59" s="9" customFormat="1" ht="15.95" customHeight="1" x14ac:dyDescent="0.25">
      <c r="A89" s="10"/>
      <c r="B89" s="30"/>
      <c r="C89" s="10"/>
      <c r="D89" s="11"/>
      <c r="E89" s="45"/>
      <c r="F89" s="11"/>
      <c r="G89" s="61"/>
      <c r="H89" s="11"/>
      <c r="I89" s="11"/>
      <c r="J89" s="11"/>
      <c r="K89" s="11"/>
      <c r="L89" s="11"/>
      <c r="M89" s="23"/>
      <c r="N89" s="169"/>
      <c r="O89" s="42"/>
      <c r="P89" s="49"/>
    </row>
    <row r="90" spans="1:59" s="12" customFormat="1" ht="15.95" customHeight="1" x14ac:dyDescent="0.25">
      <c r="A90" s="68"/>
      <c r="B90" s="65" t="s">
        <v>212</v>
      </c>
      <c r="C90" s="68"/>
      <c r="D90" s="70"/>
      <c r="E90" s="78"/>
      <c r="F90" s="70"/>
      <c r="G90" s="72"/>
      <c r="H90" s="70"/>
      <c r="I90" s="70"/>
      <c r="J90" s="70"/>
      <c r="K90" s="70"/>
      <c r="L90" s="70"/>
      <c r="M90" s="23"/>
      <c r="N90" s="169"/>
      <c r="O90" s="42"/>
      <c r="P90" s="4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</row>
    <row r="91" spans="1:59" s="12" customFormat="1" ht="15.95" customHeight="1" x14ac:dyDescent="0.25">
      <c r="A91" s="6"/>
      <c r="B91" s="8" t="s">
        <v>225</v>
      </c>
      <c r="C91" s="6"/>
      <c r="D91" s="2"/>
      <c r="E91" s="80"/>
      <c r="F91" s="2"/>
      <c r="G91" s="3"/>
      <c r="H91" s="2"/>
      <c r="I91" s="2"/>
      <c r="J91" s="2"/>
      <c r="K91" s="2"/>
      <c r="L91" s="2"/>
      <c r="M91" s="23"/>
      <c r="N91" s="169"/>
      <c r="O91" s="42"/>
      <c r="P91" s="4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</row>
    <row r="92" spans="1:59" s="12" customFormat="1" ht="15.95" customHeight="1" x14ac:dyDescent="0.25">
      <c r="A92" s="5" t="s">
        <v>203</v>
      </c>
      <c r="B92" s="8" t="s">
        <v>277</v>
      </c>
      <c r="C92" s="5" t="s">
        <v>26</v>
      </c>
      <c r="D92" s="3">
        <v>8</v>
      </c>
      <c r="E92" s="98"/>
      <c r="F92" s="3">
        <f t="shared" ref="F92:F93" si="39">D92*E92</f>
        <v>0</v>
      </c>
      <c r="G92" s="20">
        <v>-0.3</v>
      </c>
      <c r="H92" s="3">
        <f t="shared" ref="H92:H93" si="40">D92*G92</f>
        <v>-2.4</v>
      </c>
      <c r="I92" s="97"/>
      <c r="J92" s="2"/>
      <c r="K92" s="2"/>
      <c r="L92" s="2"/>
      <c r="M92" s="23"/>
      <c r="N92" s="169"/>
      <c r="O92" s="42"/>
      <c r="P92" s="4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</row>
    <row r="93" spans="1:59" s="12" customFormat="1" ht="15.95" customHeight="1" x14ac:dyDescent="0.25">
      <c r="A93" s="5" t="s">
        <v>204</v>
      </c>
      <c r="B93" s="8" t="s">
        <v>278</v>
      </c>
      <c r="C93" s="5" t="s">
        <v>9</v>
      </c>
      <c r="D93" s="3">
        <v>9</v>
      </c>
      <c r="E93" s="98"/>
      <c r="F93" s="3">
        <f t="shared" si="39"/>
        <v>0</v>
      </c>
      <c r="G93" s="20">
        <v>0.7</v>
      </c>
      <c r="H93" s="3">
        <f t="shared" si="40"/>
        <v>6.3</v>
      </c>
      <c r="I93" s="97"/>
      <c r="J93" s="2"/>
      <c r="K93" s="2"/>
      <c r="L93" s="2"/>
      <c r="M93" s="23"/>
      <c r="N93" s="169"/>
      <c r="O93" s="42"/>
      <c r="P93" s="4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</row>
    <row r="94" spans="1:59" s="12" customFormat="1" ht="15.95" customHeight="1" x14ac:dyDescent="0.25">
      <c r="A94" s="5" t="s">
        <v>281</v>
      </c>
      <c r="B94" s="8" t="s">
        <v>279</v>
      </c>
      <c r="C94" s="5" t="s">
        <v>26</v>
      </c>
      <c r="D94" s="3">
        <v>8</v>
      </c>
      <c r="E94" s="98"/>
      <c r="F94" s="3">
        <f>D94*E94</f>
        <v>0</v>
      </c>
      <c r="G94" s="20">
        <v>1.7</v>
      </c>
      <c r="H94" s="3">
        <f>D94*G94</f>
        <v>13.6</v>
      </c>
      <c r="I94" s="97"/>
      <c r="J94" s="3">
        <f t="shared" ref="J94:J95" si="41">F94+I94</f>
        <v>0</v>
      </c>
      <c r="K94" s="3"/>
      <c r="L94" s="3">
        <v>0.78</v>
      </c>
      <c r="M94" s="23"/>
      <c r="N94" s="169"/>
      <c r="O94" s="42"/>
      <c r="P94" s="4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</row>
    <row r="95" spans="1:59" s="12" customFormat="1" ht="15.95" customHeight="1" x14ac:dyDescent="0.25">
      <c r="A95" s="5" t="s">
        <v>282</v>
      </c>
      <c r="B95" s="8" t="s">
        <v>280</v>
      </c>
      <c r="C95" s="5" t="s">
        <v>9</v>
      </c>
      <c r="D95" s="3">
        <v>9</v>
      </c>
      <c r="E95" s="98"/>
      <c r="F95" s="3">
        <f>D95*E95</f>
        <v>0</v>
      </c>
      <c r="G95" s="3">
        <v>1.2</v>
      </c>
      <c r="H95" s="3">
        <f>D95*G95</f>
        <v>10.799999999999999</v>
      </c>
      <c r="I95" s="97"/>
      <c r="J95" s="3">
        <f t="shared" si="41"/>
        <v>0</v>
      </c>
      <c r="K95" s="3"/>
      <c r="L95" s="3">
        <v>0.2</v>
      </c>
      <c r="M95" s="23"/>
      <c r="N95" s="169"/>
      <c r="O95" s="42"/>
      <c r="P95" s="4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</row>
    <row r="96" spans="1:59" s="12" customFormat="1" ht="15.95" customHeight="1" x14ac:dyDescent="0.25">
      <c r="A96" s="68"/>
      <c r="B96" s="65" t="s">
        <v>258</v>
      </c>
      <c r="C96" s="68"/>
      <c r="D96" s="70"/>
      <c r="E96" s="78"/>
      <c r="F96" s="78">
        <f>SUM(F91:F95)</f>
        <v>0</v>
      </c>
      <c r="G96" s="72"/>
      <c r="H96" s="70">
        <f>SUM(H73:H95)</f>
        <v>163.4</v>
      </c>
      <c r="I96" s="70">
        <f>SUM(I91:I95)</f>
        <v>0</v>
      </c>
      <c r="J96" s="70"/>
      <c r="K96" s="70"/>
      <c r="L96" s="70">
        <f>SUM(L91:L95)</f>
        <v>0.98</v>
      </c>
      <c r="M96" s="23"/>
      <c r="N96" s="169"/>
      <c r="O96" s="42"/>
      <c r="P96" s="4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</row>
    <row r="97" spans="1:59" s="12" customFormat="1" ht="15.95" customHeight="1" x14ac:dyDescent="0.25">
      <c r="A97" s="24"/>
      <c r="B97" s="173"/>
      <c r="C97" s="24"/>
      <c r="D97" s="25"/>
      <c r="E97" s="53"/>
      <c r="F97" s="3"/>
      <c r="G97" s="25"/>
      <c r="H97" s="3"/>
      <c r="I97" s="3"/>
      <c r="J97" s="25"/>
      <c r="K97" s="25"/>
      <c r="L97" s="25"/>
      <c r="M97" s="23"/>
      <c r="N97" s="169"/>
      <c r="O97" s="42"/>
      <c r="P97" s="4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</row>
    <row r="98" spans="1:59" s="12" customFormat="1" ht="15.95" customHeight="1" x14ac:dyDescent="0.25">
      <c r="A98" s="68"/>
      <c r="B98" s="65" t="s">
        <v>213</v>
      </c>
      <c r="C98" s="68"/>
      <c r="D98" s="70"/>
      <c r="E98" s="78"/>
      <c r="F98" s="70"/>
      <c r="G98" s="72"/>
      <c r="H98" s="70"/>
      <c r="I98" s="70"/>
      <c r="J98" s="70"/>
      <c r="K98" s="70"/>
      <c r="L98" s="70"/>
      <c r="M98" s="23"/>
      <c r="N98" s="169"/>
      <c r="O98" s="42"/>
      <c r="P98" s="4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</row>
    <row r="99" spans="1:59" x14ac:dyDescent="0.25">
      <c r="A99" s="5"/>
      <c r="B99" s="8" t="s">
        <v>25</v>
      </c>
      <c r="C99" s="5"/>
      <c r="D99" s="3"/>
      <c r="E99" s="29"/>
      <c r="F99" s="3"/>
      <c r="G99" s="20"/>
      <c r="H99" s="3"/>
      <c r="I99" s="3"/>
      <c r="J99" s="3"/>
      <c r="K99" s="3"/>
      <c r="L99" s="3"/>
      <c r="M99" s="37"/>
      <c r="P99" s="60"/>
      <c r="Q99" s="58"/>
    </row>
    <row r="100" spans="1:59" x14ac:dyDescent="0.25">
      <c r="A100" s="5" t="s">
        <v>78</v>
      </c>
      <c r="B100" s="8" t="s">
        <v>187</v>
      </c>
      <c r="C100" s="5" t="s">
        <v>26</v>
      </c>
      <c r="D100" s="3">
        <v>18</v>
      </c>
      <c r="E100" s="98"/>
      <c r="F100" s="3">
        <f>D100*E100</f>
        <v>0</v>
      </c>
      <c r="G100" s="20">
        <v>2.2000000000000002</v>
      </c>
      <c r="H100" s="3">
        <v>20</v>
      </c>
      <c r="I100" s="97"/>
      <c r="J100" s="3">
        <f t="shared" ref="J100" si="42">F100+I100</f>
        <v>0</v>
      </c>
      <c r="K100" s="3">
        <v>5</v>
      </c>
      <c r="L100" s="3">
        <f t="shared" ref="L100" si="43">D100*K100</f>
        <v>90</v>
      </c>
      <c r="M100" s="16"/>
      <c r="P100" s="59"/>
    </row>
    <row r="101" spans="1:59" x14ac:dyDescent="0.25">
      <c r="A101" s="5"/>
      <c r="B101" s="8"/>
      <c r="C101" s="5"/>
      <c r="D101" s="3"/>
      <c r="E101" s="29"/>
      <c r="F101" s="3"/>
      <c r="G101" s="20"/>
      <c r="H101" s="20"/>
      <c r="I101" s="20"/>
      <c r="J101" s="3"/>
      <c r="K101" s="3"/>
      <c r="L101" s="3"/>
      <c r="M101" s="16"/>
      <c r="P101" s="60"/>
    </row>
    <row r="102" spans="1:59" x14ac:dyDescent="0.25">
      <c r="A102" s="5"/>
      <c r="B102" s="8" t="s">
        <v>100</v>
      </c>
      <c r="C102" s="5"/>
      <c r="D102" s="3"/>
      <c r="E102" s="29"/>
      <c r="F102" s="3"/>
      <c r="G102" s="20"/>
      <c r="H102" s="20"/>
      <c r="I102" s="20"/>
      <c r="J102" s="3"/>
      <c r="K102" s="3"/>
      <c r="L102" s="3"/>
      <c r="M102" s="16"/>
      <c r="P102" s="60"/>
    </row>
    <row r="103" spans="1:59" x14ac:dyDescent="0.25">
      <c r="A103" s="5" t="s">
        <v>79</v>
      </c>
      <c r="B103" s="8" t="s">
        <v>188</v>
      </c>
      <c r="C103" s="5" t="s">
        <v>9</v>
      </c>
      <c r="D103" s="3">
        <v>14</v>
      </c>
      <c r="E103" s="98"/>
      <c r="F103" s="3">
        <f>D103*E103</f>
        <v>0</v>
      </c>
      <c r="G103" s="20">
        <v>2.2000000000000002</v>
      </c>
      <c r="H103" s="3">
        <f>D103*G103</f>
        <v>30.800000000000004</v>
      </c>
      <c r="I103" s="97"/>
      <c r="J103" s="3">
        <f t="shared" ref="J103" si="44">F103+I103</f>
        <v>0</v>
      </c>
      <c r="K103" s="3">
        <v>2.5</v>
      </c>
      <c r="L103" s="3">
        <f>D103*K103</f>
        <v>35</v>
      </c>
      <c r="M103" s="16"/>
      <c r="P103" s="59"/>
    </row>
    <row r="104" spans="1:59" x14ac:dyDescent="0.25">
      <c r="A104" s="5"/>
      <c r="B104" s="8"/>
      <c r="C104" s="5"/>
      <c r="D104" s="3"/>
      <c r="E104" s="29"/>
      <c r="F104" s="3"/>
      <c r="G104" s="20"/>
      <c r="H104" s="3"/>
      <c r="I104" s="3"/>
      <c r="J104" s="3"/>
      <c r="K104" s="3"/>
      <c r="L104" s="3"/>
      <c r="M104" s="16"/>
      <c r="P104" s="60"/>
    </row>
    <row r="105" spans="1:59" x14ac:dyDescent="0.25">
      <c r="A105" s="5"/>
      <c r="B105" s="8" t="s">
        <v>102</v>
      </c>
      <c r="C105" s="5"/>
      <c r="D105" s="3"/>
      <c r="E105" s="29"/>
      <c r="F105" s="3"/>
      <c r="G105" s="20"/>
      <c r="H105" s="20"/>
      <c r="I105" s="3"/>
      <c r="J105" s="3"/>
      <c r="K105" s="3"/>
      <c r="L105" s="3"/>
      <c r="M105" s="16"/>
      <c r="P105" s="60"/>
    </row>
    <row r="106" spans="1:59" x14ac:dyDescent="0.25">
      <c r="A106" s="5" t="s">
        <v>101</v>
      </c>
      <c r="B106" s="8" t="s">
        <v>189</v>
      </c>
      <c r="C106" s="5" t="s">
        <v>9</v>
      </c>
      <c r="D106" s="3">
        <v>2</v>
      </c>
      <c r="E106" s="98"/>
      <c r="F106" s="3">
        <f>D106*E106</f>
        <v>0</v>
      </c>
      <c r="G106" s="20">
        <v>2.5</v>
      </c>
      <c r="H106" s="3">
        <f>D106*G106</f>
        <v>5</v>
      </c>
      <c r="I106" s="97"/>
      <c r="J106" s="3">
        <f t="shared" ref="J106" si="45">F106+I106</f>
        <v>0</v>
      </c>
      <c r="K106" s="3">
        <v>2</v>
      </c>
      <c r="L106" s="3">
        <f>D106*K106</f>
        <v>4</v>
      </c>
      <c r="M106" s="16"/>
      <c r="P106" s="59"/>
    </row>
    <row r="107" spans="1:59" x14ac:dyDescent="0.25">
      <c r="A107" s="5"/>
      <c r="B107" s="8"/>
      <c r="C107" s="5"/>
      <c r="D107" s="3"/>
      <c r="E107" s="29"/>
      <c r="F107" s="3"/>
      <c r="G107" s="20"/>
      <c r="H107" s="3"/>
      <c r="I107" s="3"/>
      <c r="J107" s="3"/>
      <c r="K107" s="3"/>
      <c r="L107" s="3"/>
      <c r="M107" s="16"/>
      <c r="P107" s="60"/>
    </row>
    <row r="108" spans="1:59" x14ac:dyDescent="0.25">
      <c r="A108" s="5"/>
      <c r="B108" s="8" t="s">
        <v>27</v>
      </c>
      <c r="C108" s="5"/>
      <c r="D108" s="3"/>
      <c r="E108" s="29"/>
      <c r="F108" s="3"/>
      <c r="G108" s="20"/>
      <c r="H108" s="20"/>
      <c r="I108" s="3"/>
      <c r="J108" s="3"/>
      <c r="K108" s="3"/>
      <c r="L108" s="3"/>
      <c r="M108" s="16"/>
      <c r="P108" s="60"/>
    </row>
    <row r="109" spans="1:59" x14ac:dyDescent="0.25">
      <c r="A109" s="5" t="s">
        <v>103</v>
      </c>
      <c r="B109" s="8" t="s">
        <v>228</v>
      </c>
      <c r="C109" s="5" t="s">
        <v>9</v>
      </c>
      <c r="D109" s="3">
        <v>2</v>
      </c>
      <c r="E109" s="98"/>
      <c r="F109" s="3">
        <f t="shared" ref="F109" si="46">D109*E109</f>
        <v>0</v>
      </c>
      <c r="G109" s="20">
        <v>3</v>
      </c>
      <c r="H109" s="3">
        <f t="shared" ref="H109" si="47">D109*G109</f>
        <v>6</v>
      </c>
      <c r="I109" s="97"/>
      <c r="J109" s="3">
        <f t="shared" ref="J109:J110" si="48">F109+I109</f>
        <v>0</v>
      </c>
      <c r="K109" s="3">
        <v>3</v>
      </c>
      <c r="L109" s="3">
        <f t="shared" ref="L109" si="49">D109*K109</f>
        <v>6</v>
      </c>
      <c r="M109" s="16"/>
      <c r="P109" s="60"/>
    </row>
    <row r="110" spans="1:59" x14ac:dyDescent="0.25">
      <c r="A110" s="5" t="s">
        <v>261</v>
      </c>
      <c r="B110" s="8" t="s">
        <v>190</v>
      </c>
      <c r="C110" s="5" t="s">
        <v>9</v>
      </c>
      <c r="D110" s="3">
        <v>3</v>
      </c>
      <c r="E110" s="98"/>
      <c r="F110" s="3">
        <f t="shared" ref="F110" si="50">D110*E110</f>
        <v>0</v>
      </c>
      <c r="G110" s="20">
        <v>3</v>
      </c>
      <c r="H110" s="3">
        <f t="shared" ref="H110" si="51">D110*G110</f>
        <v>9</v>
      </c>
      <c r="I110" s="97"/>
      <c r="J110" s="3">
        <f t="shared" si="48"/>
        <v>0</v>
      </c>
      <c r="K110" s="3">
        <v>3</v>
      </c>
      <c r="L110" s="3">
        <f t="shared" ref="L110" si="52">D110*K110</f>
        <v>9</v>
      </c>
      <c r="M110" s="16"/>
      <c r="P110" s="59"/>
    </row>
    <row r="111" spans="1:59" x14ac:dyDescent="0.25">
      <c r="A111" s="5"/>
      <c r="B111" s="8"/>
      <c r="C111" s="5"/>
      <c r="D111" s="3"/>
      <c r="E111" s="29"/>
      <c r="F111" s="3"/>
      <c r="G111" s="20"/>
      <c r="H111" s="3"/>
      <c r="I111" s="3"/>
      <c r="J111" s="3"/>
      <c r="K111" s="3"/>
      <c r="L111" s="3"/>
      <c r="M111" s="16"/>
      <c r="P111" s="60"/>
    </row>
    <row r="112" spans="1:59" ht="24" x14ac:dyDescent="0.25">
      <c r="A112" s="5" t="s">
        <v>95</v>
      </c>
      <c r="B112" s="8" t="s">
        <v>191</v>
      </c>
      <c r="C112" s="5" t="s">
        <v>9</v>
      </c>
      <c r="D112" s="3">
        <v>2</v>
      </c>
      <c r="E112" s="98"/>
      <c r="F112" s="3">
        <f>D112*E112</f>
        <v>0</v>
      </c>
      <c r="G112" s="20">
        <v>2.5</v>
      </c>
      <c r="H112" s="3">
        <f>D112*G112</f>
        <v>5</v>
      </c>
      <c r="I112" s="97"/>
      <c r="J112" s="3">
        <f t="shared" ref="J112" si="53">F112+I112</f>
        <v>0</v>
      </c>
      <c r="K112" s="3">
        <v>3</v>
      </c>
      <c r="L112" s="3">
        <f t="shared" ref="L112" si="54">D112*K112</f>
        <v>6</v>
      </c>
      <c r="M112" s="16"/>
      <c r="P112" s="60"/>
    </row>
    <row r="113" spans="1:59" x14ac:dyDescent="0.25">
      <c r="A113" s="5"/>
      <c r="B113" s="8"/>
      <c r="C113" s="5"/>
      <c r="D113" s="3"/>
      <c r="E113" s="29"/>
      <c r="F113" s="3"/>
      <c r="G113" s="20"/>
      <c r="H113" s="3"/>
      <c r="I113" s="3"/>
      <c r="J113" s="3"/>
      <c r="K113" s="3"/>
      <c r="L113" s="3"/>
      <c r="M113" s="16"/>
      <c r="P113" s="60"/>
    </row>
    <row r="114" spans="1:59" x14ac:dyDescent="0.25">
      <c r="A114" s="5"/>
      <c r="B114" s="8" t="s">
        <v>158</v>
      </c>
      <c r="C114" s="5"/>
      <c r="D114" s="3"/>
      <c r="E114" s="29"/>
      <c r="F114" s="3"/>
      <c r="G114" s="20"/>
      <c r="H114" s="20"/>
      <c r="I114" s="3"/>
      <c r="J114" s="3"/>
      <c r="K114" s="3"/>
      <c r="L114" s="3"/>
      <c r="M114" s="16"/>
      <c r="P114" s="60"/>
    </row>
    <row r="115" spans="1:59" x14ac:dyDescent="0.25">
      <c r="A115" s="5" t="s">
        <v>80</v>
      </c>
      <c r="B115" s="8" t="s">
        <v>194</v>
      </c>
      <c r="C115" s="5" t="s">
        <v>9</v>
      </c>
      <c r="D115" s="3">
        <v>2</v>
      </c>
      <c r="E115" s="98"/>
      <c r="F115" s="3">
        <f>D115*E115</f>
        <v>0</v>
      </c>
      <c r="G115" s="20">
        <v>1</v>
      </c>
      <c r="H115" s="3">
        <f t="shared" ref="H115" si="55">D115*G115</f>
        <v>2</v>
      </c>
      <c r="I115" s="97"/>
      <c r="J115" s="3">
        <f t="shared" ref="J115:J121" si="56">F115+I115</f>
        <v>0</v>
      </c>
      <c r="K115" s="3">
        <v>4</v>
      </c>
      <c r="L115" s="3">
        <f t="shared" ref="L115" si="57">D115*K115</f>
        <v>8</v>
      </c>
      <c r="M115" s="16"/>
      <c r="P115" s="60"/>
    </row>
    <row r="116" spans="1:59" x14ac:dyDescent="0.25">
      <c r="A116" s="5" t="s">
        <v>81</v>
      </c>
      <c r="B116" s="8" t="s">
        <v>193</v>
      </c>
      <c r="C116" s="5" t="s">
        <v>9</v>
      </c>
      <c r="D116" s="3">
        <v>2</v>
      </c>
      <c r="E116" s="98"/>
      <c r="F116" s="3">
        <f>D116*E116</f>
        <v>0</v>
      </c>
      <c r="G116" s="20">
        <v>1</v>
      </c>
      <c r="H116" s="3">
        <f t="shared" ref="H116" si="58">D116*G116</f>
        <v>2</v>
      </c>
      <c r="I116" s="97"/>
      <c r="J116" s="3">
        <f t="shared" si="56"/>
        <v>0</v>
      </c>
      <c r="K116" s="3">
        <v>4</v>
      </c>
      <c r="L116" s="3">
        <f t="shared" ref="L116" si="59">D116*K116</f>
        <v>8</v>
      </c>
      <c r="M116" s="16"/>
      <c r="P116" s="59"/>
    </row>
    <row r="117" spans="1:59" x14ac:dyDescent="0.25">
      <c r="A117" s="5" t="s">
        <v>82</v>
      </c>
      <c r="B117" s="8" t="s">
        <v>192</v>
      </c>
      <c r="C117" s="5" t="s">
        <v>9</v>
      </c>
      <c r="D117" s="3">
        <v>20</v>
      </c>
      <c r="E117" s="98"/>
      <c r="F117" s="3">
        <f>D117*E117</f>
        <v>0</v>
      </c>
      <c r="G117" s="20">
        <v>1.5</v>
      </c>
      <c r="H117" s="3">
        <f t="shared" ref="H117" si="60">D117*G117</f>
        <v>30</v>
      </c>
      <c r="I117" s="97"/>
      <c r="J117" s="3">
        <f t="shared" si="56"/>
        <v>0</v>
      </c>
      <c r="K117" s="3">
        <v>3</v>
      </c>
      <c r="L117" s="3">
        <f t="shared" ref="L117" si="61">D117*K117</f>
        <v>60</v>
      </c>
      <c r="M117" s="16"/>
      <c r="P117" s="59"/>
    </row>
    <row r="118" spans="1:59" x14ac:dyDescent="0.25">
      <c r="A118" s="5"/>
      <c r="B118" s="8"/>
      <c r="C118" s="5"/>
      <c r="D118" s="3"/>
      <c r="E118" s="29"/>
      <c r="F118" s="3"/>
      <c r="G118" s="20"/>
      <c r="H118" s="3"/>
      <c r="I118" s="3"/>
      <c r="J118" s="3"/>
      <c r="K118" s="3"/>
      <c r="L118" s="3"/>
      <c r="M118" s="16"/>
      <c r="P118" s="60"/>
    </row>
    <row r="119" spans="1:59" x14ac:dyDescent="0.25">
      <c r="A119" s="5" t="s">
        <v>96</v>
      </c>
      <c r="B119" s="8" t="s">
        <v>155</v>
      </c>
      <c r="C119" s="5" t="s">
        <v>9</v>
      </c>
      <c r="D119" s="3">
        <v>2</v>
      </c>
      <c r="E119" s="98"/>
      <c r="F119" s="3">
        <f>D119*E119</f>
        <v>0</v>
      </c>
      <c r="G119" s="20">
        <v>2</v>
      </c>
      <c r="H119" s="3">
        <f>D119*G119</f>
        <v>4</v>
      </c>
      <c r="I119" s="97"/>
      <c r="J119" s="3">
        <f t="shared" si="56"/>
        <v>0</v>
      </c>
      <c r="K119" s="3">
        <v>4</v>
      </c>
      <c r="L119" s="3">
        <f t="shared" ref="L119" si="62">D119*K119</f>
        <v>8</v>
      </c>
      <c r="M119" s="16"/>
      <c r="P119" s="59"/>
    </row>
    <row r="120" spans="1:59" x14ac:dyDescent="0.25">
      <c r="A120" s="5"/>
      <c r="B120" s="8"/>
      <c r="C120" s="5"/>
      <c r="D120" s="3"/>
      <c r="E120" s="29"/>
      <c r="F120" s="3"/>
      <c r="G120" s="20"/>
      <c r="H120" s="20"/>
      <c r="I120" s="3"/>
      <c r="J120" s="3"/>
      <c r="K120" s="3"/>
      <c r="L120" s="3"/>
      <c r="M120" s="16"/>
      <c r="P120" s="60"/>
    </row>
    <row r="121" spans="1:59" ht="36" x14ac:dyDescent="0.25">
      <c r="A121" s="5" t="s">
        <v>157</v>
      </c>
      <c r="B121" s="8" t="s">
        <v>146</v>
      </c>
      <c r="C121" s="5" t="s">
        <v>10</v>
      </c>
      <c r="D121" s="3">
        <v>10</v>
      </c>
      <c r="E121" s="98"/>
      <c r="F121" s="3">
        <f>D121*E121</f>
        <v>0</v>
      </c>
      <c r="G121" s="20">
        <v>0.5</v>
      </c>
      <c r="H121" s="3">
        <f>D121*G121</f>
        <v>5</v>
      </c>
      <c r="I121" s="97"/>
      <c r="J121" s="3">
        <f t="shared" si="56"/>
        <v>0</v>
      </c>
      <c r="K121" s="3">
        <v>1</v>
      </c>
      <c r="L121" s="3">
        <f>D121*K121</f>
        <v>10</v>
      </c>
      <c r="M121" s="16"/>
      <c r="P121" s="59"/>
    </row>
    <row r="122" spans="1:59" x14ac:dyDescent="0.25">
      <c r="A122" s="5"/>
      <c r="B122" s="8"/>
      <c r="C122" s="5"/>
      <c r="D122" s="38"/>
      <c r="E122" s="38"/>
      <c r="F122" s="38"/>
      <c r="G122" s="38"/>
      <c r="H122" s="38"/>
      <c r="I122" s="38"/>
      <c r="J122" s="38"/>
      <c r="K122" s="38"/>
      <c r="L122" s="38"/>
      <c r="M122" s="16"/>
      <c r="P122" s="60"/>
    </row>
    <row r="123" spans="1:59" x14ac:dyDescent="0.25">
      <c r="A123" s="68"/>
      <c r="B123" s="65" t="s">
        <v>36</v>
      </c>
      <c r="C123" s="68"/>
      <c r="D123" s="70"/>
      <c r="E123" s="78"/>
      <c r="F123" s="78">
        <f>SUM(F99:F122)</f>
        <v>0</v>
      </c>
      <c r="G123" s="72"/>
      <c r="H123" s="70">
        <f>SUM(H99:H122)</f>
        <v>118.80000000000001</v>
      </c>
      <c r="I123" s="70">
        <f>SUM(I99:I122)</f>
        <v>0</v>
      </c>
      <c r="J123" s="70"/>
      <c r="K123" s="70"/>
      <c r="L123" s="70">
        <f>SUM(L99:L122)</f>
        <v>244</v>
      </c>
      <c r="M123" s="16"/>
      <c r="P123" s="60"/>
    </row>
    <row r="124" spans="1:59" x14ac:dyDescent="0.25">
      <c r="A124" s="6"/>
      <c r="B124" s="13"/>
      <c r="C124" s="5"/>
      <c r="D124" s="39"/>
      <c r="E124" s="39"/>
      <c r="F124" s="39"/>
      <c r="G124" s="39"/>
      <c r="H124" s="39"/>
      <c r="I124" s="39"/>
      <c r="J124" s="39"/>
      <c r="K124" s="39"/>
      <c r="L124" s="39"/>
      <c r="M124" s="16"/>
      <c r="P124" s="49"/>
    </row>
    <row r="125" spans="1:59" x14ac:dyDescent="0.25">
      <c r="A125" s="68"/>
      <c r="B125" s="65" t="s">
        <v>37</v>
      </c>
      <c r="C125" s="68"/>
      <c r="D125" s="70"/>
      <c r="E125" s="78"/>
      <c r="F125" s="70"/>
      <c r="G125" s="72"/>
      <c r="H125" s="70"/>
      <c r="I125" s="70"/>
      <c r="J125" s="70"/>
      <c r="K125" s="70"/>
      <c r="L125" s="70"/>
      <c r="M125" s="16"/>
      <c r="P125" s="49"/>
    </row>
    <row r="126" spans="1:59" s="12" customFormat="1" ht="24" x14ac:dyDescent="0.25">
      <c r="A126" s="5" t="s">
        <v>83</v>
      </c>
      <c r="B126" s="8" t="s">
        <v>283</v>
      </c>
      <c r="C126" s="5" t="s">
        <v>84</v>
      </c>
      <c r="D126" s="29">
        <v>8</v>
      </c>
      <c r="E126" s="98"/>
      <c r="F126" s="3">
        <f t="shared" ref="F126" si="63">D126*E126</f>
        <v>0</v>
      </c>
      <c r="G126" s="3">
        <v>1</v>
      </c>
      <c r="H126" s="3">
        <f>D126*G126</f>
        <v>8</v>
      </c>
      <c r="I126" s="97"/>
      <c r="J126" s="3">
        <f t="shared" ref="J126:J132" si="64">F126+I126</f>
        <v>0</v>
      </c>
      <c r="K126" s="3">
        <v>0.5</v>
      </c>
      <c r="L126" s="3">
        <f t="shared" ref="L126" si="65">D126*K126</f>
        <v>4</v>
      </c>
      <c r="M126" s="23"/>
      <c r="N126" s="169"/>
      <c r="O126" s="42"/>
      <c r="P126" s="48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</row>
    <row r="127" spans="1:59" s="15" customFormat="1" ht="24" x14ac:dyDescent="0.25">
      <c r="A127" s="5" t="s">
        <v>163</v>
      </c>
      <c r="B127" s="8" t="s">
        <v>284</v>
      </c>
      <c r="C127" s="5" t="s">
        <v>84</v>
      </c>
      <c r="D127" s="3">
        <v>8</v>
      </c>
      <c r="E127" s="98"/>
      <c r="F127" s="3">
        <f t="shared" ref="F127" si="66">D127*E127</f>
        <v>0</v>
      </c>
      <c r="G127" s="3">
        <v>1.4</v>
      </c>
      <c r="H127" s="3">
        <f>D127*G127</f>
        <v>11.2</v>
      </c>
      <c r="I127" s="97"/>
      <c r="J127" s="3">
        <f t="shared" si="64"/>
        <v>0</v>
      </c>
      <c r="K127" s="3">
        <v>0.5</v>
      </c>
      <c r="L127" s="3">
        <f t="shared" ref="L127" si="67">D127*K127</f>
        <v>4</v>
      </c>
      <c r="M127" s="26"/>
      <c r="N127" s="168"/>
      <c r="O127" s="43"/>
      <c r="P127" s="48"/>
    </row>
    <row r="128" spans="1:59" s="15" customFormat="1" ht="24" x14ac:dyDescent="0.25">
      <c r="A128" s="5" t="s">
        <v>164</v>
      </c>
      <c r="B128" s="8" t="s">
        <v>285</v>
      </c>
      <c r="C128" s="5" t="s">
        <v>84</v>
      </c>
      <c r="D128" s="3">
        <v>2</v>
      </c>
      <c r="E128" s="98"/>
      <c r="F128" s="3">
        <f t="shared" ref="F128" si="68">D128*E128</f>
        <v>0</v>
      </c>
      <c r="G128" s="3">
        <v>1</v>
      </c>
      <c r="H128" s="3">
        <f>D128*G128</f>
        <v>2</v>
      </c>
      <c r="I128" s="97"/>
      <c r="J128" s="3">
        <f t="shared" si="64"/>
        <v>0</v>
      </c>
      <c r="K128" s="3">
        <v>0.5</v>
      </c>
      <c r="L128" s="3">
        <f t="shared" ref="L128" si="69">D128*K128</f>
        <v>1</v>
      </c>
      <c r="M128" s="26"/>
      <c r="N128" s="168"/>
      <c r="O128" s="43"/>
      <c r="P128" s="48"/>
    </row>
    <row r="129" spans="1:59" x14ac:dyDescent="0.25">
      <c r="A129" s="5" t="s">
        <v>85</v>
      </c>
      <c r="B129" s="8" t="s">
        <v>286</v>
      </c>
      <c r="C129" s="5" t="s">
        <v>9</v>
      </c>
      <c r="D129" s="3">
        <v>10</v>
      </c>
      <c r="E129" s="98"/>
      <c r="F129" s="3">
        <f t="shared" ref="F129" si="70">D129*E129</f>
        <v>0</v>
      </c>
      <c r="G129" s="3">
        <v>0.25</v>
      </c>
      <c r="H129" s="3">
        <f t="shared" ref="H129" si="71">D129*G129</f>
        <v>2.5</v>
      </c>
      <c r="I129" s="97"/>
      <c r="J129" s="3">
        <f t="shared" si="64"/>
        <v>0</v>
      </c>
      <c r="K129" s="3">
        <v>2</v>
      </c>
      <c r="L129" s="3">
        <f t="shared" ref="L129" si="72">D129*K129</f>
        <v>20</v>
      </c>
      <c r="M129" s="16"/>
    </row>
    <row r="130" spans="1:59" x14ac:dyDescent="0.25">
      <c r="A130" s="5" t="s">
        <v>145</v>
      </c>
      <c r="B130" s="8" t="s">
        <v>287</v>
      </c>
      <c r="C130" s="5" t="s">
        <v>9</v>
      </c>
      <c r="D130" s="3">
        <v>10</v>
      </c>
      <c r="E130" s="98"/>
      <c r="F130" s="3">
        <f t="shared" ref="F130" si="73">D130*E130</f>
        <v>0</v>
      </c>
      <c r="G130" s="3">
        <v>0.25</v>
      </c>
      <c r="H130" s="3">
        <f t="shared" ref="H130" si="74">D130*G130</f>
        <v>2.5</v>
      </c>
      <c r="I130" s="97"/>
      <c r="J130" s="3">
        <f t="shared" si="64"/>
        <v>0</v>
      </c>
      <c r="K130" s="3">
        <v>2</v>
      </c>
      <c r="L130" s="3">
        <f t="shared" ref="L130" si="75">D130*K130</f>
        <v>20</v>
      </c>
      <c r="M130" s="16"/>
    </row>
    <row r="131" spans="1:59" x14ac:dyDescent="0.25">
      <c r="A131" s="5" t="s">
        <v>86</v>
      </c>
      <c r="B131" s="8" t="s">
        <v>288</v>
      </c>
      <c r="C131" s="5" t="s">
        <v>9</v>
      </c>
      <c r="D131" s="3">
        <v>2</v>
      </c>
      <c r="E131" s="98"/>
      <c r="F131" s="3">
        <f t="shared" ref="F131" si="76">D131*E131</f>
        <v>0</v>
      </c>
      <c r="G131" s="3">
        <v>0.25</v>
      </c>
      <c r="H131" s="3">
        <f t="shared" ref="H131" si="77">D131*G131</f>
        <v>0.5</v>
      </c>
      <c r="I131" s="97"/>
      <c r="J131" s="3">
        <f t="shared" si="64"/>
        <v>0</v>
      </c>
      <c r="K131" s="3">
        <v>1</v>
      </c>
      <c r="L131" s="3">
        <f t="shared" ref="L131" si="78">D131*K131</f>
        <v>2</v>
      </c>
      <c r="M131" s="16"/>
    </row>
    <row r="132" spans="1:59" x14ac:dyDescent="0.25">
      <c r="A132" s="5" t="s">
        <v>165</v>
      </c>
      <c r="B132" s="8" t="s">
        <v>289</v>
      </c>
      <c r="C132" s="5" t="s">
        <v>166</v>
      </c>
      <c r="D132" s="3">
        <v>1</v>
      </c>
      <c r="E132" s="98"/>
      <c r="F132" s="3">
        <f t="shared" ref="F132" si="79">D132*E132</f>
        <v>0</v>
      </c>
      <c r="G132" s="3">
        <v>0</v>
      </c>
      <c r="H132" s="3">
        <f t="shared" ref="H132" si="80">D132*G132</f>
        <v>0</v>
      </c>
      <c r="I132" s="97"/>
      <c r="J132" s="3">
        <f t="shared" si="64"/>
        <v>0</v>
      </c>
      <c r="K132" s="3">
        <v>1</v>
      </c>
      <c r="L132" s="3">
        <f t="shared" ref="L132" si="81">D132*K132</f>
        <v>1</v>
      </c>
      <c r="M132" s="16"/>
    </row>
    <row r="133" spans="1:59" x14ac:dyDescent="0.25">
      <c r="A133" s="68"/>
      <c r="B133" s="65" t="s">
        <v>38</v>
      </c>
      <c r="C133" s="68"/>
      <c r="D133" s="70"/>
      <c r="E133" s="78"/>
      <c r="F133" s="70">
        <f>SUM(F126:F132)</f>
        <v>0</v>
      </c>
      <c r="G133" s="72"/>
      <c r="H133" s="70">
        <f>SUM(H126:H132)</f>
        <v>26.7</v>
      </c>
      <c r="I133" s="70">
        <f>SUM(I126:I132)</f>
        <v>0</v>
      </c>
      <c r="J133" s="70"/>
      <c r="K133" s="70"/>
      <c r="L133" s="70">
        <f>SUM(L126:L131)</f>
        <v>51</v>
      </c>
      <c r="M133" s="16"/>
      <c r="P133" s="49"/>
    </row>
    <row r="134" spans="1:59" x14ac:dyDescent="0.25">
      <c r="A134" s="10"/>
      <c r="B134" s="30"/>
      <c r="C134" s="10"/>
      <c r="D134" s="11"/>
      <c r="E134" s="45"/>
      <c r="F134" s="11"/>
      <c r="G134" s="25"/>
      <c r="H134" s="11"/>
      <c r="I134" s="11"/>
      <c r="J134" s="11"/>
      <c r="K134" s="11"/>
      <c r="L134" s="11"/>
      <c r="M134" s="16"/>
      <c r="P134" s="49"/>
    </row>
    <row r="135" spans="1:59" x14ac:dyDescent="0.25">
      <c r="A135" s="68"/>
      <c r="B135" s="65" t="s">
        <v>224</v>
      </c>
      <c r="C135" s="68"/>
      <c r="D135" s="70"/>
      <c r="E135" s="78"/>
      <c r="F135" s="70"/>
      <c r="G135" s="72"/>
      <c r="H135" s="70"/>
      <c r="I135" s="70"/>
      <c r="J135" s="70"/>
      <c r="K135" s="70"/>
      <c r="L135" s="70"/>
      <c r="M135" s="16"/>
      <c r="P135" s="49"/>
    </row>
    <row r="136" spans="1:59" s="12" customFormat="1" ht="15.95" customHeight="1" x14ac:dyDescent="0.25">
      <c r="A136" s="5" t="s">
        <v>87</v>
      </c>
      <c r="B136" s="8" t="s">
        <v>197</v>
      </c>
      <c r="C136" s="5" t="s">
        <v>9</v>
      </c>
      <c r="D136" s="3">
        <v>4</v>
      </c>
      <c r="E136" s="98"/>
      <c r="F136" s="3">
        <f t="shared" ref="F136" si="82">D136*E136</f>
        <v>0</v>
      </c>
      <c r="G136" s="3"/>
      <c r="H136" s="3"/>
      <c r="I136" s="97"/>
      <c r="J136" s="3">
        <f t="shared" ref="J136:J143" si="83">F136+I136</f>
        <v>0</v>
      </c>
      <c r="K136" s="3">
        <v>0.4</v>
      </c>
      <c r="L136" s="3">
        <f t="shared" ref="L136:L138" si="84">D136*K136</f>
        <v>1.6</v>
      </c>
      <c r="M136" s="23"/>
      <c r="N136" s="167"/>
      <c r="O136" s="42"/>
      <c r="P136" s="48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</row>
    <row r="137" spans="1:59" s="12" customFormat="1" ht="15.95" customHeight="1" x14ac:dyDescent="0.25">
      <c r="A137" s="5" t="s">
        <v>88</v>
      </c>
      <c r="B137" s="8" t="s">
        <v>196</v>
      </c>
      <c r="C137" s="5" t="s">
        <v>9</v>
      </c>
      <c r="D137" s="3">
        <v>6</v>
      </c>
      <c r="E137" s="98"/>
      <c r="F137" s="3">
        <f t="shared" ref="F137:F138" si="85">D137*E137</f>
        <v>0</v>
      </c>
      <c r="G137" s="3"/>
      <c r="H137" s="3"/>
      <c r="I137" s="97"/>
      <c r="J137" s="3">
        <f t="shared" si="83"/>
        <v>0</v>
      </c>
      <c r="K137" s="3">
        <v>0.4</v>
      </c>
      <c r="L137" s="3">
        <f t="shared" si="84"/>
        <v>2.4000000000000004</v>
      </c>
      <c r="M137" s="23"/>
      <c r="N137" s="169"/>
      <c r="O137" s="42"/>
      <c r="P137" s="48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</row>
    <row r="138" spans="1:59" x14ac:dyDescent="0.25">
      <c r="A138" s="5" t="s">
        <v>89</v>
      </c>
      <c r="B138" s="8" t="s">
        <v>195</v>
      </c>
      <c r="C138" s="5" t="s">
        <v>9</v>
      </c>
      <c r="D138" s="3">
        <v>4</v>
      </c>
      <c r="E138" s="98"/>
      <c r="F138" s="3">
        <f t="shared" si="85"/>
        <v>0</v>
      </c>
      <c r="G138" s="3"/>
      <c r="H138" s="3"/>
      <c r="I138" s="97"/>
      <c r="J138" s="3">
        <f t="shared" si="83"/>
        <v>0</v>
      </c>
      <c r="K138" s="3">
        <v>0.4</v>
      </c>
      <c r="L138" s="3">
        <f t="shared" si="84"/>
        <v>1.6</v>
      </c>
      <c r="M138" s="16"/>
    </row>
    <row r="139" spans="1:59" x14ac:dyDescent="0.25">
      <c r="A139" s="5"/>
      <c r="B139" s="8"/>
      <c r="C139" s="5"/>
      <c r="D139" s="3"/>
      <c r="E139" s="29"/>
      <c r="F139" s="3"/>
      <c r="G139" s="3"/>
      <c r="H139" s="3"/>
      <c r="I139" s="3"/>
      <c r="J139" s="3"/>
      <c r="K139" s="3"/>
      <c r="L139" s="3"/>
      <c r="M139" s="16"/>
    </row>
    <row r="140" spans="1:59" x14ac:dyDescent="0.25">
      <c r="A140" s="5" t="s">
        <v>90</v>
      </c>
      <c r="B140" s="8" t="s">
        <v>106</v>
      </c>
      <c r="C140" s="5" t="s">
        <v>10</v>
      </c>
      <c r="D140" s="3">
        <v>28</v>
      </c>
      <c r="E140" s="98"/>
      <c r="F140" s="29">
        <f t="shared" ref="F140" si="86">D140*E140</f>
        <v>0</v>
      </c>
      <c r="G140" s="3">
        <v>0.5</v>
      </c>
      <c r="H140" s="3">
        <f t="shared" ref="H140:H143" si="87">D140*G140</f>
        <v>14</v>
      </c>
      <c r="I140" s="97"/>
      <c r="J140" s="3">
        <f t="shared" si="83"/>
        <v>0</v>
      </c>
      <c r="K140" s="3">
        <v>1</v>
      </c>
      <c r="L140" s="3">
        <f t="shared" ref="L140:L141" si="88">D140*K140</f>
        <v>28</v>
      </c>
      <c r="M140" s="16"/>
    </row>
    <row r="141" spans="1:59" x14ac:dyDescent="0.25">
      <c r="A141" s="5" t="s">
        <v>91</v>
      </c>
      <c r="B141" s="8" t="s">
        <v>112</v>
      </c>
      <c r="C141" s="5" t="s">
        <v>10</v>
      </c>
      <c r="D141" s="3">
        <v>20</v>
      </c>
      <c r="E141" s="98"/>
      <c r="F141" s="29">
        <f t="shared" ref="F141" si="89">D141*E141</f>
        <v>0</v>
      </c>
      <c r="G141" s="3">
        <v>0.5</v>
      </c>
      <c r="H141" s="3">
        <f t="shared" si="87"/>
        <v>10</v>
      </c>
      <c r="I141" s="97"/>
      <c r="J141" s="3">
        <f t="shared" si="83"/>
        <v>0</v>
      </c>
      <c r="K141" s="3">
        <v>1</v>
      </c>
      <c r="L141" s="3">
        <f t="shared" si="88"/>
        <v>20</v>
      </c>
      <c r="M141" s="16"/>
    </row>
    <row r="142" spans="1:59" x14ac:dyDescent="0.25">
      <c r="A142" s="5" t="s">
        <v>105</v>
      </c>
      <c r="B142" s="8" t="s">
        <v>113</v>
      </c>
      <c r="C142" s="5" t="s">
        <v>10</v>
      </c>
      <c r="D142" s="3">
        <v>5</v>
      </c>
      <c r="E142" s="98"/>
      <c r="F142" s="29">
        <f t="shared" ref="F142" si="90">D142*E142</f>
        <v>0</v>
      </c>
      <c r="G142" s="3">
        <v>0.5</v>
      </c>
      <c r="H142" s="3">
        <f t="shared" si="87"/>
        <v>2.5</v>
      </c>
      <c r="I142" s="97"/>
      <c r="J142" s="3">
        <f t="shared" si="83"/>
        <v>0</v>
      </c>
      <c r="K142" s="3">
        <v>1</v>
      </c>
      <c r="L142" s="3">
        <f t="shared" ref="L142" si="91">D142*K142</f>
        <v>5</v>
      </c>
      <c r="M142" s="16"/>
    </row>
    <row r="143" spans="1:59" x14ac:dyDescent="0.25">
      <c r="A143" s="5" t="s">
        <v>92</v>
      </c>
      <c r="B143" s="8" t="s">
        <v>198</v>
      </c>
      <c r="C143" s="5" t="s">
        <v>9</v>
      </c>
      <c r="D143" s="3">
        <v>2</v>
      </c>
      <c r="E143" s="97"/>
      <c r="F143" s="3">
        <f t="shared" ref="F143" si="92">D143*E143</f>
        <v>0</v>
      </c>
      <c r="G143" s="3">
        <v>6</v>
      </c>
      <c r="H143" s="3">
        <f t="shared" si="87"/>
        <v>12</v>
      </c>
      <c r="I143" s="97"/>
      <c r="J143" s="3">
        <f t="shared" si="83"/>
        <v>0</v>
      </c>
      <c r="K143" s="3">
        <v>1</v>
      </c>
      <c r="L143" s="3">
        <f t="shared" ref="L143" si="93">D143*K143</f>
        <v>2</v>
      </c>
      <c r="M143" s="16"/>
    </row>
    <row r="144" spans="1:59" x14ac:dyDescent="0.25">
      <c r="A144" s="5"/>
      <c r="B144" s="8"/>
      <c r="C144" s="5"/>
      <c r="D144" s="3"/>
      <c r="E144" s="3"/>
      <c r="F144" s="3"/>
      <c r="G144" s="3"/>
      <c r="H144" s="3"/>
      <c r="I144" s="3"/>
      <c r="J144" s="3"/>
      <c r="K144" s="3"/>
      <c r="L144" s="3"/>
      <c r="M144" s="16"/>
    </row>
    <row r="145" spans="1:59" x14ac:dyDescent="0.25">
      <c r="A145" s="68"/>
      <c r="B145" s="65" t="s">
        <v>39</v>
      </c>
      <c r="C145" s="68"/>
      <c r="D145" s="70"/>
      <c r="E145" s="70"/>
      <c r="F145" s="70">
        <f>SUM(F136:F144)</f>
        <v>0</v>
      </c>
      <c r="G145" s="72"/>
      <c r="H145" s="70">
        <f>SUM(H136:H144)</f>
        <v>38.5</v>
      </c>
      <c r="I145" s="70">
        <f>SUM(I136:I144)</f>
        <v>0</v>
      </c>
      <c r="J145" s="70"/>
      <c r="K145" s="70"/>
      <c r="L145" s="70">
        <f>SUM(L136:L144)</f>
        <v>60.6</v>
      </c>
      <c r="M145" s="16"/>
    </row>
    <row r="146" spans="1:59" x14ac:dyDescent="0.25">
      <c r="A146" s="10"/>
      <c r="B146" s="30"/>
      <c r="C146" s="10"/>
      <c r="D146" s="11"/>
      <c r="E146" s="11"/>
      <c r="F146" s="11"/>
      <c r="G146" s="25"/>
      <c r="H146" s="11"/>
      <c r="I146" s="11"/>
      <c r="J146" s="11"/>
      <c r="K146" s="11"/>
      <c r="L146" s="11"/>
      <c r="M146" s="16"/>
    </row>
    <row r="147" spans="1:59" s="12" customFormat="1" ht="15.95" customHeight="1" x14ac:dyDescent="0.25">
      <c r="A147" s="68"/>
      <c r="B147" s="65" t="s">
        <v>137</v>
      </c>
      <c r="C147" s="68"/>
      <c r="D147" s="70"/>
      <c r="E147" s="70"/>
      <c r="F147" s="70"/>
      <c r="G147" s="72"/>
      <c r="H147" s="70"/>
      <c r="I147" s="70"/>
      <c r="J147" s="70"/>
      <c r="K147" s="70"/>
      <c r="L147" s="70"/>
      <c r="M147" s="23"/>
      <c r="N147" s="167"/>
      <c r="O147" s="42"/>
      <c r="P147" s="4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</row>
    <row r="148" spans="1:59" s="9" customFormat="1" ht="15.95" customHeight="1" x14ac:dyDescent="0.25">
      <c r="A148" s="5" t="s">
        <v>205</v>
      </c>
      <c r="B148" s="175" t="s">
        <v>218</v>
      </c>
      <c r="C148" s="5" t="s">
        <v>9</v>
      </c>
      <c r="D148" s="3">
        <v>1</v>
      </c>
      <c r="E148" s="97"/>
      <c r="F148" s="3">
        <f t="shared" ref="F148:F149" si="94">D148*E148</f>
        <v>0</v>
      </c>
      <c r="G148" s="3">
        <v>10</v>
      </c>
      <c r="H148" s="3">
        <f t="shared" ref="H148:H156" si="95">D148*G148</f>
        <v>10</v>
      </c>
      <c r="I148" s="97"/>
      <c r="J148" s="3">
        <f t="shared" ref="J148:J156" si="96">F148+I148</f>
        <v>0</v>
      </c>
      <c r="K148" s="25"/>
      <c r="L148" s="25"/>
      <c r="M148" s="23"/>
      <c r="N148" s="174"/>
      <c r="O148" s="42"/>
      <c r="P148" s="49"/>
    </row>
    <row r="149" spans="1:59" s="9" customFormat="1" ht="15.95" customHeight="1" x14ac:dyDescent="0.25">
      <c r="A149" s="5" t="s">
        <v>214</v>
      </c>
      <c r="B149" s="8" t="s">
        <v>206</v>
      </c>
      <c r="C149" s="5" t="s">
        <v>9</v>
      </c>
      <c r="D149" s="3">
        <v>1</v>
      </c>
      <c r="E149" s="97"/>
      <c r="F149" s="3">
        <f t="shared" si="94"/>
        <v>0</v>
      </c>
      <c r="G149" s="3">
        <v>2</v>
      </c>
      <c r="H149" s="3">
        <f t="shared" si="95"/>
        <v>2</v>
      </c>
      <c r="I149" s="97"/>
      <c r="J149" s="3">
        <f t="shared" si="96"/>
        <v>0</v>
      </c>
      <c r="K149" s="11"/>
      <c r="L149" s="11"/>
      <c r="M149" s="23"/>
      <c r="N149" s="169"/>
      <c r="O149" s="42"/>
      <c r="P149" s="49"/>
    </row>
    <row r="150" spans="1:59" s="9" customFormat="1" ht="15.95" customHeight="1" x14ac:dyDescent="0.25">
      <c r="A150" s="5" t="s">
        <v>115</v>
      </c>
      <c r="B150" s="8" t="s">
        <v>215</v>
      </c>
      <c r="C150" s="5" t="s">
        <v>10</v>
      </c>
      <c r="D150" s="3">
        <v>10</v>
      </c>
      <c r="E150" s="98"/>
      <c r="F150" s="3">
        <f>D150*E150</f>
        <v>0</v>
      </c>
      <c r="G150" s="3">
        <v>1</v>
      </c>
      <c r="H150" s="3">
        <f t="shared" si="95"/>
        <v>10</v>
      </c>
      <c r="I150" s="97"/>
      <c r="J150" s="3">
        <f t="shared" si="96"/>
        <v>0</v>
      </c>
      <c r="K150" s="25">
        <v>8</v>
      </c>
      <c r="L150" s="25">
        <v>8</v>
      </c>
      <c r="M150" s="23"/>
      <c r="N150" s="169"/>
      <c r="O150" s="42"/>
      <c r="P150" s="49"/>
    </row>
    <row r="151" spans="1:59" s="9" customFormat="1" ht="15.95" customHeight="1" x14ac:dyDescent="0.25">
      <c r="A151" s="68"/>
      <c r="B151" s="65" t="s">
        <v>259</v>
      </c>
      <c r="C151" s="68"/>
      <c r="D151" s="70"/>
      <c r="E151" s="70"/>
      <c r="F151" s="70">
        <f>SUM(F148:F150)</f>
        <v>0</v>
      </c>
      <c r="G151" s="72"/>
      <c r="H151" s="70">
        <f>SUM(H148:H150)</f>
        <v>22</v>
      </c>
      <c r="I151" s="70">
        <f>SUM(I148:I150)</f>
        <v>0</v>
      </c>
      <c r="J151" s="70"/>
      <c r="K151" s="70"/>
      <c r="L151" s="70"/>
      <c r="M151" s="23"/>
      <c r="N151" s="169"/>
      <c r="O151" s="42"/>
      <c r="P151" s="49"/>
    </row>
    <row r="152" spans="1:59" s="9" customFormat="1" ht="15.95" customHeight="1" x14ac:dyDescent="0.25">
      <c r="A152" s="5"/>
      <c r="B152" s="8"/>
      <c r="C152" s="5"/>
      <c r="D152" s="3"/>
      <c r="E152" s="98"/>
      <c r="F152" s="3"/>
      <c r="G152" s="3"/>
      <c r="H152" s="3"/>
      <c r="I152" s="97"/>
      <c r="J152" s="3"/>
      <c r="K152" s="25"/>
      <c r="L152" s="25"/>
      <c r="M152" s="23"/>
      <c r="N152" s="169"/>
      <c r="O152" s="42"/>
      <c r="P152" s="49"/>
    </row>
    <row r="153" spans="1:59" s="9" customFormat="1" ht="15.95" customHeight="1" x14ac:dyDescent="0.25">
      <c r="A153" s="68"/>
      <c r="B153" s="65" t="s">
        <v>137</v>
      </c>
      <c r="C153" s="68"/>
      <c r="D153" s="70"/>
      <c r="E153" s="70"/>
      <c r="F153" s="70"/>
      <c r="G153" s="72"/>
      <c r="H153" s="70"/>
      <c r="I153" s="70"/>
      <c r="J153" s="70"/>
      <c r="K153" s="70"/>
      <c r="L153" s="70"/>
      <c r="M153" s="23"/>
      <c r="N153" s="169"/>
      <c r="O153" s="42"/>
      <c r="P153" s="49"/>
    </row>
    <row r="154" spans="1:59" s="9" customFormat="1" x14ac:dyDescent="0.25">
      <c r="A154" s="5" t="s">
        <v>116</v>
      </c>
      <c r="B154" s="8" t="s">
        <v>199</v>
      </c>
      <c r="C154" s="5" t="s">
        <v>9</v>
      </c>
      <c r="D154" s="3">
        <v>1</v>
      </c>
      <c r="E154" s="97"/>
      <c r="F154" s="3">
        <f t="shared" ref="F154:F156" si="97">D154*E154</f>
        <v>0</v>
      </c>
      <c r="G154" s="3">
        <v>8</v>
      </c>
      <c r="H154" s="3">
        <f>D154*G154</f>
        <v>8</v>
      </c>
      <c r="I154" s="97"/>
      <c r="J154" s="3">
        <f t="shared" si="96"/>
        <v>0</v>
      </c>
      <c r="K154" s="3"/>
      <c r="L154" s="3"/>
      <c r="M154" s="23"/>
      <c r="N154" s="169"/>
      <c r="O154" s="42"/>
      <c r="P154" s="48"/>
    </row>
    <row r="155" spans="1:59" x14ac:dyDescent="0.25">
      <c r="A155" s="5" t="s">
        <v>207</v>
      </c>
      <c r="B155" s="8" t="s">
        <v>216</v>
      </c>
      <c r="C155" s="5" t="s">
        <v>9</v>
      </c>
      <c r="D155" s="3">
        <v>1</v>
      </c>
      <c r="E155" s="97"/>
      <c r="F155" s="3">
        <f t="shared" si="97"/>
        <v>0</v>
      </c>
      <c r="G155" s="3">
        <v>10</v>
      </c>
      <c r="H155" s="3">
        <f t="shared" si="95"/>
        <v>10</v>
      </c>
      <c r="I155" s="97"/>
      <c r="J155" s="3">
        <f t="shared" si="96"/>
        <v>0</v>
      </c>
      <c r="K155" s="3"/>
      <c r="L155" s="3"/>
      <c r="M155" s="16"/>
    </row>
    <row r="156" spans="1:59" x14ac:dyDescent="0.25">
      <c r="A156" s="5" t="s">
        <v>262</v>
      </c>
      <c r="B156" s="8" t="s">
        <v>217</v>
      </c>
      <c r="C156" s="5" t="s">
        <v>9</v>
      </c>
      <c r="D156" s="3">
        <v>1</v>
      </c>
      <c r="E156" s="97"/>
      <c r="F156" s="3">
        <f t="shared" si="97"/>
        <v>0</v>
      </c>
      <c r="G156" s="3">
        <v>15</v>
      </c>
      <c r="H156" s="3">
        <f t="shared" si="95"/>
        <v>15</v>
      </c>
      <c r="I156" s="97"/>
      <c r="J156" s="3">
        <f t="shared" si="96"/>
        <v>0</v>
      </c>
      <c r="K156" s="3"/>
      <c r="L156" s="3"/>
      <c r="M156" s="16"/>
    </row>
    <row r="157" spans="1:59" x14ac:dyDescent="0.25">
      <c r="A157" s="68"/>
      <c r="B157" s="65" t="s">
        <v>138</v>
      </c>
      <c r="C157" s="68"/>
      <c r="D157" s="70"/>
      <c r="E157" s="70"/>
      <c r="F157" s="70">
        <f>SUM(F154:F156)</f>
        <v>0</v>
      </c>
      <c r="G157" s="72"/>
      <c r="H157" s="70">
        <f>SUM(H154:H156)</f>
        <v>33</v>
      </c>
      <c r="I157" s="70">
        <f>SUM(I154:I156)</f>
        <v>0</v>
      </c>
      <c r="J157" s="70"/>
      <c r="K157" s="70"/>
      <c r="L157" s="70"/>
      <c r="M157" s="16"/>
      <c r="P157" s="49"/>
    </row>
    <row r="158" spans="1:59" x14ac:dyDescent="0.25">
      <c r="A158" s="10"/>
      <c r="B158" s="30"/>
      <c r="C158" s="10"/>
      <c r="D158" s="11"/>
      <c r="E158" s="11"/>
      <c r="F158" s="11"/>
      <c r="G158" s="25"/>
      <c r="H158" s="11"/>
      <c r="I158" s="11"/>
      <c r="J158" s="11"/>
      <c r="K158" s="11"/>
      <c r="L158" s="11"/>
      <c r="M158" s="16"/>
      <c r="P158" s="49"/>
    </row>
    <row r="159" spans="1:59" ht="15" customHeight="1" x14ac:dyDescent="0.25">
      <c r="A159" s="68"/>
      <c r="B159" s="65" t="s">
        <v>120</v>
      </c>
      <c r="C159" s="68"/>
      <c r="D159" s="70"/>
      <c r="E159" s="70"/>
      <c r="F159" s="70"/>
      <c r="G159" s="72"/>
      <c r="H159" s="70"/>
      <c r="I159" s="70"/>
      <c r="J159" s="70"/>
      <c r="K159" s="70"/>
      <c r="L159" s="70"/>
      <c r="M159" s="16"/>
      <c r="P159" s="49"/>
    </row>
    <row r="160" spans="1:59" s="12" customFormat="1" ht="24" x14ac:dyDescent="0.25">
      <c r="A160" s="5" t="s">
        <v>117</v>
      </c>
      <c r="B160" s="8" t="s">
        <v>119</v>
      </c>
      <c r="C160" s="5" t="s">
        <v>9</v>
      </c>
      <c r="D160" s="3">
        <v>1</v>
      </c>
      <c r="E160" s="97"/>
      <c r="F160" s="3">
        <f t="shared" ref="F160" si="98">D160*E160</f>
        <v>0</v>
      </c>
      <c r="G160" s="3">
        <v>10</v>
      </c>
      <c r="H160" s="3">
        <f>D160*G160</f>
        <v>10</v>
      </c>
      <c r="I160" s="97"/>
      <c r="J160" s="3">
        <f t="shared" ref="J160" si="99">F160+I160</f>
        <v>0</v>
      </c>
      <c r="K160" s="3"/>
      <c r="L160" s="3"/>
      <c r="M160" s="23"/>
      <c r="N160" s="169"/>
      <c r="O160" s="42"/>
      <c r="P160" s="48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</row>
    <row r="161" spans="1:59" s="12" customFormat="1" ht="15.95" customHeight="1" x14ac:dyDescent="0.25">
      <c r="A161" s="73"/>
      <c r="B161" s="65" t="s">
        <v>121</v>
      </c>
      <c r="C161" s="68"/>
      <c r="D161" s="70"/>
      <c r="E161" s="70"/>
      <c r="F161" s="70">
        <f>SUM(F160)</f>
        <v>0</v>
      </c>
      <c r="G161" s="72"/>
      <c r="H161" s="70">
        <f>SUM(H160)</f>
        <v>10</v>
      </c>
      <c r="I161" s="70">
        <f>SUM(I160)</f>
        <v>0</v>
      </c>
      <c r="J161" s="70"/>
      <c r="K161" s="70"/>
      <c r="L161" s="70"/>
      <c r="M161" s="23"/>
      <c r="N161" s="169"/>
      <c r="O161" s="42"/>
      <c r="P161" s="50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</row>
    <row r="162" spans="1:59" s="12" customFormat="1" ht="15.95" customHeight="1" x14ac:dyDescent="0.25">
      <c r="A162" s="24"/>
      <c r="B162" s="30"/>
      <c r="C162" s="10"/>
      <c r="D162" s="11"/>
      <c r="E162" s="11"/>
      <c r="F162" s="11"/>
      <c r="G162" s="25"/>
      <c r="H162" s="11"/>
      <c r="I162" s="11"/>
      <c r="J162" s="11"/>
      <c r="K162" s="11"/>
      <c r="L162" s="11"/>
      <c r="M162" s="23"/>
      <c r="N162" s="169"/>
      <c r="O162" s="42"/>
      <c r="P162" s="50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</row>
    <row r="163" spans="1:59" x14ac:dyDescent="0.25">
      <c r="A163" s="68"/>
      <c r="B163" s="65" t="s">
        <v>122</v>
      </c>
      <c r="C163" s="68"/>
      <c r="D163" s="70"/>
      <c r="E163" s="70"/>
      <c r="F163" s="70"/>
      <c r="G163" s="72"/>
      <c r="H163" s="70"/>
      <c r="I163" s="70"/>
      <c r="J163" s="70"/>
      <c r="K163" s="70"/>
      <c r="L163" s="70"/>
      <c r="M163" s="16"/>
      <c r="P163" s="49"/>
    </row>
    <row r="164" spans="1:59" s="15" customFormat="1" ht="15.95" customHeight="1" x14ac:dyDescent="0.25">
      <c r="A164" s="5" t="s">
        <v>126</v>
      </c>
      <c r="B164" s="8" t="s">
        <v>11</v>
      </c>
      <c r="C164" s="5" t="s">
        <v>9</v>
      </c>
      <c r="D164" s="3">
        <v>1</v>
      </c>
      <c r="E164" s="98"/>
      <c r="F164" s="3">
        <f t="shared" ref="F164:F166" si="100">D164*E164</f>
        <v>0</v>
      </c>
      <c r="G164" s="3"/>
      <c r="H164" s="3">
        <f t="shared" ref="H164:H166" si="101">D164*G164</f>
        <v>0</v>
      </c>
      <c r="I164" s="97"/>
      <c r="J164" s="3">
        <f t="shared" ref="J164:J166" si="102">F164+I164</f>
        <v>0</v>
      </c>
      <c r="K164" s="3"/>
      <c r="L164" s="3">
        <f t="shared" ref="L164:L165" si="103">D164*K164</f>
        <v>0</v>
      </c>
      <c r="M164" s="23"/>
      <c r="N164" s="169"/>
      <c r="O164" s="43"/>
      <c r="P164" s="48"/>
    </row>
    <row r="165" spans="1:59" s="12" customFormat="1" ht="15.95" customHeight="1" x14ac:dyDescent="0.25">
      <c r="A165" s="5" t="s">
        <v>127</v>
      </c>
      <c r="B165" s="8" t="s">
        <v>114</v>
      </c>
      <c r="C165" s="5" t="s">
        <v>9</v>
      </c>
      <c r="D165" s="3">
        <v>1</v>
      </c>
      <c r="E165" s="98"/>
      <c r="F165" s="3">
        <f t="shared" si="100"/>
        <v>0</v>
      </c>
      <c r="G165" s="3">
        <v>6</v>
      </c>
      <c r="H165" s="3">
        <f t="shared" si="101"/>
        <v>6</v>
      </c>
      <c r="I165" s="97"/>
      <c r="J165" s="3">
        <f t="shared" si="102"/>
        <v>0</v>
      </c>
      <c r="K165" s="3"/>
      <c r="L165" s="3">
        <f t="shared" si="103"/>
        <v>0</v>
      </c>
      <c r="M165" s="23"/>
      <c r="N165" s="169"/>
      <c r="O165" s="42"/>
      <c r="P165" s="48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</row>
    <row r="166" spans="1:59" ht="16.350000000000001" customHeight="1" x14ac:dyDescent="0.25">
      <c r="A166" s="5" t="s">
        <v>135</v>
      </c>
      <c r="B166" s="8" t="s">
        <v>136</v>
      </c>
      <c r="C166" s="5" t="s">
        <v>9</v>
      </c>
      <c r="D166" s="3">
        <v>1</v>
      </c>
      <c r="E166" s="98"/>
      <c r="F166" s="3">
        <f t="shared" si="100"/>
        <v>0</v>
      </c>
      <c r="G166" s="3">
        <v>10</v>
      </c>
      <c r="H166" s="3">
        <f t="shared" si="101"/>
        <v>10</v>
      </c>
      <c r="I166" s="97"/>
      <c r="J166" s="3">
        <f t="shared" si="102"/>
        <v>0</v>
      </c>
      <c r="K166" s="3"/>
      <c r="L166" s="3"/>
      <c r="M166" s="16"/>
      <c r="N166" s="139"/>
      <c r="O166" s="33"/>
      <c r="P166" s="15"/>
    </row>
    <row r="167" spans="1:59" ht="16.350000000000001" customHeight="1" x14ac:dyDescent="0.25">
      <c r="A167" s="73"/>
      <c r="B167" s="65" t="s">
        <v>123</v>
      </c>
      <c r="C167" s="68"/>
      <c r="D167" s="70"/>
      <c r="E167" s="70"/>
      <c r="F167" s="70">
        <f>SUM(F164:F166)</f>
        <v>0</v>
      </c>
      <c r="G167" s="72"/>
      <c r="H167" s="70">
        <f>SUM(H164:H166)</f>
        <v>16</v>
      </c>
      <c r="I167" s="70">
        <f>SUM(I164:I166)</f>
        <v>0</v>
      </c>
      <c r="J167" s="70"/>
      <c r="K167" s="70"/>
      <c r="L167" s="70"/>
      <c r="M167" s="16"/>
      <c r="N167" s="170"/>
      <c r="O167" s="140"/>
      <c r="P167" s="141"/>
    </row>
    <row r="168" spans="1:59" ht="16.350000000000001" customHeight="1" x14ac:dyDescent="0.25">
      <c r="A168" s="24"/>
      <c r="B168" s="30"/>
      <c r="C168" s="10"/>
      <c r="D168" s="11"/>
      <c r="E168" s="11"/>
      <c r="F168" s="11"/>
      <c r="G168" s="25"/>
      <c r="H168" s="11"/>
      <c r="I168" s="11"/>
      <c r="J168" s="11"/>
      <c r="K168" s="11"/>
      <c r="L168" s="11"/>
      <c r="M168" s="16"/>
      <c r="N168" s="170"/>
      <c r="O168" s="140"/>
      <c r="P168" s="141"/>
    </row>
    <row r="169" spans="1:59" ht="16.350000000000001" customHeight="1" x14ac:dyDescent="0.25">
      <c r="A169" s="68"/>
      <c r="B169" s="65" t="s">
        <v>124</v>
      </c>
      <c r="C169" s="68"/>
      <c r="D169" s="70"/>
      <c r="E169" s="70"/>
      <c r="F169" s="70"/>
      <c r="G169" s="72"/>
      <c r="H169" s="70"/>
      <c r="I169" s="70"/>
      <c r="J169" s="70"/>
      <c r="K169" s="70"/>
      <c r="L169" s="70"/>
      <c r="M169" s="16"/>
      <c r="N169" s="170"/>
      <c r="O169" s="140"/>
      <c r="P169" s="141"/>
    </row>
    <row r="170" spans="1:59" ht="16.350000000000001" customHeight="1" x14ac:dyDescent="0.25">
      <c r="A170" s="5" t="s">
        <v>128</v>
      </c>
      <c r="B170" s="8" t="s">
        <v>129</v>
      </c>
      <c r="C170" s="5" t="s">
        <v>16</v>
      </c>
      <c r="D170" s="3">
        <v>20</v>
      </c>
      <c r="E170" s="98"/>
      <c r="F170" s="3">
        <f t="shared" ref="F170:F171" si="104">D170*E170</f>
        <v>0</v>
      </c>
      <c r="G170" s="3"/>
      <c r="H170" s="3">
        <f t="shared" ref="H170:H171" si="105">D170*G170</f>
        <v>0</v>
      </c>
      <c r="I170" s="97"/>
      <c r="J170" s="3">
        <f t="shared" ref="J170:J172" si="106">F170+I170</f>
        <v>0</v>
      </c>
      <c r="K170" s="3"/>
      <c r="L170" s="3">
        <f t="shared" ref="L170:L171" si="107">D170*K170</f>
        <v>0</v>
      </c>
      <c r="M170" s="16"/>
    </row>
    <row r="171" spans="1:59" ht="16.350000000000001" customHeight="1" x14ac:dyDescent="0.25">
      <c r="A171" s="5" t="s">
        <v>132</v>
      </c>
      <c r="B171" s="8" t="s">
        <v>130</v>
      </c>
      <c r="C171" s="5" t="s">
        <v>9</v>
      </c>
      <c r="D171" s="3">
        <v>1</v>
      </c>
      <c r="E171" s="98"/>
      <c r="F171" s="3">
        <f t="shared" si="104"/>
        <v>0</v>
      </c>
      <c r="G171" s="3"/>
      <c r="H171" s="3">
        <f t="shared" si="105"/>
        <v>0</v>
      </c>
      <c r="I171" s="97"/>
      <c r="J171" s="3">
        <f t="shared" si="106"/>
        <v>0</v>
      </c>
      <c r="K171" s="3"/>
      <c r="L171" s="3">
        <f t="shared" si="107"/>
        <v>0</v>
      </c>
      <c r="M171" s="16"/>
    </row>
    <row r="172" spans="1:59" ht="16.350000000000001" customHeight="1" x14ac:dyDescent="0.25">
      <c r="A172" s="5" t="s">
        <v>133</v>
      </c>
      <c r="B172" s="8" t="s">
        <v>131</v>
      </c>
      <c r="C172" s="5" t="s">
        <v>9</v>
      </c>
      <c r="D172" s="3">
        <v>1</v>
      </c>
      <c r="E172" s="98"/>
      <c r="F172" s="3">
        <f t="shared" ref="F172" si="108">D172*E172</f>
        <v>0</v>
      </c>
      <c r="G172" s="3"/>
      <c r="H172" s="3">
        <f t="shared" ref="H172" si="109">D172*G172</f>
        <v>0</v>
      </c>
      <c r="I172" s="97"/>
      <c r="J172" s="3">
        <f t="shared" si="106"/>
        <v>0</v>
      </c>
      <c r="K172" s="3"/>
      <c r="L172" s="3">
        <f t="shared" ref="L172" si="110">D172*K172</f>
        <v>0</v>
      </c>
      <c r="M172" s="16"/>
    </row>
    <row r="173" spans="1:59" ht="16.350000000000001" customHeight="1" x14ac:dyDescent="0.25">
      <c r="A173" s="73"/>
      <c r="B173" s="65" t="s">
        <v>125</v>
      </c>
      <c r="C173" s="68"/>
      <c r="D173" s="70"/>
      <c r="E173" s="70"/>
      <c r="F173" s="70">
        <f>SUM(F170:F172)</f>
        <v>0</v>
      </c>
      <c r="G173" s="72"/>
      <c r="H173" s="70"/>
      <c r="I173" s="70">
        <f>SUM(I170:I172)</f>
        <v>0</v>
      </c>
      <c r="J173" s="70"/>
      <c r="K173" s="70"/>
      <c r="L173" s="70"/>
      <c r="M173" s="16"/>
      <c r="P173" s="50"/>
    </row>
    <row r="174" spans="1:59" s="15" customFormat="1" ht="15.95" customHeight="1" x14ac:dyDescent="0.25">
      <c r="A174" s="24"/>
      <c r="B174" s="30"/>
      <c r="C174" s="10"/>
      <c r="D174" s="11"/>
      <c r="E174" s="11"/>
      <c r="F174" s="11"/>
      <c r="G174" s="25"/>
      <c r="H174" s="11"/>
      <c r="I174" s="11"/>
      <c r="J174" s="11"/>
      <c r="K174" s="11"/>
      <c r="L174" s="11"/>
      <c r="M174" s="23"/>
      <c r="N174" s="169"/>
      <c r="O174" s="43"/>
      <c r="P174" s="50"/>
    </row>
    <row r="175" spans="1:59" s="15" customFormat="1" ht="14.25" x14ac:dyDescent="0.25">
      <c r="A175" s="82"/>
      <c r="B175" s="83" t="s">
        <v>134</v>
      </c>
      <c r="C175" s="84"/>
      <c r="D175" s="85"/>
      <c r="E175" s="85"/>
      <c r="F175" s="85"/>
      <c r="G175" s="86"/>
      <c r="H175" s="85"/>
      <c r="I175" s="85"/>
      <c r="J175" s="85"/>
      <c r="K175" s="85"/>
      <c r="L175" s="85"/>
      <c r="M175" s="23"/>
      <c r="N175" s="171"/>
    </row>
    <row r="176" spans="1:59" s="32" customFormat="1" ht="15.95" customHeight="1" x14ac:dyDescent="0.25">
      <c r="A176" s="6"/>
      <c r="B176" s="13" t="s">
        <v>104</v>
      </c>
      <c r="C176" s="6" t="s">
        <v>12</v>
      </c>
      <c r="D176" s="2"/>
      <c r="E176" s="2"/>
      <c r="F176" s="2">
        <f>F27+F40+F44+F50+F54+F88+F96+F123+F133+F145</f>
        <v>0</v>
      </c>
      <c r="G176" s="3"/>
      <c r="H176" s="2"/>
      <c r="I176" s="2"/>
      <c r="J176" s="2">
        <f>F176+I176</f>
        <v>0</v>
      </c>
      <c r="K176" s="2"/>
      <c r="L176" s="2"/>
      <c r="M176" s="31"/>
      <c r="N176" s="167"/>
      <c r="O176" s="44"/>
      <c r="P176" s="48"/>
    </row>
    <row r="177" spans="1:16" x14ac:dyDescent="0.25">
      <c r="A177" s="6"/>
      <c r="B177" s="13" t="s">
        <v>31</v>
      </c>
      <c r="C177" s="6" t="s">
        <v>12</v>
      </c>
      <c r="D177" s="2"/>
      <c r="E177" s="2"/>
      <c r="F177" s="2"/>
      <c r="G177" s="3"/>
      <c r="H177" s="2"/>
      <c r="I177" s="2">
        <f>I11+I22</f>
        <v>0</v>
      </c>
      <c r="J177" s="2">
        <f t="shared" ref="J177:J179" si="111">F177+I177</f>
        <v>0</v>
      </c>
      <c r="K177" s="2"/>
      <c r="L177" s="2"/>
      <c r="M177" s="27"/>
    </row>
    <row r="178" spans="1:16" x14ac:dyDescent="0.25">
      <c r="A178" s="6"/>
      <c r="B178" s="13" t="s">
        <v>32</v>
      </c>
      <c r="C178" s="6" t="s">
        <v>12</v>
      </c>
      <c r="D178" s="2"/>
      <c r="E178" s="2"/>
      <c r="F178" s="2"/>
      <c r="G178" s="3"/>
      <c r="H178" s="2"/>
      <c r="I178" s="2">
        <f>I27+I40+I44+I50+I54+I88+I96+I123+I133+I145</f>
        <v>0</v>
      </c>
      <c r="J178" s="2">
        <f t="shared" si="111"/>
        <v>0</v>
      </c>
      <c r="K178" s="2"/>
      <c r="L178" s="2"/>
      <c r="M178" s="27"/>
    </row>
    <row r="179" spans="1:16" ht="15.75" thickBot="1" x14ac:dyDescent="0.3">
      <c r="A179" s="6"/>
      <c r="B179" s="13" t="s">
        <v>256</v>
      </c>
      <c r="C179" s="6" t="s">
        <v>12</v>
      </c>
      <c r="D179" s="2"/>
      <c r="E179" s="2"/>
      <c r="F179" s="2">
        <f>F173+F167+F161+F157+F151</f>
        <v>0</v>
      </c>
      <c r="G179" s="3"/>
      <c r="H179" s="2"/>
      <c r="I179" s="2">
        <f>I173+I167+I157+I161+I151</f>
        <v>0</v>
      </c>
      <c r="J179" s="95">
        <f t="shared" si="111"/>
        <v>0</v>
      </c>
      <c r="K179" s="2"/>
      <c r="L179" s="2"/>
      <c r="M179" s="27"/>
      <c r="P179" s="51"/>
    </row>
    <row r="180" spans="1:16" ht="15.75" thickBot="1" x14ac:dyDescent="0.3">
      <c r="A180" s="87"/>
      <c r="B180" s="88" t="s">
        <v>40</v>
      </c>
      <c r="C180" s="87" t="s">
        <v>12</v>
      </c>
      <c r="D180" s="89"/>
      <c r="E180" s="89"/>
      <c r="F180" s="90">
        <f>SUM(F176:F179)</f>
        <v>0</v>
      </c>
      <c r="G180" s="91"/>
      <c r="H180" s="92"/>
      <c r="I180" s="93">
        <f>SUM(I176:I179)</f>
        <v>0</v>
      </c>
      <c r="J180" s="96">
        <f>F180+I180</f>
        <v>0</v>
      </c>
      <c r="K180" s="94"/>
      <c r="L180" s="92"/>
      <c r="M180" s="27"/>
      <c r="N180" s="172"/>
      <c r="P180" s="41"/>
    </row>
    <row r="181" spans="1:16" x14ac:dyDescent="0.25">
      <c r="M181" s="27"/>
      <c r="N181" s="172"/>
    </row>
    <row r="182" spans="1:16" x14ac:dyDescent="0.25">
      <c r="B182" s="52"/>
      <c r="I182" s="18"/>
      <c r="J182" s="18"/>
      <c r="M182" s="27"/>
    </row>
    <row r="183" spans="1:16" x14ac:dyDescent="0.25">
      <c r="I183" s="18"/>
      <c r="J183" s="18"/>
      <c r="M183" s="27"/>
    </row>
    <row r="184" spans="1:16" ht="18" customHeight="1" x14ac:dyDescent="0.25">
      <c r="M184" s="28"/>
    </row>
  </sheetData>
  <sheetProtection selectLockedCells="1"/>
  <mergeCells count="3">
    <mergeCell ref="B2:L2"/>
    <mergeCell ref="B3:L3"/>
    <mergeCell ref="B4:L4"/>
  </mergeCells>
  <phoneticPr fontId="27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5" fitToHeight="12" orientation="landscape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12</vt:i4>
      </vt:variant>
    </vt:vector>
  </HeadingPairs>
  <TitlesOfParts>
    <vt:vector size="15" baseType="lpstr">
      <vt:lpstr>Pokyny k vyplnění</vt:lpstr>
      <vt:lpstr>List1</vt:lpstr>
      <vt:lpstr>Rozpočet</vt:lpstr>
      <vt:lpstr>CenaCelkemBezDPH</vt:lpstr>
      <vt:lpstr>DPHSni</vt:lpstr>
      <vt:lpstr>DPHZakl</vt:lpstr>
      <vt:lpstr>Mena</vt:lpstr>
      <vt:lpstr>Rozpočet!Oblast_tisku</vt:lpstr>
      <vt:lpstr>List1!SazbaDPH1</vt:lpstr>
      <vt:lpstr>List1!SazbaDPH2</vt:lpstr>
      <vt:lpstr>ZakladDPHSni</vt:lpstr>
      <vt:lpstr>List1!ZakladDPHSniVypocet</vt:lpstr>
      <vt:lpstr>ZakladDPHZakl</vt:lpstr>
      <vt:lpstr>List1!ZakladDPHZaklVypocet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Svoboda</dc:creator>
  <cp:lastModifiedBy>Radim Brdečko</cp:lastModifiedBy>
  <cp:lastPrinted>2024-11-13T14:13:28Z</cp:lastPrinted>
  <dcterms:created xsi:type="dcterms:W3CDTF">2022-01-07T11:42:50Z</dcterms:created>
  <dcterms:modified xsi:type="dcterms:W3CDTF">2024-12-09T08:54:46Z</dcterms:modified>
</cp:coreProperties>
</file>