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quickbuilding-my.sharepoint.com/personal/jiri_chury_quickbuilding_cz/Documents/Dokumenty/ch/Ty/2024/SUS Veselí nad Moravou/"/>
    </mc:Choice>
  </mc:AlternateContent>
  <xr:revisionPtr revIDLastSave="2" documentId="8_{B7761279-5369-42EA-A367-1D6F6B040A9E}" xr6:coauthVersionLast="47" xr6:coauthVersionMax="47" xr10:uidLastSave="{25199FFA-46D6-4AEC-A972-CCA8465B936D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D.1.1 Pol" sheetId="12" r:id="rId4"/>
    <sheet name="SO01 D.1.4.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D.1.1 Pol'!$1:$7</definedName>
    <definedName name="_xlnm.Print_Titles" localSheetId="4">'SO01 D.1.4.2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D.1.1 Pol'!$A$1:$Y$299</definedName>
    <definedName name="_xlnm.Print_Area" localSheetId="4">'SO01 D.1.4.2 Pol'!$A$1:$Y$87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2" i="1"/>
  <c r="F42" i="1"/>
  <c r="G41" i="1"/>
  <c r="F41" i="1"/>
  <c r="G40" i="1"/>
  <c r="F40" i="1"/>
  <c r="G39" i="1"/>
  <c r="F39" i="1"/>
  <c r="G77" i="13"/>
  <c r="BA43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O8" i="13" s="1"/>
  <c r="Q12" i="13"/>
  <c r="V12" i="13"/>
  <c r="I13" i="13"/>
  <c r="Q13" i="13"/>
  <c r="G14" i="13"/>
  <c r="I14" i="13"/>
  <c r="K14" i="13"/>
  <c r="K13" i="13" s="1"/>
  <c r="M14" i="13"/>
  <c r="O14" i="13"/>
  <c r="Q14" i="13"/>
  <c r="V14" i="13"/>
  <c r="V13" i="13" s="1"/>
  <c r="G15" i="13"/>
  <c r="I15" i="13"/>
  <c r="K15" i="13"/>
  <c r="M15" i="13"/>
  <c r="O15" i="13"/>
  <c r="Q15" i="13"/>
  <c r="V15" i="13"/>
  <c r="G16" i="13"/>
  <c r="G13" i="13" s="1"/>
  <c r="I16" i="13"/>
  <c r="K16" i="13"/>
  <c r="O16" i="13"/>
  <c r="O13" i="13" s="1"/>
  <c r="Q16" i="13"/>
  <c r="V16" i="13"/>
  <c r="G18" i="13"/>
  <c r="I18" i="13"/>
  <c r="K18" i="13"/>
  <c r="K17" i="13" s="1"/>
  <c r="M18" i="13"/>
  <c r="O18" i="13"/>
  <c r="Q18" i="13"/>
  <c r="V18" i="13"/>
  <c r="V17" i="13" s="1"/>
  <c r="G19" i="13"/>
  <c r="I19" i="13"/>
  <c r="K19" i="13"/>
  <c r="M19" i="13"/>
  <c r="O19" i="13"/>
  <c r="Q19" i="13"/>
  <c r="V19" i="13"/>
  <c r="G20" i="13"/>
  <c r="G17" i="13" s="1"/>
  <c r="I20" i="13"/>
  <c r="K20" i="13"/>
  <c r="O20" i="13"/>
  <c r="O17" i="13" s="1"/>
  <c r="Q20" i="13"/>
  <c r="V20" i="13"/>
  <c r="G21" i="13"/>
  <c r="M21" i="13" s="1"/>
  <c r="I21" i="13"/>
  <c r="I17" i="13" s="1"/>
  <c r="K21" i="13"/>
  <c r="O21" i="13"/>
  <c r="Q21" i="13"/>
  <c r="Q17" i="13" s="1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O25" i="13"/>
  <c r="G26" i="13"/>
  <c r="M26" i="13" s="1"/>
  <c r="M25" i="13" s="1"/>
  <c r="I26" i="13"/>
  <c r="I25" i="13" s="1"/>
  <c r="K26" i="13"/>
  <c r="K25" i="13" s="1"/>
  <c r="O26" i="13"/>
  <c r="Q26" i="13"/>
  <c r="Q25" i="13" s="1"/>
  <c r="V26" i="13"/>
  <c r="V25" i="13" s="1"/>
  <c r="G29" i="13"/>
  <c r="G28" i="13" s="1"/>
  <c r="I29" i="13"/>
  <c r="I28" i="13" s="1"/>
  <c r="K29" i="13"/>
  <c r="M29" i="13"/>
  <c r="O29" i="13"/>
  <c r="O28" i="13" s="1"/>
  <c r="Q29" i="13"/>
  <c r="Q28" i="13" s="1"/>
  <c r="V29" i="13"/>
  <c r="G30" i="13"/>
  <c r="M30" i="13" s="1"/>
  <c r="I30" i="13"/>
  <c r="K30" i="13"/>
  <c r="O30" i="13"/>
  <c r="Q30" i="13"/>
  <c r="V30" i="13"/>
  <c r="G31" i="13"/>
  <c r="I31" i="13"/>
  <c r="K31" i="13"/>
  <c r="K28" i="13" s="1"/>
  <c r="M31" i="13"/>
  <c r="O31" i="13"/>
  <c r="Q31" i="13"/>
  <c r="V31" i="13"/>
  <c r="V28" i="13" s="1"/>
  <c r="G33" i="13"/>
  <c r="G32" i="13" s="1"/>
  <c r="I33" i="13"/>
  <c r="I32" i="13" s="1"/>
  <c r="K33" i="13"/>
  <c r="M33" i="13"/>
  <c r="O33" i="13"/>
  <c r="O32" i="13" s="1"/>
  <c r="Q33" i="13"/>
  <c r="Q32" i="13" s="1"/>
  <c r="V33" i="13"/>
  <c r="G34" i="13"/>
  <c r="M34" i="13" s="1"/>
  <c r="I34" i="13"/>
  <c r="K34" i="13"/>
  <c r="O34" i="13"/>
  <c r="Q34" i="13"/>
  <c r="V34" i="13"/>
  <c r="G35" i="13"/>
  <c r="I35" i="13"/>
  <c r="K35" i="13"/>
  <c r="K32" i="13" s="1"/>
  <c r="M35" i="13"/>
  <c r="O35" i="13"/>
  <c r="Q35" i="13"/>
  <c r="V35" i="13"/>
  <c r="V32" i="13" s="1"/>
  <c r="G36" i="13"/>
  <c r="I36" i="13"/>
  <c r="K36" i="13"/>
  <c r="M36" i="13"/>
  <c r="O36" i="13"/>
  <c r="Q36" i="13"/>
  <c r="V36" i="13"/>
  <c r="G37" i="13"/>
  <c r="I37" i="13"/>
  <c r="K37" i="13"/>
  <c r="M37" i="13"/>
  <c r="O37" i="13"/>
  <c r="Q37" i="13"/>
  <c r="V37" i="13"/>
  <c r="G38" i="13"/>
  <c r="O38" i="13"/>
  <c r="G39" i="13"/>
  <c r="I39" i="13"/>
  <c r="I38" i="13" s="1"/>
  <c r="K39" i="13"/>
  <c r="K38" i="13" s="1"/>
  <c r="M39" i="13"/>
  <c r="M38" i="13" s="1"/>
  <c r="O39" i="13"/>
  <c r="Q39" i="13"/>
  <c r="Q38" i="13" s="1"/>
  <c r="V39" i="13"/>
  <c r="V38" i="13" s="1"/>
  <c r="G41" i="13"/>
  <c r="G40" i="13" s="1"/>
  <c r="I41" i="13"/>
  <c r="I40" i="13" s="1"/>
  <c r="K41" i="13"/>
  <c r="M41" i="13"/>
  <c r="O41" i="13"/>
  <c r="O40" i="13" s="1"/>
  <c r="Q41" i="13"/>
  <c r="Q40" i="13" s="1"/>
  <c r="V41" i="13"/>
  <c r="G42" i="13"/>
  <c r="M42" i="13" s="1"/>
  <c r="I42" i="13"/>
  <c r="K42" i="13"/>
  <c r="O42" i="13"/>
  <c r="Q42" i="13"/>
  <c r="V42" i="13"/>
  <c r="G44" i="13"/>
  <c r="I44" i="13"/>
  <c r="K44" i="13"/>
  <c r="M44" i="13"/>
  <c r="O44" i="13"/>
  <c r="Q44" i="13"/>
  <c r="V44" i="13"/>
  <c r="G45" i="13"/>
  <c r="I45" i="13"/>
  <c r="K45" i="13"/>
  <c r="K40" i="13" s="1"/>
  <c r="M45" i="13"/>
  <c r="O45" i="13"/>
  <c r="Q45" i="13"/>
  <c r="V45" i="13"/>
  <c r="V40" i="13" s="1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8" i="13"/>
  <c r="I48" i="13"/>
  <c r="K48" i="13"/>
  <c r="M48" i="13"/>
  <c r="O48" i="13"/>
  <c r="Q48" i="13"/>
  <c r="V48" i="13"/>
  <c r="G49" i="13"/>
  <c r="I49" i="13"/>
  <c r="K49" i="13"/>
  <c r="M49" i="13"/>
  <c r="O49" i="13"/>
  <c r="Q49" i="13"/>
  <c r="V49" i="13"/>
  <c r="G50" i="13"/>
  <c r="I50" i="13"/>
  <c r="K50" i="13"/>
  <c r="M50" i="13"/>
  <c r="O50" i="13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I57" i="13"/>
  <c r="K57" i="13"/>
  <c r="M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O71" i="13"/>
  <c r="Q71" i="13"/>
  <c r="G72" i="13"/>
  <c r="I72" i="13"/>
  <c r="K72" i="13"/>
  <c r="K71" i="13" s="1"/>
  <c r="M72" i="13"/>
  <c r="M71" i="13" s="1"/>
  <c r="O72" i="13"/>
  <c r="Q72" i="13"/>
  <c r="V72" i="13"/>
  <c r="V71" i="13" s="1"/>
  <c r="G73" i="13"/>
  <c r="I73" i="13"/>
  <c r="K73" i="13"/>
  <c r="M73" i="13"/>
  <c r="O73" i="13"/>
  <c r="Q73" i="13"/>
  <c r="V73" i="13"/>
  <c r="G74" i="13"/>
  <c r="O74" i="13"/>
  <c r="G75" i="13"/>
  <c r="M75" i="13" s="1"/>
  <c r="M74" i="13" s="1"/>
  <c r="I75" i="13"/>
  <c r="I74" i="13" s="1"/>
  <c r="K75" i="13"/>
  <c r="K74" i="13" s="1"/>
  <c r="O75" i="13"/>
  <c r="Q75" i="13"/>
  <c r="Q74" i="13" s="1"/>
  <c r="V75" i="13"/>
  <c r="V74" i="13" s="1"/>
  <c r="AE77" i="13"/>
  <c r="AF77" i="13"/>
  <c r="G289" i="12"/>
  <c r="BA287" i="12"/>
  <c r="BA283" i="12"/>
  <c r="BA27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18" i="12"/>
  <c r="AF289" i="12" s="1"/>
  <c r="I18" i="12"/>
  <c r="K18" i="12"/>
  <c r="O18" i="12"/>
  <c r="O8" i="12" s="1"/>
  <c r="Q18" i="12"/>
  <c r="V18" i="12"/>
  <c r="G21" i="12"/>
  <c r="M21" i="12" s="1"/>
  <c r="I21" i="12"/>
  <c r="K21" i="12"/>
  <c r="O21" i="12"/>
  <c r="Q21" i="12"/>
  <c r="V21" i="12"/>
  <c r="G25" i="12"/>
  <c r="I25" i="12"/>
  <c r="K25" i="12"/>
  <c r="M25" i="12"/>
  <c r="O25" i="12"/>
  <c r="Q25" i="12"/>
  <c r="V25" i="12"/>
  <c r="G29" i="12"/>
  <c r="I29" i="12"/>
  <c r="K29" i="12"/>
  <c r="M29" i="12"/>
  <c r="O29" i="12"/>
  <c r="Q29" i="12"/>
  <c r="V29" i="12"/>
  <c r="G33" i="12"/>
  <c r="M33" i="12" s="1"/>
  <c r="I33" i="12"/>
  <c r="K33" i="12"/>
  <c r="O33" i="12"/>
  <c r="Q33" i="12"/>
  <c r="V33" i="12"/>
  <c r="G37" i="12"/>
  <c r="I37" i="12"/>
  <c r="K37" i="12"/>
  <c r="M37" i="12"/>
  <c r="O37" i="12"/>
  <c r="Q37" i="12"/>
  <c r="V37" i="12"/>
  <c r="G46" i="12"/>
  <c r="I46" i="12"/>
  <c r="I45" i="12" s="1"/>
  <c r="K46" i="12"/>
  <c r="M46" i="12"/>
  <c r="O46" i="12"/>
  <c r="Q46" i="12"/>
  <c r="Q45" i="12" s="1"/>
  <c r="V46" i="12"/>
  <c r="G48" i="12"/>
  <c r="G45" i="12" s="1"/>
  <c r="I48" i="12"/>
  <c r="K48" i="12"/>
  <c r="O48" i="12"/>
  <c r="O45" i="12" s="1"/>
  <c r="Q48" i="12"/>
  <c r="V48" i="12"/>
  <c r="G52" i="12"/>
  <c r="I52" i="12"/>
  <c r="K52" i="12"/>
  <c r="M52" i="12"/>
  <c r="O52" i="12"/>
  <c r="Q52" i="12"/>
  <c r="V52" i="12"/>
  <c r="G55" i="12"/>
  <c r="M55" i="12" s="1"/>
  <c r="I55" i="12"/>
  <c r="K55" i="12"/>
  <c r="K45" i="12" s="1"/>
  <c r="O55" i="12"/>
  <c r="Q55" i="12"/>
  <c r="V55" i="12"/>
  <c r="V45" i="12" s="1"/>
  <c r="G60" i="12"/>
  <c r="G59" i="12" s="1"/>
  <c r="I60" i="12"/>
  <c r="K60" i="12"/>
  <c r="K59" i="12" s="1"/>
  <c r="O60" i="12"/>
  <c r="O59" i="12" s="1"/>
  <c r="Q60" i="12"/>
  <c r="V60" i="12"/>
  <c r="V59" i="12" s="1"/>
  <c r="G65" i="12"/>
  <c r="I65" i="12"/>
  <c r="I59" i="12" s="1"/>
  <c r="K65" i="12"/>
  <c r="M65" i="12"/>
  <c r="O65" i="12"/>
  <c r="Q65" i="12"/>
  <c r="Q59" i="12" s="1"/>
  <c r="V65" i="12"/>
  <c r="G68" i="12"/>
  <c r="M68" i="12" s="1"/>
  <c r="I68" i="12"/>
  <c r="K68" i="12"/>
  <c r="O68" i="12"/>
  <c r="Q68" i="12"/>
  <c r="V68" i="12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Q73" i="12"/>
  <c r="V73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6" i="12"/>
  <c r="M86" i="12" s="1"/>
  <c r="I86" i="12"/>
  <c r="K86" i="12"/>
  <c r="K85" i="12" s="1"/>
  <c r="O86" i="12"/>
  <c r="O85" i="12" s="1"/>
  <c r="Q86" i="12"/>
  <c r="V86" i="12"/>
  <c r="V85" i="12" s="1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4" i="12"/>
  <c r="I94" i="12"/>
  <c r="I85" i="12" s="1"/>
  <c r="K94" i="12"/>
  <c r="M94" i="12"/>
  <c r="O94" i="12"/>
  <c r="Q94" i="12"/>
  <c r="Q85" i="12" s="1"/>
  <c r="V94" i="12"/>
  <c r="G96" i="12"/>
  <c r="M96" i="12" s="1"/>
  <c r="I96" i="12"/>
  <c r="K96" i="12"/>
  <c r="O96" i="12"/>
  <c r="Q96" i="12"/>
  <c r="V96" i="12"/>
  <c r="G98" i="12"/>
  <c r="I98" i="12"/>
  <c r="K98" i="12"/>
  <c r="M98" i="12"/>
  <c r="O98" i="12"/>
  <c r="Q98" i="12"/>
  <c r="V98" i="12"/>
  <c r="G100" i="12"/>
  <c r="M100" i="12" s="1"/>
  <c r="I100" i="12"/>
  <c r="K100" i="12"/>
  <c r="O100" i="12"/>
  <c r="Q100" i="12"/>
  <c r="V100" i="12"/>
  <c r="I102" i="12"/>
  <c r="Q102" i="12"/>
  <c r="G103" i="12"/>
  <c r="M103" i="12" s="1"/>
  <c r="M102" i="12" s="1"/>
  <c r="I103" i="12"/>
  <c r="K103" i="12"/>
  <c r="K102" i="12" s="1"/>
  <c r="O103" i="12"/>
  <c r="O102" i="12" s="1"/>
  <c r="Q103" i="12"/>
  <c r="V103" i="12"/>
  <c r="V102" i="12" s="1"/>
  <c r="G106" i="12"/>
  <c r="I106" i="12"/>
  <c r="K106" i="12"/>
  <c r="M106" i="12"/>
  <c r="O106" i="12"/>
  <c r="Q106" i="12"/>
  <c r="V106" i="12"/>
  <c r="G109" i="12"/>
  <c r="K109" i="12"/>
  <c r="O109" i="12"/>
  <c r="V109" i="12"/>
  <c r="G110" i="12"/>
  <c r="I110" i="12"/>
  <c r="I109" i="12" s="1"/>
  <c r="K110" i="12"/>
  <c r="M110" i="12"/>
  <c r="M109" i="12" s="1"/>
  <c r="O110" i="12"/>
  <c r="Q110" i="12"/>
  <c r="Q109" i="12" s="1"/>
  <c r="V110" i="12"/>
  <c r="G114" i="12"/>
  <c r="I114" i="12"/>
  <c r="I113" i="12" s="1"/>
  <c r="K114" i="12"/>
  <c r="M114" i="12"/>
  <c r="O114" i="12"/>
  <c r="Q114" i="12"/>
  <c r="Q113" i="12" s="1"/>
  <c r="V114" i="12"/>
  <c r="G117" i="12"/>
  <c r="G113" i="12" s="1"/>
  <c r="I117" i="12"/>
  <c r="K117" i="12"/>
  <c r="O117" i="12"/>
  <c r="O113" i="12" s="1"/>
  <c r="Q117" i="12"/>
  <c r="V117" i="12"/>
  <c r="G120" i="12"/>
  <c r="I120" i="12"/>
  <c r="K120" i="12"/>
  <c r="M120" i="12"/>
  <c r="O120" i="12"/>
  <c r="Q120" i="12"/>
  <c r="V120" i="12"/>
  <c r="G125" i="12"/>
  <c r="M125" i="12" s="1"/>
  <c r="I125" i="12"/>
  <c r="K125" i="12"/>
  <c r="K113" i="12" s="1"/>
  <c r="O125" i="12"/>
  <c r="Q125" i="12"/>
  <c r="V125" i="12"/>
  <c r="V113" i="12" s="1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8" i="12"/>
  <c r="I138" i="12"/>
  <c r="K138" i="12"/>
  <c r="M138" i="12"/>
  <c r="O138" i="12"/>
  <c r="Q138" i="12"/>
  <c r="V138" i="12"/>
  <c r="G141" i="12"/>
  <c r="M141" i="12" s="1"/>
  <c r="I141" i="12"/>
  <c r="K141" i="12"/>
  <c r="O141" i="12"/>
  <c r="Q141" i="12"/>
  <c r="V141" i="12"/>
  <c r="G144" i="12"/>
  <c r="I144" i="12"/>
  <c r="K144" i="12"/>
  <c r="M144" i="12"/>
  <c r="O144" i="12"/>
  <c r="Q144" i="12"/>
  <c r="V144" i="12"/>
  <c r="G146" i="12"/>
  <c r="O146" i="12"/>
  <c r="G147" i="12"/>
  <c r="I147" i="12"/>
  <c r="I146" i="12" s="1"/>
  <c r="K147" i="12"/>
  <c r="M147" i="12"/>
  <c r="O147" i="12"/>
  <c r="Q147" i="12"/>
  <c r="Q146" i="12" s="1"/>
  <c r="V147" i="12"/>
  <c r="G148" i="12"/>
  <c r="M148" i="12" s="1"/>
  <c r="I148" i="12"/>
  <c r="K148" i="12"/>
  <c r="K146" i="12" s="1"/>
  <c r="O148" i="12"/>
  <c r="Q148" i="12"/>
  <c r="V148" i="12"/>
  <c r="V146" i="12" s="1"/>
  <c r="I149" i="12"/>
  <c r="Q149" i="12"/>
  <c r="G150" i="12"/>
  <c r="G149" i="12" s="1"/>
  <c r="I150" i="12"/>
  <c r="K150" i="12"/>
  <c r="K149" i="12" s="1"/>
  <c r="O150" i="12"/>
  <c r="O149" i="12" s="1"/>
  <c r="Q150" i="12"/>
  <c r="V150" i="12"/>
  <c r="V149" i="12" s="1"/>
  <c r="I152" i="12"/>
  <c r="Q152" i="12"/>
  <c r="G153" i="12"/>
  <c r="M153" i="12" s="1"/>
  <c r="M152" i="12" s="1"/>
  <c r="I153" i="12"/>
  <c r="K153" i="12"/>
  <c r="K152" i="12" s="1"/>
  <c r="O153" i="12"/>
  <c r="O152" i="12" s="1"/>
  <c r="Q153" i="12"/>
  <c r="V153" i="12"/>
  <c r="V152" i="12" s="1"/>
  <c r="I155" i="12"/>
  <c r="Q155" i="12"/>
  <c r="G156" i="12"/>
  <c r="G155" i="12" s="1"/>
  <c r="I156" i="12"/>
  <c r="K156" i="12"/>
  <c r="K155" i="12" s="1"/>
  <c r="O156" i="12"/>
  <c r="O155" i="12" s="1"/>
  <c r="Q156" i="12"/>
  <c r="V156" i="12"/>
  <c r="V155" i="12" s="1"/>
  <c r="G160" i="12"/>
  <c r="M160" i="12" s="1"/>
  <c r="M159" i="12" s="1"/>
  <c r="I160" i="12"/>
  <c r="K160" i="12"/>
  <c r="K159" i="12" s="1"/>
  <c r="O160" i="12"/>
  <c r="O159" i="12" s="1"/>
  <c r="Q160" i="12"/>
  <c r="V160" i="12"/>
  <c r="V159" i="12" s="1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I175" i="12"/>
  <c r="I159" i="12" s="1"/>
  <c r="K175" i="12"/>
  <c r="M175" i="12"/>
  <c r="O175" i="12"/>
  <c r="Q175" i="12"/>
  <c r="Q159" i="12" s="1"/>
  <c r="V175" i="12"/>
  <c r="G177" i="12"/>
  <c r="M177" i="12" s="1"/>
  <c r="I177" i="12"/>
  <c r="K177" i="12"/>
  <c r="O177" i="12"/>
  <c r="Q177" i="12"/>
  <c r="V177" i="12"/>
  <c r="G183" i="12"/>
  <c r="I183" i="12"/>
  <c r="K183" i="12"/>
  <c r="M183" i="12"/>
  <c r="O183" i="12"/>
  <c r="Q183" i="12"/>
  <c r="V183" i="12"/>
  <c r="G185" i="12"/>
  <c r="M185" i="12" s="1"/>
  <c r="I185" i="12"/>
  <c r="K185" i="12"/>
  <c r="O185" i="12"/>
  <c r="Q185" i="12"/>
  <c r="V185" i="12"/>
  <c r="G192" i="12"/>
  <c r="I192" i="12"/>
  <c r="K192" i="12"/>
  <c r="M192" i="12"/>
  <c r="O192" i="12"/>
  <c r="Q192" i="12"/>
  <c r="V192" i="12"/>
  <c r="G193" i="12"/>
  <c r="K193" i="12"/>
  <c r="O193" i="12"/>
  <c r="V193" i="12"/>
  <c r="G194" i="12"/>
  <c r="I194" i="12"/>
  <c r="I193" i="12" s="1"/>
  <c r="K194" i="12"/>
  <c r="M194" i="12"/>
  <c r="M193" i="12" s="1"/>
  <c r="O194" i="12"/>
  <c r="Q194" i="12"/>
  <c r="Q193" i="12" s="1"/>
  <c r="V194" i="12"/>
  <c r="G202" i="12"/>
  <c r="K202" i="12"/>
  <c r="O202" i="12"/>
  <c r="V202" i="12"/>
  <c r="G203" i="12"/>
  <c r="I203" i="12"/>
  <c r="I202" i="12" s="1"/>
  <c r="K203" i="12"/>
  <c r="M203" i="12"/>
  <c r="M202" i="12" s="1"/>
  <c r="O203" i="12"/>
  <c r="Q203" i="12"/>
  <c r="Q202" i="12" s="1"/>
  <c r="V203" i="12"/>
  <c r="G205" i="12"/>
  <c r="I205" i="12"/>
  <c r="I204" i="12" s="1"/>
  <c r="K205" i="12"/>
  <c r="M205" i="12"/>
  <c r="O205" i="12"/>
  <c r="Q205" i="12"/>
  <c r="Q204" i="12" s="1"/>
  <c r="V205" i="12"/>
  <c r="G208" i="12"/>
  <c r="G204" i="12" s="1"/>
  <c r="I208" i="12"/>
  <c r="K208" i="12"/>
  <c r="O208" i="12"/>
  <c r="O204" i="12" s="1"/>
  <c r="Q208" i="12"/>
  <c r="V208" i="12"/>
  <c r="G210" i="12"/>
  <c r="I210" i="12"/>
  <c r="K210" i="12"/>
  <c r="M210" i="12"/>
  <c r="O210" i="12"/>
  <c r="Q210" i="12"/>
  <c r="V210" i="12"/>
  <c r="G212" i="12"/>
  <c r="M212" i="12" s="1"/>
  <c r="I212" i="12"/>
  <c r="K212" i="12"/>
  <c r="K204" i="12" s="1"/>
  <c r="O212" i="12"/>
  <c r="Q212" i="12"/>
  <c r="V212" i="12"/>
  <c r="V204" i="12" s="1"/>
  <c r="G214" i="12"/>
  <c r="I214" i="12"/>
  <c r="K214" i="12"/>
  <c r="M214" i="12"/>
  <c r="O214" i="12"/>
  <c r="Q214" i="12"/>
  <c r="V214" i="12"/>
  <c r="G216" i="12"/>
  <c r="M216" i="12" s="1"/>
  <c r="I216" i="12"/>
  <c r="K216" i="12"/>
  <c r="O216" i="12"/>
  <c r="Q216" i="12"/>
  <c r="V216" i="12"/>
  <c r="G218" i="12"/>
  <c r="I218" i="12"/>
  <c r="K218" i="12"/>
  <c r="M218" i="12"/>
  <c r="O218" i="12"/>
  <c r="Q218" i="12"/>
  <c r="V218" i="12"/>
  <c r="G221" i="12"/>
  <c r="M221" i="12" s="1"/>
  <c r="I221" i="12"/>
  <c r="K221" i="12"/>
  <c r="O221" i="12"/>
  <c r="Q221" i="12"/>
  <c r="V221" i="12"/>
  <c r="G226" i="12"/>
  <c r="I226" i="12"/>
  <c r="K226" i="12"/>
  <c r="M226" i="12"/>
  <c r="O226" i="12"/>
  <c r="Q226" i="12"/>
  <c r="V226" i="12"/>
  <c r="G227" i="12"/>
  <c r="O227" i="12"/>
  <c r="G228" i="12"/>
  <c r="I228" i="12"/>
  <c r="I227" i="12" s="1"/>
  <c r="K228" i="12"/>
  <c r="M228" i="12"/>
  <c r="O228" i="12"/>
  <c r="Q228" i="12"/>
  <c r="Q227" i="12" s="1"/>
  <c r="V228" i="12"/>
  <c r="G230" i="12"/>
  <c r="M230" i="12" s="1"/>
  <c r="I230" i="12"/>
  <c r="K230" i="12"/>
  <c r="K227" i="12" s="1"/>
  <c r="O230" i="12"/>
  <c r="Q230" i="12"/>
  <c r="V230" i="12"/>
  <c r="V227" i="12" s="1"/>
  <c r="G233" i="12"/>
  <c r="G232" i="12" s="1"/>
  <c r="I233" i="12"/>
  <c r="K233" i="12"/>
  <c r="K232" i="12" s="1"/>
  <c r="O233" i="12"/>
  <c r="O232" i="12" s="1"/>
  <c r="Q233" i="12"/>
  <c r="V233" i="12"/>
  <c r="V232" i="12" s="1"/>
  <c r="G235" i="12"/>
  <c r="I235" i="12"/>
  <c r="I232" i="12" s="1"/>
  <c r="K235" i="12"/>
  <c r="M235" i="12"/>
  <c r="O235" i="12"/>
  <c r="Q235" i="12"/>
  <c r="Q232" i="12" s="1"/>
  <c r="V235" i="12"/>
  <c r="G237" i="12"/>
  <c r="M237" i="12" s="1"/>
  <c r="I237" i="12"/>
  <c r="K237" i="12"/>
  <c r="O237" i="12"/>
  <c r="Q237" i="12"/>
  <c r="V237" i="12"/>
  <c r="G239" i="12"/>
  <c r="G238" i="12" s="1"/>
  <c r="I239" i="12"/>
  <c r="K239" i="12"/>
  <c r="K238" i="12" s="1"/>
  <c r="O239" i="12"/>
  <c r="O238" i="12" s="1"/>
  <c r="Q239" i="12"/>
  <c r="V239" i="12"/>
  <c r="V238" i="12" s="1"/>
  <c r="G241" i="12"/>
  <c r="I241" i="12"/>
  <c r="I238" i="12" s="1"/>
  <c r="K241" i="12"/>
  <c r="M241" i="12"/>
  <c r="O241" i="12"/>
  <c r="Q241" i="12"/>
  <c r="Q238" i="12" s="1"/>
  <c r="V241" i="12"/>
  <c r="G243" i="12"/>
  <c r="M243" i="12" s="1"/>
  <c r="I243" i="12"/>
  <c r="K243" i="12"/>
  <c r="O243" i="12"/>
  <c r="Q243" i="12"/>
  <c r="V243" i="12"/>
  <c r="G245" i="12"/>
  <c r="I245" i="12"/>
  <c r="K245" i="12"/>
  <c r="M245" i="12"/>
  <c r="O245" i="12"/>
  <c r="Q245" i="12"/>
  <c r="V245" i="12"/>
  <c r="G247" i="12"/>
  <c r="M247" i="12" s="1"/>
  <c r="I247" i="12"/>
  <c r="K247" i="12"/>
  <c r="O247" i="12"/>
  <c r="Q247" i="12"/>
  <c r="V247" i="12"/>
  <c r="G249" i="12"/>
  <c r="M249" i="12" s="1"/>
  <c r="I249" i="12"/>
  <c r="K249" i="12"/>
  <c r="K248" i="12" s="1"/>
  <c r="O249" i="12"/>
  <c r="O248" i="12" s="1"/>
  <c r="Q249" i="12"/>
  <c r="V249" i="12"/>
  <c r="V248" i="12" s="1"/>
  <c r="G251" i="12"/>
  <c r="I251" i="12"/>
  <c r="K251" i="12"/>
  <c r="M251" i="12"/>
  <c r="O251" i="12"/>
  <c r="Q251" i="12"/>
  <c r="V251" i="12"/>
  <c r="G255" i="12"/>
  <c r="M255" i="12" s="1"/>
  <c r="I255" i="12"/>
  <c r="K255" i="12"/>
  <c r="O255" i="12"/>
  <c r="Q255" i="12"/>
  <c r="V255" i="12"/>
  <c r="G259" i="12"/>
  <c r="I259" i="12"/>
  <c r="I248" i="12" s="1"/>
  <c r="K259" i="12"/>
  <c r="M259" i="12"/>
  <c r="O259" i="12"/>
  <c r="Q259" i="12"/>
  <c r="Q248" i="12" s="1"/>
  <c r="V259" i="12"/>
  <c r="G261" i="12"/>
  <c r="I261" i="12"/>
  <c r="I260" i="12" s="1"/>
  <c r="K261" i="12"/>
  <c r="M261" i="12"/>
  <c r="O261" i="12"/>
  <c r="Q261" i="12"/>
  <c r="Q260" i="12" s="1"/>
  <c r="V261" i="12"/>
  <c r="G264" i="12"/>
  <c r="G260" i="12" s="1"/>
  <c r="I264" i="12"/>
  <c r="K264" i="12"/>
  <c r="O264" i="12"/>
  <c r="O260" i="12" s="1"/>
  <c r="Q264" i="12"/>
  <c r="V264" i="12"/>
  <c r="G266" i="12"/>
  <c r="I266" i="12"/>
  <c r="K266" i="12"/>
  <c r="M266" i="12"/>
  <c r="O266" i="12"/>
  <c r="Q266" i="12"/>
  <c r="V266" i="12"/>
  <c r="G268" i="12"/>
  <c r="M268" i="12" s="1"/>
  <c r="I268" i="12"/>
  <c r="K268" i="12"/>
  <c r="K260" i="12" s="1"/>
  <c r="O268" i="12"/>
  <c r="Q268" i="12"/>
  <c r="V268" i="12"/>
  <c r="V260" i="12" s="1"/>
  <c r="G270" i="12"/>
  <c r="I270" i="12"/>
  <c r="K270" i="12"/>
  <c r="M270" i="12"/>
  <c r="O270" i="12"/>
  <c r="Q270" i="12"/>
  <c r="V270" i="12"/>
  <c r="G272" i="12"/>
  <c r="M272" i="12" s="1"/>
  <c r="I272" i="12"/>
  <c r="K272" i="12"/>
  <c r="O272" i="12"/>
  <c r="Q272" i="12"/>
  <c r="V272" i="12"/>
  <c r="G273" i="12"/>
  <c r="I273" i="12"/>
  <c r="K273" i="12"/>
  <c r="M273" i="12"/>
  <c r="O273" i="12"/>
  <c r="Q273" i="12"/>
  <c r="V273" i="12"/>
  <c r="G274" i="12"/>
  <c r="M274" i="12" s="1"/>
  <c r="I274" i="12"/>
  <c r="K274" i="12"/>
  <c r="O274" i="12"/>
  <c r="Q274" i="12"/>
  <c r="V274" i="12"/>
  <c r="G276" i="12"/>
  <c r="G275" i="12" s="1"/>
  <c r="I276" i="12"/>
  <c r="K276" i="12"/>
  <c r="K275" i="12" s="1"/>
  <c r="O276" i="12"/>
  <c r="O275" i="12" s="1"/>
  <c r="Q276" i="12"/>
  <c r="V276" i="12"/>
  <c r="V275" i="12" s="1"/>
  <c r="G277" i="12"/>
  <c r="I277" i="12"/>
  <c r="I275" i="12" s="1"/>
  <c r="K277" i="12"/>
  <c r="M277" i="12"/>
  <c r="O277" i="12"/>
  <c r="Q277" i="12"/>
  <c r="Q275" i="12" s="1"/>
  <c r="V277" i="12"/>
  <c r="G278" i="12"/>
  <c r="M278" i="12" s="1"/>
  <c r="I278" i="12"/>
  <c r="K278" i="12"/>
  <c r="O278" i="12"/>
  <c r="Q278" i="12"/>
  <c r="V278" i="12"/>
  <c r="G280" i="12"/>
  <c r="I280" i="12"/>
  <c r="K280" i="12"/>
  <c r="M280" i="12"/>
  <c r="O280" i="12"/>
  <c r="Q280" i="12"/>
  <c r="V280" i="12"/>
  <c r="G282" i="12"/>
  <c r="M282" i="12" s="1"/>
  <c r="I282" i="12"/>
  <c r="K282" i="12"/>
  <c r="O282" i="12"/>
  <c r="Q282" i="12"/>
  <c r="V282" i="12"/>
  <c r="G284" i="12"/>
  <c r="I284" i="12"/>
  <c r="K284" i="12"/>
  <c r="M284" i="12"/>
  <c r="O284" i="12"/>
  <c r="Q284" i="12"/>
  <c r="V284" i="12"/>
  <c r="G286" i="12"/>
  <c r="M286" i="12" s="1"/>
  <c r="I286" i="12"/>
  <c r="K286" i="12"/>
  <c r="O286" i="12"/>
  <c r="Q286" i="12"/>
  <c r="V286" i="12"/>
  <c r="AE289" i="12"/>
  <c r="I20" i="1"/>
  <c r="I19" i="1"/>
  <c r="I18" i="1"/>
  <c r="I17" i="1"/>
  <c r="I16" i="1"/>
  <c r="I85" i="1"/>
  <c r="J84" i="1" s="1"/>
  <c r="F43" i="1"/>
  <c r="G23" i="1" s="1"/>
  <c r="A23" i="1" s="1"/>
  <c r="G24" i="1" s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28" i="1"/>
  <c r="J26" i="1"/>
  <c r="G38" i="1"/>
  <c r="F38" i="1"/>
  <c r="J23" i="1"/>
  <c r="J24" i="1"/>
  <c r="J25" i="1"/>
  <c r="J27" i="1"/>
  <c r="E24" i="1"/>
  <c r="E26" i="1"/>
  <c r="J57" i="1" l="1"/>
  <c r="J58" i="1"/>
  <c r="J62" i="1"/>
  <c r="J66" i="1"/>
  <c r="J68" i="1"/>
  <c r="J70" i="1"/>
  <c r="J72" i="1"/>
  <c r="J55" i="1"/>
  <c r="J75" i="1"/>
  <c r="J54" i="1"/>
  <c r="J60" i="1"/>
  <c r="J64" i="1"/>
  <c r="J56" i="1"/>
  <c r="J59" i="1"/>
  <c r="J61" i="1"/>
  <c r="J63" i="1"/>
  <c r="J65" i="1"/>
  <c r="J67" i="1"/>
  <c r="J69" i="1"/>
  <c r="J71" i="1"/>
  <c r="J73" i="1"/>
  <c r="J74" i="1"/>
  <c r="J79" i="1"/>
  <c r="J77" i="1"/>
  <c r="J83" i="1"/>
  <c r="J76" i="1"/>
  <c r="J81" i="1"/>
  <c r="G26" i="1"/>
  <c r="A26" i="1"/>
  <c r="G28" i="1"/>
  <c r="A24" i="1"/>
  <c r="A27" i="1"/>
  <c r="M32" i="13"/>
  <c r="M28" i="13"/>
  <c r="M40" i="13"/>
  <c r="M8" i="13"/>
  <c r="G8" i="13"/>
  <c r="M20" i="13"/>
  <c r="M17" i="13" s="1"/>
  <c r="M16" i="13"/>
  <c r="M13" i="13" s="1"/>
  <c r="M248" i="12"/>
  <c r="M85" i="12"/>
  <c r="M227" i="12"/>
  <c r="M146" i="12"/>
  <c r="G8" i="12"/>
  <c r="M276" i="12"/>
  <c r="M275" i="12" s="1"/>
  <c r="M264" i="12"/>
  <c r="M260" i="12" s="1"/>
  <c r="G248" i="12"/>
  <c r="M239" i="12"/>
  <c r="M238" i="12" s="1"/>
  <c r="M233" i="12"/>
  <c r="M232" i="12" s="1"/>
  <c r="M208" i="12"/>
  <c r="M204" i="12" s="1"/>
  <c r="G159" i="12"/>
  <c r="M156" i="12"/>
  <c r="M155" i="12" s="1"/>
  <c r="G152" i="12"/>
  <c r="M150" i="12"/>
  <c r="M149" i="12" s="1"/>
  <c r="M117" i="12"/>
  <c r="M113" i="12" s="1"/>
  <c r="G102" i="12"/>
  <c r="G85" i="12"/>
  <c r="M60" i="12"/>
  <c r="M59" i="12" s="1"/>
  <c r="M48" i="12"/>
  <c r="M45" i="12" s="1"/>
  <c r="M18" i="12"/>
  <c r="M8" i="12" s="1"/>
  <c r="I21" i="1"/>
  <c r="J78" i="1"/>
  <c r="J80" i="1"/>
  <c r="J82" i="1"/>
  <c r="I39" i="1"/>
  <c r="I43" i="1" s="1"/>
  <c r="J85" i="1" l="1"/>
  <c r="G29" i="1"/>
  <c r="G27" i="1" s="1"/>
  <c r="A29" i="1"/>
  <c r="J42" i="1"/>
  <c r="J39" i="1"/>
  <c r="J43" i="1" s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Churý</author>
  </authors>
  <commentList>
    <comment ref="S6" authorId="0" shapeId="0" xr:uid="{DCC4AC5D-ECA0-4078-A950-E7D3C136033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2EF7DDC-F99A-4365-83E0-4E00D103A5F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Churý</author>
  </authors>
  <commentList>
    <comment ref="S6" authorId="0" shapeId="0" xr:uid="{4748DCA4-4A7F-4411-9F5D-0CB98BF4534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AB40E03-12A7-499F-BCFB-8218D7E48B7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<sst xmlns="http://schemas.openxmlformats.org/spreadsheetml/2006/main" count="1926" uniqueCount="561">
  <si>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</si>
  <si>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</si>
  <si>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</si>
  <si>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</si>
  <si>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</si>
  <si>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</si>
  <si>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</si>
  <si>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</si>
  <si>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</si>
  <si>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</si>
  <si>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</si>
  <si>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</si>
  <si>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</si>
  <si>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</si>
  <si>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</si>
  <si>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</si>
  <si>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</si>
  <si>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</si>
  <si>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</si>
  <si>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</si>
  <si>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</si>
  <si>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</si>
  <si>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</si>
  <si>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</si>
  <si>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</si>
  <si>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</si>
  <si>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</si>
  <si>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</si>
  <si>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</si>
  <si>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</si>
  <si>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</si>
  <si>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</si>
  <si>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</si>
  <si>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</si>
  <si>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</si>
  <si>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</si>
  <si>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</si>
  <si>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</si>
  <si>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</si>
  <si>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</si>
  <si>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</si>
  <si>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</si>
  <si>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</si>
  <si>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TY23.03</t>
  </si>
  <si>
    <t>Rekonstrukce podlahy v dílnách cestmistrovství Veselí nad Moravou</t>
  </si>
  <si>
    <t>Stavba</t>
  </si>
  <si>
    <t>SO01</t>
  </si>
  <si>
    <t>Budova SO01</t>
  </si>
  <si>
    <t>D.1.1</t>
  </si>
  <si>
    <t>Stavební řešení_290424</t>
  </si>
  <si>
    <t>D.1.4.2</t>
  </si>
  <si>
    <t>Elektroinstalace</t>
  </si>
  <si>
    <t>Celkem za stavbu</t>
  </si>
  <si>
    <t>CZK</t>
  </si>
  <si>
    <t>#POPS</t>
  </si>
  <si>
    <t>Popis stavby: TY23.03 - Rekonstrukce podlahy v dílnách cestmistrovství Veselí nad Moravou</t>
  </si>
  <si>
    <t>#POPO</t>
  </si>
  <si>
    <t>Popis objektu: SO01 - Budova SO01</t>
  </si>
  <si>
    <t>#POPR</t>
  </si>
  <si>
    <t>Popis rozpočtu: D.1.1 - Stavební řešení_290424</t>
  </si>
  <si>
    <t>Popis rozpočtu: D.1.4.2 - Elektroinstalace</t>
  </si>
  <si>
    <t>Rekapitulace dílů</t>
  </si>
  <si>
    <t>Typ dílu</t>
  </si>
  <si>
    <t>_10</t>
  </si>
  <si>
    <t>Montáže dle ceníku M741</t>
  </si>
  <si>
    <t>_11</t>
  </si>
  <si>
    <t>Stavební práce při elektromontážích - 846-9</t>
  </si>
  <si>
    <t>_12</t>
  </si>
  <si>
    <t>Demontáže dle ceníku M741</t>
  </si>
  <si>
    <t>_2</t>
  </si>
  <si>
    <t>Kabely,vodiče a příslušenství</t>
  </si>
  <si>
    <t>_3</t>
  </si>
  <si>
    <t>Ukončovací prvky a svorkovnice</t>
  </si>
  <si>
    <t>_4</t>
  </si>
  <si>
    <t>Úložný materiál,krabice a příslušenství</t>
  </si>
  <si>
    <t>_5</t>
  </si>
  <si>
    <t>Svítidla</t>
  </si>
  <si>
    <t>_6</t>
  </si>
  <si>
    <t>Spínače,zásuvky a vidlice</t>
  </si>
  <si>
    <t>_7</t>
  </si>
  <si>
    <t>El. přístroje a příslušenství</t>
  </si>
  <si>
    <t>_8</t>
  </si>
  <si>
    <t>Rozváděče,skříně a příslušenství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</si>
  <si>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</si>
  <si>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</si>
  <si>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</si>
  <si>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</si>
  <si>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</si>
  <si>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</si>
  <si>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</si>
  <si>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</si>
  <si>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</si>
  <si>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</si>
  <si>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</si>
  <si>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</si>
  <si>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</si>
  <si>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</si>
  <si>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</si>
  <si>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</si>
  <si>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</si>
  <si>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</si>
  <si>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</si>
  <si>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</si>
  <si>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</si>
  <si>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</si>
  <si>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</si>
  <si>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</si>
  <si>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</si>
  <si>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</si>
  <si>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</si>
  <si>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</si>
  <si>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</si>
  <si>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</si>
  <si>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</si>
  <si>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</si>
  <si>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</si>
  <si>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</si>
  <si>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767</t>
  </si>
  <si>
    <t>Konstrukce zámečnické</t>
  </si>
  <si>
    <t>777</t>
  </si>
  <si>
    <t>Podlahy ze syntetických hmot</t>
  </si>
  <si>
    <t>D96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</si>
  <si>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</si>
  <si>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</si>
  <si>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</si>
  <si>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</si>
  <si>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</si>
  <si>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</si>
  <si>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</si>
  <si>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</si>
  <si>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</si>
  <si>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</si>
  <si>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</si>
  <si>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</si>
  <si>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</si>
  <si>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</si>
  <si>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</si>
  <si>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</si>
  <si>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</si>
  <si>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</si>
  <si>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</si>
  <si>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</si>
  <si>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</si>
  <si>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</si>
  <si>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</si>
  <si>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</si>
  <si>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</si>
  <si>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</si>
  <si>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</si>
  <si>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</si>
  <si>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</si>
  <si>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</si>
  <si>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</si>
  <si>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100003100R00</t>
  </si>
  <si>
    <t>Naložení sypaniny</t>
  </si>
  <si>
    <t>m3</t>
  </si>
  <si>
    <t>RTS 24/ I</t>
  </si>
  <si>
    <t>Práce</t>
  </si>
  <si>
    <t>Běžná</t>
  </si>
  <si>
    <t>POL1_</t>
  </si>
  <si>
    <t>kolem montážní jámy : (14,05*2+1,5*4)*2</t>
  </si>
  <si>
    <t>VV</t>
  </si>
  <si>
    <t>1,6*1,5*2*2</t>
  </si>
  <si>
    <t>v ploše : 17,7*14,45*0,15</t>
  </si>
  <si>
    <t>139711101RT4</t>
  </si>
  <si>
    <t>Vykopávka v uzavřených prostorách v hor.1-4 hornina 4</t>
  </si>
  <si>
    <t>161101101R00</t>
  </si>
  <si>
    <t>Svislé přemístění výkopku z hor.1-4 do 2,5 m</t>
  </si>
  <si>
    <t>kolem montážní jámy : (14,05*2+1,5*4)*2*0,5</t>
  </si>
  <si>
    <t>1,6*1,5*2*2*0,5</t>
  </si>
  <si>
    <t>162201102R00</t>
  </si>
  <si>
    <t>Vodorovné přemístění výkopku z hor.1-4 do 50 m</t>
  </si>
  <si>
    <t>pod schody : 0,9*(0,3+1,3)*0,5*1,8</t>
  </si>
  <si>
    <t>162701105R00</t>
  </si>
  <si>
    <t>Vodorovné přemístění výkopku z hor.1-4 do 10000 m</t>
  </si>
  <si>
    <t>174101102R00</t>
  </si>
  <si>
    <t>Zásyp ruční se zhutněním</t>
  </si>
  <si>
    <t>583426002R</t>
  </si>
  <si>
    <t>Kamenivo drcené 11/22JHM</t>
  </si>
  <si>
    <t>t</t>
  </si>
  <si>
    <t>SPCM</t>
  </si>
  <si>
    <t>Specifikace</t>
  </si>
  <si>
    <t>POL3_</t>
  </si>
  <si>
    <t>Začátek provozního součtu</t>
  </si>
  <si>
    <t xml:space="preserve">  pod schody : 0,9*(0,3+1,3)*0,5*1,8</t>
  </si>
  <si>
    <t xml:space="preserve">  kolem montážní jámy : (14,05*2+1,5*4)*2</t>
  </si>
  <si>
    <t xml:space="preserve">  1,6*1,5*2*2</t>
  </si>
  <si>
    <t xml:space="preserve">  Mezisoučet</t>
  </si>
  <si>
    <t>Konec provozního součtu</t>
  </si>
  <si>
    <t>79,096*1,85</t>
  </si>
  <si>
    <t>271531114R00</t>
  </si>
  <si>
    <t>Polštář základu z kameniva drceného 8-16 mm</t>
  </si>
  <si>
    <t>podkladní beton tl.100mm : 17,7*14,45*0,1</t>
  </si>
  <si>
    <t>273323411RT7</t>
  </si>
  <si>
    <t>Železobeton základových desek vodostavební C 25/30 XA1 odolnost proti chemicky agresivnímu prostředí</t>
  </si>
  <si>
    <t>(13,85*1,6)*0,25</t>
  </si>
  <si>
    <t>(2,366*2+2,3*6)*0,35*0,25</t>
  </si>
  <si>
    <t>1*1*0,25</t>
  </si>
  <si>
    <t>273351215R00</t>
  </si>
  <si>
    <t>Bednění stěn základových desek - zřízení</t>
  </si>
  <si>
    <t>m2</t>
  </si>
  <si>
    <t>(13,85*2+2,1*2+0,35*16)*0,5</t>
  </si>
  <si>
    <t>1*4*0,2</t>
  </si>
  <si>
    <t>273351216R00</t>
  </si>
  <si>
    <t>Bednění stěn základových desek - odstranění</t>
  </si>
  <si>
    <t>Včetně očištění, vytřídění a uložení bednicího materiálu.</t>
  </si>
  <si>
    <t>POP</t>
  </si>
  <si>
    <t>311321826R00</t>
  </si>
  <si>
    <t>Železobeton nadzákladových zdí pohledový C 30/37</t>
  </si>
  <si>
    <t>Včetně pomocného lešení o výšce podlahy do 1900 mm a pro zatížení 1,5 kPa.</t>
  </si>
  <si>
    <t>(13,85*2+1,4*2+0,4*16)*1,8*0,25</t>
  </si>
  <si>
    <t>(2,3*6+2,366*2)*1,8*0,4</t>
  </si>
  <si>
    <t>-1,8*0,5*0,4*8</t>
  </si>
  <si>
    <t>311351101R00</t>
  </si>
  <si>
    <t>Bednění nadzákladových zdí, jednostranné - zřízení</t>
  </si>
  <si>
    <t>(13,35*2+0,9*2)*1,8</t>
  </si>
  <si>
    <t>(1,8*2*8+0,5*2*8)*0,4</t>
  </si>
  <si>
    <t>311351102R00</t>
  </si>
  <si>
    <t>Bednění nadzákladových zdí, jednostranné - odstranění</t>
  </si>
  <si>
    <t>311351923R00</t>
  </si>
  <si>
    <t>Lišta do bednění pro sražení hran monolit. konstrukcí TLL 15/15/21 mm, plastová</t>
  </si>
  <si>
    <t>m</t>
  </si>
  <si>
    <t>(1,8*8*2+0,5*8*2)</t>
  </si>
  <si>
    <t>311361821R00</t>
  </si>
  <si>
    <t>Výztuž nadzákladových zdí z betonářské oceli B500B (10 505)</t>
  </si>
  <si>
    <t>(13,85*2+1,4*2+0,4*16)*1,8*0,25*0,14</t>
  </si>
  <si>
    <t>(2,3*6+2,366*2)*1,8*0,4*0,14</t>
  </si>
  <si>
    <t>-1,8*0,5*0,4*8*0,14</t>
  </si>
  <si>
    <t>317941123RU4</t>
  </si>
  <si>
    <t>Osazení ocelových válcovaných nosníků  č. 14 - 22 včetně dodávky profilu U č. 18</t>
  </si>
  <si>
    <t>Ozn.4 ve výpisi OP na v.č.D.1.2.6 : 0,2024*1,1</t>
  </si>
  <si>
    <t>346244811RT2</t>
  </si>
  <si>
    <t>Přizdívky izol. z cihel dl.29 cm, MC 10, tl. 65 mm s použitím suché maltové směsi</t>
  </si>
  <si>
    <t>(14,05*2+0,4*16)*(1,6-0,1+0,05+0,2)</t>
  </si>
  <si>
    <t>346245999R00</t>
  </si>
  <si>
    <t>Příplatek za ochranu izolace maltou min. MC 10</t>
  </si>
  <si>
    <t>380361007R00</t>
  </si>
  <si>
    <t>Výztuž kompletních konstrukcí z oceli B500B pro svislé i vorodovné i schody</t>
  </si>
  <si>
    <t>výpis výzruže v.č.D.1.2.6 + prostřih : 3,880575*1,1</t>
  </si>
  <si>
    <t>430321514R00</t>
  </si>
  <si>
    <t>Beton schodišťových konstrukcí železový C 30/37</t>
  </si>
  <si>
    <t>1,95*0,9*0,2</t>
  </si>
  <si>
    <t>0,9*0,26*0,2*0,5*8</t>
  </si>
  <si>
    <t>430361821R00</t>
  </si>
  <si>
    <t>Výztuž schodišťových konstrukcí přímočarých B500B z oceli (10 505)</t>
  </si>
  <si>
    <t>1,95*0,9*0,2*0,2</t>
  </si>
  <si>
    <t>431351121R00</t>
  </si>
  <si>
    <t>Bednění podest a podstup.desek přímočar.- zřízení</t>
  </si>
  <si>
    <t>s pomocným lešením o výšce podlahy do 1900 mm a pro zatížení do 1,5 kPa,</t>
  </si>
  <si>
    <t>1,95*0,9*1,5</t>
  </si>
  <si>
    <t>431351122R00</t>
  </si>
  <si>
    <t>Bednění podest a podstup.desek přímočar.odstranění</t>
  </si>
  <si>
    <t>434311115R00</t>
  </si>
  <si>
    <t>Stupně dusané na terén, na desku, z betonu C 20/25</t>
  </si>
  <si>
    <t>0,9*8</t>
  </si>
  <si>
    <t>434351141R00</t>
  </si>
  <si>
    <t>Bednění stupňů přímočarých - zřízení</t>
  </si>
  <si>
    <t>0,9*0,5*8</t>
  </si>
  <si>
    <t>434351142R00</t>
  </si>
  <si>
    <t>Bednění stupňů přímočarých - odstranění</t>
  </si>
  <si>
    <t>612901112R00</t>
  </si>
  <si>
    <t>Ubroušení výstupků betonu po odbednění vnitř.stěn</t>
  </si>
  <si>
    <t>PC</t>
  </si>
  <si>
    <t>Vlastní</t>
  </si>
  <si>
    <t>Indiv</t>
  </si>
  <si>
    <t>622300181RT2x</t>
  </si>
  <si>
    <t>Montáž chráničky kabelu  vč. chráničky Kopoflex DN 40 mm</t>
  </si>
  <si>
    <t>včetně dodávky materiálu.</t>
  </si>
  <si>
    <t>13,85*4+2,2*2*2</t>
  </si>
  <si>
    <t>631313621R00</t>
  </si>
  <si>
    <t>Mazanina betonová tl. 8 - 12 cm C 20/25</t>
  </si>
  <si>
    <t>Včetně vytvoření dilatačních spár, bez zaplnění.</t>
  </si>
  <si>
    <t>631315811R00</t>
  </si>
  <si>
    <t>Mazanina betonová tl. 12 - 24 cm C 30/37</t>
  </si>
  <si>
    <t>beton v montážní jámě : 13,35*0,9*0,1</t>
  </si>
  <si>
    <t>631316115R00</t>
  </si>
  <si>
    <t>Postřik nových beton. podlah proti prvotn. vysych.</t>
  </si>
  <si>
    <t>17,7*14,45</t>
  </si>
  <si>
    <t>-2,55*2,26</t>
  </si>
  <si>
    <t>--8,6*0,</t>
  </si>
  <si>
    <t>-13,35*0,9</t>
  </si>
  <si>
    <t>631316211RT4</t>
  </si>
  <si>
    <t>Povrchový vsyp na betonové podlahy strojně hlazený posypová směs s karbidem</t>
  </si>
  <si>
    <t>631316231R00</t>
  </si>
  <si>
    <t>Hlazení betonových mazanin, strojně</t>
  </si>
  <si>
    <t>mazanina v montážní jámě : 13,35*0,9</t>
  </si>
  <si>
    <t>631315811RT3</t>
  </si>
  <si>
    <t>Mazanina betonová tl. 12 - 24 cm C 30/37 vyztužená ocelovými vlákny 25 kg/m3</t>
  </si>
  <si>
    <t>17,7*14,45*0,2</t>
  </si>
  <si>
    <t>-2,55*2,26*0,2</t>
  </si>
  <si>
    <t>--8,6*0,6*0,2</t>
  </si>
  <si>
    <t>-13,35*0,9*0,2</t>
  </si>
  <si>
    <t>631351101R00</t>
  </si>
  <si>
    <t>Bednění stěn, rýh a otvorů v podlahách - zřízení</t>
  </si>
  <si>
    <t>(14,05*2+0,4*16)*0,2</t>
  </si>
  <si>
    <t>(13,55*2+1,1*2)*0,3</t>
  </si>
  <si>
    <t>631351102R00</t>
  </si>
  <si>
    <t>Bednění stěn, rýh a otvorů v podlahách -odstranění</t>
  </si>
  <si>
    <t>631361921RT5</t>
  </si>
  <si>
    <t>Výztuž mazanin svařovanou sítí KH 20, drát d 6,0 mm, oko 150 x 150 mm</t>
  </si>
  <si>
    <t>podkladní beton tl.100mm : 17,7*14,45*0,0044*1,15</t>
  </si>
  <si>
    <t>899104111RT2</t>
  </si>
  <si>
    <t xml:space="preserve">Osazení poklopu s rámem nad 150 kg včetně dodávky poklopu šachtového litinový zatížení D400 </t>
  </si>
  <si>
    <t>kus</t>
  </si>
  <si>
    <t>899203111RTc</t>
  </si>
  <si>
    <t>Osazení mříží ocelových pozink s rámem 600/600mm včetně dodávky</t>
  </si>
  <si>
    <t>919721211R0x</t>
  </si>
  <si>
    <t>Dilatační spáry vkládané vyplněné PUR tmelem</t>
  </si>
  <si>
    <t>17,7*2+14,45*2+1,1*2+13,55*2+1*2+0,7*2+9,1*3+4,2*3</t>
  </si>
  <si>
    <t>931961115RR1</t>
  </si>
  <si>
    <t>Vložky do dilatačních spár, polystyren, tl 30 mm STYRODUR</t>
  </si>
  <si>
    <t>(17,7*2+14,45*2)*0,3</t>
  </si>
  <si>
    <t>952901221R00</t>
  </si>
  <si>
    <t>Vyčištění průmyslových budov a objektů výrobních</t>
  </si>
  <si>
    <t>245,8</t>
  </si>
  <si>
    <t>12,35*0,9</t>
  </si>
  <si>
    <t>961055111R00</t>
  </si>
  <si>
    <t>Bourání základů železobetonových</t>
  </si>
  <si>
    <t>14,05*2,4*0,2</t>
  </si>
  <si>
    <t>-0,59*0,4*0,2*5</t>
  </si>
  <si>
    <t>-0,6*0,4*2*0,2</t>
  </si>
  <si>
    <t>-0,5*0,15*0,2</t>
  </si>
  <si>
    <t>-1,95*0,4*0,2*2</t>
  </si>
  <si>
    <t>962031113R00</t>
  </si>
  <si>
    <t>Bourání příček z cihel pálených plných tl. 65 mm</t>
  </si>
  <si>
    <t>965042141R00</t>
  </si>
  <si>
    <t>Bourání mazanin betonových tl. 10 cm, nad 4 m2</t>
  </si>
  <si>
    <t>(17,7*14,45-13,35*0,9)*0,09</t>
  </si>
  <si>
    <t>965042231R00</t>
  </si>
  <si>
    <t>Bourání mazanin betonových tl. nad 10 cm, pl. 4 m2</t>
  </si>
  <si>
    <t>(17,7*14,45-13,35*0,9)*0,11</t>
  </si>
  <si>
    <t>965042241R00</t>
  </si>
  <si>
    <t>Bourání mazanin betonových tl. nad 10 cm, nad 4 m2</t>
  </si>
  <si>
    <t>14,05*2,4*0,15</t>
  </si>
  <si>
    <t>-0,59*0,4*0,15*5</t>
  </si>
  <si>
    <t>-0,6*0,4*2*0,15</t>
  </si>
  <si>
    <t>-0,5*0,15*0,15</t>
  </si>
  <si>
    <t>-1,95*0,4*0,15*2</t>
  </si>
  <si>
    <t>965049111RT1</t>
  </si>
  <si>
    <t>Příplatek, bourání mazanin se svař. síťí tl. 10 cm jednostranná výztuž svařovanou sítí</t>
  </si>
  <si>
    <t>965049112R00</t>
  </si>
  <si>
    <t>Příplatek, bourání mazanin se svař.síťí nad 10 cm</t>
  </si>
  <si>
    <t>976085311R00</t>
  </si>
  <si>
    <t>Vybourání kanal.rámů a poklopů plochy do 0,6 m2</t>
  </si>
  <si>
    <t>979999973R00</t>
  </si>
  <si>
    <t>Poplatek za uložení, zemina a kamení, (skup.170504)</t>
  </si>
  <si>
    <t xml:space="preserve">  v ploše : 17,7*14,45*0,15</t>
  </si>
  <si>
    <t>116,16475*1,8</t>
  </si>
  <si>
    <t>998011001R00</t>
  </si>
  <si>
    <t>Přesun hmot pro budovy zděné výšky do 6 m</t>
  </si>
  <si>
    <t>Přesun hmot</t>
  </si>
  <si>
    <t>POL7_</t>
  </si>
  <si>
    <t>711111131RZ2</t>
  </si>
  <si>
    <t>Provedení izolace proti vlhkosti na ploše vodorovné, 1x nátěrem modifikovaným asfaltovým lakem včetně dodávky modifikovaného asfaltového laku</t>
  </si>
  <si>
    <t>Provedení nástřiku vodorovných konstrukcí za studena.</t>
  </si>
  <si>
    <t>podkladní beton tl.100mm : 17,7*14,45</t>
  </si>
  <si>
    <t>711112131RZ2</t>
  </si>
  <si>
    <t>Provedení izolace proti vlhkosti na ploše svislé, 1x nátěrem modifikovaným asfaltovým lakem včetně dodávky modifikovaného asfaltového laku</t>
  </si>
  <si>
    <t>711141559RT1</t>
  </si>
  <si>
    <t>Provedení izolace proti vlhkosti na ploše vodorovné, asfaltovými pásy přitavením 1 vrstva - pásy ve specifikaci</t>
  </si>
  <si>
    <t>711142559RT1</t>
  </si>
  <si>
    <t>Provedení izolace proti vlhkosti na ploše svislé, asfaltovými pásy přitavením 1 vrstva - pásy ve specifikaci</t>
  </si>
  <si>
    <t>svislá : (14,05*2+0,4*16)*(1,6-0,1+0,05+0,2)</t>
  </si>
  <si>
    <t>711140101R00</t>
  </si>
  <si>
    <t>Odstranění izolace proti vlhkosti na ploše vodorovné, asfaltové pásy přitavením, 1 vrstva</t>
  </si>
  <si>
    <t>711140201R00</t>
  </si>
  <si>
    <t>Odstranění izolace proti vlhkosti na ploše svislé, asfaltové pásy přitavením, 1 vrstva</t>
  </si>
  <si>
    <t>711745567R00</t>
  </si>
  <si>
    <t>Provedení obrácených a zpětných spojů, asfaltový pás natavitelný, rš 500 mm</t>
  </si>
  <si>
    <t>zpětný spoj : (14,05*2+2,4*2+0,4*12)*2</t>
  </si>
  <si>
    <t>napojení na stávající izolaci : (17,7*2+14,45*2)</t>
  </si>
  <si>
    <t>62852265R</t>
  </si>
  <si>
    <t>Pás asfaltový modifikovaný GLASTEK 40 SPECIAL mineral, natavovací, kotvicí</t>
  </si>
  <si>
    <t>vodorovná : 17,7*14,45*1,15</t>
  </si>
  <si>
    <t>svislá : (14,05*2+0,4*16)*(1,6-0,1+0,05+0,2)*1,2</t>
  </si>
  <si>
    <t>zpětný spoj : (14,05*2+2,4*2+0,4*12)*0,15*2*1,2</t>
  </si>
  <si>
    <t>napojení na stávající izolaci : (17,7*2+14,45*2)*0,2*1,15</t>
  </si>
  <si>
    <t>998711201R00</t>
  </si>
  <si>
    <t>Přesun hmot pro izolace proti vodě, výšky do 6 m</t>
  </si>
  <si>
    <t>713102111R00</t>
  </si>
  <si>
    <t>Odstranění tepelné izolace podlah, volně uložené, z desek EPS, tl. do 100 mm</t>
  </si>
  <si>
    <t>podkladní beton tl.100mm : 17,7*14,45-0,9*13,35</t>
  </si>
  <si>
    <t>713191100RT9</t>
  </si>
  <si>
    <t>Položení separační fólie včetně dodávky PE fólie</t>
  </si>
  <si>
    <t>762591100R0x</t>
  </si>
  <si>
    <t>Zakrytí kanálů hranoly</t>
  </si>
  <si>
    <t>14,05*1,1</t>
  </si>
  <si>
    <t>605</t>
  </si>
  <si>
    <t xml:space="preserve">Hranol dub 90/60/1070mm impregnované hoblované </t>
  </si>
  <si>
    <t>998762202R00</t>
  </si>
  <si>
    <t>Přesun hmot pro tesařské konstrukce, výšky do 12 m</t>
  </si>
  <si>
    <t>Z1,2,3,4</t>
  </si>
  <si>
    <t>Lemovací úhelník L50/50/5+ pracny z ocel.pás.30/3, pu žár.zinek, D+M</t>
  </si>
  <si>
    <t>0,5*4+1,8*12+0,72*8</t>
  </si>
  <si>
    <t>Z4</t>
  </si>
  <si>
    <t>Lemovací úhelník L30/30/3+ pracny z ocel.pás.30/3, pu žár.zinek, D+M</t>
  </si>
  <si>
    <t>0,58*4</t>
  </si>
  <si>
    <t>Z6</t>
  </si>
  <si>
    <t>Lemovací úhelník L100/100/10 + pracny z ocel.pás.40/5, pu žár.zinek, D+M</t>
  </si>
  <si>
    <t>13,35*2+1,1*2</t>
  </si>
  <si>
    <t>Z8</t>
  </si>
  <si>
    <t>8*0,9</t>
  </si>
  <si>
    <t>998767201R00</t>
  </si>
  <si>
    <t>Přesun hmot pro zámečnické konstr., výšky do 6 m</t>
  </si>
  <si>
    <t>777101101R00</t>
  </si>
  <si>
    <t>Příprava podkladu - vysávání podlah prům.vysavačem</t>
  </si>
  <si>
    <t>777155020R00</t>
  </si>
  <si>
    <t>Podlahy lité polyuretanové ast 302, protiskluzné</t>
  </si>
  <si>
    <t>včetně penetračního nátěru s tvrdidlem.</t>
  </si>
  <si>
    <t>schody : 8*0,46</t>
  </si>
  <si>
    <t>777217610R00</t>
  </si>
  <si>
    <t>Soklíky s požlábkem ChS Epoxy 521, výšky do 100 mm</t>
  </si>
  <si>
    <t>včetně dvousložkové epoxidové penetrace.</t>
  </si>
  <si>
    <t>13,35*2+0,9*9</t>
  </si>
  <si>
    <t>obvod haly : 17,7*2+14,45*2-4,1*2-1,8*2-3-1*5</t>
  </si>
  <si>
    <t>998777201R00</t>
  </si>
  <si>
    <t>Přesun hmot pro podlahy syntetické, výšky do 6 m</t>
  </si>
  <si>
    <t>979990121R00</t>
  </si>
  <si>
    <t>Poplatek za uložení suti - asfaltové pásy, skupina odpadu 170302</t>
  </si>
  <si>
    <t>kategorie 17 03 02 asfaltové směsi obsahující dehet</t>
  </si>
  <si>
    <t>1,24558+0,31637</t>
  </si>
  <si>
    <t>979990146R00</t>
  </si>
  <si>
    <t>Poplatek za uložení lehkých izolačních materiálů - čistý polystyren</t>
  </si>
  <si>
    <t>0,4875</t>
  </si>
  <si>
    <t>979999979R00</t>
  </si>
  <si>
    <t>Poplatek za recyklaci, beton silně vyztužený, kusovost do 1600 cm2 (skup.170101)</t>
  </si>
  <si>
    <t>80,55898+48,2625+58,9875+10,04025</t>
  </si>
  <si>
    <t>979999983R00</t>
  </si>
  <si>
    <t>Poplatek za recyklaci cihel kusovost do 1600 cm2 (skup.170102)</t>
  </si>
  <si>
    <t>11,109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</si>
  <si>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</si>
  <si>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</si>
  <si>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</si>
  <si>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</si>
  <si>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</si>
  <si>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</si>
  <si>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</si>
  <si>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</si>
  <si>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</si>
  <si>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</si>
  <si>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</si>
  <si>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PC1</t>
  </si>
  <si>
    <t>Ochrana stávajících konstrukcí a povrchů vč.následné likvidace</t>
  </si>
  <si>
    <t>sb</t>
  </si>
  <si>
    <t>00511 R</t>
  </si>
  <si>
    <t xml:space="preserve">Geodetické práce </t>
  </si>
  <si>
    <t>Soubor</t>
  </si>
  <si>
    <t>VRN</t>
  </si>
  <si>
    <t>POL99_2</t>
  </si>
  <si>
    <t>005111021R</t>
  </si>
  <si>
    <t>Vytyčení inženýrských sítí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</si>
  <si>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</si>
  <si>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</si>
  <si>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</si>
  <si>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</si>
  <si>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</si>
  <si>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</si>
  <si>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</si>
  <si>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</si>
  <si>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</si>
  <si>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</si>
  <si>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</si>
  <si>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</si>
  <si>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</si>
  <si>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</si>
  <si>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</si>
  <si>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SUM</t>
  </si>
  <si>
    <t>Poznámky uchazeče k zadání</t>
  </si>
  <si>
    <t>POPUZIV</t>
  </si>
  <si>
    <t>END</t>
  </si>
  <si>
    <t>KABEL CYKY-J 5x2,5</t>
  </si>
  <si>
    <t>M</t>
  </si>
  <si>
    <t>POL3_0</t>
  </si>
  <si>
    <t>2R</t>
  </si>
  <si>
    <t>VODIC H07V-U 6 ZELENOZLUTY</t>
  </si>
  <si>
    <t>RTS 16/ I</t>
  </si>
  <si>
    <t>Profese, tarify</t>
  </si>
  <si>
    <t>POL5_</t>
  </si>
  <si>
    <t>KABEL CYKY-J 3x1,5</t>
  </si>
  <si>
    <t>KABEL CYKY-J 3x2,5</t>
  </si>
  <si>
    <t>PRICHYTKA VAZ. VPP 4/360</t>
  </si>
  <si>
    <t>KS</t>
  </si>
  <si>
    <t>R-položka</t>
  </si>
  <si>
    <t>POL12_0</t>
  </si>
  <si>
    <t>SVORKOVNICE EPS 1 S KRYTEM</t>
  </si>
  <si>
    <t>TRUBKA MONOFLEX 320N 1432</t>
  </si>
  <si>
    <t>PRICHYTKA TYP OMEGA 5232</t>
  </si>
  <si>
    <t>KRABICE VODOT. ACIDUR SV.SEDA</t>
  </si>
  <si>
    <t>5</t>
  </si>
  <si>
    <t>ZLAB KABELOVY EK 100X40 3M</t>
  </si>
  <si>
    <t>6</t>
  </si>
  <si>
    <t>ZLAB KABELOVY LH 60X40 2M</t>
  </si>
  <si>
    <t>7</t>
  </si>
  <si>
    <t>HMOZDINKA 8/100MMZATLOUK. NH</t>
  </si>
  <si>
    <t>Typ svítidla A - svítidlo LED přisazené liniové, nestmívatelné, 1x32W, zdroj 700mA, IP65, IK08, 4400lm, 4000K, CRI 80-89, korpus plastový, barvy šedé, opálový kryt, distribuce světla symetrická,</t>
  </si>
  <si>
    <t>výstup světla přímí, rozměry 1575 x 84 x 100 mm</t>
  </si>
  <si>
    <t>ZASUVKA S VICKEM BILA IP44  V+</t>
  </si>
  <si>
    <t>ZASUVKA 416RS6W</t>
  </si>
  <si>
    <t>CHRANIC MRB6-16/3N/C/003-A</t>
  </si>
  <si>
    <t>SPINAC KEM 325 U Y/R</t>
  </si>
  <si>
    <t>CHRANIC PFL6-10/1N/C/0,03-A</t>
  </si>
  <si>
    <t>CHRANIC PFL6-16/1N/0,03/B-A</t>
  </si>
  <si>
    <t>Dozbrojení stávajícího rozváděče</t>
  </si>
  <si>
    <t>ks</t>
  </si>
  <si>
    <t>Přesun hmot (vnitrostaveništní i mimostaveništní dopravu, přesuny hmot všech jednotlivých dílů dilčích rozpočtů)</t>
  </si>
  <si>
    <t>soubor</t>
  </si>
  <si>
    <t>POL1_1</t>
  </si>
  <si>
    <t>pevných bodů a konstrukcí; podezdění nebo podbetonování armatur; zalití kotevních šroubů, podlití strojů bez omezení rozsahu a tloušťky podloží, podlévání vyrovnaných strojů nebo jiných zařízení betonem; zabetonování kotvicích rámů do betonových bloků; nastřelování upevňovacích prvků)</t>
  </si>
  <si>
    <t>Pomocný drobný materiál (drobný spojovací a kotvicí materiál, související doplňkový, podružný a montážní materiál. Součástí jsou veškeré komponenty, upevňovací prvky, podpory apod.)</t>
  </si>
  <si>
    <t>Mont kabel Cu-1kV pevně sk.1 -0,4kg</t>
  </si>
  <si>
    <t>Příplatek za zatahování kabelů-4kg</t>
  </si>
  <si>
    <t>Ukončení vodičů na svorkov 2,5 mm2</t>
  </si>
  <si>
    <t>Otevření krabic vičkem na 4 šrouby</t>
  </si>
  <si>
    <t>Montáž příchytek kabel-p40 mm</t>
  </si>
  <si>
    <t>9        R00</t>
  </si>
  <si>
    <t>Mont vodičů Cu-1kV pevně sk.1-0,4kg</t>
  </si>
  <si>
    <t>RTS 13/ I</t>
  </si>
  <si>
    <t>10</t>
  </si>
  <si>
    <t>Montáž vypínačů nástěn venk 1-1pól</t>
  </si>
  <si>
    <t>11</t>
  </si>
  <si>
    <t>Montáž jističů 2pól nn-25A signální</t>
  </si>
  <si>
    <t>12</t>
  </si>
  <si>
    <t>Montáž jističů 3pól nn-63A signální</t>
  </si>
  <si>
    <t>13</t>
  </si>
  <si>
    <t>mtz svit zariv pru str pris 2zdkryt</t>
  </si>
  <si>
    <t>14</t>
  </si>
  <si>
    <t>Montáž spínač 3pól nástěn venk -63A</t>
  </si>
  <si>
    <t>15</t>
  </si>
  <si>
    <t>Mont zásuvek domov krabic venk 2P+Z</t>
  </si>
  <si>
    <t>16</t>
  </si>
  <si>
    <t>Montáž zásuvek průmysl 3P+Z CZG164.</t>
  </si>
  <si>
    <t>17</t>
  </si>
  <si>
    <t>Revize, zkoušky, dílčí revize</t>
  </si>
  <si>
    <t>soub</t>
  </si>
  <si>
    <t>18</t>
  </si>
  <si>
    <t>Oprava proj. dokumentace dle skut.stavu dle vyhl. 499/2006 S</t>
  </si>
  <si>
    <t>19</t>
  </si>
  <si>
    <t>Pomocné lešení, plošina po celou dobu stavby</t>
  </si>
  <si>
    <t>20</t>
  </si>
  <si>
    <t>21</t>
  </si>
  <si>
    <t>Práce na stávající instalaci</t>
  </si>
  <si>
    <t>22</t>
  </si>
  <si>
    <t>Zapojení přístrojů a zařízení</t>
  </si>
  <si>
    <t>23</t>
  </si>
  <si>
    <t>Montáž svorkovnic řad vodič-2,5 mm2</t>
  </si>
  <si>
    <t>24</t>
  </si>
  <si>
    <t>Montáž lišt vkládac s víčkem -60 mm</t>
  </si>
  <si>
    <t>25</t>
  </si>
  <si>
    <t>Montáž lišt vkládacích š. do 120 mm</t>
  </si>
  <si>
    <t>26</t>
  </si>
  <si>
    <t>Montáž rozvodek ACIDUR vodič-4 mm2</t>
  </si>
  <si>
    <t>27</t>
  </si>
  <si>
    <t>Montáž svorkovnic ochranných 6236-3</t>
  </si>
  <si>
    <t>28</t>
  </si>
  <si>
    <t>Montáž trub inst PH oheb pevně p36</t>
  </si>
  <si>
    <t>29</t>
  </si>
  <si>
    <t>Mont trub pancéř kovo tuh pevně p29</t>
  </si>
  <si>
    <t>Bourání otv zdi cih 0,02m2, tl.45cm</t>
  </si>
  <si>
    <t>POL12_1</t>
  </si>
  <si>
    <t>Demontáž stávajících rozvodů, stávající kabeláže, koncových prvků - svítidel, zásuvek, spínačů, rozváděčů, kabelového úložného systému, ochrany před bleskem</t>
  </si>
  <si>
    <t>Epoxidový nátěr tl.1mm vč.penetrace, uzavíracího nátěru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</si>
</sst>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21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8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SUMIF(F54:F84,A16,I54:I84)+SUMIF(F54:F84,"PSU",I54:I84)</f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SUMIF(F54:F84,A17,I54:I84)</f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SUMIF(F54:F84,A18,I54:I84)</f>
        <v>0</v>
      </c>
      <c r="J18" s="85"/>
    </row>
    <row r="19" spans="1:10" ht="23.25" customHeight="1" x14ac:dyDescent="0.25">
      <c r="A19" s="194" t="s">
        <v>123</v>
      </c>
      <c r="B19" s="38" t="s">
        <v>29</v>
      </c>
      <c r="C19" s="62"/>
      <c r="D19" s="63"/>
      <c r="E19" s="83"/>
      <c r="F19" s="84"/>
      <c r="G19" s="83"/>
      <c r="H19" s="84"/>
      <c r="I19" s="83">
        <f>SUMIF(F54:F84,A19,I54:I84)</f>
        <v>0</v>
      </c>
      <c r="J19" s="85"/>
    </row>
    <row r="20" spans="1:10" ht="23.25" customHeight="1" x14ac:dyDescent="0.25">
      <c r="A20" s="194" t="s">
        <v>124</v>
      </c>
      <c r="B20" s="38" t="s">
        <v>30</v>
      </c>
      <c r="C20" s="62"/>
      <c r="D20" s="63"/>
      <c r="E20" s="83"/>
      <c r="F20" s="84"/>
      <c r="G20" s="83"/>
      <c r="H20" s="84"/>
      <c r="I20" s="83">
        <f>SUMIF(F54:F84,A20,I54:I84)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45</v>
      </c>
      <c r="C39" s="145"/>
      <c r="D39" s="145"/>
      <c r="E39" s="145"/>
      <c r="F39" s="146">
        <f>'SO01 D.1.1 Pol'!AE289+'SO01 D.1.4.2 Pol'!AE77</f>
        <v>0</v>
      </c>
      <c r="G39" s="147">
        <f>'SO01 D.1.1 Pol'!AF289+'SO01 D.1.4.2 Pol'!AF77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5">
      <c r="A40" s="134">
        <v>2</v>
      </c>
      <c r="B40" s="150" t="s">
        <v>46</v>
      </c>
      <c r="C40" s="151" t="s">
        <v>47</v>
      </c>
      <c r="D40" s="151"/>
      <c r="E40" s="151"/>
      <c r="F40" s="152">
        <f>'SO01 D.1.1 Pol'!AE289+'SO01 D.1.4.2 Pol'!AE77</f>
        <v>0</v>
      </c>
      <c r="G40" s="153">
        <f>'SO01 D.1.1 Pol'!AF289+'SO01 D.1.4.2 Pol'!AF77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5">
      <c r="A41" s="134">
        <v>3</v>
      </c>
      <c r="B41" s="155" t="s">
        <v>48</v>
      </c>
      <c r="C41" s="145" t="s">
        <v>49</v>
      </c>
      <c r="D41" s="145"/>
      <c r="E41" s="145"/>
      <c r="F41" s="156">
        <f>'SO01 D.1.1 Pol'!AE289</f>
        <v>0</v>
      </c>
      <c r="G41" s="148">
        <f>'SO01 D.1.1 Pol'!AF289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5">
      <c r="A42" s="134">
        <v>3</v>
      </c>
      <c r="B42" s="155" t="s">
        <v>50</v>
      </c>
      <c r="C42" s="145" t="s">
        <v>51</v>
      </c>
      <c r="D42" s="145"/>
      <c r="E42" s="145"/>
      <c r="F42" s="156">
        <f>'SO01 D.1.4.2 Pol'!AE77</f>
        <v>0</v>
      </c>
      <c r="G42" s="148">
        <f>'SO01 D.1.4.2 Pol'!AF77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customHeight="1" x14ac:dyDescent="0.25">
      <c r="A43" s="134"/>
      <c r="B43" s="157" t="s">
        <v>52</v>
      </c>
      <c r="C43" s="158"/>
      <c r="D43" s="158"/>
      <c r="E43" s="159"/>
      <c r="F43" s="160">
        <f>SUMIF(A39:A42,"=1",F39:F42)</f>
        <v>0</v>
      </c>
      <c r="G43" s="161">
        <f>SUMIF(A39:A42,"=1",G39:G42)</f>
        <v>0</v>
      </c>
      <c r="H43" s="161">
        <f>SUMIF(A39:A42,"=1",H39:H42)</f>
        <v>0</v>
      </c>
      <c r="I43" s="161">
        <f>SUMIF(A39:A42,"=1",I39:I42)</f>
        <v>0</v>
      </c>
      <c r="J43" s="162">
        <f>SUMIF(A39:A42,"=1",J39:J42)</f>
        <v>0</v>
      </c>
    </row>
    <row r="45" spans="1:10" x14ac:dyDescent="0.25">
      <c r="A45" t="s">
        <v>54</v>
      </c>
      <c r="B45" t="s">
        <v>55</v>
      </c>
    </row>
    <row r="46" spans="1:10" x14ac:dyDescent="0.25">
      <c r="A46" t="s">
        <v>56</v>
      </c>
      <c r="B46" t="s">
        <v>57</v>
      </c>
    </row>
    <row r="47" spans="1:10" x14ac:dyDescent="0.25">
      <c r="A47" t="s">
        <v>58</v>
      </c>
      <c r="B47" t="s">
        <v>59</v>
      </c>
    </row>
    <row r="48" spans="1:10" x14ac:dyDescent="0.25">
      <c r="A48" t="s">
        <v>58</v>
      </c>
      <c r="B48" t="s">
        <v>60</v>
      </c>
    </row>
    <row r="51" spans="1:10" ht="15.6" x14ac:dyDescent="0.3">
      <c r="B51" s="173" t="s">
        <v>61</v>
      </c>
    </row>
    <row r="53" spans="1:10" ht="25.5" customHeight="1" x14ac:dyDescent="0.25">
      <c r="A53" s="175"/>
      <c r="B53" s="178" t="s">
        <v>18</v>
      </c>
      <c r="C53" s="178" t="s">
        <v>6</v>
      </c>
      <c r="D53" s="179"/>
      <c r="E53" s="179"/>
      <c r="F53" s="180" t="s">
        <v>62</v>
      </c>
      <c r="G53" s="180"/>
      <c r="H53" s="180"/>
      <c r="I53" s="180" t="s">
        <v>31</v>
      </c>
      <c r="J53" s="180" t="s">
        <v>0</v>
      </c>
    </row>
    <row r="54" spans="1:10" ht="36.75" customHeight="1" x14ac:dyDescent="0.25">
      <c r="A54" s="176"/>
      <c r="B54" s="181" t="s">
        <v>63</v>
      </c>
      <c r="C54" s="182" t="s">
        <v>64</v>
      </c>
      <c r="D54" s="183"/>
      <c r="E54" s="183"/>
      <c r="F54" s="190" t="s">
        <v>26</v>
      </c>
      <c r="G54" s="191"/>
      <c r="H54" s="191"/>
      <c r="I54" s="191">
        <f>'SO01 D.1.4.2 Pol'!G40</f>
        <v>0</v>
      </c>
      <c r="J54" s="187" t="str">
        <f>IF(I85=0,"",I54/I85*100)</f>
        <v/>
      </c>
    </row>
    <row r="55" spans="1:10" ht="36.75" customHeight="1" x14ac:dyDescent="0.25">
      <c r="A55" s="176"/>
      <c r="B55" s="181" t="s">
        <v>65</v>
      </c>
      <c r="C55" s="182" t="s">
        <v>66</v>
      </c>
      <c r="D55" s="183"/>
      <c r="E55" s="183"/>
      <c r="F55" s="190" t="s">
        <v>26</v>
      </c>
      <c r="G55" s="191"/>
      <c r="H55" s="191"/>
      <c r="I55" s="191">
        <f>'SO01 D.1.4.2 Pol'!G71</f>
        <v>0</v>
      </c>
      <c r="J55" s="187" t="str">
        <f>IF(I85=0,"",I55/I85*100)</f>
        <v/>
      </c>
    </row>
    <row r="56" spans="1:10" ht="36.75" customHeight="1" x14ac:dyDescent="0.25">
      <c r="A56" s="176"/>
      <c r="B56" s="181" t="s">
        <v>67</v>
      </c>
      <c r="C56" s="182" t="s">
        <v>68</v>
      </c>
      <c r="D56" s="183"/>
      <c r="E56" s="183"/>
      <c r="F56" s="190" t="s">
        <v>26</v>
      </c>
      <c r="G56" s="191"/>
      <c r="H56" s="191"/>
      <c r="I56" s="191">
        <f>'SO01 D.1.4.2 Pol'!G74</f>
        <v>0</v>
      </c>
      <c r="J56" s="187" t="str">
        <f>IF(I85=0,"",I56/I85*100)</f>
        <v/>
      </c>
    </row>
    <row r="57" spans="1:10" ht="36.75" customHeight="1" x14ac:dyDescent="0.25">
      <c r="A57" s="176"/>
      <c r="B57" s="181" t="s">
        <v>69</v>
      </c>
      <c r="C57" s="182" t="s">
        <v>70</v>
      </c>
      <c r="D57" s="183"/>
      <c r="E57" s="183"/>
      <c r="F57" s="190" t="s">
        <v>26</v>
      </c>
      <c r="G57" s="191"/>
      <c r="H57" s="191"/>
      <c r="I57" s="191">
        <f>'SO01 D.1.4.2 Pol'!G8</f>
        <v>0</v>
      </c>
      <c r="J57" s="187" t="str">
        <f>IF(I85=0,"",I57/I85*100)</f>
        <v/>
      </c>
    </row>
    <row r="58" spans="1:10" ht="36.75" customHeight="1" x14ac:dyDescent="0.25">
      <c r="A58" s="176"/>
      <c r="B58" s="181" t="s">
        <v>71</v>
      </c>
      <c r="C58" s="182" t="s">
        <v>72</v>
      </c>
      <c r="D58" s="183"/>
      <c r="E58" s="183"/>
      <c r="F58" s="190" t="s">
        <v>26</v>
      </c>
      <c r="G58" s="191"/>
      <c r="H58" s="191"/>
      <c r="I58" s="191">
        <f>'SO01 D.1.4.2 Pol'!G13</f>
        <v>0</v>
      </c>
      <c r="J58" s="187" t="str">
        <f>IF(I85=0,"",I58/I85*100)</f>
        <v/>
      </c>
    </row>
    <row r="59" spans="1:10" ht="36.75" customHeight="1" x14ac:dyDescent="0.25">
      <c r="A59" s="176"/>
      <c r="B59" s="181" t="s">
        <v>73</v>
      </c>
      <c r="C59" s="182" t="s">
        <v>74</v>
      </c>
      <c r="D59" s="183"/>
      <c r="E59" s="183"/>
      <c r="F59" s="190" t="s">
        <v>26</v>
      </c>
      <c r="G59" s="191"/>
      <c r="H59" s="191"/>
      <c r="I59" s="191">
        <f>'SO01 D.1.4.2 Pol'!G17</f>
        <v>0</v>
      </c>
      <c r="J59" s="187" t="str">
        <f>IF(I85=0,"",I59/I85*100)</f>
        <v/>
      </c>
    </row>
    <row r="60" spans="1:10" ht="36.75" customHeight="1" x14ac:dyDescent="0.25">
      <c r="A60" s="176"/>
      <c r="B60" s="181" t="s">
        <v>75</v>
      </c>
      <c r="C60" s="182" t="s">
        <v>76</v>
      </c>
      <c r="D60" s="183"/>
      <c r="E60" s="183"/>
      <c r="F60" s="190" t="s">
        <v>26</v>
      </c>
      <c r="G60" s="191"/>
      <c r="H60" s="191"/>
      <c r="I60" s="191">
        <f>'SO01 D.1.4.2 Pol'!G25</f>
        <v>0</v>
      </c>
      <c r="J60" s="187" t="str">
        <f>IF(I85=0,"",I60/I85*100)</f>
        <v/>
      </c>
    </row>
    <row r="61" spans="1:10" ht="36.75" customHeight="1" x14ac:dyDescent="0.25">
      <c r="A61" s="176"/>
      <c r="B61" s="181" t="s">
        <v>77</v>
      </c>
      <c r="C61" s="182" t="s">
        <v>78</v>
      </c>
      <c r="D61" s="183"/>
      <c r="E61" s="183"/>
      <c r="F61" s="190" t="s">
        <v>26</v>
      </c>
      <c r="G61" s="191"/>
      <c r="H61" s="191"/>
      <c r="I61" s="191">
        <f>'SO01 D.1.4.2 Pol'!G28</f>
        <v>0</v>
      </c>
      <c r="J61" s="187" t="str">
        <f>IF(I85=0,"",I61/I85*100)</f>
        <v/>
      </c>
    </row>
    <row r="62" spans="1:10" ht="36.75" customHeight="1" x14ac:dyDescent="0.25">
      <c r="A62" s="176"/>
      <c r="B62" s="181" t="s">
        <v>79</v>
      </c>
      <c r="C62" s="182" t="s">
        <v>80</v>
      </c>
      <c r="D62" s="183"/>
      <c r="E62" s="183"/>
      <c r="F62" s="190" t="s">
        <v>26</v>
      </c>
      <c r="G62" s="191"/>
      <c r="H62" s="191"/>
      <c r="I62" s="191">
        <f>'SO01 D.1.4.2 Pol'!G32</f>
        <v>0</v>
      </c>
      <c r="J62" s="187" t="str">
        <f>IF(I85=0,"",I62/I85*100)</f>
        <v/>
      </c>
    </row>
    <row r="63" spans="1:10" ht="36.75" customHeight="1" x14ac:dyDescent="0.25">
      <c r="A63" s="176"/>
      <c r="B63" s="181" t="s">
        <v>81</v>
      </c>
      <c r="C63" s="182" t="s">
        <v>82</v>
      </c>
      <c r="D63" s="183"/>
      <c r="E63" s="183"/>
      <c r="F63" s="190" t="s">
        <v>26</v>
      </c>
      <c r="G63" s="191"/>
      <c r="H63" s="191"/>
      <c r="I63" s="191">
        <f>'SO01 D.1.4.2 Pol'!G38</f>
        <v>0</v>
      </c>
      <c r="J63" s="187" t="str">
        <f>IF(I85=0,"",I63/I85*100)</f>
        <v/>
      </c>
    </row>
    <row r="64" spans="1:10" ht="36.75" customHeight="1" x14ac:dyDescent="0.25">
      <c r="A64" s="176"/>
      <c r="B64" s="181" t="s">
        <v>83</v>
      </c>
      <c r="C64" s="182" t="s">
        <v>84</v>
      </c>
      <c r="D64" s="183"/>
      <c r="E64" s="183"/>
      <c r="F64" s="190" t="s">
        <v>26</v>
      </c>
      <c r="G64" s="191"/>
      <c r="H64" s="191"/>
      <c r="I64" s="191">
        <f>'SO01 D.1.1 Pol'!G8</f>
        <v>0</v>
      </c>
      <c r="J64" s="187" t="str">
        <f>IF(I85=0,"",I64/I85*100)</f>
        <v/>
      </c>
    </row>
    <row r="65" spans="1:10" ht="36.75" customHeight="1" x14ac:dyDescent="0.25">
      <c r="A65" s="176"/>
      <c r="B65" s="181" t="s">
        <v>85</v>
      </c>
      <c r="C65" s="182" t="s">
        <v>86</v>
      </c>
      <c r="D65" s="183"/>
      <c r="E65" s="183"/>
      <c r="F65" s="190" t="s">
        <v>26</v>
      </c>
      <c r="G65" s="191"/>
      <c r="H65" s="191"/>
      <c r="I65" s="191">
        <f>'SO01 D.1.1 Pol'!G45</f>
        <v>0</v>
      </c>
      <c r="J65" s="187" t="str">
        <f>IF(I85=0,"",I65/I85*100)</f>
        <v/>
      </c>
    </row>
    <row r="66" spans="1:10" ht="36.75" customHeight="1" x14ac:dyDescent="0.25">
      <c r="A66" s="176"/>
      <c r="B66" s="181" t="s">
        <v>87</v>
      </c>
      <c r="C66" s="182" t="s">
        <v>88</v>
      </c>
      <c r="D66" s="183"/>
      <c r="E66" s="183"/>
      <c r="F66" s="190" t="s">
        <v>26</v>
      </c>
      <c r="G66" s="191"/>
      <c r="H66" s="191"/>
      <c r="I66" s="191">
        <f>'SO01 D.1.1 Pol'!G59</f>
        <v>0</v>
      </c>
      <c r="J66" s="187" t="str">
        <f>IF(I85=0,"",I66/I85*100)</f>
        <v/>
      </c>
    </row>
    <row r="67" spans="1:10" ht="36.75" customHeight="1" x14ac:dyDescent="0.25">
      <c r="A67" s="176"/>
      <c r="B67" s="181" t="s">
        <v>89</v>
      </c>
      <c r="C67" s="182" t="s">
        <v>90</v>
      </c>
      <c r="D67" s="183"/>
      <c r="E67" s="183"/>
      <c r="F67" s="190" t="s">
        <v>26</v>
      </c>
      <c r="G67" s="191"/>
      <c r="H67" s="191"/>
      <c r="I67" s="191">
        <f>'SO01 D.1.1 Pol'!G85</f>
        <v>0</v>
      </c>
      <c r="J67" s="187" t="str">
        <f>IF(I85=0,"",I67/I85*100)</f>
        <v/>
      </c>
    </row>
    <row r="68" spans="1:10" ht="36.75" customHeight="1" x14ac:dyDescent="0.25">
      <c r="A68" s="176"/>
      <c r="B68" s="181" t="s">
        <v>91</v>
      </c>
      <c r="C68" s="182" t="s">
        <v>92</v>
      </c>
      <c r="D68" s="183"/>
      <c r="E68" s="183"/>
      <c r="F68" s="190" t="s">
        <v>26</v>
      </c>
      <c r="G68" s="191"/>
      <c r="H68" s="191"/>
      <c r="I68" s="191">
        <f>'SO01 D.1.1 Pol'!G102</f>
        <v>0</v>
      </c>
      <c r="J68" s="187" t="str">
        <f>IF(I85=0,"",I68/I85*100)</f>
        <v/>
      </c>
    </row>
    <row r="69" spans="1:10" ht="36.75" customHeight="1" x14ac:dyDescent="0.25">
      <c r="A69" s="176"/>
      <c r="B69" s="181" t="s">
        <v>93</v>
      </c>
      <c r="C69" s="182" t="s">
        <v>94</v>
      </c>
      <c r="D69" s="183"/>
      <c r="E69" s="183"/>
      <c r="F69" s="190" t="s">
        <v>26</v>
      </c>
      <c r="G69" s="191"/>
      <c r="H69" s="191"/>
      <c r="I69" s="191">
        <f>'SO01 D.1.1 Pol'!G109</f>
        <v>0</v>
      </c>
      <c r="J69" s="187" t="str">
        <f>IF(I85=0,"",I69/I85*100)</f>
        <v/>
      </c>
    </row>
    <row r="70" spans="1:10" ht="36.75" customHeight="1" x14ac:dyDescent="0.25">
      <c r="A70" s="176"/>
      <c r="B70" s="181" t="s">
        <v>95</v>
      </c>
      <c r="C70" s="182" t="s">
        <v>96</v>
      </c>
      <c r="D70" s="183"/>
      <c r="E70" s="183"/>
      <c r="F70" s="190" t="s">
        <v>26</v>
      </c>
      <c r="G70" s="191"/>
      <c r="H70" s="191"/>
      <c r="I70" s="191">
        <f>'SO01 D.1.1 Pol'!G113</f>
        <v>0</v>
      </c>
      <c r="J70" s="187" t="str">
        <f>IF(I85=0,"",I70/I85*100)</f>
        <v/>
      </c>
    </row>
    <row r="71" spans="1:10" ht="36.75" customHeight="1" x14ac:dyDescent="0.25">
      <c r="A71" s="176"/>
      <c r="B71" s="181" t="s">
        <v>97</v>
      </c>
      <c r="C71" s="182" t="s">
        <v>98</v>
      </c>
      <c r="D71" s="183"/>
      <c r="E71" s="183"/>
      <c r="F71" s="190" t="s">
        <v>26</v>
      </c>
      <c r="G71" s="191"/>
      <c r="H71" s="191"/>
      <c r="I71" s="191">
        <f>'SO01 D.1.1 Pol'!G146</f>
        <v>0</v>
      </c>
      <c r="J71" s="187" t="str">
        <f>IF(I85=0,"",I71/I85*100)</f>
        <v/>
      </c>
    </row>
    <row r="72" spans="1:10" ht="36.75" customHeight="1" x14ac:dyDescent="0.25">
      <c r="A72" s="176"/>
      <c r="B72" s="181" t="s">
        <v>99</v>
      </c>
      <c r="C72" s="182" t="s">
        <v>100</v>
      </c>
      <c r="D72" s="183"/>
      <c r="E72" s="183"/>
      <c r="F72" s="190" t="s">
        <v>26</v>
      </c>
      <c r="G72" s="191"/>
      <c r="H72" s="191"/>
      <c r="I72" s="191">
        <f>'SO01 D.1.1 Pol'!G149</f>
        <v>0</v>
      </c>
      <c r="J72" s="187" t="str">
        <f>IF(I85=0,"",I72/I85*100)</f>
        <v/>
      </c>
    </row>
    <row r="73" spans="1:10" ht="36.75" customHeight="1" x14ac:dyDescent="0.25">
      <c r="A73" s="176"/>
      <c r="B73" s="181" t="s">
        <v>101</v>
      </c>
      <c r="C73" s="182" t="s">
        <v>102</v>
      </c>
      <c r="D73" s="183"/>
      <c r="E73" s="183"/>
      <c r="F73" s="190" t="s">
        <v>26</v>
      </c>
      <c r="G73" s="191"/>
      <c r="H73" s="191"/>
      <c r="I73" s="191">
        <f>'SO01 D.1.1 Pol'!G152</f>
        <v>0</v>
      </c>
      <c r="J73" s="187" t="str">
        <f>IF(I85=0,"",I73/I85*100)</f>
        <v/>
      </c>
    </row>
    <row r="74" spans="1:10" ht="36.75" customHeight="1" x14ac:dyDescent="0.25">
      <c r="A74" s="176"/>
      <c r="B74" s="181" t="s">
        <v>103</v>
      </c>
      <c r="C74" s="182" t="s">
        <v>104</v>
      </c>
      <c r="D74" s="183"/>
      <c r="E74" s="183"/>
      <c r="F74" s="190" t="s">
        <v>26</v>
      </c>
      <c r="G74" s="191"/>
      <c r="H74" s="191"/>
      <c r="I74" s="191">
        <f>'SO01 D.1.1 Pol'!G155</f>
        <v>0</v>
      </c>
      <c r="J74" s="187" t="str">
        <f>IF(I85=0,"",I74/I85*100)</f>
        <v/>
      </c>
    </row>
    <row r="75" spans="1:10" ht="36.75" customHeight="1" x14ac:dyDescent="0.25">
      <c r="A75" s="176"/>
      <c r="B75" s="181" t="s">
        <v>105</v>
      </c>
      <c r="C75" s="182" t="s">
        <v>106</v>
      </c>
      <c r="D75" s="183"/>
      <c r="E75" s="183"/>
      <c r="F75" s="190" t="s">
        <v>26</v>
      </c>
      <c r="G75" s="191"/>
      <c r="H75" s="191"/>
      <c r="I75" s="191">
        <f>'SO01 D.1.1 Pol'!G159</f>
        <v>0</v>
      </c>
      <c r="J75" s="187" t="str">
        <f>IF(I85=0,"",I75/I85*100)</f>
        <v/>
      </c>
    </row>
    <row r="76" spans="1:10" ht="36.75" customHeight="1" x14ac:dyDescent="0.25">
      <c r="A76" s="176"/>
      <c r="B76" s="181" t="s">
        <v>107</v>
      </c>
      <c r="C76" s="182" t="s">
        <v>108</v>
      </c>
      <c r="D76" s="183"/>
      <c r="E76" s="183"/>
      <c r="F76" s="190" t="s">
        <v>26</v>
      </c>
      <c r="G76" s="191"/>
      <c r="H76" s="191"/>
      <c r="I76" s="191">
        <f>'SO01 D.1.1 Pol'!G193</f>
        <v>0</v>
      </c>
      <c r="J76" s="187" t="str">
        <f>IF(I85=0,"",I76/I85*100)</f>
        <v/>
      </c>
    </row>
    <row r="77" spans="1:10" ht="36.75" customHeight="1" x14ac:dyDescent="0.25">
      <c r="A77" s="176"/>
      <c r="B77" s="181" t="s">
        <v>109</v>
      </c>
      <c r="C77" s="182" t="s">
        <v>110</v>
      </c>
      <c r="D77" s="183"/>
      <c r="E77" s="183"/>
      <c r="F77" s="190" t="s">
        <v>26</v>
      </c>
      <c r="G77" s="191"/>
      <c r="H77" s="191"/>
      <c r="I77" s="191">
        <f>'SO01 D.1.1 Pol'!G202</f>
        <v>0</v>
      </c>
      <c r="J77" s="187" t="str">
        <f>IF(I85=0,"",I77/I85*100)</f>
        <v/>
      </c>
    </row>
    <row r="78" spans="1:10" ht="36.75" customHeight="1" x14ac:dyDescent="0.25">
      <c r="A78" s="176"/>
      <c r="B78" s="181" t="s">
        <v>111</v>
      </c>
      <c r="C78" s="182" t="s">
        <v>112</v>
      </c>
      <c r="D78" s="183"/>
      <c r="E78" s="183"/>
      <c r="F78" s="190" t="s">
        <v>27</v>
      </c>
      <c r="G78" s="191"/>
      <c r="H78" s="191"/>
      <c r="I78" s="191">
        <f>'SO01 D.1.1 Pol'!G204</f>
        <v>0</v>
      </c>
      <c r="J78" s="187" t="str">
        <f>IF(I85=0,"",I78/I85*100)</f>
        <v/>
      </c>
    </row>
    <row r="79" spans="1:10" ht="36.75" customHeight="1" x14ac:dyDescent="0.25">
      <c r="A79" s="176"/>
      <c r="B79" s="181" t="s">
        <v>113</v>
      </c>
      <c r="C79" s="182" t="s">
        <v>114</v>
      </c>
      <c r="D79" s="183"/>
      <c r="E79" s="183"/>
      <c r="F79" s="190" t="s">
        <v>27</v>
      </c>
      <c r="G79" s="191"/>
      <c r="H79" s="191"/>
      <c r="I79" s="191">
        <f>'SO01 D.1.1 Pol'!G227</f>
        <v>0</v>
      </c>
      <c r="J79" s="187" t="str">
        <f>IF(I85=0,"",I79/I85*100)</f>
        <v/>
      </c>
    </row>
    <row r="80" spans="1:10" ht="36.75" customHeight="1" x14ac:dyDescent="0.25">
      <c r="A80" s="176"/>
      <c r="B80" s="181" t="s">
        <v>115</v>
      </c>
      <c r="C80" s="182" t="s">
        <v>116</v>
      </c>
      <c r="D80" s="183"/>
      <c r="E80" s="183"/>
      <c r="F80" s="190" t="s">
        <v>27</v>
      </c>
      <c r="G80" s="191"/>
      <c r="H80" s="191"/>
      <c r="I80" s="191">
        <f>'SO01 D.1.1 Pol'!G232</f>
        <v>0</v>
      </c>
      <c r="J80" s="187" t="str">
        <f>IF(I85=0,"",I80/I85*100)</f>
        <v/>
      </c>
    </row>
    <row r="81" spans="1:10" ht="36.75" customHeight="1" x14ac:dyDescent="0.25">
      <c r="A81" s="176"/>
      <c r="B81" s="181" t="s">
        <v>117</v>
      </c>
      <c r="C81" s="182" t="s">
        <v>118</v>
      </c>
      <c r="D81" s="183"/>
      <c r="E81" s="183"/>
      <c r="F81" s="190" t="s">
        <v>27</v>
      </c>
      <c r="G81" s="191"/>
      <c r="H81" s="191"/>
      <c r="I81" s="191">
        <f>'SO01 D.1.1 Pol'!G238</f>
        <v>0</v>
      </c>
      <c r="J81" s="187" t="str">
        <f>IF(I85=0,"",I81/I85*100)</f>
        <v/>
      </c>
    </row>
    <row r="82" spans="1:10" ht="36.75" customHeight="1" x14ac:dyDescent="0.25">
      <c r="A82" s="176"/>
      <c r="B82" s="181" t="s">
        <v>119</v>
      </c>
      <c r="C82" s="182" t="s">
        <v>120</v>
      </c>
      <c r="D82" s="183"/>
      <c r="E82" s="183"/>
      <c r="F82" s="190" t="s">
        <v>27</v>
      </c>
      <c r="G82" s="191"/>
      <c r="H82" s="191"/>
      <c r="I82" s="191">
        <f>'SO01 D.1.1 Pol'!G248</f>
        <v>0</v>
      </c>
      <c r="J82" s="187" t="str">
        <f>IF(I85=0,"",I82/I85*100)</f>
        <v/>
      </c>
    </row>
    <row r="83" spans="1:10" ht="36.75" customHeight="1" x14ac:dyDescent="0.25">
      <c r="A83" s="176"/>
      <c r="B83" s="181" t="s">
        <v>121</v>
      </c>
      <c r="C83" s="182" t="s">
        <v>108</v>
      </c>
      <c r="D83" s="183"/>
      <c r="E83" s="183"/>
      <c r="F83" s="190" t="s">
        <v>122</v>
      </c>
      <c r="G83" s="191"/>
      <c r="H83" s="191"/>
      <c r="I83" s="191">
        <f>'SO01 D.1.1 Pol'!G260</f>
        <v>0</v>
      </c>
      <c r="J83" s="187" t="str">
        <f>IF(I85=0,"",I83/I85*100)</f>
        <v/>
      </c>
    </row>
    <row r="84" spans="1:10" ht="36.75" customHeight="1" x14ac:dyDescent="0.25">
      <c r="A84" s="176"/>
      <c r="B84" s="181" t="s">
        <v>123</v>
      </c>
      <c r="C84" s="182" t="s">
        <v>29</v>
      </c>
      <c r="D84" s="183"/>
      <c r="E84" s="183"/>
      <c r="F84" s="190" t="s">
        <v>123</v>
      </c>
      <c r="G84" s="191"/>
      <c r="H84" s="191"/>
      <c r="I84" s="191">
        <f>'SO01 D.1.1 Pol'!G275</f>
        <v>0</v>
      </c>
      <c r="J84" s="187" t="str">
        <f>IF(I85=0,"",I84/I85*100)</f>
        <v/>
      </c>
    </row>
    <row r="85" spans="1:10" ht="25.5" customHeight="1" x14ac:dyDescent="0.25">
      <c r="A85" s="177"/>
      <c r="B85" s="184" t="s">
        <v>1</v>
      </c>
      <c r="C85" s="185"/>
      <c r="D85" s="186"/>
      <c r="E85" s="186"/>
      <c r="F85" s="192"/>
      <c r="G85" s="193"/>
      <c r="H85" s="193"/>
      <c r="I85" s="193">
        <f>SUM(I54:I84)</f>
        <v>0</v>
      </c>
      <c r="J85" s="188">
        <f>SUM(J54:J84)</f>
        <v>0</v>
      </c>
    </row>
    <row r="86" spans="1:10" x14ac:dyDescent="0.25">
      <c r="F86" s="133"/>
      <c r="G86" s="133"/>
      <c r="H86" s="133"/>
      <c r="I86" s="133"/>
      <c r="J86" s="189"/>
    </row>
    <row r="87" spans="1:10" x14ac:dyDescent="0.25">
      <c r="F87" s="133"/>
      <c r="G87" s="133"/>
      <c r="H87" s="133"/>
      <c r="I87" s="133"/>
      <c r="J87" s="189"/>
    </row>
    <row r="88" spans="1:10" x14ac:dyDescent="0.25">
      <c r="F88" s="133"/>
      <c r="G88" s="133"/>
      <c r="H88" s="133"/>
      <c r="I88" s="133"/>
      <c r="J88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4:E84"/>
    <mergeCell ref="C79:E79"/>
    <mergeCell ref="C80:E80"/>
    <mergeCell ref="C81:E81"/>
    <mergeCell ref="C82:E82"/>
    <mergeCell ref="C83:E83"/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C54:E54"/>
    <mergeCell ref="C55:E55"/>
    <mergeCell ref="C56:E56"/>
    <mergeCell ref="C57:E57"/>
    <mergeCell ref="C58:E58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40A13-0F28-480F-9DB1-8EDCAEF4D389}">
  <sheetPr>
    <outlinePr summaryBelow="0"/>
  </sheetPr>
  <dimension ref="A1:BH5000"/>
  <sheetViews>
    <sheetView tabSelected="1" workbookViewId="0">
      <pane ySplit="7" topLeftCell="A97" activePane="bottomLeft" state="frozen"/>
      <selection pane="bottomLeft" activeCell="C106" sqref="C106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125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126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126</v>
      </c>
      <c r="AG3" t="s">
        <v>127</v>
      </c>
    </row>
    <row r="4" spans="1:60" ht="25.05" customHeight="1" x14ac:dyDescent="0.25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128</v>
      </c>
    </row>
    <row r="5" spans="1:60" x14ac:dyDescent="0.25">
      <c r="D5" s="10"/>
    </row>
    <row r="6" spans="1:60" ht="39.6" x14ac:dyDescent="0.25">
      <c r="A6" s="206" t="s">
        <v>129</v>
      </c>
      <c r="B6" s="208" t="s">
        <v>130</v>
      </c>
      <c r="C6" s="208" t="s">
        <v>131</v>
      </c>
      <c r="D6" s="207" t="s">
        <v>132</v>
      </c>
      <c r="E6" s="206" t="s">
        <v>133</v>
      </c>
      <c r="F6" s="205" t="s">
        <v>134</v>
      </c>
      <c r="G6" s="206" t="s">
        <v>31</v>
      </c>
      <c r="H6" s="209" t="s">
        <v>32</v>
      </c>
      <c r="I6" s="209" t="s">
        <v>135</v>
      </c>
      <c r="J6" s="209" t="s">
        <v>33</v>
      </c>
      <c r="K6" s="209" t="s">
        <v>136</v>
      </c>
      <c r="L6" s="209" t="s">
        <v>137</v>
      </c>
      <c r="M6" s="209" t="s">
        <v>138</v>
      </c>
      <c r="N6" s="209" t="s">
        <v>139</v>
      </c>
      <c r="O6" s="209" t="s">
        <v>140</v>
      </c>
      <c r="P6" s="209" t="s">
        <v>141</v>
      </c>
      <c r="Q6" s="209" t="s">
        <v>142</v>
      </c>
      <c r="R6" s="209" t="s">
        <v>143</v>
      </c>
      <c r="S6" s="209" t="s">
        <v>144</v>
      </c>
      <c r="T6" s="209" t="s">
        <v>145</v>
      </c>
      <c r="U6" s="209" t="s">
        <v>146</v>
      </c>
      <c r="V6" s="209" t="s">
        <v>147</v>
      </c>
      <c r="W6" s="209" t="s">
        <v>148</v>
      </c>
      <c r="X6" s="209" t="s">
        <v>149</v>
      </c>
      <c r="Y6" s="209" t="s">
        <v>150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40" t="s">
        <v>151</v>
      </c>
      <c r="B8" s="241" t="s">
        <v>83</v>
      </c>
      <c r="C8" s="264" t="s">
        <v>84</v>
      </c>
      <c r="D8" s="242"/>
      <c r="E8" s="243"/>
      <c r="F8" s="244"/>
      <c r="G8" s="244">
        <f>SUMIF(AG9:AG44,"&lt;&gt;NOR",G9:G44)</f>
        <v>0</v>
      </c>
      <c r="H8" s="244"/>
      <c r="I8" s="244">
        <f>SUM(I9:I44)</f>
        <v>0</v>
      </c>
      <c r="J8" s="244"/>
      <c r="K8" s="244">
        <f>SUM(K9:K44)</f>
        <v>0</v>
      </c>
      <c r="L8" s="244"/>
      <c r="M8" s="244">
        <f>SUM(M9:M44)</f>
        <v>0</v>
      </c>
      <c r="N8" s="243"/>
      <c r="O8" s="243">
        <f>SUM(O9:O44)</f>
        <v>146.33000000000001</v>
      </c>
      <c r="P8" s="243"/>
      <c r="Q8" s="243">
        <f>SUM(Q9:Q44)</f>
        <v>0</v>
      </c>
      <c r="R8" s="244"/>
      <c r="S8" s="244"/>
      <c r="T8" s="245"/>
      <c r="U8" s="239"/>
      <c r="V8" s="239">
        <f>SUM(V9:V44)</f>
        <v>856.59</v>
      </c>
      <c r="W8" s="239"/>
      <c r="X8" s="239"/>
      <c r="Y8" s="239"/>
      <c r="AG8" t="s">
        <v>152</v>
      </c>
    </row>
    <row r="9" spans="1:60" outlineLevel="1" x14ac:dyDescent="0.25">
      <c r="A9" s="247">
        <v>1</v>
      </c>
      <c r="B9" s="248" t="s">
        <v>153</v>
      </c>
      <c r="C9" s="265" t="s">
        <v>154</v>
      </c>
      <c r="D9" s="249" t="s">
        <v>155</v>
      </c>
      <c r="E9" s="250">
        <v>116.16475</v>
      </c>
      <c r="F9" s="251"/>
      <c r="G9" s="252">
        <f>ROUND(E9*F9,2)</f>
        <v>0</v>
      </c>
      <c r="H9" s="251"/>
      <c r="I9" s="252">
        <f>ROUND(E9*H9,2)</f>
        <v>0</v>
      </c>
      <c r="J9" s="251"/>
      <c r="K9" s="252">
        <f>ROUND(E9*J9,2)</f>
        <v>0</v>
      </c>
      <c r="L9" s="252">
        <v>21</v>
      </c>
      <c r="M9" s="252">
        <f>G9*(1+L9/100)</f>
        <v>0</v>
      </c>
      <c r="N9" s="250">
        <v>0</v>
      </c>
      <c r="O9" s="250">
        <f>ROUND(E9*N9,2)</f>
        <v>0</v>
      </c>
      <c r="P9" s="250">
        <v>0</v>
      </c>
      <c r="Q9" s="250">
        <f>ROUND(E9*P9,2)</f>
        <v>0</v>
      </c>
      <c r="R9" s="252"/>
      <c r="S9" s="252" t="s">
        <v>156</v>
      </c>
      <c r="T9" s="253" t="s">
        <v>156</v>
      </c>
      <c r="U9" s="231">
        <v>4.2000000000000003E-2</v>
      </c>
      <c r="V9" s="231">
        <f>ROUND(E9*U9,2)</f>
        <v>4.88</v>
      </c>
      <c r="W9" s="231"/>
      <c r="X9" s="231" t="s">
        <v>157</v>
      </c>
      <c r="Y9" s="231" t="s">
        <v>158</v>
      </c>
      <c r="Z9" s="210"/>
      <c r="AA9" s="210"/>
      <c r="AB9" s="210"/>
      <c r="AC9" s="210"/>
      <c r="AD9" s="210"/>
      <c r="AE9" s="210"/>
      <c r="AF9" s="210"/>
      <c r="AG9" s="210" t="s">
        <v>159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5">
      <c r="A10" s="227"/>
      <c r="B10" s="228"/>
      <c r="C10" s="266" t="s">
        <v>160</v>
      </c>
      <c r="D10" s="233"/>
      <c r="E10" s="234">
        <v>68.2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0"/>
      <c r="AA10" s="210"/>
      <c r="AB10" s="210"/>
      <c r="AC10" s="210"/>
      <c r="AD10" s="210"/>
      <c r="AE10" s="210"/>
      <c r="AF10" s="210"/>
      <c r="AG10" s="210" t="s">
        <v>161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5">
      <c r="A11" s="227"/>
      <c r="B11" s="228"/>
      <c r="C11" s="266" t="s">
        <v>162</v>
      </c>
      <c r="D11" s="233"/>
      <c r="E11" s="234">
        <v>9.6</v>
      </c>
      <c r="F11" s="231"/>
      <c r="G11" s="231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31"/>
      <c r="Z11" s="210"/>
      <c r="AA11" s="210"/>
      <c r="AB11" s="210"/>
      <c r="AC11" s="210"/>
      <c r="AD11" s="210"/>
      <c r="AE11" s="210"/>
      <c r="AF11" s="210"/>
      <c r="AG11" s="210" t="s">
        <v>161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5">
      <c r="A12" s="227"/>
      <c r="B12" s="228"/>
      <c r="C12" s="266" t="s">
        <v>163</v>
      </c>
      <c r="D12" s="233"/>
      <c r="E12" s="234">
        <v>38.364750000000001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0"/>
      <c r="AA12" s="210"/>
      <c r="AB12" s="210"/>
      <c r="AC12" s="210"/>
      <c r="AD12" s="210"/>
      <c r="AE12" s="210"/>
      <c r="AF12" s="210"/>
      <c r="AG12" s="210" t="s">
        <v>161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47">
        <v>2</v>
      </c>
      <c r="B13" s="248" t="s">
        <v>164</v>
      </c>
      <c r="C13" s="265" t="s">
        <v>165</v>
      </c>
      <c r="D13" s="249" t="s">
        <v>155</v>
      </c>
      <c r="E13" s="250">
        <v>77.8</v>
      </c>
      <c r="F13" s="251"/>
      <c r="G13" s="252">
        <f>ROUND(E13*F13,2)</f>
        <v>0</v>
      </c>
      <c r="H13" s="251"/>
      <c r="I13" s="252">
        <f>ROUND(E13*H13,2)</f>
        <v>0</v>
      </c>
      <c r="J13" s="251"/>
      <c r="K13" s="252">
        <f>ROUND(E13*J13,2)</f>
        <v>0</v>
      </c>
      <c r="L13" s="252">
        <v>21</v>
      </c>
      <c r="M13" s="252">
        <f>G13*(1+L13/100)</f>
        <v>0</v>
      </c>
      <c r="N13" s="250">
        <v>0</v>
      </c>
      <c r="O13" s="250">
        <f>ROUND(E13*N13,2)</f>
        <v>0</v>
      </c>
      <c r="P13" s="250">
        <v>0</v>
      </c>
      <c r="Q13" s="250">
        <f>ROUND(E13*P13,2)</f>
        <v>0</v>
      </c>
      <c r="R13" s="252"/>
      <c r="S13" s="252" t="s">
        <v>156</v>
      </c>
      <c r="T13" s="253" t="s">
        <v>156</v>
      </c>
      <c r="U13" s="231">
        <v>6.298</v>
      </c>
      <c r="V13" s="231">
        <f>ROUND(E13*U13,2)</f>
        <v>489.98</v>
      </c>
      <c r="W13" s="231"/>
      <c r="X13" s="231" t="s">
        <v>157</v>
      </c>
      <c r="Y13" s="231" t="s">
        <v>158</v>
      </c>
      <c r="Z13" s="210"/>
      <c r="AA13" s="210"/>
      <c r="AB13" s="210"/>
      <c r="AC13" s="210"/>
      <c r="AD13" s="210"/>
      <c r="AE13" s="210"/>
      <c r="AF13" s="210"/>
      <c r="AG13" s="210" t="s">
        <v>159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5">
      <c r="A14" s="227"/>
      <c r="B14" s="228"/>
      <c r="C14" s="266" t="s">
        <v>160</v>
      </c>
      <c r="D14" s="233"/>
      <c r="E14" s="234">
        <v>68.2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0"/>
      <c r="AA14" s="210"/>
      <c r="AB14" s="210"/>
      <c r="AC14" s="210"/>
      <c r="AD14" s="210"/>
      <c r="AE14" s="210"/>
      <c r="AF14" s="210"/>
      <c r="AG14" s="210" t="s">
        <v>161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5">
      <c r="A15" s="227"/>
      <c r="B15" s="228"/>
      <c r="C15" s="266" t="s">
        <v>162</v>
      </c>
      <c r="D15" s="233"/>
      <c r="E15" s="234">
        <v>9.6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31"/>
      <c r="Z15" s="210"/>
      <c r="AA15" s="210"/>
      <c r="AB15" s="210"/>
      <c r="AC15" s="210"/>
      <c r="AD15" s="210"/>
      <c r="AE15" s="210"/>
      <c r="AF15" s="210"/>
      <c r="AG15" s="210" t="s">
        <v>161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47">
        <v>3</v>
      </c>
      <c r="B16" s="248" t="s">
        <v>164</v>
      </c>
      <c r="C16" s="265" t="s">
        <v>165</v>
      </c>
      <c r="D16" s="249" t="s">
        <v>155</v>
      </c>
      <c r="E16" s="250">
        <v>38.364750000000001</v>
      </c>
      <c r="F16" s="251"/>
      <c r="G16" s="252">
        <f>ROUND(E16*F16,2)</f>
        <v>0</v>
      </c>
      <c r="H16" s="251"/>
      <c r="I16" s="252">
        <f>ROUND(E16*H16,2)</f>
        <v>0</v>
      </c>
      <c r="J16" s="251"/>
      <c r="K16" s="252">
        <f>ROUND(E16*J16,2)</f>
        <v>0</v>
      </c>
      <c r="L16" s="252">
        <v>21</v>
      </c>
      <c r="M16" s="252">
        <f>G16*(1+L16/100)</f>
        <v>0</v>
      </c>
      <c r="N16" s="250">
        <v>0</v>
      </c>
      <c r="O16" s="250">
        <f>ROUND(E16*N16,2)</f>
        <v>0</v>
      </c>
      <c r="P16" s="250">
        <v>0</v>
      </c>
      <c r="Q16" s="250">
        <f>ROUND(E16*P16,2)</f>
        <v>0</v>
      </c>
      <c r="R16" s="252"/>
      <c r="S16" s="252" t="s">
        <v>156</v>
      </c>
      <c r="T16" s="253" t="s">
        <v>156</v>
      </c>
      <c r="U16" s="231">
        <v>6.298</v>
      </c>
      <c r="V16" s="231">
        <f>ROUND(E16*U16,2)</f>
        <v>241.62</v>
      </c>
      <c r="W16" s="231"/>
      <c r="X16" s="231" t="s">
        <v>157</v>
      </c>
      <c r="Y16" s="231" t="s">
        <v>158</v>
      </c>
      <c r="Z16" s="210"/>
      <c r="AA16" s="210"/>
      <c r="AB16" s="210"/>
      <c r="AC16" s="210"/>
      <c r="AD16" s="210"/>
      <c r="AE16" s="210"/>
      <c r="AF16" s="210"/>
      <c r="AG16" s="210" t="s">
        <v>159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5">
      <c r="A17" s="227"/>
      <c r="B17" s="228"/>
      <c r="C17" s="266" t="s">
        <v>163</v>
      </c>
      <c r="D17" s="233"/>
      <c r="E17" s="234">
        <v>38.364750000000001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0"/>
      <c r="AA17" s="210"/>
      <c r="AB17" s="210"/>
      <c r="AC17" s="210"/>
      <c r="AD17" s="210"/>
      <c r="AE17" s="210"/>
      <c r="AF17" s="210"/>
      <c r="AG17" s="210" t="s">
        <v>161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47">
        <v>4</v>
      </c>
      <c r="B18" s="248" t="s">
        <v>166</v>
      </c>
      <c r="C18" s="265" t="s">
        <v>167</v>
      </c>
      <c r="D18" s="249" t="s">
        <v>155</v>
      </c>
      <c r="E18" s="250">
        <v>38.9</v>
      </c>
      <c r="F18" s="251"/>
      <c r="G18" s="252">
        <f>ROUND(E18*F18,2)</f>
        <v>0</v>
      </c>
      <c r="H18" s="251"/>
      <c r="I18" s="252">
        <f>ROUND(E18*H18,2)</f>
        <v>0</v>
      </c>
      <c r="J18" s="251"/>
      <c r="K18" s="252">
        <f>ROUND(E18*J18,2)</f>
        <v>0</v>
      </c>
      <c r="L18" s="252">
        <v>21</v>
      </c>
      <c r="M18" s="252">
        <f>G18*(1+L18/100)</f>
        <v>0</v>
      </c>
      <c r="N18" s="250">
        <v>0</v>
      </c>
      <c r="O18" s="250">
        <f>ROUND(E18*N18,2)</f>
        <v>0</v>
      </c>
      <c r="P18" s="250">
        <v>0</v>
      </c>
      <c r="Q18" s="250">
        <f>ROUND(E18*P18,2)</f>
        <v>0</v>
      </c>
      <c r="R18" s="252"/>
      <c r="S18" s="252" t="s">
        <v>156</v>
      </c>
      <c r="T18" s="253" t="s">
        <v>156</v>
      </c>
      <c r="U18" s="231">
        <v>0.34499999999999997</v>
      </c>
      <c r="V18" s="231">
        <f>ROUND(E18*U18,2)</f>
        <v>13.42</v>
      </c>
      <c r="W18" s="231"/>
      <c r="X18" s="231" t="s">
        <v>157</v>
      </c>
      <c r="Y18" s="231" t="s">
        <v>158</v>
      </c>
      <c r="Z18" s="210"/>
      <c r="AA18" s="210"/>
      <c r="AB18" s="210"/>
      <c r="AC18" s="210"/>
      <c r="AD18" s="210"/>
      <c r="AE18" s="210"/>
      <c r="AF18" s="210"/>
      <c r="AG18" s="210" t="s">
        <v>159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5">
      <c r="A19" s="227"/>
      <c r="B19" s="228"/>
      <c r="C19" s="266" t="s">
        <v>168</v>
      </c>
      <c r="D19" s="233"/>
      <c r="E19" s="234">
        <v>34.1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0"/>
      <c r="AA19" s="210"/>
      <c r="AB19" s="210"/>
      <c r="AC19" s="210"/>
      <c r="AD19" s="210"/>
      <c r="AE19" s="210"/>
      <c r="AF19" s="210"/>
      <c r="AG19" s="210" t="s">
        <v>161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5">
      <c r="A20" s="227"/>
      <c r="B20" s="228"/>
      <c r="C20" s="266" t="s">
        <v>169</v>
      </c>
      <c r="D20" s="233"/>
      <c r="E20" s="234">
        <v>4.8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31"/>
      <c r="Z20" s="210"/>
      <c r="AA20" s="210"/>
      <c r="AB20" s="210"/>
      <c r="AC20" s="210"/>
      <c r="AD20" s="210"/>
      <c r="AE20" s="210"/>
      <c r="AF20" s="210"/>
      <c r="AG20" s="210" t="s">
        <v>161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47">
        <v>5</v>
      </c>
      <c r="B21" s="248" t="s">
        <v>170</v>
      </c>
      <c r="C21" s="265" t="s">
        <v>171</v>
      </c>
      <c r="D21" s="249" t="s">
        <v>155</v>
      </c>
      <c r="E21" s="250">
        <v>79.096000000000004</v>
      </c>
      <c r="F21" s="251"/>
      <c r="G21" s="252">
        <f>ROUND(E21*F21,2)</f>
        <v>0</v>
      </c>
      <c r="H21" s="251"/>
      <c r="I21" s="252">
        <f>ROUND(E21*H21,2)</f>
        <v>0</v>
      </c>
      <c r="J21" s="251"/>
      <c r="K21" s="252">
        <f>ROUND(E21*J21,2)</f>
        <v>0</v>
      </c>
      <c r="L21" s="252">
        <v>21</v>
      </c>
      <c r="M21" s="252">
        <f>G21*(1+L21/100)</f>
        <v>0</v>
      </c>
      <c r="N21" s="250">
        <v>0</v>
      </c>
      <c r="O21" s="250">
        <f>ROUND(E21*N21,2)</f>
        <v>0</v>
      </c>
      <c r="P21" s="250">
        <v>0</v>
      </c>
      <c r="Q21" s="250">
        <f>ROUND(E21*P21,2)</f>
        <v>0</v>
      </c>
      <c r="R21" s="252"/>
      <c r="S21" s="252" t="s">
        <v>156</v>
      </c>
      <c r="T21" s="253" t="s">
        <v>156</v>
      </c>
      <c r="U21" s="231">
        <v>7.3999999999999996E-2</v>
      </c>
      <c r="V21" s="231">
        <f>ROUND(E21*U21,2)</f>
        <v>5.85</v>
      </c>
      <c r="W21" s="231"/>
      <c r="X21" s="231" t="s">
        <v>157</v>
      </c>
      <c r="Y21" s="231" t="s">
        <v>158</v>
      </c>
      <c r="Z21" s="210"/>
      <c r="AA21" s="210"/>
      <c r="AB21" s="210"/>
      <c r="AC21" s="210"/>
      <c r="AD21" s="210"/>
      <c r="AE21" s="210"/>
      <c r="AF21" s="210"/>
      <c r="AG21" s="210" t="s">
        <v>159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5">
      <c r="A22" s="227"/>
      <c r="B22" s="228"/>
      <c r="C22" s="266" t="s">
        <v>172</v>
      </c>
      <c r="D22" s="233"/>
      <c r="E22" s="234">
        <v>1.296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0"/>
      <c r="AA22" s="210"/>
      <c r="AB22" s="210"/>
      <c r="AC22" s="210"/>
      <c r="AD22" s="210"/>
      <c r="AE22" s="210"/>
      <c r="AF22" s="210"/>
      <c r="AG22" s="210" t="s">
        <v>161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5">
      <c r="A23" s="227"/>
      <c r="B23" s="228"/>
      <c r="C23" s="266" t="s">
        <v>160</v>
      </c>
      <c r="D23" s="233"/>
      <c r="E23" s="234">
        <v>68.2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31"/>
      <c r="Z23" s="210"/>
      <c r="AA23" s="210"/>
      <c r="AB23" s="210"/>
      <c r="AC23" s="210"/>
      <c r="AD23" s="210"/>
      <c r="AE23" s="210"/>
      <c r="AF23" s="210"/>
      <c r="AG23" s="210" t="s">
        <v>161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5">
      <c r="A24" s="227"/>
      <c r="B24" s="228"/>
      <c r="C24" s="266" t="s">
        <v>162</v>
      </c>
      <c r="D24" s="233"/>
      <c r="E24" s="234">
        <v>9.6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0"/>
      <c r="AA24" s="210"/>
      <c r="AB24" s="210"/>
      <c r="AC24" s="210"/>
      <c r="AD24" s="210"/>
      <c r="AE24" s="210"/>
      <c r="AF24" s="210"/>
      <c r="AG24" s="210" t="s">
        <v>161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47">
        <v>6</v>
      </c>
      <c r="B25" s="248" t="s">
        <v>170</v>
      </c>
      <c r="C25" s="265" t="s">
        <v>171</v>
      </c>
      <c r="D25" s="249" t="s">
        <v>155</v>
      </c>
      <c r="E25" s="250">
        <v>116.16475</v>
      </c>
      <c r="F25" s="251"/>
      <c r="G25" s="252">
        <f>ROUND(E25*F25,2)</f>
        <v>0</v>
      </c>
      <c r="H25" s="251"/>
      <c r="I25" s="252">
        <f>ROUND(E25*H25,2)</f>
        <v>0</v>
      </c>
      <c r="J25" s="251"/>
      <c r="K25" s="252">
        <f>ROUND(E25*J25,2)</f>
        <v>0</v>
      </c>
      <c r="L25" s="252">
        <v>21</v>
      </c>
      <c r="M25" s="252">
        <f>G25*(1+L25/100)</f>
        <v>0</v>
      </c>
      <c r="N25" s="250">
        <v>0</v>
      </c>
      <c r="O25" s="250">
        <f>ROUND(E25*N25,2)</f>
        <v>0</v>
      </c>
      <c r="P25" s="250">
        <v>0</v>
      </c>
      <c r="Q25" s="250">
        <f>ROUND(E25*P25,2)</f>
        <v>0</v>
      </c>
      <c r="R25" s="252"/>
      <c r="S25" s="252" t="s">
        <v>156</v>
      </c>
      <c r="T25" s="253" t="s">
        <v>156</v>
      </c>
      <c r="U25" s="231">
        <v>7.3999999999999996E-2</v>
      </c>
      <c r="V25" s="231">
        <f>ROUND(E25*U25,2)</f>
        <v>8.6</v>
      </c>
      <c r="W25" s="231"/>
      <c r="X25" s="231" t="s">
        <v>157</v>
      </c>
      <c r="Y25" s="231" t="s">
        <v>158</v>
      </c>
      <c r="Z25" s="210"/>
      <c r="AA25" s="210"/>
      <c r="AB25" s="210"/>
      <c r="AC25" s="210"/>
      <c r="AD25" s="210"/>
      <c r="AE25" s="210"/>
      <c r="AF25" s="210"/>
      <c r="AG25" s="210" t="s">
        <v>159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5">
      <c r="A26" s="227"/>
      <c r="B26" s="228"/>
      <c r="C26" s="266" t="s">
        <v>160</v>
      </c>
      <c r="D26" s="233"/>
      <c r="E26" s="234">
        <v>68.2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31"/>
      <c r="Z26" s="210"/>
      <c r="AA26" s="210"/>
      <c r="AB26" s="210"/>
      <c r="AC26" s="210"/>
      <c r="AD26" s="210"/>
      <c r="AE26" s="210"/>
      <c r="AF26" s="210"/>
      <c r="AG26" s="210" t="s">
        <v>161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5">
      <c r="A27" s="227"/>
      <c r="B27" s="228"/>
      <c r="C27" s="266" t="s">
        <v>162</v>
      </c>
      <c r="D27" s="233"/>
      <c r="E27" s="234">
        <v>9.6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161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5">
      <c r="A28" s="227"/>
      <c r="B28" s="228"/>
      <c r="C28" s="266" t="s">
        <v>163</v>
      </c>
      <c r="D28" s="233"/>
      <c r="E28" s="234">
        <v>38.364750000000001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0"/>
      <c r="AA28" s="210"/>
      <c r="AB28" s="210"/>
      <c r="AC28" s="210"/>
      <c r="AD28" s="210"/>
      <c r="AE28" s="210"/>
      <c r="AF28" s="210"/>
      <c r="AG28" s="210" t="s">
        <v>161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47">
        <v>7</v>
      </c>
      <c r="B29" s="248" t="s">
        <v>173</v>
      </c>
      <c r="C29" s="265" t="s">
        <v>174</v>
      </c>
      <c r="D29" s="249" t="s">
        <v>155</v>
      </c>
      <c r="E29" s="250">
        <v>116.16475</v>
      </c>
      <c r="F29" s="251"/>
      <c r="G29" s="252">
        <f>ROUND(E29*F29,2)</f>
        <v>0</v>
      </c>
      <c r="H29" s="251"/>
      <c r="I29" s="252">
        <f>ROUND(E29*H29,2)</f>
        <v>0</v>
      </c>
      <c r="J29" s="251"/>
      <c r="K29" s="252">
        <f>ROUND(E29*J29,2)</f>
        <v>0</v>
      </c>
      <c r="L29" s="252">
        <v>21</v>
      </c>
      <c r="M29" s="252">
        <f>G29*(1+L29/100)</f>
        <v>0</v>
      </c>
      <c r="N29" s="250">
        <v>0</v>
      </c>
      <c r="O29" s="250">
        <f>ROUND(E29*N29,2)</f>
        <v>0</v>
      </c>
      <c r="P29" s="250">
        <v>0</v>
      </c>
      <c r="Q29" s="250">
        <f>ROUND(E29*P29,2)</f>
        <v>0</v>
      </c>
      <c r="R29" s="252"/>
      <c r="S29" s="252" t="s">
        <v>156</v>
      </c>
      <c r="T29" s="253" t="s">
        <v>156</v>
      </c>
      <c r="U29" s="231">
        <v>1.0999999999999999E-2</v>
      </c>
      <c r="V29" s="231">
        <f>ROUND(E29*U29,2)</f>
        <v>1.28</v>
      </c>
      <c r="W29" s="231"/>
      <c r="X29" s="231" t="s">
        <v>157</v>
      </c>
      <c r="Y29" s="231" t="s">
        <v>158</v>
      </c>
      <c r="Z29" s="210"/>
      <c r="AA29" s="210"/>
      <c r="AB29" s="210"/>
      <c r="AC29" s="210"/>
      <c r="AD29" s="210"/>
      <c r="AE29" s="210"/>
      <c r="AF29" s="210"/>
      <c r="AG29" s="210" t="s">
        <v>159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5">
      <c r="A30" s="227"/>
      <c r="B30" s="228"/>
      <c r="C30" s="266" t="s">
        <v>160</v>
      </c>
      <c r="D30" s="233"/>
      <c r="E30" s="234">
        <v>68.2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31"/>
      <c r="Z30" s="210"/>
      <c r="AA30" s="210"/>
      <c r="AB30" s="210"/>
      <c r="AC30" s="210"/>
      <c r="AD30" s="210"/>
      <c r="AE30" s="210"/>
      <c r="AF30" s="210"/>
      <c r="AG30" s="210" t="s">
        <v>161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5">
      <c r="A31" s="227"/>
      <c r="B31" s="228"/>
      <c r="C31" s="266" t="s">
        <v>162</v>
      </c>
      <c r="D31" s="233"/>
      <c r="E31" s="234">
        <v>9.6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0"/>
      <c r="AA31" s="210"/>
      <c r="AB31" s="210"/>
      <c r="AC31" s="210"/>
      <c r="AD31" s="210"/>
      <c r="AE31" s="210"/>
      <c r="AF31" s="210"/>
      <c r="AG31" s="210" t="s">
        <v>161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5">
      <c r="A32" s="227"/>
      <c r="B32" s="228"/>
      <c r="C32" s="266" t="s">
        <v>163</v>
      </c>
      <c r="D32" s="233"/>
      <c r="E32" s="234">
        <v>38.364750000000001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0"/>
      <c r="AA32" s="210"/>
      <c r="AB32" s="210"/>
      <c r="AC32" s="210"/>
      <c r="AD32" s="210"/>
      <c r="AE32" s="210"/>
      <c r="AF32" s="210"/>
      <c r="AG32" s="210" t="s">
        <v>161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47">
        <v>8</v>
      </c>
      <c r="B33" s="248" t="s">
        <v>175</v>
      </c>
      <c r="C33" s="265" t="s">
        <v>176</v>
      </c>
      <c r="D33" s="249" t="s">
        <v>155</v>
      </c>
      <c r="E33" s="250">
        <v>79.096000000000004</v>
      </c>
      <c r="F33" s="251"/>
      <c r="G33" s="252">
        <f>ROUND(E33*F33,2)</f>
        <v>0</v>
      </c>
      <c r="H33" s="251"/>
      <c r="I33" s="252">
        <f>ROUND(E33*H33,2)</f>
        <v>0</v>
      </c>
      <c r="J33" s="251"/>
      <c r="K33" s="252">
        <f>ROUND(E33*J33,2)</f>
        <v>0</v>
      </c>
      <c r="L33" s="252">
        <v>21</v>
      </c>
      <c r="M33" s="252">
        <f>G33*(1+L33/100)</f>
        <v>0</v>
      </c>
      <c r="N33" s="250">
        <v>0</v>
      </c>
      <c r="O33" s="250">
        <f>ROUND(E33*N33,2)</f>
        <v>0</v>
      </c>
      <c r="P33" s="250">
        <v>0</v>
      </c>
      <c r="Q33" s="250">
        <f>ROUND(E33*P33,2)</f>
        <v>0</v>
      </c>
      <c r="R33" s="252"/>
      <c r="S33" s="252" t="s">
        <v>156</v>
      </c>
      <c r="T33" s="253" t="s">
        <v>156</v>
      </c>
      <c r="U33" s="231">
        <v>1.1499999999999999</v>
      </c>
      <c r="V33" s="231">
        <f>ROUND(E33*U33,2)</f>
        <v>90.96</v>
      </c>
      <c r="W33" s="231"/>
      <c r="X33" s="231" t="s">
        <v>157</v>
      </c>
      <c r="Y33" s="231" t="s">
        <v>158</v>
      </c>
      <c r="Z33" s="210"/>
      <c r="AA33" s="210"/>
      <c r="AB33" s="210"/>
      <c r="AC33" s="210"/>
      <c r="AD33" s="210"/>
      <c r="AE33" s="210"/>
      <c r="AF33" s="210"/>
      <c r="AG33" s="210" t="s">
        <v>159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5">
      <c r="A34" s="227"/>
      <c r="B34" s="228"/>
      <c r="C34" s="266" t="s">
        <v>172</v>
      </c>
      <c r="D34" s="233"/>
      <c r="E34" s="234">
        <v>1.296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31"/>
      <c r="Z34" s="210"/>
      <c r="AA34" s="210"/>
      <c r="AB34" s="210"/>
      <c r="AC34" s="210"/>
      <c r="AD34" s="210"/>
      <c r="AE34" s="210"/>
      <c r="AF34" s="210"/>
      <c r="AG34" s="210" t="s">
        <v>161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5">
      <c r="A35" s="227"/>
      <c r="B35" s="228"/>
      <c r="C35" s="266" t="s">
        <v>160</v>
      </c>
      <c r="D35" s="233"/>
      <c r="E35" s="234">
        <v>68.2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31"/>
      <c r="Z35" s="210"/>
      <c r="AA35" s="210"/>
      <c r="AB35" s="210"/>
      <c r="AC35" s="210"/>
      <c r="AD35" s="210"/>
      <c r="AE35" s="210"/>
      <c r="AF35" s="210"/>
      <c r="AG35" s="210" t="s">
        <v>161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5">
      <c r="A36" s="227"/>
      <c r="B36" s="228"/>
      <c r="C36" s="266" t="s">
        <v>162</v>
      </c>
      <c r="D36" s="233"/>
      <c r="E36" s="234">
        <v>9.6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31"/>
      <c r="Z36" s="210"/>
      <c r="AA36" s="210"/>
      <c r="AB36" s="210"/>
      <c r="AC36" s="210"/>
      <c r="AD36" s="210"/>
      <c r="AE36" s="210"/>
      <c r="AF36" s="210"/>
      <c r="AG36" s="210" t="s">
        <v>161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47">
        <v>9</v>
      </c>
      <c r="B37" s="248" t="s">
        <v>177</v>
      </c>
      <c r="C37" s="265" t="s">
        <v>178</v>
      </c>
      <c r="D37" s="249" t="s">
        <v>179</v>
      </c>
      <c r="E37" s="250">
        <v>146.32759999999999</v>
      </c>
      <c r="F37" s="251"/>
      <c r="G37" s="252">
        <f>ROUND(E37*F37,2)</f>
        <v>0</v>
      </c>
      <c r="H37" s="251"/>
      <c r="I37" s="252">
        <f>ROUND(E37*H37,2)</f>
        <v>0</v>
      </c>
      <c r="J37" s="251"/>
      <c r="K37" s="252">
        <f>ROUND(E37*J37,2)</f>
        <v>0</v>
      </c>
      <c r="L37" s="252">
        <v>21</v>
      </c>
      <c r="M37" s="252">
        <f>G37*(1+L37/100)</f>
        <v>0</v>
      </c>
      <c r="N37" s="250">
        <v>1</v>
      </c>
      <c r="O37" s="250">
        <f>ROUND(E37*N37,2)</f>
        <v>146.33000000000001</v>
      </c>
      <c r="P37" s="250">
        <v>0</v>
      </c>
      <c r="Q37" s="250">
        <f>ROUND(E37*P37,2)</f>
        <v>0</v>
      </c>
      <c r="R37" s="252" t="s">
        <v>180</v>
      </c>
      <c r="S37" s="252" t="s">
        <v>156</v>
      </c>
      <c r="T37" s="253" t="s">
        <v>156</v>
      </c>
      <c r="U37" s="231">
        <v>0</v>
      </c>
      <c r="V37" s="231">
        <f>ROUND(E37*U37,2)</f>
        <v>0</v>
      </c>
      <c r="W37" s="231"/>
      <c r="X37" s="231" t="s">
        <v>181</v>
      </c>
      <c r="Y37" s="231" t="s">
        <v>158</v>
      </c>
      <c r="Z37" s="210"/>
      <c r="AA37" s="210"/>
      <c r="AB37" s="210"/>
      <c r="AC37" s="210"/>
      <c r="AD37" s="210"/>
      <c r="AE37" s="210"/>
      <c r="AF37" s="210"/>
      <c r="AG37" s="210" t="s">
        <v>182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5">
      <c r="A38" s="227"/>
      <c r="B38" s="228"/>
      <c r="C38" s="267" t="s">
        <v>183</v>
      </c>
      <c r="D38" s="235"/>
      <c r="E38" s="236"/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31"/>
      <c r="Z38" s="210"/>
      <c r="AA38" s="210"/>
      <c r="AB38" s="210"/>
      <c r="AC38" s="210"/>
      <c r="AD38" s="210"/>
      <c r="AE38" s="210"/>
      <c r="AF38" s="210"/>
      <c r="AG38" s="210" t="s">
        <v>161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5">
      <c r="A39" s="227"/>
      <c r="B39" s="228"/>
      <c r="C39" s="268" t="s">
        <v>184</v>
      </c>
      <c r="D39" s="235"/>
      <c r="E39" s="236">
        <v>1.296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0"/>
      <c r="AA39" s="210"/>
      <c r="AB39" s="210"/>
      <c r="AC39" s="210"/>
      <c r="AD39" s="210"/>
      <c r="AE39" s="210"/>
      <c r="AF39" s="210"/>
      <c r="AG39" s="210" t="s">
        <v>161</v>
      </c>
      <c r="AH39" s="210">
        <v>2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5">
      <c r="A40" s="227"/>
      <c r="B40" s="228"/>
      <c r="C40" s="268" t="s">
        <v>185</v>
      </c>
      <c r="D40" s="235"/>
      <c r="E40" s="236">
        <v>68.2</v>
      </c>
      <c r="F40" s="231"/>
      <c r="G40" s="231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31"/>
      <c r="Z40" s="210"/>
      <c r="AA40" s="210"/>
      <c r="AB40" s="210"/>
      <c r="AC40" s="210"/>
      <c r="AD40" s="210"/>
      <c r="AE40" s="210"/>
      <c r="AF40" s="210"/>
      <c r="AG40" s="210" t="s">
        <v>161</v>
      </c>
      <c r="AH40" s="210">
        <v>2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5">
      <c r="A41" s="227"/>
      <c r="B41" s="228"/>
      <c r="C41" s="268" t="s">
        <v>186</v>
      </c>
      <c r="D41" s="235"/>
      <c r="E41" s="236">
        <v>9.6</v>
      </c>
      <c r="F41" s="231"/>
      <c r="G41" s="231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31"/>
      <c r="Z41" s="210"/>
      <c r="AA41" s="210"/>
      <c r="AB41" s="210"/>
      <c r="AC41" s="210"/>
      <c r="AD41" s="210"/>
      <c r="AE41" s="210"/>
      <c r="AF41" s="210"/>
      <c r="AG41" s="210" t="s">
        <v>161</v>
      </c>
      <c r="AH41" s="210">
        <v>2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5">
      <c r="A42" s="227"/>
      <c r="B42" s="228"/>
      <c r="C42" s="269" t="s">
        <v>187</v>
      </c>
      <c r="D42" s="237"/>
      <c r="E42" s="238">
        <v>79.096000000000004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31"/>
      <c r="Z42" s="210"/>
      <c r="AA42" s="210"/>
      <c r="AB42" s="210"/>
      <c r="AC42" s="210"/>
      <c r="AD42" s="210"/>
      <c r="AE42" s="210"/>
      <c r="AF42" s="210"/>
      <c r="AG42" s="210" t="s">
        <v>161</v>
      </c>
      <c r="AH42" s="210">
        <v>3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5">
      <c r="A43" s="227"/>
      <c r="B43" s="228"/>
      <c r="C43" s="267" t="s">
        <v>188</v>
      </c>
      <c r="D43" s="235"/>
      <c r="E43" s="236"/>
      <c r="F43" s="231"/>
      <c r="G43" s="231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31"/>
      <c r="Z43" s="210"/>
      <c r="AA43" s="210"/>
      <c r="AB43" s="210"/>
      <c r="AC43" s="210"/>
      <c r="AD43" s="210"/>
      <c r="AE43" s="210"/>
      <c r="AF43" s="210"/>
      <c r="AG43" s="210" t="s">
        <v>161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5">
      <c r="A44" s="227"/>
      <c r="B44" s="228"/>
      <c r="C44" s="266" t="s">
        <v>189</v>
      </c>
      <c r="D44" s="233"/>
      <c r="E44" s="234">
        <v>146.32759999999999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31"/>
      <c r="Z44" s="210"/>
      <c r="AA44" s="210"/>
      <c r="AB44" s="210"/>
      <c r="AC44" s="210"/>
      <c r="AD44" s="210"/>
      <c r="AE44" s="210"/>
      <c r="AF44" s="210"/>
      <c r="AG44" s="210" t="s">
        <v>161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5">
      <c r="A45" s="240" t="s">
        <v>151</v>
      </c>
      <c r="B45" s="241" t="s">
        <v>85</v>
      </c>
      <c r="C45" s="264" t="s">
        <v>86</v>
      </c>
      <c r="D45" s="242"/>
      <c r="E45" s="243"/>
      <c r="F45" s="244"/>
      <c r="G45" s="244">
        <f>SUMIF(AG46:AG58,"&lt;&gt;NOR",G46:G58)</f>
        <v>0</v>
      </c>
      <c r="H45" s="244"/>
      <c r="I45" s="244">
        <f>SUM(I46:I58)</f>
        <v>0</v>
      </c>
      <c r="J45" s="244"/>
      <c r="K45" s="244">
        <f>SUM(K46:K58)</f>
        <v>0</v>
      </c>
      <c r="L45" s="244"/>
      <c r="M45" s="244">
        <f>SUM(M46:M58)</f>
        <v>0</v>
      </c>
      <c r="N45" s="243"/>
      <c r="O45" s="243">
        <f>SUM(O46:O58)</f>
        <v>74.73</v>
      </c>
      <c r="P45" s="243"/>
      <c r="Q45" s="243">
        <f>SUM(Q46:Q58)</f>
        <v>0</v>
      </c>
      <c r="R45" s="244"/>
      <c r="S45" s="244"/>
      <c r="T45" s="245"/>
      <c r="U45" s="239"/>
      <c r="V45" s="239">
        <f>SUM(V46:V58)</f>
        <v>68.850000000000009</v>
      </c>
      <c r="W45" s="239"/>
      <c r="X45" s="239"/>
      <c r="Y45" s="239"/>
      <c r="AG45" t="s">
        <v>152</v>
      </c>
    </row>
    <row r="46" spans="1:60" outlineLevel="1" x14ac:dyDescent="0.25">
      <c r="A46" s="247">
        <v>10</v>
      </c>
      <c r="B46" s="248" t="s">
        <v>190</v>
      </c>
      <c r="C46" s="265" t="s">
        <v>191</v>
      </c>
      <c r="D46" s="249" t="s">
        <v>155</v>
      </c>
      <c r="E46" s="250">
        <v>25.576499999999999</v>
      </c>
      <c r="F46" s="251"/>
      <c r="G46" s="252">
        <f>ROUND(E46*F46,2)</f>
        <v>0</v>
      </c>
      <c r="H46" s="251"/>
      <c r="I46" s="252">
        <f>ROUND(E46*H46,2)</f>
        <v>0</v>
      </c>
      <c r="J46" s="251"/>
      <c r="K46" s="252">
        <f>ROUND(E46*J46,2)</f>
        <v>0</v>
      </c>
      <c r="L46" s="252">
        <v>21</v>
      </c>
      <c r="M46" s="252">
        <f>G46*(1+L46/100)</f>
        <v>0</v>
      </c>
      <c r="N46" s="250">
        <v>2.16</v>
      </c>
      <c r="O46" s="250">
        <f>ROUND(E46*N46,2)</f>
        <v>55.25</v>
      </c>
      <c r="P46" s="250">
        <v>0</v>
      </c>
      <c r="Q46" s="250">
        <f>ROUND(E46*P46,2)</f>
        <v>0</v>
      </c>
      <c r="R46" s="252"/>
      <c r="S46" s="252" t="s">
        <v>156</v>
      </c>
      <c r="T46" s="253" t="s">
        <v>156</v>
      </c>
      <c r="U46" s="231">
        <v>1.085</v>
      </c>
      <c r="V46" s="231">
        <f>ROUND(E46*U46,2)</f>
        <v>27.75</v>
      </c>
      <c r="W46" s="231"/>
      <c r="X46" s="231" t="s">
        <v>157</v>
      </c>
      <c r="Y46" s="231" t="s">
        <v>158</v>
      </c>
      <c r="Z46" s="210"/>
      <c r="AA46" s="210"/>
      <c r="AB46" s="210"/>
      <c r="AC46" s="210"/>
      <c r="AD46" s="210"/>
      <c r="AE46" s="210"/>
      <c r="AF46" s="210"/>
      <c r="AG46" s="210" t="s">
        <v>159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5">
      <c r="A47" s="227"/>
      <c r="B47" s="228"/>
      <c r="C47" s="266" t="s">
        <v>192</v>
      </c>
      <c r="D47" s="233"/>
      <c r="E47" s="234">
        <v>25.576499999999999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31"/>
      <c r="Z47" s="210"/>
      <c r="AA47" s="210"/>
      <c r="AB47" s="210"/>
      <c r="AC47" s="210"/>
      <c r="AD47" s="210"/>
      <c r="AE47" s="210"/>
      <c r="AF47" s="210"/>
      <c r="AG47" s="210" t="s">
        <v>161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0.399999999999999" outlineLevel="1" x14ac:dyDescent="0.25">
      <c r="A48" s="247">
        <v>11</v>
      </c>
      <c r="B48" s="248" t="s">
        <v>193</v>
      </c>
      <c r="C48" s="265" t="s">
        <v>194</v>
      </c>
      <c r="D48" s="249" t="s">
        <v>155</v>
      </c>
      <c r="E48" s="250">
        <v>7.4115500000000001</v>
      </c>
      <c r="F48" s="251"/>
      <c r="G48" s="252">
        <f>ROUND(E48*F48,2)</f>
        <v>0</v>
      </c>
      <c r="H48" s="251"/>
      <c r="I48" s="252">
        <f>ROUND(E48*H48,2)</f>
        <v>0</v>
      </c>
      <c r="J48" s="251"/>
      <c r="K48" s="252">
        <f>ROUND(E48*J48,2)</f>
        <v>0</v>
      </c>
      <c r="L48" s="252">
        <v>21</v>
      </c>
      <c r="M48" s="252">
        <f>G48*(1+L48/100)</f>
        <v>0</v>
      </c>
      <c r="N48" s="250">
        <v>2.5249999999999999</v>
      </c>
      <c r="O48" s="250">
        <f>ROUND(E48*N48,2)</f>
        <v>18.71</v>
      </c>
      <c r="P48" s="250">
        <v>0</v>
      </c>
      <c r="Q48" s="250">
        <f>ROUND(E48*P48,2)</f>
        <v>0</v>
      </c>
      <c r="R48" s="252"/>
      <c r="S48" s="252" t="s">
        <v>156</v>
      </c>
      <c r="T48" s="253" t="s">
        <v>156</v>
      </c>
      <c r="U48" s="231">
        <v>0.48</v>
      </c>
      <c r="V48" s="231">
        <f>ROUND(E48*U48,2)</f>
        <v>3.56</v>
      </c>
      <c r="W48" s="231"/>
      <c r="X48" s="231" t="s">
        <v>157</v>
      </c>
      <c r="Y48" s="231" t="s">
        <v>158</v>
      </c>
      <c r="Z48" s="210"/>
      <c r="AA48" s="210"/>
      <c r="AB48" s="210"/>
      <c r="AC48" s="210"/>
      <c r="AD48" s="210"/>
      <c r="AE48" s="210"/>
      <c r="AF48" s="210"/>
      <c r="AG48" s="210" t="s">
        <v>159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5">
      <c r="A49" s="227"/>
      <c r="B49" s="228"/>
      <c r="C49" s="266" t="s">
        <v>195</v>
      </c>
      <c r="D49" s="233"/>
      <c r="E49" s="234">
        <v>5.54</v>
      </c>
      <c r="F49" s="231"/>
      <c r="G49" s="23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0"/>
      <c r="AA49" s="210"/>
      <c r="AB49" s="210"/>
      <c r="AC49" s="210"/>
      <c r="AD49" s="210"/>
      <c r="AE49" s="210"/>
      <c r="AF49" s="210"/>
      <c r="AG49" s="210" t="s">
        <v>161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5">
      <c r="A50" s="227"/>
      <c r="B50" s="228"/>
      <c r="C50" s="266" t="s">
        <v>196</v>
      </c>
      <c r="D50" s="233"/>
      <c r="E50" s="234">
        <v>1.62155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31"/>
      <c r="Z50" s="210"/>
      <c r="AA50" s="210"/>
      <c r="AB50" s="210"/>
      <c r="AC50" s="210"/>
      <c r="AD50" s="210"/>
      <c r="AE50" s="210"/>
      <c r="AF50" s="210"/>
      <c r="AG50" s="210" t="s">
        <v>161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5">
      <c r="A51" s="227"/>
      <c r="B51" s="228"/>
      <c r="C51" s="266" t="s">
        <v>197</v>
      </c>
      <c r="D51" s="233"/>
      <c r="E51" s="234">
        <v>0.25</v>
      </c>
      <c r="F51" s="231"/>
      <c r="G51" s="231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31"/>
      <c r="Z51" s="210"/>
      <c r="AA51" s="210"/>
      <c r="AB51" s="210"/>
      <c r="AC51" s="210"/>
      <c r="AD51" s="210"/>
      <c r="AE51" s="210"/>
      <c r="AF51" s="210"/>
      <c r="AG51" s="210" t="s">
        <v>161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47">
        <v>12</v>
      </c>
      <c r="B52" s="248" t="s">
        <v>198</v>
      </c>
      <c r="C52" s="265" t="s">
        <v>199</v>
      </c>
      <c r="D52" s="249" t="s">
        <v>200</v>
      </c>
      <c r="E52" s="250">
        <v>19.55</v>
      </c>
      <c r="F52" s="251"/>
      <c r="G52" s="252">
        <f>ROUND(E52*F52,2)</f>
        <v>0</v>
      </c>
      <c r="H52" s="251"/>
      <c r="I52" s="252">
        <f>ROUND(E52*H52,2)</f>
        <v>0</v>
      </c>
      <c r="J52" s="251"/>
      <c r="K52" s="252">
        <f>ROUND(E52*J52,2)</f>
        <v>0</v>
      </c>
      <c r="L52" s="252">
        <v>21</v>
      </c>
      <c r="M52" s="252">
        <f>G52*(1+L52/100)</f>
        <v>0</v>
      </c>
      <c r="N52" s="250">
        <v>3.9199999999999999E-2</v>
      </c>
      <c r="O52" s="250">
        <f>ROUND(E52*N52,2)</f>
        <v>0.77</v>
      </c>
      <c r="P52" s="250">
        <v>0</v>
      </c>
      <c r="Q52" s="250">
        <f>ROUND(E52*P52,2)</f>
        <v>0</v>
      </c>
      <c r="R52" s="252"/>
      <c r="S52" s="252" t="s">
        <v>156</v>
      </c>
      <c r="T52" s="253" t="s">
        <v>156</v>
      </c>
      <c r="U52" s="231">
        <v>1.6</v>
      </c>
      <c r="V52" s="231">
        <f>ROUND(E52*U52,2)</f>
        <v>31.28</v>
      </c>
      <c r="W52" s="231"/>
      <c r="X52" s="231" t="s">
        <v>157</v>
      </c>
      <c r="Y52" s="231" t="s">
        <v>158</v>
      </c>
      <c r="Z52" s="210"/>
      <c r="AA52" s="210"/>
      <c r="AB52" s="210"/>
      <c r="AC52" s="210"/>
      <c r="AD52" s="210"/>
      <c r="AE52" s="210"/>
      <c r="AF52" s="210"/>
      <c r="AG52" s="210" t="s">
        <v>159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5">
      <c r="A53" s="227"/>
      <c r="B53" s="228"/>
      <c r="C53" s="266" t="s">
        <v>201</v>
      </c>
      <c r="D53" s="233"/>
      <c r="E53" s="234">
        <v>18.75</v>
      </c>
      <c r="F53" s="231"/>
      <c r="G53" s="23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31"/>
      <c r="Z53" s="210"/>
      <c r="AA53" s="210"/>
      <c r="AB53" s="210"/>
      <c r="AC53" s="210"/>
      <c r="AD53" s="210"/>
      <c r="AE53" s="210"/>
      <c r="AF53" s="210"/>
      <c r="AG53" s="210" t="s">
        <v>161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5">
      <c r="A54" s="227"/>
      <c r="B54" s="228"/>
      <c r="C54" s="266" t="s">
        <v>202</v>
      </c>
      <c r="D54" s="233"/>
      <c r="E54" s="234">
        <v>0.8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31"/>
      <c r="Z54" s="210"/>
      <c r="AA54" s="210"/>
      <c r="AB54" s="210"/>
      <c r="AC54" s="210"/>
      <c r="AD54" s="210"/>
      <c r="AE54" s="210"/>
      <c r="AF54" s="210"/>
      <c r="AG54" s="210" t="s">
        <v>161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47">
        <v>13</v>
      </c>
      <c r="B55" s="248" t="s">
        <v>203</v>
      </c>
      <c r="C55" s="265" t="s">
        <v>204</v>
      </c>
      <c r="D55" s="249" t="s">
        <v>200</v>
      </c>
      <c r="E55" s="250">
        <v>19.55</v>
      </c>
      <c r="F55" s="251"/>
      <c r="G55" s="252">
        <f>ROUND(E55*F55,2)</f>
        <v>0</v>
      </c>
      <c r="H55" s="251"/>
      <c r="I55" s="252">
        <f>ROUND(E55*H55,2)</f>
        <v>0</v>
      </c>
      <c r="J55" s="251"/>
      <c r="K55" s="252">
        <f>ROUND(E55*J55,2)</f>
        <v>0</v>
      </c>
      <c r="L55" s="252">
        <v>21</v>
      </c>
      <c r="M55" s="252">
        <f>G55*(1+L55/100)</f>
        <v>0</v>
      </c>
      <c r="N55" s="250">
        <v>0</v>
      </c>
      <c r="O55" s="250">
        <f>ROUND(E55*N55,2)</f>
        <v>0</v>
      </c>
      <c r="P55" s="250">
        <v>0</v>
      </c>
      <c r="Q55" s="250">
        <f>ROUND(E55*P55,2)</f>
        <v>0</v>
      </c>
      <c r="R55" s="252"/>
      <c r="S55" s="252" t="s">
        <v>156</v>
      </c>
      <c r="T55" s="253" t="s">
        <v>156</v>
      </c>
      <c r="U55" s="231">
        <v>0.32</v>
      </c>
      <c r="V55" s="231">
        <f>ROUND(E55*U55,2)</f>
        <v>6.26</v>
      </c>
      <c r="W55" s="231"/>
      <c r="X55" s="231" t="s">
        <v>157</v>
      </c>
      <c r="Y55" s="231" t="s">
        <v>158</v>
      </c>
      <c r="Z55" s="210"/>
      <c r="AA55" s="210"/>
      <c r="AB55" s="210"/>
      <c r="AC55" s="210"/>
      <c r="AD55" s="210"/>
      <c r="AE55" s="210"/>
      <c r="AF55" s="210"/>
      <c r="AG55" s="210" t="s">
        <v>159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5">
      <c r="A56" s="227"/>
      <c r="B56" s="228"/>
      <c r="C56" s="270" t="s">
        <v>205</v>
      </c>
      <c r="D56" s="254"/>
      <c r="E56" s="254"/>
      <c r="F56" s="254"/>
      <c r="G56" s="254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31"/>
      <c r="Z56" s="210"/>
      <c r="AA56" s="210"/>
      <c r="AB56" s="210"/>
      <c r="AC56" s="210"/>
      <c r="AD56" s="210"/>
      <c r="AE56" s="210"/>
      <c r="AF56" s="210"/>
      <c r="AG56" s="210" t="s">
        <v>206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5">
      <c r="A57" s="227"/>
      <c r="B57" s="228"/>
      <c r="C57" s="266" t="s">
        <v>201</v>
      </c>
      <c r="D57" s="233"/>
      <c r="E57" s="234">
        <v>18.75</v>
      </c>
      <c r="F57" s="231"/>
      <c r="G57" s="231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31"/>
      <c r="Z57" s="210"/>
      <c r="AA57" s="210"/>
      <c r="AB57" s="210"/>
      <c r="AC57" s="210"/>
      <c r="AD57" s="210"/>
      <c r="AE57" s="210"/>
      <c r="AF57" s="210"/>
      <c r="AG57" s="210" t="s">
        <v>161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5">
      <c r="A58" s="227"/>
      <c r="B58" s="228"/>
      <c r="C58" s="266" t="s">
        <v>202</v>
      </c>
      <c r="D58" s="233"/>
      <c r="E58" s="234">
        <v>0.8</v>
      </c>
      <c r="F58" s="231"/>
      <c r="G58" s="23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0"/>
      <c r="AA58" s="210"/>
      <c r="AB58" s="210"/>
      <c r="AC58" s="210"/>
      <c r="AD58" s="210"/>
      <c r="AE58" s="210"/>
      <c r="AF58" s="210"/>
      <c r="AG58" s="210" t="s">
        <v>161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x14ac:dyDescent="0.25">
      <c r="A59" s="240" t="s">
        <v>151</v>
      </c>
      <c r="B59" s="241" t="s">
        <v>87</v>
      </c>
      <c r="C59" s="264" t="s">
        <v>88</v>
      </c>
      <c r="D59" s="242"/>
      <c r="E59" s="243"/>
      <c r="F59" s="244"/>
      <c r="G59" s="244">
        <f>SUMIF(AG60:AG84,"&lt;&gt;NOR",G60:G84)</f>
        <v>0</v>
      </c>
      <c r="H59" s="244"/>
      <c r="I59" s="244">
        <f>SUM(I60:I84)</f>
        <v>0</v>
      </c>
      <c r="J59" s="244"/>
      <c r="K59" s="244">
        <f>SUM(K60:K84)</f>
        <v>0</v>
      </c>
      <c r="L59" s="244"/>
      <c r="M59" s="244">
        <f>SUM(M60:M84)</f>
        <v>0</v>
      </c>
      <c r="N59" s="243"/>
      <c r="O59" s="243">
        <f>SUM(O60:O84)</f>
        <v>92.37</v>
      </c>
      <c r="P59" s="243"/>
      <c r="Q59" s="243">
        <f>SUM(Q60:Q84)</f>
        <v>0</v>
      </c>
      <c r="R59" s="244"/>
      <c r="S59" s="244"/>
      <c r="T59" s="245"/>
      <c r="U59" s="239"/>
      <c r="V59" s="239">
        <f>SUM(V60:V84)</f>
        <v>369.96</v>
      </c>
      <c r="W59" s="239"/>
      <c r="X59" s="239"/>
      <c r="Y59" s="239"/>
      <c r="AG59" t="s">
        <v>152</v>
      </c>
    </row>
    <row r="60" spans="1:60" outlineLevel="1" x14ac:dyDescent="0.25">
      <c r="A60" s="247">
        <v>14</v>
      </c>
      <c r="B60" s="248" t="s">
        <v>207</v>
      </c>
      <c r="C60" s="265" t="s">
        <v>208</v>
      </c>
      <c r="D60" s="249" t="s">
        <v>155</v>
      </c>
      <c r="E60" s="250">
        <v>27.06804</v>
      </c>
      <c r="F60" s="251"/>
      <c r="G60" s="252">
        <f>ROUND(E60*F60,2)</f>
        <v>0</v>
      </c>
      <c r="H60" s="251"/>
      <c r="I60" s="252">
        <f>ROUND(E60*H60,2)</f>
        <v>0</v>
      </c>
      <c r="J60" s="251"/>
      <c r="K60" s="252">
        <f>ROUND(E60*J60,2)</f>
        <v>0</v>
      </c>
      <c r="L60" s="252">
        <v>21</v>
      </c>
      <c r="M60" s="252">
        <f>G60*(1+L60/100)</f>
        <v>0</v>
      </c>
      <c r="N60" s="250">
        <v>2.5301300000000002</v>
      </c>
      <c r="O60" s="250">
        <f>ROUND(E60*N60,2)</f>
        <v>68.489999999999995</v>
      </c>
      <c r="P60" s="250">
        <v>0</v>
      </c>
      <c r="Q60" s="250">
        <f>ROUND(E60*P60,2)</f>
        <v>0</v>
      </c>
      <c r="R60" s="252"/>
      <c r="S60" s="252" t="s">
        <v>156</v>
      </c>
      <c r="T60" s="253" t="s">
        <v>156</v>
      </c>
      <c r="U60" s="231">
        <v>1.212</v>
      </c>
      <c r="V60" s="231">
        <f>ROUND(E60*U60,2)</f>
        <v>32.81</v>
      </c>
      <c r="W60" s="231"/>
      <c r="X60" s="231" t="s">
        <v>157</v>
      </c>
      <c r="Y60" s="231" t="s">
        <v>158</v>
      </c>
      <c r="Z60" s="210"/>
      <c r="AA60" s="210"/>
      <c r="AB60" s="210"/>
      <c r="AC60" s="210"/>
      <c r="AD60" s="210"/>
      <c r="AE60" s="210"/>
      <c r="AF60" s="210"/>
      <c r="AG60" s="210" t="s">
        <v>159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5">
      <c r="A61" s="227"/>
      <c r="B61" s="228"/>
      <c r="C61" s="270" t="s">
        <v>209</v>
      </c>
      <c r="D61" s="254"/>
      <c r="E61" s="254"/>
      <c r="F61" s="254"/>
      <c r="G61" s="254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0"/>
      <c r="AA61" s="210"/>
      <c r="AB61" s="210"/>
      <c r="AC61" s="210"/>
      <c r="AD61" s="210"/>
      <c r="AE61" s="210"/>
      <c r="AF61" s="210"/>
      <c r="AG61" s="210" t="s">
        <v>206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5">
      <c r="A62" s="227"/>
      <c r="B62" s="228"/>
      <c r="C62" s="266" t="s">
        <v>210</v>
      </c>
      <c r="D62" s="233"/>
      <c r="E62" s="234">
        <v>16.605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31"/>
      <c r="Z62" s="210"/>
      <c r="AA62" s="210"/>
      <c r="AB62" s="210"/>
      <c r="AC62" s="210"/>
      <c r="AD62" s="210"/>
      <c r="AE62" s="210"/>
      <c r="AF62" s="210"/>
      <c r="AG62" s="210" t="s">
        <v>161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5">
      <c r="A63" s="227"/>
      <c r="B63" s="228"/>
      <c r="C63" s="266" t="s">
        <v>211</v>
      </c>
      <c r="D63" s="233"/>
      <c r="E63" s="234">
        <v>13.34304</v>
      </c>
      <c r="F63" s="231"/>
      <c r="G63" s="231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31"/>
      <c r="Z63" s="210"/>
      <c r="AA63" s="210"/>
      <c r="AB63" s="210"/>
      <c r="AC63" s="210"/>
      <c r="AD63" s="210"/>
      <c r="AE63" s="210"/>
      <c r="AF63" s="210"/>
      <c r="AG63" s="210" t="s">
        <v>161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5">
      <c r="A64" s="227"/>
      <c r="B64" s="228"/>
      <c r="C64" s="266" t="s">
        <v>212</v>
      </c>
      <c r="D64" s="233"/>
      <c r="E64" s="234">
        <v>-2.88</v>
      </c>
      <c r="F64" s="231"/>
      <c r="G64" s="23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31"/>
      <c r="Z64" s="210"/>
      <c r="AA64" s="210"/>
      <c r="AB64" s="210"/>
      <c r="AC64" s="210"/>
      <c r="AD64" s="210"/>
      <c r="AE64" s="210"/>
      <c r="AF64" s="210"/>
      <c r="AG64" s="210" t="s">
        <v>161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47">
        <v>15</v>
      </c>
      <c r="B65" s="248" t="s">
        <v>213</v>
      </c>
      <c r="C65" s="265" t="s">
        <v>214</v>
      </c>
      <c r="D65" s="249" t="s">
        <v>200</v>
      </c>
      <c r="E65" s="250">
        <v>66.02</v>
      </c>
      <c r="F65" s="251"/>
      <c r="G65" s="252">
        <f>ROUND(E65*F65,2)</f>
        <v>0</v>
      </c>
      <c r="H65" s="251"/>
      <c r="I65" s="252">
        <f>ROUND(E65*H65,2)</f>
        <v>0</v>
      </c>
      <c r="J65" s="251"/>
      <c r="K65" s="252">
        <f>ROUND(E65*J65,2)</f>
        <v>0</v>
      </c>
      <c r="L65" s="252">
        <v>21</v>
      </c>
      <c r="M65" s="252">
        <f>G65*(1+L65/100)</f>
        <v>0</v>
      </c>
      <c r="N65" s="250">
        <v>4.0050000000000002E-2</v>
      </c>
      <c r="O65" s="250">
        <f>ROUND(E65*N65,2)</f>
        <v>2.64</v>
      </c>
      <c r="P65" s="250">
        <v>0</v>
      </c>
      <c r="Q65" s="250">
        <f>ROUND(E65*P65,2)</f>
        <v>0</v>
      </c>
      <c r="R65" s="252"/>
      <c r="S65" s="252" t="s">
        <v>156</v>
      </c>
      <c r="T65" s="253" t="s">
        <v>156</v>
      </c>
      <c r="U65" s="231">
        <v>0.74</v>
      </c>
      <c r="V65" s="231">
        <f>ROUND(E65*U65,2)</f>
        <v>48.85</v>
      </c>
      <c r="W65" s="231"/>
      <c r="X65" s="231" t="s">
        <v>157</v>
      </c>
      <c r="Y65" s="231" t="s">
        <v>158</v>
      </c>
      <c r="Z65" s="210"/>
      <c r="AA65" s="210"/>
      <c r="AB65" s="210"/>
      <c r="AC65" s="210"/>
      <c r="AD65" s="210"/>
      <c r="AE65" s="210"/>
      <c r="AF65" s="210"/>
      <c r="AG65" s="210" t="s">
        <v>159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5">
      <c r="A66" s="227"/>
      <c r="B66" s="228"/>
      <c r="C66" s="266" t="s">
        <v>215</v>
      </c>
      <c r="D66" s="233"/>
      <c r="E66" s="234">
        <v>51.3</v>
      </c>
      <c r="F66" s="231"/>
      <c r="G66" s="231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31"/>
      <c r="Z66" s="210"/>
      <c r="AA66" s="210"/>
      <c r="AB66" s="210"/>
      <c r="AC66" s="210"/>
      <c r="AD66" s="210"/>
      <c r="AE66" s="210"/>
      <c r="AF66" s="210"/>
      <c r="AG66" s="210" t="s">
        <v>161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5">
      <c r="A67" s="227"/>
      <c r="B67" s="228"/>
      <c r="C67" s="266" t="s">
        <v>216</v>
      </c>
      <c r="D67" s="233"/>
      <c r="E67" s="234">
        <v>14.72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31"/>
      <c r="Z67" s="210"/>
      <c r="AA67" s="210"/>
      <c r="AB67" s="210"/>
      <c r="AC67" s="210"/>
      <c r="AD67" s="210"/>
      <c r="AE67" s="210"/>
      <c r="AF67" s="210"/>
      <c r="AG67" s="210" t="s">
        <v>161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47">
        <v>16</v>
      </c>
      <c r="B68" s="248" t="s">
        <v>217</v>
      </c>
      <c r="C68" s="265" t="s">
        <v>218</v>
      </c>
      <c r="D68" s="249" t="s">
        <v>200</v>
      </c>
      <c r="E68" s="250">
        <v>66.02</v>
      </c>
      <c r="F68" s="251"/>
      <c r="G68" s="252">
        <f>ROUND(E68*F68,2)</f>
        <v>0</v>
      </c>
      <c r="H68" s="251"/>
      <c r="I68" s="252">
        <f>ROUND(E68*H68,2)</f>
        <v>0</v>
      </c>
      <c r="J68" s="251"/>
      <c r="K68" s="252">
        <f>ROUND(E68*J68,2)</f>
        <v>0</v>
      </c>
      <c r="L68" s="252">
        <v>21</v>
      </c>
      <c r="M68" s="252">
        <f>G68*(1+L68/100)</f>
        <v>0</v>
      </c>
      <c r="N68" s="250">
        <v>0</v>
      </c>
      <c r="O68" s="250">
        <f>ROUND(E68*N68,2)</f>
        <v>0</v>
      </c>
      <c r="P68" s="250">
        <v>0</v>
      </c>
      <c r="Q68" s="250">
        <f>ROUND(E68*P68,2)</f>
        <v>0</v>
      </c>
      <c r="R68" s="252"/>
      <c r="S68" s="252" t="s">
        <v>156</v>
      </c>
      <c r="T68" s="253" t="s">
        <v>156</v>
      </c>
      <c r="U68" s="231">
        <v>0.35</v>
      </c>
      <c r="V68" s="231">
        <f>ROUND(E68*U68,2)</f>
        <v>23.11</v>
      </c>
      <c r="W68" s="231"/>
      <c r="X68" s="231" t="s">
        <v>157</v>
      </c>
      <c r="Y68" s="231" t="s">
        <v>158</v>
      </c>
      <c r="Z68" s="210"/>
      <c r="AA68" s="210"/>
      <c r="AB68" s="210"/>
      <c r="AC68" s="210"/>
      <c r="AD68" s="210"/>
      <c r="AE68" s="210"/>
      <c r="AF68" s="210"/>
      <c r="AG68" s="210" t="s">
        <v>159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5">
      <c r="A69" s="227"/>
      <c r="B69" s="228"/>
      <c r="C69" s="266" t="s">
        <v>215</v>
      </c>
      <c r="D69" s="233"/>
      <c r="E69" s="234">
        <v>51.3</v>
      </c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31"/>
      <c r="Z69" s="210"/>
      <c r="AA69" s="210"/>
      <c r="AB69" s="210"/>
      <c r="AC69" s="210"/>
      <c r="AD69" s="210"/>
      <c r="AE69" s="210"/>
      <c r="AF69" s="210"/>
      <c r="AG69" s="210" t="s">
        <v>161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5">
      <c r="A70" s="227"/>
      <c r="B70" s="228"/>
      <c r="C70" s="266" t="s">
        <v>216</v>
      </c>
      <c r="D70" s="233"/>
      <c r="E70" s="234">
        <v>14.72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0"/>
      <c r="AA70" s="210"/>
      <c r="AB70" s="210"/>
      <c r="AC70" s="210"/>
      <c r="AD70" s="210"/>
      <c r="AE70" s="210"/>
      <c r="AF70" s="210"/>
      <c r="AG70" s="210" t="s">
        <v>161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0.399999999999999" outlineLevel="1" x14ac:dyDescent="0.25">
      <c r="A71" s="247">
        <v>17</v>
      </c>
      <c r="B71" s="248" t="s">
        <v>219</v>
      </c>
      <c r="C71" s="265" t="s">
        <v>220</v>
      </c>
      <c r="D71" s="249" t="s">
        <v>221</v>
      </c>
      <c r="E71" s="250">
        <v>36.799999999999997</v>
      </c>
      <c r="F71" s="251"/>
      <c r="G71" s="252">
        <f>ROUND(E71*F71,2)</f>
        <v>0</v>
      </c>
      <c r="H71" s="251"/>
      <c r="I71" s="252">
        <f>ROUND(E71*H71,2)</f>
        <v>0</v>
      </c>
      <c r="J71" s="251"/>
      <c r="K71" s="252">
        <f>ROUND(E71*J71,2)</f>
        <v>0</v>
      </c>
      <c r="L71" s="252">
        <v>21</v>
      </c>
      <c r="M71" s="252">
        <f>G71*(1+L71/100)</f>
        <v>0</v>
      </c>
      <c r="N71" s="250">
        <v>1.3999999999999999E-4</v>
      </c>
      <c r="O71" s="250">
        <f>ROUND(E71*N71,2)</f>
        <v>0.01</v>
      </c>
      <c r="P71" s="250">
        <v>0</v>
      </c>
      <c r="Q71" s="250">
        <f>ROUND(E71*P71,2)</f>
        <v>0</v>
      </c>
      <c r="R71" s="252"/>
      <c r="S71" s="252" t="s">
        <v>156</v>
      </c>
      <c r="T71" s="253" t="s">
        <v>156</v>
      </c>
      <c r="U71" s="231">
        <v>0.13</v>
      </c>
      <c r="V71" s="231">
        <f>ROUND(E71*U71,2)</f>
        <v>4.78</v>
      </c>
      <c r="W71" s="231"/>
      <c r="X71" s="231" t="s">
        <v>157</v>
      </c>
      <c r="Y71" s="231" t="s">
        <v>158</v>
      </c>
      <c r="Z71" s="210"/>
      <c r="AA71" s="210"/>
      <c r="AB71" s="210"/>
      <c r="AC71" s="210"/>
      <c r="AD71" s="210"/>
      <c r="AE71" s="210"/>
      <c r="AF71" s="210"/>
      <c r="AG71" s="210" t="s">
        <v>159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5">
      <c r="A72" s="227"/>
      <c r="B72" s="228"/>
      <c r="C72" s="266" t="s">
        <v>222</v>
      </c>
      <c r="D72" s="233"/>
      <c r="E72" s="234">
        <v>36.799999999999997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31"/>
      <c r="Z72" s="210"/>
      <c r="AA72" s="210"/>
      <c r="AB72" s="210"/>
      <c r="AC72" s="210"/>
      <c r="AD72" s="210"/>
      <c r="AE72" s="210"/>
      <c r="AF72" s="210"/>
      <c r="AG72" s="210" t="s">
        <v>161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20.399999999999999" outlineLevel="1" x14ac:dyDescent="0.25">
      <c r="A73" s="247">
        <v>18</v>
      </c>
      <c r="B73" s="248" t="s">
        <v>223</v>
      </c>
      <c r="C73" s="265" t="s">
        <v>224</v>
      </c>
      <c r="D73" s="249" t="s">
        <v>179</v>
      </c>
      <c r="E73" s="250">
        <v>3.7895300000000001</v>
      </c>
      <c r="F73" s="251"/>
      <c r="G73" s="252">
        <f>ROUND(E73*F73,2)</f>
        <v>0</v>
      </c>
      <c r="H73" s="251"/>
      <c r="I73" s="252">
        <f>ROUND(E73*H73,2)</f>
        <v>0</v>
      </c>
      <c r="J73" s="251"/>
      <c r="K73" s="252">
        <f>ROUND(E73*J73,2)</f>
        <v>0</v>
      </c>
      <c r="L73" s="252">
        <v>21</v>
      </c>
      <c r="M73" s="252">
        <f>G73*(1+L73/100)</f>
        <v>0</v>
      </c>
      <c r="N73" s="250">
        <v>1.0210999999999999</v>
      </c>
      <c r="O73" s="250">
        <f>ROUND(E73*N73,2)</f>
        <v>3.87</v>
      </c>
      <c r="P73" s="250">
        <v>0</v>
      </c>
      <c r="Q73" s="250">
        <f>ROUND(E73*P73,2)</f>
        <v>0</v>
      </c>
      <c r="R73" s="252"/>
      <c r="S73" s="252" t="s">
        <v>156</v>
      </c>
      <c r="T73" s="253" t="s">
        <v>156</v>
      </c>
      <c r="U73" s="231">
        <v>25.271000000000001</v>
      </c>
      <c r="V73" s="231">
        <f>ROUND(E73*U73,2)</f>
        <v>95.77</v>
      </c>
      <c r="W73" s="231"/>
      <c r="X73" s="231" t="s">
        <v>157</v>
      </c>
      <c r="Y73" s="231" t="s">
        <v>158</v>
      </c>
      <c r="Z73" s="210"/>
      <c r="AA73" s="210"/>
      <c r="AB73" s="210"/>
      <c r="AC73" s="210"/>
      <c r="AD73" s="210"/>
      <c r="AE73" s="210"/>
      <c r="AF73" s="210"/>
      <c r="AG73" s="210" t="s">
        <v>159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5">
      <c r="A74" s="227"/>
      <c r="B74" s="228"/>
      <c r="C74" s="266" t="s">
        <v>225</v>
      </c>
      <c r="D74" s="233"/>
      <c r="E74" s="234">
        <v>2.3247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0"/>
      <c r="AA74" s="210"/>
      <c r="AB74" s="210"/>
      <c r="AC74" s="210"/>
      <c r="AD74" s="210"/>
      <c r="AE74" s="210"/>
      <c r="AF74" s="210"/>
      <c r="AG74" s="210" t="s">
        <v>161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5">
      <c r="A75" s="227"/>
      <c r="B75" s="228"/>
      <c r="C75" s="266" t="s">
        <v>226</v>
      </c>
      <c r="D75" s="233"/>
      <c r="E75" s="234">
        <v>1.8680300000000001</v>
      </c>
      <c r="F75" s="231"/>
      <c r="G75" s="231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31"/>
      <c r="Z75" s="210"/>
      <c r="AA75" s="210"/>
      <c r="AB75" s="210"/>
      <c r="AC75" s="210"/>
      <c r="AD75" s="210"/>
      <c r="AE75" s="210"/>
      <c r="AF75" s="210"/>
      <c r="AG75" s="210" t="s">
        <v>161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5">
      <c r="A76" s="227"/>
      <c r="B76" s="228"/>
      <c r="C76" s="266" t="s">
        <v>227</v>
      </c>
      <c r="D76" s="233"/>
      <c r="E76" s="234">
        <v>-0.4032</v>
      </c>
      <c r="F76" s="231"/>
      <c r="G76" s="231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0"/>
      <c r="AA76" s="210"/>
      <c r="AB76" s="210"/>
      <c r="AC76" s="210"/>
      <c r="AD76" s="210"/>
      <c r="AE76" s="210"/>
      <c r="AF76" s="210"/>
      <c r="AG76" s="210" t="s">
        <v>161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0.399999999999999" outlineLevel="1" x14ac:dyDescent="0.25">
      <c r="A77" s="247">
        <v>19</v>
      </c>
      <c r="B77" s="248" t="s">
        <v>228</v>
      </c>
      <c r="C77" s="265" t="s">
        <v>229</v>
      </c>
      <c r="D77" s="249" t="s">
        <v>179</v>
      </c>
      <c r="E77" s="250">
        <v>0.22264</v>
      </c>
      <c r="F77" s="251"/>
      <c r="G77" s="252">
        <f>ROUND(E77*F77,2)</f>
        <v>0</v>
      </c>
      <c r="H77" s="251"/>
      <c r="I77" s="252">
        <f>ROUND(E77*H77,2)</f>
        <v>0</v>
      </c>
      <c r="J77" s="251"/>
      <c r="K77" s="252">
        <f>ROUND(E77*J77,2)</f>
        <v>0</v>
      </c>
      <c r="L77" s="252">
        <v>21</v>
      </c>
      <c r="M77" s="252">
        <f>G77*(1+L77/100)</f>
        <v>0</v>
      </c>
      <c r="N77" s="250">
        <v>1.0970899999999999</v>
      </c>
      <c r="O77" s="250">
        <f>ROUND(E77*N77,2)</f>
        <v>0.24</v>
      </c>
      <c r="P77" s="250">
        <v>0</v>
      </c>
      <c r="Q77" s="250">
        <f>ROUND(E77*P77,2)</f>
        <v>0</v>
      </c>
      <c r="R77" s="252"/>
      <c r="S77" s="252" t="s">
        <v>156</v>
      </c>
      <c r="T77" s="253" t="s">
        <v>156</v>
      </c>
      <c r="U77" s="231">
        <v>16.582999999999998</v>
      </c>
      <c r="V77" s="231">
        <f>ROUND(E77*U77,2)</f>
        <v>3.69</v>
      </c>
      <c r="W77" s="231"/>
      <c r="X77" s="231" t="s">
        <v>157</v>
      </c>
      <c r="Y77" s="231" t="s">
        <v>158</v>
      </c>
      <c r="Z77" s="210"/>
      <c r="AA77" s="210"/>
      <c r="AB77" s="210"/>
      <c r="AC77" s="210"/>
      <c r="AD77" s="210"/>
      <c r="AE77" s="210"/>
      <c r="AF77" s="210"/>
      <c r="AG77" s="210" t="s">
        <v>159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5">
      <c r="A78" s="227"/>
      <c r="B78" s="228"/>
      <c r="C78" s="266" t="s">
        <v>230</v>
      </c>
      <c r="D78" s="233"/>
      <c r="E78" s="234">
        <v>0.22264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31"/>
      <c r="Z78" s="210"/>
      <c r="AA78" s="210"/>
      <c r="AB78" s="210"/>
      <c r="AC78" s="210"/>
      <c r="AD78" s="210"/>
      <c r="AE78" s="210"/>
      <c r="AF78" s="210"/>
      <c r="AG78" s="210" t="s">
        <v>161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0.399999999999999" outlineLevel="1" x14ac:dyDescent="0.25">
      <c r="A79" s="247">
        <v>20</v>
      </c>
      <c r="B79" s="248" t="s">
        <v>231</v>
      </c>
      <c r="C79" s="265" t="s">
        <v>232</v>
      </c>
      <c r="D79" s="249" t="s">
        <v>200</v>
      </c>
      <c r="E79" s="250">
        <v>60.375</v>
      </c>
      <c r="F79" s="251"/>
      <c r="G79" s="252">
        <f>ROUND(E79*F79,2)</f>
        <v>0</v>
      </c>
      <c r="H79" s="251"/>
      <c r="I79" s="252">
        <f>ROUND(E79*H79,2)</f>
        <v>0</v>
      </c>
      <c r="J79" s="251"/>
      <c r="K79" s="252">
        <f>ROUND(E79*J79,2)</f>
        <v>0</v>
      </c>
      <c r="L79" s="252">
        <v>21</v>
      </c>
      <c r="M79" s="252">
        <f>G79*(1+L79/100)</f>
        <v>0</v>
      </c>
      <c r="N79" s="250">
        <v>0.15229999999999999</v>
      </c>
      <c r="O79" s="250">
        <f>ROUND(E79*N79,2)</f>
        <v>9.1999999999999993</v>
      </c>
      <c r="P79" s="250">
        <v>0</v>
      </c>
      <c r="Q79" s="250">
        <f>ROUND(E79*P79,2)</f>
        <v>0</v>
      </c>
      <c r="R79" s="252"/>
      <c r="S79" s="252" t="s">
        <v>156</v>
      </c>
      <c r="T79" s="253" t="s">
        <v>156</v>
      </c>
      <c r="U79" s="231">
        <v>0.78549999999999998</v>
      </c>
      <c r="V79" s="231">
        <f>ROUND(E79*U79,2)</f>
        <v>47.42</v>
      </c>
      <c r="W79" s="231"/>
      <c r="X79" s="231" t="s">
        <v>157</v>
      </c>
      <c r="Y79" s="231" t="s">
        <v>158</v>
      </c>
      <c r="Z79" s="210"/>
      <c r="AA79" s="210"/>
      <c r="AB79" s="210"/>
      <c r="AC79" s="210"/>
      <c r="AD79" s="210"/>
      <c r="AE79" s="210"/>
      <c r="AF79" s="210"/>
      <c r="AG79" s="210" t="s">
        <v>159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5">
      <c r="A80" s="227"/>
      <c r="B80" s="228"/>
      <c r="C80" s="266" t="s">
        <v>233</v>
      </c>
      <c r="D80" s="233"/>
      <c r="E80" s="234">
        <v>60.375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0"/>
      <c r="AA80" s="210"/>
      <c r="AB80" s="210"/>
      <c r="AC80" s="210"/>
      <c r="AD80" s="210"/>
      <c r="AE80" s="210"/>
      <c r="AF80" s="210"/>
      <c r="AG80" s="210" t="s">
        <v>161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47">
        <v>21</v>
      </c>
      <c r="B81" s="248" t="s">
        <v>234</v>
      </c>
      <c r="C81" s="265" t="s">
        <v>235</v>
      </c>
      <c r="D81" s="249" t="s">
        <v>200</v>
      </c>
      <c r="E81" s="250">
        <v>60.375</v>
      </c>
      <c r="F81" s="251"/>
      <c r="G81" s="252">
        <f>ROUND(E81*F81,2)</f>
        <v>0</v>
      </c>
      <c r="H81" s="251"/>
      <c r="I81" s="252">
        <f>ROUND(E81*H81,2)</f>
        <v>0</v>
      </c>
      <c r="J81" s="251"/>
      <c r="K81" s="252">
        <f>ROUND(E81*J81,2)</f>
        <v>0</v>
      </c>
      <c r="L81" s="252">
        <v>21</v>
      </c>
      <c r="M81" s="252">
        <f>G81*(1+L81/100)</f>
        <v>0</v>
      </c>
      <c r="N81" s="250">
        <v>5.8500000000000003E-2</v>
      </c>
      <c r="O81" s="250">
        <f>ROUND(E81*N81,2)</f>
        <v>3.53</v>
      </c>
      <c r="P81" s="250">
        <v>0</v>
      </c>
      <c r="Q81" s="250">
        <f>ROUND(E81*P81,2)</f>
        <v>0</v>
      </c>
      <c r="R81" s="252"/>
      <c r="S81" s="252" t="s">
        <v>156</v>
      </c>
      <c r="T81" s="253" t="s">
        <v>156</v>
      </c>
      <c r="U81" s="231">
        <v>0.32</v>
      </c>
      <c r="V81" s="231">
        <f>ROUND(E81*U81,2)</f>
        <v>19.32</v>
      </c>
      <c r="W81" s="231"/>
      <c r="X81" s="231" t="s">
        <v>157</v>
      </c>
      <c r="Y81" s="231" t="s">
        <v>158</v>
      </c>
      <c r="Z81" s="210"/>
      <c r="AA81" s="210"/>
      <c r="AB81" s="210"/>
      <c r="AC81" s="210"/>
      <c r="AD81" s="210"/>
      <c r="AE81" s="210"/>
      <c r="AF81" s="210"/>
      <c r="AG81" s="210" t="s">
        <v>159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5">
      <c r="A82" s="227"/>
      <c r="B82" s="228"/>
      <c r="C82" s="266" t="s">
        <v>233</v>
      </c>
      <c r="D82" s="233"/>
      <c r="E82" s="234">
        <v>60.375</v>
      </c>
      <c r="F82" s="231"/>
      <c r="G82" s="231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31"/>
      <c r="Z82" s="210"/>
      <c r="AA82" s="210"/>
      <c r="AB82" s="210"/>
      <c r="AC82" s="210"/>
      <c r="AD82" s="210"/>
      <c r="AE82" s="210"/>
      <c r="AF82" s="210"/>
      <c r="AG82" s="210" t="s">
        <v>161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0.399999999999999" outlineLevel="1" x14ac:dyDescent="0.25">
      <c r="A83" s="247">
        <v>22</v>
      </c>
      <c r="B83" s="248" t="s">
        <v>236</v>
      </c>
      <c r="C83" s="265" t="s">
        <v>237</v>
      </c>
      <c r="D83" s="249" t="s">
        <v>179</v>
      </c>
      <c r="E83" s="250">
        <v>4.2686299999999999</v>
      </c>
      <c r="F83" s="251"/>
      <c r="G83" s="252">
        <f>ROUND(E83*F83,2)</f>
        <v>0</v>
      </c>
      <c r="H83" s="251"/>
      <c r="I83" s="252">
        <f>ROUND(E83*H83,2)</f>
        <v>0</v>
      </c>
      <c r="J83" s="251"/>
      <c r="K83" s="252">
        <f>ROUND(E83*J83,2)</f>
        <v>0</v>
      </c>
      <c r="L83" s="252">
        <v>21</v>
      </c>
      <c r="M83" s="252">
        <f>G83*(1+L83/100)</f>
        <v>0</v>
      </c>
      <c r="N83" s="250">
        <v>1.0293000000000001</v>
      </c>
      <c r="O83" s="250">
        <f>ROUND(E83*N83,2)</f>
        <v>4.3899999999999997</v>
      </c>
      <c r="P83" s="250">
        <v>0</v>
      </c>
      <c r="Q83" s="250">
        <f>ROUND(E83*P83,2)</f>
        <v>0</v>
      </c>
      <c r="R83" s="252"/>
      <c r="S83" s="252" t="s">
        <v>156</v>
      </c>
      <c r="T83" s="253" t="s">
        <v>156</v>
      </c>
      <c r="U83" s="231">
        <v>22.07</v>
      </c>
      <c r="V83" s="231">
        <f>ROUND(E83*U83,2)</f>
        <v>94.21</v>
      </c>
      <c r="W83" s="231"/>
      <c r="X83" s="231" t="s">
        <v>157</v>
      </c>
      <c r="Y83" s="231" t="s">
        <v>158</v>
      </c>
      <c r="Z83" s="210"/>
      <c r="AA83" s="210"/>
      <c r="AB83" s="210"/>
      <c r="AC83" s="210"/>
      <c r="AD83" s="210"/>
      <c r="AE83" s="210"/>
      <c r="AF83" s="210"/>
      <c r="AG83" s="210" t="s">
        <v>159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5">
      <c r="A84" s="227"/>
      <c r="B84" s="228"/>
      <c r="C84" s="266" t="s">
        <v>238</v>
      </c>
      <c r="D84" s="233"/>
      <c r="E84" s="234">
        <v>4.2686299999999999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31"/>
      <c r="Z84" s="210"/>
      <c r="AA84" s="210"/>
      <c r="AB84" s="210"/>
      <c r="AC84" s="210"/>
      <c r="AD84" s="210"/>
      <c r="AE84" s="210"/>
      <c r="AF84" s="210"/>
      <c r="AG84" s="210" t="s">
        <v>161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x14ac:dyDescent="0.25">
      <c r="A85" s="240" t="s">
        <v>151</v>
      </c>
      <c r="B85" s="241" t="s">
        <v>89</v>
      </c>
      <c r="C85" s="264" t="s">
        <v>90</v>
      </c>
      <c r="D85" s="242"/>
      <c r="E85" s="243"/>
      <c r="F85" s="244"/>
      <c r="G85" s="244">
        <f>SUMIF(AG86:AG101,"&lt;&gt;NOR",G86:G101)</f>
        <v>0</v>
      </c>
      <c r="H85" s="244"/>
      <c r="I85" s="244">
        <f>SUM(I86:I101)</f>
        <v>0</v>
      </c>
      <c r="J85" s="244"/>
      <c r="K85" s="244">
        <f>SUM(K86:K101)</f>
        <v>0</v>
      </c>
      <c r="L85" s="244"/>
      <c r="M85" s="244">
        <f>SUM(M86:M101)</f>
        <v>0</v>
      </c>
      <c r="N85" s="243"/>
      <c r="O85" s="243">
        <f>SUM(O86:O101)</f>
        <v>2.4300000000000002</v>
      </c>
      <c r="P85" s="243"/>
      <c r="Q85" s="243">
        <f>SUM(Q86:Q101)</f>
        <v>0</v>
      </c>
      <c r="R85" s="244"/>
      <c r="S85" s="244"/>
      <c r="T85" s="245"/>
      <c r="U85" s="239"/>
      <c r="V85" s="239">
        <f>SUM(V86:V101)</f>
        <v>23.34</v>
      </c>
      <c r="W85" s="239"/>
      <c r="X85" s="239"/>
      <c r="Y85" s="239"/>
      <c r="AG85" t="s">
        <v>152</v>
      </c>
    </row>
    <row r="86" spans="1:60" outlineLevel="1" x14ac:dyDescent="0.25">
      <c r="A86" s="247">
        <v>23</v>
      </c>
      <c r="B86" s="248" t="s">
        <v>239</v>
      </c>
      <c r="C86" s="265" t="s">
        <v>240</v>
      </c>
      <c r="D86" s="249" t="s">
        <v>155</v>
      </c>
      <c r="E86" s="250">
        <v>0.53820000000000001</v>
      </c>
      <c r="F86" s="251"/>
      <c r="G86" s="252">
        <f>ROUND(E86*F86,2)</f>
        <v>0</v>
      </c>
      <c r="H86" s="251"/>
      <c r="I86" s="252">
        <f>ROUND(E86*H86,2)</f>
        <v>0</v>
      </c>
      <c r="J86" s="251"/>
      <c r="K86" s="252">
        <f>ROUND(E86*J86,2)</f>
        <v>0</v>
      </c>
      <c r="L86" s="252">
        <v>21</v>
      </c>
      <c r="M86" s="252">
        <f>G86*(1+L86/100)</f>
        <v>0</v>
      </c>
      <c r="N86" s="250">
        <v>2.52508</v>
      </c>
      <c r="O86" s="250">
        <f>ROUND(E86*N86,2)</f>
        <v>1.36</v>
      </c>
      <c r="P86" s="250">
        <v>0</v>
      </c>
      <c r="Q86" s="250">
        <f>ROUND(E86*P86,2)</f>
        <v>0</v>
      </c>
      <c r="R86" s="252"/>
      <c r="S86" s="252" t="s">
        <v>156</v>
      </c>
      <c r="T86" s="253" t="s">
        <v>156</v>
      </c>
      <c r="U86" s="231">
        <v>3.7694999999999999</v>
      </c>
      <c r="V86" s="231">
        <f>ROUND(E86*U86,2)</f>
        <v>2.0299999999999998</v>
      </c>
      <c r="W86" s="231"/>
      <c r="X86" s="231" t="s">
        <v>157</v>
      </c>
      <c r="Y86" s="231" t="s">
        <v>158</v>
      </c>
      <c r="Z86" s="210"/>
      <c r="AA86" s="210"/>
      <c r="AB86" s="210"/>
      <c r="AC86" s="210"/>
      <c r="AD86" s="210"/>
      <c r="AE86" s="210"/>
      <c r="AF86" s="210"/>
      <c r="AG86" s="210" t="s">
        <v>159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5">
      <c r="A87" s="227"/>
      <c r="B87" s="228"/>
      <c r="C87" s="266" t="s">
        <v>241</v>
      </c>
      <c r="D87" s="233"/>
      <c r="E87" s="234">
        <v>0.35099999999999998</v>
      </c>
      <c r="F87" s="231"/>
      <c r="G87" s="231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31"/>
      <c r="Z87" s="210"/>
      <c r="AA87" s="210"/>
      <c r="AB87" s="210"/>
      <c r="AC87" s="210"/>
      <c r="AD87" s="210"/>
      <c r="AE87" s="210"/>
      <c r="AF87" s="210"/>
      <c r="AG87" s="210" t="s">
        <v>161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5">
      <c r="A88" s="227"/>
      <c r="B88" s="228"/>
      <c r="C88" s="266" t="s">
        <v>242</v>
      </c>
      <c r="D88" s="233"/>
      <c r="E88" s="234">
        <v>0.18720000000000001</v>
      </c>
      <c r="F88" s="231"/>
      <c r="G88" s="231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31"/>
      <c r="Z88" s="210"/>
      <c r="AA88" s="210"/>
      <c r="AB88" s="210"/>
      <c r="AC88" s="210"/>
      <c r="AD88" s="210"/>
      <c r="AE88" s="210"/>
      <c r="AF88" s="210"/>
      <c r="AG88" s="210" t="s">
        <v>161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ht="20.399999999999999" outlineLevel="1" x14ac:dyDescent="0.25">
      <c r="A89" s="247">
        <v>24</v>
      </c>
      <c r="B89" s="248" t="s">
        <v>243</v>
      </c>
      <c r="C89" s="265" t="s">
        <v>244</v>
      </c>
      <c r="D89" s="249" t="s">
        <v>179</v>
      </c>
      <c r="E89" s="250">
        <v>7.0199999999999999E-2</v>
      </c>
      <c r="F89" s="251"/>
      <c r="G89" s="252">
        <f>ROUND(E89*F89,2)</f>
        <v>0</v>
      </c>
      <c r="H89" s="251"/>
      <c r="I89" s="252">
        <f>ROUND(E89*H89,2)</f>
        <v>0</v>
      </c>
      <c r="J89" s="251"/>
      <c r="K89" s="252">
        <f>ROUND(E89*J89,2)</f>
        <v>0</v>
      </c>
      <c r="L89" s="252">
        <v>21</v>
      </c>
      <c r="M89" s="252">
        <f>G89*(1+L89/100)</f>
        <v>0</v>
      </c>
      <c r="N89" s="250">
        <v>1.0323199999999999</v>
      </c>
      <c r="O89" s="250">
        <f>ROUND(E89*N89,2)</f>
        <v>7.0000000000000007E-2</v>
      </c>
      <c r="P89" s="250">
        <v>0</v>
      </c>
      <c r="Q89" s="250">
        <f>ROUND(E89*P89,2)</f>
        <v>0</v>
      </c>
      <c r="R89" s="252"/>
      <c r="S89" s="252" t="s">
        <v>156</v>
      </c>
      <c r="T89" s="253" t="s">
        <v>156</v>
      </c>
      <c r="U89" s="231">
        <v>54.167999999999999</v>
      </c>
      <c r="V89" s="231">
        <f>ROUND(E89*U89,2)</f>
        <v>3.8</v>
      </c>
      <c r="W89" s="231"/>
      <c r="X89" s="231" t="s">
        <v>157</v>
      </c>
      <c r="Y89" s="231" t="s">
        <v>158</v>
      </c>
      <c r="Z89" s="210"/>
      <c r="AA89" s="210"/>
      <c r="AB89" s="210"/>
      <c r="AC89" s="210"/>
      <c r="AD89" s="210"/>
      <c r="AE89" s="210"/>
      <c r="AF89" s="210"/>
      <c r="AG89" s="210" t="s">
        <v>159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5">
      <c r="A90" s="227"/>
      <c r="B90" s="228"/>
      <c r="C90" s="266" t="s">
        <v>245</v>
      </c>
      <c r="D90" s="233"/>
      <c r="E90" s="234">
        <v>7.0199999999999999E-2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31"/>
      <c r="Z90" s="210"/>
      <c r="AA90" s="210"/>
      <c r="AB90" s="210"/>
      <c r="AC90" s="210"/>
      <c r="AD90" s="210"/>
      <c r="AE90" s="210"/>
      <c r="AF90" s="210"/>
      <c r="AG90" s="210" t="s">
        <v>161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47">
        <v>25</v>
      </c>
      <c r="B91" s="248" t="s">
        <v>246</v>
      </c>
      <c r="C91" s="265" t="s">
        <v>247</v>
      </c>
      <c r="D91" s="249" t="s">
        <v>200</v>
      </c>
      <c r="E91" s="250">
        <v>2.6324999999999998</v>
      </c>
      <c r="F91" s="251"/>
      <c r="G91" s="252">
        <f>ROUND(E91*F91,2)</f>
        <v>0</v>
      </c>
      <c r="H91" s="251"/>
      <c r="I91" s="252">
        <f>ROUND(E91*H91,2)</f>
        <v>0</v>
      </c>
      <c r="J91" s="251"/>
      <c r="K91" s="252">
        <f>ROUND(E91*J91,2)</f>
        <v>0</v>
      </c>
      <c r="L91" s="252">
        <v>21</v>
      </c>
      <c r="M91" s="252">
        <f>G91*(1+L91/100)</f>
        <v>0</v>
      </c>
      <c r="N91" s="250">
        <v>4.5940000000000002E-2</v>
      </c>
      <c r="O91" s="250">
        <f>ROUND(E91*N91,2)</f>
        <v>0.12</v>
      </c>
      <c r="P91" s="250">
        <v>0</v>
      </c>
      <c r="Q91" s="250">
        <f>ROUND(E91*P91,2)</f>
        <v>0</v>
      </c>
      <c r="R91" s="252"/>
      <c r="S91" s="252" t="s">
        <v>156</v>
      </c>
      <c r="T91" s="253" t="s">
        <v>156</v>
      </c>
      <c r="U91" s="231">
        <v>2.2999999999999998</v>
      </c>
      <c r="V91" s="231">
        <f>ROUND(E91*U91,2)</f>
        <v>6.05</v>
      </c>
      <c r="W91" s="231"/>
      <c r="X91" s="231" t="s">
        <v>157</v>
      </c>
      <c r="Y91" s="231" t="s">
        <v>158</v>
      </c>
      <c r="Z91" s="210"/>
      <c r="AA91" s="210"/>
      <c r="AB91" s="210"/>
      <c r="AC91" s="210"/>
      <c r="AD91" s="210"/>
      <c r="AE91" s="210"/>
      <c r="AF91" s="210"/>
      <c r="AG91" s="210" t="s">
        <v>159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5">
      <c r="A92" s="227"/>
      <c r="B92" s="228"/>
      <c r="C92" s="270" t="s">
        <v>248</v>
      </c>
      <c r="D92" s="254"/>
      <c r="E92" s="254"/>
      <c r="F92" s="254"/>
      <c r="G92" s="254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31"/>
      <c r="Z92" s="210"/>
      <c r="AA92" s="210"/>
      <c r="AB92" s="210"/>
      <c r="AC92" s="210"/>
      <c r="AD92" s="210"/>
      <c r="AE92" s="210"/>
      <c r="AF92" s="210"/>
      <c r="AG92" s="210" t="s">
        <v>206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5">
      <c r="A93" s="227"/>
      <c r="B93" s="228"/>
      <c r="C93" s="266" t="s">
        <v>249</v>
      </c>
      <c r="D93" s="233"/>
      <c r="E93" s="234">
        <v>2.6324999999999998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31"/>
      <c r="Z93" s="210"/>
      <c r="AA93" s="210"/>
      <c r="AB93" s="210"/>
      <c r="AC93" s="210"/>
      <c r="AD93" s="210"/>
      <c r="AE93" s="210"/>
      <c r="AF93" s="210"/>
      <c r="AG93" s="210" t="s">
        <v>161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47">
        <v>26</v>
      </c>
      <c r="B94" s="248" t="s">
        <v>250</v>
      </c>
      <c r="C94" s="265" t="s">
        <v>251</v>
      </c>
      <c r="D94" s="249" t="s">
        <v>200</v>
      </c>
      <c r="E94" s="250">
        <v>2.6324999999999998</v>
      </c>
      <c r="F94" s="251"/>
      <c r="G94" s="252">
        <f>ROUND(E94*F94,2)</f>
        <v>0</v>
      </c>
      <c r="H94" s="251"/>
      <c r="I94" s="252">
        <f>ROUND(E94*H94,2)</f>
        <v>0</v>
      </c>
      <c r="J94" s="251"/>
      <c r="K94" s="252">
        <f>ROUND(E94*J94,2)</f>
        <v>0</v>
      </c>
      <c r="L94" s="252">
        <v>21</v>
      </c>
      <c r="M94" s="252">
        <f>G94*(1+L94/100)</f>
        <v>0</v>
      </c>
      <c r="N94" s="250">
        <v>0</v>
      </c>
      <c r="O94" s="250">
        <f>ROUND(E94*N94,2)</f>
        <v>0</v>
      </c>
      <c r="P94" s="250">
        <v>0</v>
      </c>
      <c r="Q94" s="250">
        <f>ROUND(E94*P94,2)</f>
        <v>0</v>
      </c>
      <c r="R94" s="252"/>
      <c r="S94" s="252" t="s">
        <v>156</v>
      </c>
      <c r="T94" s="253" t="s">
        <v>156</v>
      </c>
      <c r="U94" s="231">
        <v>0.33800000000000002</v>
      </c>
      <c r="V94" s="231">
        <f>ROUND(E94*U94,2)</f>
        <v>0.89</v>
      </c>
      <c r="W94" s="231"/>
      <c r="X94" s="231" t="s">
        <v>157</v>
      </c>
      <c r="Y94" s="231" t="s">
        <v>158</v>
      </c>
      <c r="Z94" s="210"/>
      <c r="AA94" s="210"/>
      <c r="AB94" s="210"/>
      <c r="AC94" s="210"/>
      <c r="AD94" s="210"/>
      <c r="AE94" s="210"/>
      <c r="AF94" s="210"/>
      <c r="AG94" s="210" t="s">
        <v>159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5">
      <c r="A95" s="227"/>
      <c r="B95" s="228"/>
      <c r="C95" s="266" t="s">
        <v>249</v>
      </c>
      <c r="D95" s="233"/>
      <c r="E95" s="234">
        <v>2.6324999999999998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0"/>
      <c r="AA95" s="210"/>
      <c r="AB95" s="210"/>
      <c r="AC95" s="210"/>
      <c r="AD95" s="210"/>
      <c r="AE95" s="210"/>
      <c r="AF95" s="210"/>
      <c r="AG95" s="210" t="s">
        <v>161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47">
        <v>27</v>
      </c>
      <c r="B96" s="248" t="s">
        <v>252</v>
      </c>
      <c r="C96" s="265" t="s">
        <v>253</v>
      </c>
      <c r="D96" s="249" t="s">
        <v>221</v>
      </c>
      <c r="E96" s="250">
        <v>7.2</v>
      </c>
      <c r="F96" s="251"/>
      <c r="G96" s="252">
        <f>ROUND(E96*F96,2)</f>
        <v>0</v>
      </c>
      <c r="H96" s="251"/>
      <c r="I96" s="252">
        <f>ROUND(E96*H96,2)</f>
        <v>0</v>
      </c>
      <c r="J96" s="251"/>
      <c r="K96" s="252">
        <f>ROUND(E96*J96,2)</f>
        <v>0</v>
      </c>
      <c r="L96" s="252">
        <v>21</v>
      </c>
      <c r="M96" s="252">
        <f>G96*(1+L96/100)</f>
        <v>0</v>
      </c>
      <c r="N96" s="250">
        <v>0.11369</v>
      </c>
      <c r="O96" s="250">
        <f>ROUND(E96*N96,2)</f>
        <v>0.82</v>
      </c>
      <c r="P96" s="250">
        <v>0</v>
      </c>
      <c r="Q96" s="250">
        <f>ROUND(E96*P96,2)</f>
        <v>0</v>
      </c>
      <c r="R96" s="252"/>
      <c r="S96" s="252" t="s">
        <v>156</v>
      </c>
      <c r="T96" s="253" t="s">
        <v>156</v>
      </c>
      <c r="U96" s="231">
        <v>0.56850000000000001</v>
      </c>
      <c r="V96" s="231">
        <f>ROUND(E96*U96,2)</f>
        <v>4.09</v>
      </c>
      <c r="W96" s="231"/>
      <c r="X96" s="231" t="s">
        <v>157</v>
      </c>
      <c r="Y96" s="231" t="s">
        <v>158</v>
      </c>
      <c r="Z96" s="210"/>
      <c r="AA96" s="210"/>
      <c r="AB96" s="210"/>
      <c r="AC96" s="210"/>
      <c r="AD96" s="210"/>
      <c r="AE96" s="210"/>
      <c r="AF96" s="210"/>
      <c r="AG96" s="210" t="s">
        <v>159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2" x14ac:dyDescent="0.25">
      <c r="A97" s="227"/>
      <c r="B97" s="228"/>
      <c r="C97" s="266" t="s">
        <v>254</v>
      </c>
      <c r="D97" s="233"/>
      <c r="E97" s="234">
        <v>7.2</v>
      </c>
      <c r="F97" s="231"/>
      <c r="G97" s="231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31"/>
      <c r="Z97" s="210"/>
      <c r="AA97" s="210"/>
      <c r="AB97" s="210"/>
      <c r="AC97" s="210"/>
      <c r="AD97" s="210"/>
      <c r="AE97" s="210"/>
      <c r="AF97" s="210"/>
      <c r="AG97" s="210" t="s">
        <v>161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47">
        <v>28</v>
      </c>
      <c r="B98" s="248" t="s">
        <v>255</v>
      </c>
      <c r="C98" s="265" t="s">
        <v>256</v>
      </c>
      <c r="D98" s="249" t="s">
        <v>200</v>
      </c>
      <c r="E98" s="250">
        <v>3.6</v>
      </c>
      <c r="F98" s="251"/>
      <c r="G98" s="252">
        <f>ROUND(E98*F98,2)</f>
        <v>0</v>
      </c>
      <c r="H98" s="251"/>
      <c r="I98" s="252">
        <f>ROUND(E98*H98,2)</f>
        <v>0</v>
      </c>
      <c r="J98" s="251"/>
      <c r="K98" s="252">
        <f>ROUND(E98*J98,2)</f>
        <v>0</v>
      </c>
      <c r="L98" s="252">
        <v>21</v>
      </c>
      <c r="M98" s="252">
        <f>G98*(1+L98/100)</f>
        <v>0</v>
      </c>
      <c r="N98" s="250">
        <v>1.6930000000000001E-2</v>
      </c>
      <c r="O98" s="250">
        <f>ROUND(E98*N98,2)</f>
        <v>0.06</v>
      </c>
      <c r="P98" s="250">
        <v>0</v>
      </c>
      <c r="Q98" s="250">
        <f>ROUND(E98*P98,2)</f>
        <v>0</v>
      </c>
      <c r="R98" s="252"/>
      <c r="S98" s="252" t="s">
        <v>156</v>
      </c>
      <c r="T98" s="253" t="s">
        <v>156</v>
      </c>
      <c r="U98" s="231">
        <v>1.5396000000000001</v>
      </c>
      <c r="V98" s="231">
        <f>ROUND(E98*U98,2)</f>
        <v>5.54</v>
      </c>
      <c r="W98" s="231"/>
      <c r="X98" s="231" t="s">
        <v>157</v>
      </c>
      <c r="Y98" s="231" t="s">
        <v>158</v>
      </c>
      <c r="Z98" s="210"/>
      <c r="AA98" s="210"/>
      <c r="AB98" s="210"/>
      <c r="AC98" s="210"/>
      <c r="AD98" s="210"/>
      <c r="AE98" s="210"/>
      <c r="AF98" s="210"/>
      <c r="AG98" s="210" t="s">
        <v>159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5">
      <c r="A99" s="227"/>
      <c r="B99" s="228"/>
      <c r="C99" s="266" t="s">
        <v>257</v>
      </c>
      <c r="D99" s="233"/>
      <c r="E99" s="234">
        <v>3.6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0"/>
      <c r="AA99" s="210"/>
      <c r="AB99" s="210"/>
      <c r="AC99" s="210"/>
      <c r="AD99" s="210"/>
      <c r="AE99" s="210"/>
      <c r="AF99" s="210"/>
      <c r="AG99" s="210" t="s">
        <v>161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47">
        <v>29</v>
      </c>
      <c r="B100" s="248" t="s">
        <v>258</v>
      </c>
      <c r="C100" s="265" t="s">
        <v>259</v>
      </c>
      <c r="D100" s="249" t="s">
        <v>200</v>
      </c>
      <c r="E100" s="250">
        <v>3.6</v>
      </c>
      <c r="F100" s="251"/>
      <c r="G100" s="252">
        <f>ROUND(E100*F100,2)</f>
        <v>0</v>
      </c>
      <c r="H100" s="251"/>
      <c r="I100" s="252">
        <f>ROUND(E100*H100,2)</f>
        <v>0</v>
      </c>
      <c r="J100" s="251"/>
      <c r="K100" s="252">
        <f>ROUND(E100*J100,2)</f>
        <v>0</v>
      </c>
      <c r="L100" s="252">
        <v>21</v>
      </c>
      <c r="M100" s="252">
        <f>G100*(1+L100/100)</f>
        <v>0</v>
      </c>
      <c r="N100" s="250">
        <v>0</v>
      </c>
      <c r="O100" s="250">
        <f>ROUND(E100*N100,2)</f>
        <v>0</v>
      </c>
      <c r="P100" s="250">
        <v>0</v>
      </c>
      <c r="Q100" s="250">
        <f>ROUND(E100*P100,2)</f>
        <v>0</v>
      </c>
      <c r="R100" s="252"/>
      <c r="S100" s="252" t="s">
        <v>156</v>
      </c>
      <c r="T100" s="253" t="s">
        <v>156</v>
      </c>
      <c r="U100" s="231">
        <v>0.26</v>
      </c>
      <c r="V100" s="231">
        <f>ROUND(E100*U100,2)</f>
        <v>0.94</v>
      </c>
      <c r="W100" s="231"/>
      <c r="X100" s="231" t="s">
        <v>157</v>
      </c>
      <c r="Y100" s="231" t="s">
        <v>158</v>
      </c>
      <c r="Z100" s="210"/>
      <c r="AA100" s="210"/>
      <c r="AB100" s="210"/>
      <c r="AC100" s="210"/>
      <c r="AD100" s="210"/>
      <c r="AE100" s="210"/>
      <c r="AF100" s="210"/>
      <c r="AG100" s="210" t="s">
        <v>159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5">
      <c r="A101" s="227"/>
      <c r="B101" s="228"/>
      <c r="C101" s="266" t="s">
        <v>257</v>
      </c>
      <c r="D101" s="233"/>
      <c r="E101" s="234">
        <v>3.6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0"/>
      <c r="AA101" s="210"/>
      <c r="AB101" s="210"/>
      <c r="AC101" s="210"/>
      <c r="AD101" s="210"/>
      <c r="AE101" s="210"/>
      <c r="AF101" s="210"/>
      <c r="AG101" s="210" t="s">
        <v>161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x14ac:dyDescent="0.25">
      <c r="A102" s="240" t="s">
        <v>151</v>
      </c>
      <c r="B102" s="241" t="s">
        <v>91</v>
      </c>
      <c r="C102" s="264" t="s">
        <v>92</v>
      </c>
      <c r="D102" s="242"/>
      <c r="E102" s="243"/>
      <c r="F102" s="244"/>
      <c r="G102" s="244">
        <f>SUMIF(AG103:AG108,"&lt;&gt;NOR",G103:G108)</f>
        <v>0</v>
      </c>
      <c r="H102" s="244"/>
      <c r="I102" s="244">
        <f>SUM(I103:I108)</f>
        <v>0</v>
      </c>
      <c r="J102" s="244"/>
      <c r="K102" s="244">
        <f>SUM(K103:K108)</f>
        <v>0</v>
      </c>
      <c r="L102" s="244"/>
      <c r="M102" s="244">
        <f>SUM(M103:M108)</f>
        <v>0</v>
      </c>
      <c r="N102" s="243"/>
      <c r="O102" s="243">
        <f>SUM(O103:O108)</f>
        <v>0.14000000000000001</v>
      </c>
      <c r="P102" s="243"/>
      <c r="Q102" s="243">
        <f>SUM(Q103:Q108)</f>
        <v>0</v>
      </c>
      <c r="R102" s="244"/>
      <c r="S102" s="244"/>
      <c r="T102" s="245"/>
      <c r="U102" s="239"/>
      <c r="V102" s="239">
        <f>SUM(V103:V108)</f>
        <v>16.57</v>
      </c>
      <c r="W102" s="239"/>
      <c r="X102" s="239"/>
      <c r="Y102" s="239"/>
      <c r="AG102" t="s">
        <v>152</v>
      </c>
    </row>
    <row r="103" spans="1:60" outlineLevel="1" x14ac:dyDescent="0.25">
      <c r="A103" s="247">
        <v>30</v>
      </c>
      <c r="B103" s="248" t="s">
        <v>260</v>
      </c>
      <c r="C103" s="265" t="s">
        <v>261</v>
      </c>
      <c r="D103" s="249" t="s">
        <v>200</v>
      </c>
      <c r="E103" s="250">
        <v>66.02</v>
      </c>
      <c r="F103" s="251"/>
      <c r="G103" s="252">
        <f>ROUND(E103*F103,2)</f>
        <v>0</v>
      </c>
      <c r="H103" s="251"/>
      <c r="I103" s="252">
        <f>ROUND(E103*H103,2)</f>
        <v>0</v>
      </c>
      <c r="J103" s="251"/>
      <c r="K103" s="252">
        <f>ROUND(E103*J103,2)</f>
        <v>0</v>
      </c>
      <c r="L103" s="252">
        <v>21</v>
      </c>
      <c r="M103" s="252">
        <f>G103*(1+L103/100)</f>
        <v>0</v>
      </c>
      <c r="N103" s="250">
        <v>2.1700000000000001E-3</v>
      </c>
      <c r="O103" s="250">
        <f>ROUND(E103*N103,2)</f>
        <v>0.14000000000000001</v>
      </c>
      <c r="P103" s="250">
        <v>0</v>
      </c>
      <c r="Q103" s="250">
        <f>ROUND(E103*P103,2)</f>
        <v>0</v>
      </c>
      <c r="R103" s="252"/>
      <c r="S103" s="252" t="s">
        <v>156</v>
      </c>
      <c r="T103" s="253" t="s">
        <v>156</v>
      </c>
      <c r="U103" s="231">
        <v>0.251</v>
      </c>
      <c r="V103" s="231">
        <f>ROUND(E103*U103,2)</f>
        <v>16.57</v>
      </c>
      <c r="W103" s="231"/>
      <c r="X103" s="231" t="s">
        <v>157</v>
      </c>
      <c r="Y103" s="231" t="s">
        <v>158</v>
      </c>
      <c r="Z103" s="210"/>
      <c r="AA103" s="210"/>
      <c r="AB103" s="210"/>
      <c r="AC103" s="210"/>
      <c r="AD103" s="210"/>
      <c r="AE103" s="210"/>
      <c r="AF103" s="210"/>
      <c r="AG103" s="210" t="s">
        <v>159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2" x14ac:dyDescent="0.25">
      <c r="A104" s="227"/>
      <c r="B104" s="228"/>
      <c r="C104" s="266" t="s">
        <v>215</v>
      </c>
      <c r="D104" s="233"/>
      <c r="E104" s="234">
        <v>51.3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31"/>
      <c r="Z104" s="210"/>
      <c r="AA104" s="210"/>
      <c r="AB104" s="210"/>
      <c r="AC104" s="210"/>
      <c r="AD104" s="210"/>
      <c r="AE104" s="210"/>
      <c r="AF104" s="210"/>
      <c r="AG104" s="210" t="s">
        <v>161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5">
      <c r="A105" s="227"/>
      <c r="B105" s="228"/>
      <c r="C105" s="266" t="s">
        <v>216</v>
      </c>
      <c r="D105" s="233"/>
      <c r="E105" s="234">
        <v>14.72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31"/>
      <c r="Z105" s="210"/>
      <c r="AA105" s="210"/>
      <c r="AB105" s="210"/>
      <c r="AC105" s="210"/>
      <c r="AD105" s="210"/>
      <c r="AE105" s="210"/>
      <c r="AF105" s="210"/>
      <c r="AG105" s="210" t="s">
        <v>161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47">
        <v>31</v>
      </c>
      <c r="B106" s="248" t="s">
        <v>262</v>
      </c>
      <c r="C106" s="265" t="s">
        <v>560</v>
      </c>
      <c r="D106" s="249" t="s">
        <v>200</v>
      </c>
      <c r="E106" s="250">
        <v>66.02</v>
      </c>
      <c r="F106" s="251"/>
      <c r="G106" s="252">
        <f>ROUND(E106*F106,2)</f>
        <v>0</v>
      </c>
      <c r="H106" s="251"/>
      <c r="I106" s="252">
        <f>ROUND(E106*H106,2)</f>
        <v>0</v>
      </c>
      <c r="J106" s="251"/>
      <c r="K106" s="252">
        <f>ROUND(E106*J106,2)</f>
        <v>0</v>
      </c>
      <c r="L106" s="252">
        <v>21</v>
      </c>
      <c r="M106" s="252">
        <f>G106*(1+L106/100)</f>
        <v>0</v>
      </c>
      <c r="N106" s="250">
        <v>0</v>
      </c>
      <c r="O106" s="250">
        <f>ROUND(E106*N106,2)</f>
        <v>0</v>
      </c>
      <c r="P106" s="250">
        <v>0</v>
      </c>
      <c r="Q106" s="250">
        <f>ROUND(E106*P106,2)</f>
        <v>0</v>
      </c>
      <c r="R106" s="252"/>
      <c r="S106" s="252" t="s">
        <v>263</v>
      </c>
      <c r="T106" s="253" t="s">
        <v>264</v>
      </c>
      <c r="U106" s="231">
        <v>0</v>
      </c>
      <c r="V106" s="231">
        <f>ROUND(E106*U106,2)</f>
        <v>0</v>
      </c>
      <c r="W106" s="231"/>
      <c r="X106" s="231" t="s">
        <v>157</v>
      </c>
      <c r="Y106" s="231" t="s">
        <v>158</v>
      </c>
      <c r="Z106" s="210"/>
      <c r="AA106" s="210"/>
      <c r="AB106" s="210"/>
      <c r="AC106" s="210"/>
      <c r="AD106" s="210"/>
      <c r="AE106" s="210"/>
      <c r="AF106" s="210"/>
      <c r="AG106" s="210" t="s">
        <v>159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2" x14ac:dyDescent="0.25">
      <c r="A107" s="227"/>
      <c r="B107" s="228"/>
      <c r="C107" s="266" t="s">
        <v>215</v>
      </c>
      <c r="D107" s="233"/>
      <c r="E107" s="234">
        <v>51.3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31"/>
      <c r="Z107" s="210"/>
      <c r="AA107" s="210"/>
      <c r="AB107" s="210"/>
      <c r="AC107" s="210"/>
      <c r="AD107" s="210"/>
      <c r="AE107" s="210"/>
      <c r="AF107" s="210"/>
      <c r="AG107" s="210" t="s">
        <v>161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5">
      <c r="A108" s="227"/>
      <c r="B108" s="228"/>
      <c r="C108" s="266" t="s">
        <v>216</v>
      </c>
      <c r="D108" s="233"/>
      <c r="E108" s="234">
        <v>14.72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31"/>
      <c r="Z108" s="210"/>
      <c r="AA108" s="210"/>
      <c r="AB108" s="210"/>
      <c r="AC108" s="210"/>
      <c r="AD108" s="210"/>
      <c r="AE108" s="210"/>
      <c r="AF108" s="210"/>
      <c r="AG108" s="210" t="s">
        <v>161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5">
      <c r="A109" s="240" t="s">
        <v>151</v>
      </c>
      <c r="B109" s="241" t="s">
        <v>93</v>
      </c>
      <c r="C109" s="264" t="s">
        <v>94</v>
      </c>
      <c r="D109" s="242"/>
      <c r="E109" s="243"/>
      <c r="F109" s="244"/>
      <c r="G109" s="244">
        <f>SUMIF(AG110:AG112,"&lt;&gt;NOR",G110:G112)</f>
        <v>0</v>
      </c>
      <c r="H109" s="244"/>
      <c r="I109" s="244">
        <f>SUM(I110:I112)</f>
        <v>0</v>
      </c>
      <c r="J109" s="244"/>
      <c r="K109" s="244">
        <f>SUM(K110:K112)</f>
        <v>0</v>
      </c>
      <c r="L109" s="244"/>
      <c r="M109" s="244">
        <f>SUM(M110:M112)</f>
        <v>0</v>
      </c>
      <c r="N109" s="243"/>
      <c r="O109" s="243">
        <f>SUM(O110:O112)</f>
        <v>0.01</v>
      </c>
      <c r="P109" s="243"/>
      <c r="Q109" s="243">
        <f>SUM(Q110:Q112)</f>
        <v>0</v>
      </c>
      <c r="R109" s="244"/>
      <c r="S109" s="244"/>
      <c r="T109" s="245"/>
      <c r="U109" s="239"/>
      <c r="V109" s="239">
        <f>SUM(V110:V112)</f>
        <v>7.7</v>
      </c>
      <c r="W109" s="239"/>
      <c r="X109" s="239"/>
      <c r="Y109" s="239"/>
      <c r="AG109" t="s">
        <v>152</v>
      </c>
    </row>
    <row r="110" spans="1:60" ht="20.399999999999999" outlineLevel="1" x14ac:dyDescent="0.25">
      <c r="A110" s="247">
        <v>32</v>
      </c>
      <c r="B110" s="248" t="s">
        <v>265</v>
      </c>
      <c r="C110" s="265" t="s">
        <v>266</v>
      </c>
      <c r="D110" s="249" t="s">
        <v>221</v>
      </c>
      <c r="E110" s="250">
        <v>64.2</v>
      </c>
      <c r="F110" s="251"/>
      <c r="G110" s="252">
        <f>ROUND(E110*F110,2)</f>
        <v>0</v>
      </c>
      <c r="H110" s="251"/>
      <c r="I110" s="252">
        <f>ROUND(E110*H110,2)</f>
        <v>0</v>
      </c>
      <c r="J110" s="251"/>
      <c r="K110" s="252">
        <f>ROUND(E110*J110,2)</f>
        <v>0</v>
      </c>
      <c r="L110" s="252">
        <v>21</v>
      </c>
      <c r="M110" s="252">
        <f>G110*(1+L110/100)</f>
        <v>0</v>
      </c>
      <c r="N110" s="250">
        <v>2.0000000000000001E-4</v>
      </c>
      <c r="O110" s="250">
        <f>ROUND(E110*N110,2)</f>
        <v>0.01</v>
      </c>
      <c r="P110" s="250">
        <v>0</v>
      </c>
      <c r="Q110" s="250">
        <f>ROUND(E110*P110,2)</f>
        <v>0</v>
      </c>
      <c r="R110" s="252"/>
      <c r="S110" s="252" t="s">
        <v>263</v>
      </c>
      <c r="T110" s="253" t="s">
        <v>156</v>
      </c>
      <c r="U110" s="231">
        <v>0.12</v>
      </c>
      <c r="V110" s="231">
        <f>ROUND(E110*U110,2)</f>
        <v>7.7</v>
      </c>
      <c r="W110" s="231"/>
      <c r="X110" s="231" t="s">
        <v>157</v>
      </c>
      <c r="Y110" s="231" t="s">
        <v>158</v>
      </c>
      <c r="Z110" s="210"/>
      <c r="AA110" s="210"/>
      <c r="AB110" s="210"/>
      <c r="AC110" s="210"/>
      <c r="AD110" s="210"/>
      <c r="AE110" s="210"/>
      <c r="AF110" s="210"/>
      <c r="AG110" s="210" t="s">
        <v>159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5">
      <c r="A111" s="227"/>
      <c r="B111" s="228"/>
      <c r="C111" s="270" t="s">
        <v>267</v>
      </c>
      <c r="D111" s="254"/>
      <c r="E111" s="254"/>
      <c r="F111" s="254"/>
      <c r="G111" s="254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31"/>
      <c r="Z111" s="210"/>
      <c r="AA111" s="210"/>
      <c r="AB111" s="210"/>
      <c r="AC111" s="210"/>
      <c r="AD111" s="210"/>
      <c r="AE111" s="210"/>
      <c r="AF111" s="210"/>
      <c r="AG111" s="210" t="s">
        <v>206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5">
      <c r="A112" s="227"/>
      <c r="B112" s="228"/>
      <c r="C112" s="266" t="s">
        <v>268</v>
      </c>
      <c r="D112" s="233"/>
      <c r="E112" s="234">
        <v>64.2</v>
      </c>
      <c r="F112" s="231"/>
      <c r="G112" s="231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31"/>
      <c r="Z112" s="210"/>
      <c r="AA112" s="210"/>
      <c r="AB112" s="210"/>
      <c r="AC112" s="210"/>
      <c r="AD112" s="210"/>
      <c r="AE112" s="210"/>
      <c r="AF112" s="210"/>
      <c r="AG112" s="210" t="s">
        <v>161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x14ac:dyDescent="0.25">
      <c r="A113" s="240" t="s">
        <v>151</v>
      </c>
      <c r="B113" s="241" t="s">
        <v>95</v>
      </c>
      <c r="C113" s="264" t="s">
        <v>96</v>
      </c>
      <c r="D113" s="242"/>
      <c r="E113" s="243"/>
      <c r="F113" s="244"/>
      <c r="G113" s="244">
        <f>SUMIF(AG114:AG145,"&lt;&gt;NOR",G114:G145)</f>
        <v>0</v>
      </c>
      <c r="H113" s="244"/>
      <c r="I113" s="244">
        <f>SUM(I114:I145)</f>
        <v>0</v>
      </c>
      <c r="J113" s="244"/>
      <c r="K113" s="244">
        <f>SUM(K114:K145)</f>
        <v>0</v>
      </c>
      <c r="L113" s="244"/>
      <c r="M113" s="244">
        <f>SUM(M114:M145)</f>
        <v>0</v>
      </c>
      <c r="N113" s="243"/>
      <c r="O113" s="243">
        <f>SUM(O114:O145)</f>
        <v>194.47</v>
      </c>
      <c r="P113" s="243"/>
      <c r="Q113" s="243">
        <f>SUM(Q114:Q145)</f>
        <v>0</v>
      </c>
      <c r="R113" s="244"/>
      <c r="S113" s="244"/>
      <c r="T113" s="245"/>
      <c r="U113" s="239"/>
      <c r="V113" s="239">
        <f>SUM(V114:V145)</f>
        <v>260.39</v>
      </c>
      <c r="W113" s="239"/>
      <c r="X113" s="239"/>
      <c r="Y113" s="239"/>
      <c r="AG113" t="s">
        <v>152</v>
      </c>
    </row>
    <row r="114" spans="1:60" outlineLevel="1" x14ac:dyDescent="0.25">
      <c r="A114" s="247">
        <v>33</v>
      </c>
      <c r="B114" s="248" t="s">
        <v>269</v>
      </c>
      <c r="C114" s="265" t="s">
        <v>270</v>
      </c>
      <c r="D114" s="249" t="s">
        <v>155</v>
      </c>
      <c r="E114" s="250">
        <v>25.576499999999999</v>
      </c>
      <c r="F114" s="251"/>
      <c r="G114" s="252">
        <f>ROUND(E114*F114,2)</f>
        <v>0</v>
      </c>
      <c r="H114" s="251"/>
      <c r="I114" s="252">
        <f>ROUND(E114*H114,2)</f>
        <v>0</v>
      </c>
      <c r="J114" s="251"/>
      <c r="K114" s="252">
        <f>ROUND(E114*J114,2)</f>
        <v>0</v>
      </c>
      <c r="L114" s="252">
        <v>21</v>
      </c>
      <c r="M114" s="252">
        <f>G114*(1+L114/100)</f>
        <v>0</v>
      </c>
      <c r="N114" s="250">
        <v>2.5249999999999999</v>
      </c>
      <c r="O114" s="250">
        <f>ROUND(E114*N114,2)</f>
        <v>64.58</v>
      </c>
      <c r="P114" s="250">
        <v>0</v>
      </c>
      <c r="Q114" s="250">
        <f>ROUND(E114*P114,2)</f>
        <v>0</v>
      </c>
      <c r="R114" s="252"/>
      <c r="S114" s="252" t="s">
        <v>156</v>
      </c>
      <c r="T114" s="253" t="s">
        <v>156</v>
      </c>
      <c r="U114" s="231">
        <v>2.58</v>
      </c>
      <c r="V114" s="231">
        <f>ROUND(E114*U114,2)</f>
        <v>65.989999999999995</v>
      </c>
      <c r="W114" s="231"/>
      <c r="X114" s="231" t="s">
        <v>157</v>
      </c>
      <c r="Y114" s="231" t="s">
        <v>158</v>
      </c>
      <c r="Z114" s="210"/>
      <c r="AA114" s="210"/>
      <c r="AB114" s="210"/>
      <c r="AC114" s="210"/>
      <c r="AD114" s="210"/>
      <c r="AE114" s="210"/>
      <c r="AF114" s="210"/>
      <c r="AG114" s="210" t="s">
        <v>159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5">
      <c r="A115" s="227"/>
      <c r="B115" s="228"/>
      <c r="C115" s="270" t="s">
        <v>271</v>
      </c>
      <c r="D115" s="254"/>
      <c r="E115" s="254"/>
      <c r="F115" s="254"/>
      <c r="G115" s="254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31"/>
      <c r="Z115" s="210"/>
      <c r="AA115" s="210"/>
      <c r="AB115" s="210"/>
      <c r="AC115" s="210"/>
      <c r="AD115" s="210"/>
      <c r="AE115" s="210"/>
      <c r="AF115" s="210"/>
      <c r="AG115" s="210" t="s">
        <v>206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5">
      <c r="A116" s="227"/>
      <c r="B116" s="228"/>
      <c r="C116" s="266" t="s">
        <v>192</v>
      </c>
      <c r="D116" s="233"/>
      <c r="E116" s="234">
        <v>25.576499999999999</v>
      </c>
      <c r="F116" s="231"/>
      <c r="G116" s="231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0"/>
      <c r="AA116" s="210"/>
      <c r="AB116" s="210"/>
      <c r="AC116" s="210"/>
      <c r="AD116" s="210"/>
      <c r="AE116" s="210"/>
      <c r="AF116" s="210"/>
      <c r="AG116" s="210" t="s">
        <v>161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47">
        <v>34</v>
      </c>
      <c r="B117" s="248" t="s">
        <v>272</v>
      </c>
      <c r="C117" s="265" t="s">
        <v>273</v>
      </c>
      <c r="D117" s="249" t="s">
        <v>155</v>
      </c>
      <c r="E117" s="250">
        <v>1.2015</v>
      </c>
      <c r="F117" s="251"/>
      <c r="G117" s="252">
        <f>ROUND(E117*F117,2)</f>
        <v>0</v>
      </c>
      <c r="H117" s="251"/>
      <c r="I117" s="252">
        <f>ROUND(E117*H117,2)</f>
        <v>0</v>
      </c>
      <c r="J117" s="251"/>
      <c r="K117" s="252">
        <f>ROUND(E117*J117,2)</f>
        <v>0</v>
      </c>
      <c r="L117" s="252">
        <v>21</v>
      </c>
      <c r="M117" s="252">
        <f>G117*(1+L117/100)</f>
        <v>0</v>
      </c>
      <c r="N117" s="250">
        <v>2.5249999999999999</v>
      </c>
      <c r="O117" s="250">
        <f>ROUND(E117*N117,2)</f>
        <v>3.03</v>
      </c>
      <c r="P117" s="250">
        <v>0</v>
      </c>
      <c r="Q117" s="250">
        <f>ROUND(E117*P117,2)</f>
        <v>0</v>
      </c>
      <c r="R117" s="252"/>
      <c r="S117" s="252" t="s">
        <v>156</v>
      </c>
      <c r="T117" s="253" t="s">
        <v>156</v>
      </c>
      <c r="U117" s="231">
        <v>2.3170000000000002</v>
      </c>
      <c r="V117" s="231">
        <f>ROUND(E117*U117,2)</f>
        <v>2.78</v>
      </c>
      <c r="W117" s="231"/>
      <c r="X117" s="231" t="s">
        <v>157</v>
      </c>
      <c r="Y117" s="231" t="s">
        <v>158</v>
      </c>
      <c r="Z117" s="210"/>
      <c r="AA117" s="210"/>
      <c r="AB117" s="210"/>
      <c r="AC117" s="210"/>
      <c r="AD117" s="210"/>
      <c r="AE117" s="210"/>
      <c r="AF117" s="210"/>
      <c r="AG117" s="210" t="s">
        <v>159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5">
      <c r="A118" s="227"/>
      <c r="B118" s="228"/>
      <c r="C118" s="270" t="s">
        <v>271</v>
      </c>
      <c r="D118" s="254"/>
      <c r="E118" s="254"/>
      <c r="F118" s="254"/>
      <c r="G118" s="254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31"/>
      <c r="Z118" s="210"/>
      <c r="AA118" s="210"/>
      <c r="AB118" s="210"/>
      <c r="AC118" s="210"/>
      <c r="AD118" s="210"/>
      <c r="AE118" s="210"/>
      <c r="AF118" s="210"/>
      <c r="AG118" s="210" t="s">
        <v>206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5">
      <c r="A119" s="227"/>
      <c r="B119" s="228"/>
      <c r="C119" s="266" t="s">
        <v>274</v>
      </c>
      <c r="D119" s="233"/>
      <c r="E119" s="234">
        <v>1.2015</v>
      </c>
      <c r="F119" s="231"/>
      <c r="G119" s="231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31"/>
      <c r="Z119" s="210"/>
      <c r="AA119" s="210"/>
      <c r="AB119" s="210"/>
      <c r="AC119" s="210"/>
      <c r="AD119" s="210"/>
      <c r="AE119" s="210"/>
      <c r="AF119" s="210"/>
      <c r="AG119" s="210" t="s">
        <v>161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5">
      <c r="A120" s="247">
        <v>35</v>
      </c>
      <c r="B120" s="248" t="s">
        <v>275</v>
      </c>
      <c r="C120" s="265" t="s">
        <v>276</v>
      </c>
      <c r="D120" s="249" t="s">
        <v>200</v>
      </c>
      <c r="E120" s="250">
        <v>237.98699999999999</v>
      </c>
      <c r="F120" s="251"/>
      <c r="G120" s="252">
        <f>ROUND(E120*F120,2)</f>
        <v>0</v>
      </c>
      <c r="H120" s="251"/>
      <c r="I120" s="252">
        <f>ROUND(E120*H120,2)</f>
        <v>0</v>
      </c>
      <c r="J120" s="251"/>
      <c r="K120" s="252">
        <f>ROUND(E120*J120,2)</f>
        <v>0</v>
      </c>
      <c r="L120" s="252">
        <v>21</v>
      </c>
      <c r="M120" s="252">
        <f>G120*(1+L120/100)</f>
        <v>0</v>
      </c>
      <c r="N120" s="250">
        <v>2.2000000000000001E-4</v>
      </c>
      <c r="O120" s="250">
        <f>ROUND(E120*N120,2)</f>
        <v>0.05</v>
      </c>
      <c r="P120" s="250">
        <v>0</v>
      </c>
      <c r="Q120" s="250">
        <f>ROUND(E120*P120,2)</f>
        <v>0</v>
      </c>
      <c r="R120" s="252"/>
      <c r="S120" s="252" t="s">
        <v>156</v>
      </c>
      <c r="T120" s="253" t="s">
        <v>156</v>
      </c>
      <c r="U120" s="231">
        <v>0.02</v>
      </c>
      <c r="V120" s="231">
        <f>ROUND(E120*U120,2)</f>
        <v>4.76</v>
      </c>
      <c r="W120" s="231"/>
      <c r="X120" s="231" t="s">
        <v>157</v>
      </c>
      <c r="Y120" s="231" t="s">
        <v>158</v>
      </c>
      <c r="Z120" s="210"/>
      <c r="AA120" s="210"/>
      <c r="AB120" s="210"/>
      <c r="AC120" s="210"/>
      <c r="AD120" s="210"/>
      <c r="AE120" s="210"/>
      <c r="AF120" s="210"/>
      <c r="AG120" s="210" t="s">
        <v>159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5">
      <c r="A121" s="227"/>
      <c r="B121" s="228"/>
      <c r="C121" s="266" t="s">
        <v>277</v>
      </c>
      <c r="D121" s="233"/>
      <c r="E121" s="234">
        <v>255.76499999999999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31"/>
      <c r="Z121" s="210"/>
      <c r="AA121" s="210"/>
      <c r="AB121" s="210"/>
      <c r="AC121" s="210"/>
      <c r="AD121" s="210"/>
      <c r="AE121" s="210"/>
      <c r="AF121" s="210"/>
      <c r="AG121" s="210" t="s">
        <v>161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5">
      <c r="A122" s="227"/>
      <c r="B122" s="228"/>
      <c r="C122" s="266" t="s">
        <v>278</v>
      </c>
      <c r="D122" s="233"/>
      <c r="E122" s="234">
        <v>-5.7629999999999999</v>
      </c>
      <c r="F122" s="231"/>
      <c r="G122" s="231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31"/>
      <c r="Z122" s="210"/>
      <c r="AA122" s="210"/>
      <c r="AB122" s="210"/>
      <c r="AC122" s="210"/>
      <c r="AD122" s="210"/>
      <c r="AE122" s="210"/>
      <c r="AF122" s="210"/>
      <c r="AG122" s="210" t="s">
        <v>161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5">
      <c r="A123" s="227"/>
      <c r="B123" s="228"/>
      <c r="C123" s="266" t="s">
        <v>279</v>
      </c>
      <c r="D123" s="233"/>
      <c r="E123" s="234"/>
      <c r="F123" s="231"/>
      <c r="G123" s="231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31"/>
      <c r="Z123" s="210"/>
      <c r="AA123" s="210"/>
      <c r="AB123" s="210"/>
      <c r="AC123" s="210"/>
      <c r="AD123" s="210"/>
      <c r="AE123" s="210"/>
      <c r="AF123" s="210"/>
      <c r="AG123" s="210" t="s">
        <v>161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5">
      <c r="A124" s="227"/>
      <c r="B124" s="228"/>
      <c r="C124" s="266" t="s">
        <v>280</v>
      </c>
      <c r="D124" s="233"/>
      <c r="E124" s="234">
        <v>-12.015000000000001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31"/>
      <c r="Z124" s="210"/>
      <c r="AA124" s="210"/>
      <c r="AB124" s="210"/>
      <c r="AC124" s="210"/>
      <c r="AD124" s="210"/>
      <c r="AE124" s="210"/>
      <c r="AF124" s="210"/>
      <c r="AG124" s="210" t="s">
        <v>161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0.399999999999999" outlineLevel="1" x14ac:dyDescent="0.25">
      <c r="A125" s="247">
        <v>36</v>
      </c>
      <c r="B125" s="248" t="s">
        <v>281</v>
      </c>
      <c r="C125" s="265" t="s">
        <v>282</v>
      </c>
      <c r="D125" s="249" t="s">
        <v>200</v>
      </c>
      <c r="E125" s="250">
        <v>237.98699999999999</v>
      </c>
      <c r="F125" s="251"/>
      <c r="G125" s="252">
        <f>ROUND(E125*F125,2)</f>
        <v>0</v>
      </c>
      <c r="H125" s="251"/>
      <c r="I125" s="252">
        <f>ROUND(E125*H125,2)</f>
        <v>0</v>
      </c>
      <c r="J125" s="251"/>
      <c r="K125" s="252">
        <f>ROUND(E125*J125,2)</f>
        <v>0</v>
      </c>
      <c r="L125" s="252">
        <v>21</v>
      </c>
      <c r="M125" s="252">
        <f>G125*(1+L125/100)</f>
        <v>0</v>
      </c>
      <c r="N125" s="250">
        <v>5.0000000000000001E-3</v>
      </c>
      <c r="O125" s="250">
        <f>ROUND(E125*N125,2)</f>
        <v>1.19</v>
      </c>
      <c r="P125" s="250">
        <v>0</v>
      </c>
      <c r="Q125" s="250">
        <f>ROUND(E125*P125,2)</f>
        <v>0</v>
      </c>
      <c r="R125" s="252"/>
      <c r="S125" s="252" t="s">
        <v>156</v>
      </c>
      <c r="T125" s="253" t="s">
        <v>156</v>
      </c>
      <c r="U125" s="231">
        <v>0.17799999999999999</v>
      </c>
      <c r="V125" s="231">
        <f>ROUND(E125*U125,2)</f>
        <v>42.36</v>
      </c>
      <c r="W125" s="231"/>
      <c r="X125" s="231" t="s">
        <v>157</v>
      </c>
      <c r="Y125" s="231" t="s">
        <v>158</v>
      </c>
      <c r="Z125" s="210"/>
      <c r="AA125" s="210"/>
      <c r="AB125" s="210"/>
      <c r="AC125" s="210"/>
      <c r="AD125" s="210"/>
      <c r="AE125" s="210"/>
      <c r="AF125" s="210"/>
      <c r="AG125" s="210" t="s">
        <v>159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5">
      <c r="A126" s="227"/>
      <c r="B126" s="228"/>
      <c r="C126" s="266" t="s">
        <v>277</v>
      </c>
      <c r="D126" s="233"/>
      <c r="E126" s="234">
        <v>255.76499999999999</v>
      </c>
      <c r="F126" s="231"/>
      <c r="G126" s="231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31"/>
      <c r="Z126" s="210"/>
      <c r="AA126" s="210"/>
      <c r="AB126" s="210"/>
      <c r="AC126" s="210"/>
      <c r="AD126" s="210"/>
      <c r="AE126" s="210"/>
      <c r="AF126" s="210"/>
      <c r="AG126" s="210" t="s">
        <v>161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5">
      <c r="A127" s="227"/>
      <c r="B127" s="228"/>
      <c r="C127" s="266" t="s">
        <v>278</v>
      </c>
      <c r="D127" s="233"/>
      <c r="E127" s="234">
        <v>-5.7629999999999999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31"/>
      <c r="Z127" s="210"/>
      <c r="AA127" s="210"/>
      <c r="AB127" s="210"/>
      <c r="AC127" s="210"/>
      <c r="AD127" s="210"/>
      <c r="AE127" s="210"/>
      <c r="AF127" s="210"/>
      <c r="AG127" s="210" t="s">
        <v>161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5">
      <c r="A128" s="227"/>
      <c r="B128" s="228"/>
      <c r="C128" s="266" t="s">
        <v>279</v>
      </c>
      <c r="D128" s="233"/>
      <c r="E128" s="234"/>
      <c r="F128" s="231"/>
      <c r="G128" s="231"/>
      <c r="H128" s="231"/>
      <c r="I128" s="231"/>
      <c r="J128" s="231"/>
      <c r="K128" s="231"/>
      <c r="L128" s="231"/>
      <c r="M128" s="231"/>
      <c r="N128" s="230"/>
      <c r="O128" s="230"/>
      <c r="P128" s="230"/>
      <c r="Q128" s="230"/>
      <c r="R128" s="231"/>
      <c r="S128" s="231"/>
      <c r="T128" s="231"/>
      <c r="U128" s="231"/>
      <c r="V128" s="231"/>
      <c r="W128" s="231"/>
      <c r="X128" s="231"/>
      <c r="Y128" s="231"/>
      <c r="Z128" s="210"/>
      <c r="AA128" s="210"/>
      <c r="AB128" s="210"/>
      <c r="AC128" s="210"/>
      <c r="AD128" s="210"/>
      <c r="AE128" s="210"/>
      <c r="AF128" s="210"/>
      <c r="AG128" s="210" t="s">
        <v>161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5">
      <c r="A129" s="227"/>
      <c r="B129" s="228"/>
      <c r="C129" s="266" t="s">
        <v>280</v>
      </c>
      <c r="D129" s="233"/>
      <c r="E129" s="234">
        <v>-12.015000000000001</v>
      </c>
      <c r="F129" s="231"/>
      <c r="G129" s="231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31"/>
      <c r="Z129" s="210"/>
      <c r="AA129" s="210"/>
      <c r="AB129" s="210"/>
      <c r="AC129" s="210"/>
      <c r="AD129" s="210"/>
      <c r="AE129" s="210"/>
      <c r="AF129" s="210"/>
      <c r="AG129" s="210" t="s">
        <v>161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5">
      <c r="A130" s="247">
        <v>37</v>
      </c>
      <c r="B130" s="248" t="s">
        <v>283</v>
      </c>
      <c r="C130" s="265" t="s">
        <v>284</v>
      </c>
      <c r="D130" s="249" t="s">
        <v>200</v>
      </c>
      <c r="E130" s="250">
        <v>12.015000000000001</v>
      </c>
      <c r="F130" s="251"/>
      <c r="G130" s="252">
        <f>ROUND(E130*F130,2)</f>
        <v>0</v>
      </c>
      <c r="H130" s="251"/>
      <c r="I130" s="252">
        <f>ROUND(E130*H130,2)</f>
        <v>0</v>
      </c>
      <c r="J130" s="251"/>
      <c r="K130" s="252">
        <f>ROUND(E130*J130,2)</f>
        <v>0</v>
      </c>
      <c r="L130" s="252">
        <v>21</v>
      </c>
      <c r="M130" s="252">
        <f>G130*(1+L130/100)</f>
        <v>0</v>
      </c>
      <c r="N130" s="250">
        <v>0</v>
      </c>
      <c r="O130" s="250">
        <f>ROUND(E130*N130,2)</f>
        <v>0</v>
      </c>
      <c r="P130" s="250">
        <v>0</v>
      </c>
      <c r="Q130" s="250">
        <f>ROUND(E130*P130,2)</f>
        <v>0</v>
      </c>
      <c r="R130" s="252"/>
      <c r="S130" s="252" t="s">
        <v>156</v>
      </c>
      <c r="T130" s="253" t="s">
        <v>156</v>
      </c>
      <c r="U130" s="231">
        <v>0.17799999999999999</v>
      </c>
      <c r="V130" s="231">
        <f>ROUND(E130*U130,2)</f>
        <v>2.14</v>
      </c>
      <c r="W130" s="231"/>
      <c r="X130" s="231" t="s">
        <v>157</v>
      </c>
      <c r="Y130" s="231" t="s">
        <v>158</v>
      </c>
      <c r="Z130" s="210"/>
      <c r="AA130" s="210"/>
      <c r="AB130" s="210"/>
      <c r="AC130" s="210"/>
      <c r="AD130" s="210"/>
      <c r="AE130" s="210"/>
      <c r="AF130" s="210"/>
      <c r="AG130" s="210" t="s">
        <v>159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5">
      <c r="A131" s="227"/>
      <c r="B131" s="228"/>
      <c r="C131" s="266" t="s">
        <v>285</v>
      </c>
      <c r="D131" s="233"/>
      <c r="E131" s="234">
        <v>12.015000000000001</v>
      </c>
      <c r="F131" s="231"/>
      <c r="G131" s="231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31"/>
      <c r="Z131" s="210"/>
      <c r="AA131" s="210"/>
      <c r="AB131" s="210"/>
      <c r="AC131" s="210"/>
      <c r="AD131" s="210"/>
      <c r="AE131" s="210"/>
      <c r="AF131" s="210"/>
      <c r="AG131" s="210" t="s">
        <v>161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ht="20.399999999999999" outlineLevel="1" x14ac:dyDescent="0.25">
      <c r="A132" s="247">
        <v>38</v>
      </c>
      <c r="B132" s="248" t="s">
        <v>286</v>
      </c>
      <c r="C132" s="265" t="s">
        <v>287</v>
      </c>
      <c r="D132" s="249" t="s">
        <v>155</v>
      </c>
      <c r="E132" s="250">
        <v>48.629399999999997</v>
      </c>
      <c r="F132" s="251"/>
      <c r="G132" s="252">
        <f>ROUND(E132*F132,2)</f>
        <v>0</v>
      </c>
      <c r="H132" s="251"/>
      <c r="I132" s="252">
        <f>ROUND(E132*H132,2)</f>
        <v>0</v>
      </c>
      <c r="J132" s="251"/>
      <c r="K132" s="252">
        <f>ROUND(E132*J132,2)</f>
        <v>0</v>
      </c>
      <c r="L132" s="252">
        <v>21</v>
      </c>
      <c r="M132" s="252">
        <f>G132*(1+L132/100)</f>
        <v>0</v>
      </c>
      <c r="N132" s="250">
        <v>2.5499999999999998</v>
      </c>
      <c r="O132" s="250">
        <f>ROUND(E132*N132,2)</f>
        <v>124</v>
      </c>
      <c r="P132" s="250">
        <v>0</v>
      </c>
      <c r="Q132" s="250">
        <f>ROUND(E132*P132,2)</f>
        <v>0</v>
      </c>
      <c r="R132" s="252"/>
      <c r="S132" s="252" t="s">
        <v>156</v>
      </c>
      <c r="T132" s="253" t="s">
        <v>156</v>
      </c>
      <c r="U132" s="231">
        <v>2.3170000000000002</v>
      </c>
      <c r="V132" s="231">
        <f>ROUND(E132*U132,2)</f>
        <v>112.67</v>
      </c>
      <c r="W132" s="231"/>
      <c r="X132" s="231" t="s">
        <v>157</v>
      </c>
      <c r="Y132" s="231" t="s">
        <v>158</v>
      </c>
      <c r="Z132" s="210"/>
      <c r="AA132" s="210"/>
      <c r="AB132" s="210"/>
      <c r="AC132" s="210"/>
      <c r="AD132" s="210"/>
      <c r="AE132" s="210"/>
      <c r="AF132" s="210"/>
      <c r="AG132" s="210" t="s">
        <v>159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5">
      <c r="A133" s="227"/>
      <c r="B133" s="228"/>
      <c r="C133" s="270" t="s">
        <v>271</v>
      </c>
      <c r="D133" s="254"/>
      <c r="E133" s="254"/>
      <c r="F133" s="254"/>
      <c r="G133" s="254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31"/>
      <c r="Z133" s="210"/>
      <c r="AA133" s="210"/>
      <c r="AB133" s="210"/>
      <c r="AC133" s="210"/>
      <c r="AD133" s="210"/>
      <c r="AE133" s="210"/>
      <c r="AF133" s="210"/>
      <c r="AG133" s="210" t="s">
        <v>206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5">
      <c r="A134" s="227"/>
      <c r="B134" s="228"/>
      <c r="C134" s="266" t="s">
        <v>288</v>
      </c>
      <c r="D134" s="233"/>
      <c r="E134" s="234">
        <v>51.152999999999999</v>
      </c>
      <c r="F134" s="231"/>
      <c r="G134" s="231"/>
      <c r="H134" s="231"/>
      <c r="I134" s="231"/>
      <c r="J134" s="231"/>
      <c r="K134" s="231"/>
      <c r="L134" s="231"/>
      <c r="M134" s="231"/>
      <c r="N134" s="230"/>
      <c r="O134" s="230"/>
      <c r="P134" s="230"/>
      <c r="Q134" s="230"/>
      <c r="R134" s="231"/>
      <c r="S134" s="231"/>
      <c r="T134" s="231"/>
      <c r="U134" s="231"/>
      <c r="V134" s="231"/>
      <c r="W134" s="231"/>
      <c r="X134" s="231"/>
      <c r="Y134" s="231"/>
      <c r="Z134" s="210"/>
      <c r="AA134" s="210"/>
      <c r="AB134" s="210"/>
      <c r="AC134" s="210"/>
      <c r="AD134" s="210"/>
      <c r="AE134" s="210"/>
      <c r="AF134" s="210"/>
      <c r="AG134" s="210" t="s">
        <v>161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5">
      <c r="A135" s="227"/>
      <c r="B135" s="228"/>
      <c r="C135" s="266" t="s">
        <v>289</v>
      </c>
      <c r="D135" s="233"/>
      <c r="E135" s="234">
        <v>-1.1526000000000001</v>
      </c>
      <c r="F135" s="231"/>
      <c r="G135" s="23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31"/>
      <c r="Z135" s="210"/>
      <c r="AA135" s="210"/>
      <c r="AB135" s="210"/>
      <c r="AC135" s="210"/>
      <c r="AD135" s="210"/>
      <c r="AE135" s="210"/>
      <c r="AF135" s="210"/>
      <c r="AG135" s="210" t="s">
        <v>161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5">
      <c r="A136" s="227"/>
      <c r="B136" s="228"/>
      <c r="C136" s="266" t="s">
        <v>290</v>
      </c>
      <c r="D136" s="233"/>
      <c r="E136" s="234">
        <v>1.032</v>
      </c>
      <c r="F136" s="231"/>
      <c r="G136" s="231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31"/>
      <c r="Z136" s="210"/>
      <c r="AA136" s="210"/>
      <c r="AB136" s="210"/>
      <c r="AC136" s="210"/>
      <c r="AD136" s="210"/>
      <c r="AE136" s="210"/>
      <c r="AF136" s="210"/>
      <c r="AG136" s="210" t="s">
        <v>161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5">
      <c r="A137" s="227"/>
      <c r="B137" s="228"/>
      <c r="C137" s="266" t="s">
        <v>291</v>
      </c>
      <c r="D137" s="233"/>
      <c r="E137" s="234">
        <v>-2.403</v>
      </c>
      <c r="F137" s="231"/>
      <c r="G137" s="231"/>
      <c r="H137" s="231"/>
      <c r="I137" s="231"/>
      <c r="J137" s="231"/>
      <c r="K137" s="231"/>
      <c r="L137" s="231"/>
      <c r="M137" s="231"/>
      <c r="N137" s="230"/>
      <c r="O137" s="230"/>
      <c r="P137" s="230"/>
      <c r="Q137" s="230"/>
      <c r="R137" s="231"/>
      <c r="S137" s="231"/>
      <c r="T137" s="231"/>
      <c r="U137" s="231"/>
      <c r="V137" s="231"/>
      <c r="W137" s="231"/>
      <c r="X137" s="231"/>
      <c r="Y137" s="231"/>
      <c r="Z137" s="210"/>
      <c r="AA137" s="210"/>
      <c r="AB137" s="210"/>
      <c r="AC137" s="210"/>
      <c r="AD137" s="210"/>
      <c r="AE137" s="210"/>
      <c r="AF137" s="210"/>
      <c r="AG137" s="210" t="s">
        <v>161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5">
      <c r="A138" s="247">
        <v>39</v>
      </c>
      <c r="B138" s="248" t="s">
        <v>292</v>
      </c>
      <c r="C138" s="265" t="s">
        <v>293</v>
      </c>
      <c r="D138" s="249" t="s">
        <v>200</v>
      </c>
      <c r="E138" s="250">
        <v>15.69</v>
      </c>
      <c r="F138" s="251"/>
      <c r="G138" s="252">
        <f>ROUND(E138*F138,2)</f>
        <v>0</v>
      </c>
      <c r="H138" s="251"/>
      <c r="I138" s="252">
        <f>ROUND(E138*H138,2)</f>
        <v>0</v>
      </c>
      <c r="J138" s="251"/>
      <c r="K138" s="252">
        <f>ROUND(E138*J138,2)</f>
        <v>0</v>
      </c>
      <c r="L138" s="252">
        <v>21</v>
      </c>
      <c r="M138" s="252">
        <f>G138*(1+L138/100)</f>
        <v>0</v>
      </c>
      <c r="N138" s="250">
        <v>1.41E-2</v>
      </c>
      <c r="O138" s="250">
        <f>ROUND(E138*N138,2)</f>
        <v>0.22</v>
      </c>
      <c r="P138" s="250">
        <v>0</v>
      </c>
      <c r="Q138" s="250">
        <f>ROUND(E138*P138,2)</f>
        <v>0</v>
      </c>
      <c r="R138" s="252"/>
      <c r="S138" s="252" t="s">
        <v>156</v>
      </c>
      <c r="T138" s="253" t="s">
        <v>156</v>
      </c>
      <c r="U138" s="231">
        <v>0.39600000000000002</v>
      </c>
      <c r="V138" s="231">
        <f>ROUND(E138*U138,2)</f>
        <v>6.21</v>
      </c>
      <c r="W138" s="231"/>
      <c r="X138" s="231" t="s">
        <v>157</v>
      </c>
      <c r="Y138" s="231" t="s">
        <v>158</v>
      </c>
      <c r="Z138" s="210"/>
      <c r="AA138" s="210"/>
      <c r="AB138" s="210"/>
      <c r="AC138" s="210"/>
      <c r="AD138" s="210"/>
      <c r="AE138" s="210"/>
      <c r="AF138" s="210"/>
      <c r="AG138" s="210" t="s">
        <v>159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5">
      <c r="A139" s="227"/>
      <c r="B139" s="228"/>
      <c r="C139" s="266" t="s">
        <v>294</v>
      </c>
      <c r="D139" s="233"/>
      <c r="E139" s="234">
        <v>6.9</v>
      </c>
      <c r="F139" s="231"/>
      <c r="G139" s="231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31"/>
      <c r="Z139" s="210"/>
      <c r="AA139" s="210"/>
      <c r="AB139" s="210"/>
      <c r="AC139" s="210"/>
      <c r="AD139" s="210"/>
      <c r="AE139" s="210"/>
      <c r="AF139" s="210"/>
      <c r="AG139" s="210" t="s">
        <v>161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5">
      <c r="A140" s="227"/>
      <c r="B140" s="228"/>
      <c r="C140" s="266" t="s">
        <v>295</v>
      </c>
      <c r="D140" s="233"/>
      <c r="E140" s="234">
        <v>8.7899999999999991</v>
      </c>
      <c r="F140" s="231"/>
      <c r="G140" s="231"/>
      <c r="H140" s="231"/>
      <c r="I140" s="231"/>
      <c r="J140" s="231"/>
      <c r="K140" s="231"/>
      <c r="L140" s="231"/>
      <c r="M140" s="231"/>
      <c r="N140" s="230"/>
      <c r="O140" s="230"/>
      <c r="P140" s="230"/>
      <c r="Q140" s="230"/>
      <c r="R140" s="231"/>
      <c r="S140" s="231"/>
      <c r="T140" s="231"/>
      <c r="U140" s="231"/>
      <c r="V140" s="231"/>
      <c r="W140" s="231"/>
      <c r="X140" s="231"/>
      <c r="Y140" s="231"/>
      <c r="Z140" s="210"/>
      <c r="AA140" s="210"/>
      <c r="AB140" s="210"/>
      <c r="AC140" s="210"/>
      <c r="AD140" s="210"/>
      <c r="AE140" s="210"/>
      <c r="AF140" s="210"/>
      <c r="AG140" s="210" t="s">
        <v>161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5">
      <c r="A141" s="247">
        <v>40</v>
      </c>
      <c r="B141" s="248" t="s">
        <v>296</v>
      </c>
      <c r="C141" s="265" t="s">
        <v>297</v>
      </c>
      <c r="D141" s="249" t="s">
        <v>200</v>
      </c>
      <c r="E141" s="250">
        <v>15.69</v>
      </c>
      <c r="F141" s="251"/>
      <c r="G141" s="252">
        <f>ROUND(E141*F141,2)</f>
        <v>0</v>
      </c>
      <c r="H141" s="251"/>
      <c r="I141" s="252">
        <f>ROUND(E141*H141,2)</f>
        <v>0</v>
      </c>
      <c r="J141" s="251"/>
      <c r="K141" s="252">
        <f>ROUND(E141*J141,2)</f>
        <v>0</v>
      </c>
      <c r="L141" s="252">
        <v>21</v>
      </c>
      <c r="M141" s="252">
        <f>G141*(1+L141/100)</f>
        <v>0</v>
      </c>
      <c r="N141" s="250">
        <v>0</v>
      </c>
      <c r="O141" s="250">
        <f>ROUND(E141*N141,2)</f>
        <v>0</v>
      </c>
      <c r="P141" s="250">
        <v>0</v>
      </c>
      <c r="Q141" s="250">
        <f>ROUND(E141*P141,2)</f>
        <v>0</v>
      </c>
      <c r="R141" s="252"/>
      <c r="S141" s="252" t="s">
        <v>156</v>
      </c>
      <c r="T141" s="253" t="s">
        <v>156</v>
      </c>
      <c r="U141" s="231">
        <v>0.24</v>
      </c>
      <c r="V141" s="231">
        <f>ROUND(E141*U141,2)</f>
        <v>3.77</v>
      </c>
      <c r="W141" s="231"/>
      <c r="X141" s="231" t="s">
        <v>157</v>
      </c>
      <c r="Y141" s="231" t="s">
        <v>158</v>
      </c>
      <c r="Z141" s="210"/>
      <c r="AA141" s="210"/>
      <c r="AB141" s="210"/>
      <c r="AC141" s="210"/>
      <c r="AD141" s="210"/>
      <c r="AE141" s="210"/>
      <c r="AF141" s="210"/>
      <c r="AG141" s="210" t="s">
        <v>159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5">
      <c r="A142" s="227"/>
      <c r="B142" s="228"/>
      <c r="C142" s="266" t="s">
        <v>294</v>
      </c>
      <c r="D142" s="233"/>
      <c r="E142" s="234">
        <v>6.9</v>
      </c>
      <c r="F142" s="231"/>
      <c r="G142" s="231"/>
      <c r="H142" s="231"/>
      <c r="I142" s="231"/>
      <c r="J142" s="231"/>
      <c r="K142" s="231"/>
      <c r="L142" s="231"/>
      <c r="M142" s="231"/>
      <c r="N142" s="230"/>
      <c r="O142" s="230"/>
      <c r="P142" s="230"/>
      <c r="Q142" s="230"/>
      <c r="R142" s="231"/>
      <c r="S142" s="231"/>
      <c r="T142" s="231"/>
      <c r="U142" s="231"/>
      <c r="V142" s="231"/>
      <c r="W142" s="231"/>
      <c r="X142" s="231"/>
      <c r="Y142" s="231"/>
      <c r="Z142" s="210"/>
      <c r="AA142" s="210"/>
      <c r="AB142" s="210"/>
      <c r="AC142" s="210"/>
      <c r="AD142" s="210"/>
      <c r="AE142" s="210"/>
      <c r="AF142" s="210"/>
      <c r="AG142" s="210" t="s">
        <v>161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3" x14ac:dyDescent="0.25">
      <c r="A143" s="227"/>
      <c r="B143" s="228"/>
      <c r="C143" s="266" t="s">
        <v>295</v>
      </c>
      <c r="D143" s="233"/>
      <c r="E143" s="234">
        <v>8.7899999999999991</v>
      </c>
      <c r="F143" s="231"/>
      <c r="G143" s="231"/>
      <c r="H143" s="231"/>
      <c r="I143" s="231"/>
      <c r="J143" s="231"/>
      <c r="K143" s="231"/>
      <c r="L143" s="231"/>
      <c r="M143" s="231"/>
      <c r="N143" s="230"/>
      <c r="O143" s="230"/>
      <c r="P143" s="230"/>
      <c r="Q143" s="230"/>
      <c r="R143" s="231"/>
      <c r="S143" s="231"/>
      <c r="T143" s="231"/>
      <c r="U143" s="231"/>
      <c r="V143" s="231"/>
      <c r="W143" s="231"/>
      <c r="X143" s="231"/>
      <c r="Y143" s="231"/>
      <c r="Z143" s="210"/>
      <c r="AA143" s="210"/>
      <c r="AB143" s="210"/>
      <c r="AC143" s="210"/>
      <c r="AD143" s="210"/>
      <c r="AE143" s="210"/>
      <c r="AF143" s="210"/>
      <c r="AG143" s="210" t="s">
        <v>161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20.399999999999999" outlineLevel="1" x14ac:dyDescent="0.25">
      <c r="A144" s="247">
        <v>41</v>
      </c>
      <c r="B144" s="248" t="s">
        <v>298</v>
      </c>
      <c r="C144" s="265" t="s">
        <v>299</v>
      </c>
      <c r="D144" s="249" t="s">
        <v>179</v>
      </c>
      <c r="E144" s="250">
        <v>1.29417</v>
      </c>
      <c r="F144" s="251"/>
      <c r="G144" s="252">
        <f>ROUND(E144*F144,2)</f>
        <v>0</v>
      </c>
      <c r="H144" s="251"/>
      <c r="I144" s="252">
        <f>ROUND(E144*H144,2)</f>
        <v>0</v>
      </c>
      <c r="J144" s="251"/>
      <c r="K144" s="252">
        <f>ROUND(E144*J144,2)</f>
        <v>0</v>
      </c>
      <c r="L144" s="252">
        <v>21</v>
      </c>
      <c r="M144" s="252">
        <f>G144*(1+L144/100)</f>
        <v>0</v>
      </c>
      <c r="N144" s="250">
        <v>1.0800399999999999</v>
      </c>
      <c r="O144" s="250">
        <f>ROUND(E144*N144,2)</f>
        <v>1.4</v>
      </c>
      <c r="P144" s="250">
        <v>0</v>
      </c>
      <c r="Q144" s="250">
        <f>ROUND(E144*P144,2)</f>
        <v>0</v>
      </c>
      <c r="R144" s="252"/>
      <c r="S144" s="252" t="s">
        <v>156</v>
      </c>
      <c r="T144" s="253" t="s">
        <v>156</v>
      </c>
      <c r="U144" s="231">
        <v>15.231</v>
      </c>
      <c r="V144" s="231">
        <f>ROUND(E144*U144,2)</f>
        <v>19.71</v>
      </c>
      <c r="W144" s="231"/>
      <c r="X144" s="231" t="s">
        <v>157</v>
      </c>
      <c r="Y144" s="231" t="s">
        <v>158</v>
      </c>
      <c r="Z144" s="210"/>
      <c r="AA144" s="210"/>
      <c r="AB144" s="210"/>
      <c r="AC144" s="210"/>
      <c r="AD144" s="210"/>
      <c r="AE144" s="210"/>
      <c r="AF144" s="210"/>
      <c r="AG144" s="210" t="s">
        <v>159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5">
      <c r="A145" s="227"/>
      <c r="B145" s="228"/>
      <c r="C145" s="266" t="s">
        <v>300</v>
      </c>
      <c r="D145" s="233"/>
      <c r="E145" s="234">
        <v>1.29417</v>
      </c>
      <c r="F145" s="231"/>
      <c r="G145" s="231"/>
      <c r="H145" s="231"/>
      <c r="I145" s="231"/>
      <c r="J145" s="231"/>
      <c r="K145" s="231"/>
      <c r="L145" s="231"/>
      <c r="M145" s="231"/>
      <c r="N145" s="230"/>
      <c r="O145" s="230"/>
      <c r="P145" s="230"/>
      <c r="Q145" s="230"/>
      <c r="R145" s="231"/>
      <c r="S145" s="231"/>
      <c r="T145" s="231"/>
      <c r="U145" s="231"/>
      <c r="V145" s="231"/>
      <c r="W145" s="231"/>
      <c r="X145" s="231"/>
      <c r="Y145" s="231"/>
      <c r="Z145" s="210"/>
      <c r="AA145" s="210"/>
      <c r="AB145" s="210"/>
      <c r="AC145" s="210"/>
      <c r="AD145" s="210"/>
      <c r="AE145" s="210"/>
      <c r="AF145" s="210"/>
      <c r="AG145" s="210" t="s">
        <v>161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x14ac:dyDescent="0.25">
      <c r="A146" s="240" t="s">
        <v>151</v>
      </c>
      <c r="B146" s="241" t="s">
        <v>97</v>
      </c>
      <c r="C146" s="264" t="s">
        <v>98</v>
      </c>
      <c r="D146" s="242"/>
      <c r="E146" s="243"/>
      <c r="F146" s="244"/>
      <c r="G146" s="244">
        <f>SUMIF(AG147:AG148,"&lt;&gt;NOR",G147:G148)</f>
        <v>0</v>
      </c>
      <c r="H146" s="244"/>
      <c r="I146" s="244">
        <f>SUM(I147:I148)</f>
        <v>0</v>
      </c>
      <c r="J146" s="244"/>
      <c r="K146" s="244">
        <f>SUM(K147:K148)</f>
        <v>0</v>
      </c>
      <c r="L146" s="244"/>
      <c r="M146" s="244">
        <f>SUM(M147:M148)</f>
        <v>0</v>
      </c>
      <c r="N146" s="243"/>
      <c r="O146" s="243">
        <f>SUM(O147:O148)</f>
        <v>0.25</v>
      </c>
      <c r="P146" s="243"/>
      <c r="Q146" s="243">
        <f>SUM(Q147:Q148)</f>
        <v>0</v>
      </c>
      <c r="R146" s="244"/>
      <c r="S146" s="244"/>
      <c r="T146" s="245"/>
      <c r="U146" s="239"/>
      <c r="V146" s="239">
        <f>SUM(V147:V148)</f>
        <v>3.38</v>
      </c>
      <c r="W146" s="239"/>
      <c r="X146" s="239"/>
      <c r="Y146" s="239"/>
      <c r="AG146" t="s">
        <v>152</v>
      </c>
    </row>
    <row r="147" spans="1:60" ht="20.399999999999999" outlineLevel="1" x14ac:dyDescent="0.25">
      <c r="A147" s="255">
        <v>42</v>
      </c>
      <c r="B147" s="256" t="s">
        <v>301</v>
      </c>
      <c r="C147" s="271" t="s">
        <v>302</v>
      </c>
      <c r="D147" s="257" t="s">
        <v>303</v>
      </c>
      <c r="E147" s="258">
        <v>1</v>
      </c>
      <c r="F147" s="259"/>
      <c r="G147" s="260">
        <f>ROUND(E147*F147,2)</f>
        <v>0</v>
      </c>
      <c r="H147" s="259"/>
      <c r="I147" s="260">
        <f>ROUND(E147*H147,2)</f>
        <v>0</v>
      </c>
      <c r="J147" s="259"/>
      <c r="K147" s="260">
        <f>ROUND(E147*J147,2)</f>
        <v>0</v>
      </c>
      <c r="L147" s="260">
        <v>21</v>
      </c>
      <c r="M147" s="260">
        <f>G147*(1+L147/100)</f>
        <v>0</v>
      </c>
      <c r="N147" s="258">
        <v>0.16102</v>
      </c>
      <c r="O147" s="258">
        <f>ROUND(E147*N147,2)</f>
        <v>0.16</v>
      </c>
      <c r="P147" s="258">
        <v>0</v>
      </c>
      <c r="Q147" s="258">
        <f>ROUND(E147*P147,2)</f>
        <v>0</v>
      </c>
      <c r="R147" s="260"/>
      <c r="S147" s="260" t="s">
        <v>156</v>
      </c>
      <c r="T147" s="261" t="s">
        <v>156</v>
      </c>
      <c r="U147" s="231">
        <v>1.694</v>
      </c>
      <c r="V147" s="231">
        <f>ROUND(E147*U147,2)</f>
        <v>1.69</v>
      </c>
      <c r="W147" s="231"/>
      <c r="X147" s="231" t="s">
        <v>157</v>
      </c>
      <c r="Y147" s="231" t="s">
        <v>158</v>
      </c>
      <c r="Z147" s="210"/>
      <c r="AA147" s="210"/>
      <c r="AB147" s="210"/>
      <c r="AC147" s="210"/>
      <c r="AD147" s="210"/>
      <c r="AE147" s="210"/>
      <c r="AF147" s="210"/>
      <c r="AG147" s="210" t="s">
        <v>159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0.399999999999999" outlineLevel="1" x14ac:dyDescent="0.25">
      <c r="A148" s="255">
        <v>43</v>
      </c>
      <c r="B148" s="256" t="s">
        <v>304</v>
      </c>
      <c r="C148" s="271" t="s">
        <v>305</v>
      </c>
      <c r="D148" s="257" t="s">
        <v>303</v>
      </c>
      <c r="E148" s="258">
        <v>1</v>
      </c>
      <c r="F148" s="259"/>
      <c r="G148" s="260">
        <f>ROUND(E148*F148,2)</f>
        <v>0</v>
      </c>
      <c r="H148" s="259"/>
      <c r="I148" s="260">
        <f>ROUND(E148*H148,2)</f>
        <v>0</v>
      </c>
      <c r="J148" s="259"/>
      <c r="K148" s="260">
        <f>ROUND(E148*J148,2)</f>
        <v>0</v>
      </c>
      <c r="L148" s="260">
        <v>21</v>
      </c>
      <c r="M148" s="260">
        <f>G148*(1+L148/100)</f>
        <v>0</v>
      </c>
      <c r="N148" s="258">
        <v>9.4359999999999999E-2</v>
      </c>
      <c r="O148" s="258">
        <f>ROUND(E148*N148,2)</f>
        <v>0.09</v>
      </c>
      <c r="P148" s="258">
        <v>0</v>
      </c>
      <c r="Q148" s="258">
        <f>ROUND(E148*P148,2)</f>
        <v>0</v>
      </c>
      <c r="R148" s="260"/>
      <c r="S148" s="260" t="s">
        <v>263</v>
      </c>
      <c r="T148" s="261" t="s">
        <v>156</v>
      </c>
      <c r="U148" s="231">
        <v>1.6890000000000001</v>
      </c>
      <c r="V148" s="231">
        <f>ROUND(E148*U148,2)</f>
        <v>1.69</v>
      </c>
      <c r="W148" s="231"/>
      <c r="X148" s="231" t="s">
        <v>157</v>
      </c>
      <c r="Y148" s="231" t="s">
        <v>158</v>
      </c>
      <c r="Z148" s="210"/>
      <c r="AA148" s="210"/>
      <c r="AB148" s="210"/>
      <c r="AC148" s="210"/>
      <c r="AD148" s="210"/>
      <c r="AE148" s="210"/>
      <c r="AF148" s="210"/>
      <c r="AG148" s="210" t="s">
        <v>159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x14ac:dyDescent="0.25">
      <c r="A149" s="240" t="s">
        <v>151</v>
      </c>
      <c r="B149" s="241" t="s">
        <v>99</v>
      </c>
      <c r="C149" s="264" t="s">
        <v>100</v>
      </c>
      <c r="D149" s="242"/>
      <c r="E149" s="243"/>
      <c r="F149" s="244"/>
      <c r="G149" s="244">
        <f>SUMIF(AG150:AG151,"&lt;&gt;NOR",G150:G151)</f>
        <v>0</v>
      </c>
      <c r="H149" s="244"/>
      <c r="I149" s="244">
        <f>SUM(I150:I151)</f>
        <v>0</v>
      </c>
      <c r="J149" s="244"/>
      <c r="K149" s="244">
        <f>SUM(K150:K151)</f>
        <v>0</v>
      </c>
      <c r="L149" s="244"/>
      <c r="M149" s="244">
        <f>SUM(M150:M151)</f>
        <v>0</v>
      </c>
      <c r="N149" s="243"/>
      <c r="O149" s="243">
        <f>SUM(O150:O151)</f>
        <v>0.59</v>
      </c>
      <c r="P149" s="243"/>
      <c r="Q149" s="243">
        <f>SUM(Q150:Q151)</f>
        <v>0</v>
      </c>
      <c r="R149" s="244"/>
      <c r="S149" s="244"/>
      <c r="T149" s="245"/>
      <c r="U149" s="239"/>
      <c r="V149" s="239">
        <f>SUM(V150:V151)</f>
        <v>28.48</v>
      </c>
      <c r="W149" s="239"/>
      <c r="X149" s="239"/>
      <c r="Y149" s="239"/>
      <c r="AG149" t="s">
        <v>152</v>
      </c>
    </row>
    <row r="150" spans="1:60" outlineLevel="1" x14ac:dyDescent="0.25">
      <c r="A150" s="247">
        <v>44</v>
      </c>
      <c r="B150" s="248" t="s">
        <v>306</v>
      </c>
      <c r="C150" s="265" t="s">
        <v>307</v>
      </c>
      <c r="D150" s="249" t="s">
        <v>221</v>
      </c>
      <c r="E150" s="250">
        <v>136.9</v>
      </c>
      <c r="F150" s="251"/>
      <c r="G150" s="252">
        <f>ROUND(E150*F150,2)</f>
        <v>0</v>
      </c>
      <c r="H150" s="251"/>
      <c r="I150" s="252">
        <f>ROUND(E150*H150,2)</f>
        <v>0</v>
      </c>
      <c r="J150" s="251"/>
      <c r="K150" s="252">
        <f>ROUND(E150*J150,2)</f>
        <v>0</v>
      </c>
      <c r="L150" s="252">
        <v>21</v>
      </c>
      <c r="M150" s="252">
        <f>G150*(1+L150/100)</f>
        <v>0</v>
      </c>
      <c r="N150" s="250">
        <v>4.3E-3</v>
      </c>
      <c r="O150" s="250">
        <f>ROUND(E150*N150,2)</f>
        <v>0.59</v>
      </c>
      <c r="P150" s="250">
        <v>0</v>
      </c>
      <c r="Q150" s="250">
        <f>ROUND(E150*P150,2)</f>
        <v>0</v>
      </c>
      <c r="R150" s="252"/>
      <c r="S150" s="252" t="s">
        <v>263</v>
      </c>
      <c r="T150" s="253" t="s">
        <v>264</v>
      </c>
      <c r="U150" s="231">
        <v>0.20799999999999999</v>
      </c>
      <c r="V150" s="231">
        <f>ROUND(E150*U150,2)</f>
        <v>28.48</v>
      </c>
      <c r="W150" s="231"/>
      <c r="X150" s="231" t="s">
        <v>157</v>
      </c>
      <c r="Y150" s="231" t="s">
        <v>158</v>
      </c>
      <c r="Z150" s="210"/>
      <c r="AA150" s="210"/>
      <c r="AB150" s="210"/>
      <c r="AC150" s="210"/>
      <c r="AD150" s="210"/>
      <c r="AE150" s="210"/>
      <c r="AF150" s="210"/>
      <c r="AG150" s="210" t="s">
        <v>159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5">
      <c r="A151" s="227"/>
      <c r="B151" s="228"/>
      <c r="C151" s="266" t="s">
        <v>308</v>
      </c>
      <c r="D151" s="233"/>
      <c r="E151" s="234">
        <v>136.9</v>
      </c>
      <c r="F151" s="231"/>
      <c r="G151" s="231"/>
      <c r="H151" s="231"/>
      <c r="I151" s="231"/>
      <c r="J151" s="231"/>
      <c r="K151" s="231"/>
      <c r="L151" s="231"/>
      <c r="M151" s="231"/>
      <c r="N151" s="230"/>
      <c r="O151" s="230"/>
      <c r="P151" s="230"/>
      <c r="Q151" s="230"/>
      <c r="R151" s="231"/>
      <c r="S151" s="231"/>
      <c r="T151" s="231"/>
      <c r="U151" s="231"/>
      <c r="V151" s="231"/>
      <c r="W151" s="231"/>
      <c r="X151" s="231"/>
      <c r="Y151" s="231"/>
      <c r="Z151" s="210"/>
      <c r="AA151" s="210"/>
      <c r="AB151" s="210"/>
      <c r="AC151" s="210"/>
      <c r="AD151" s="210"/>
      <c r="AE151" s="210"/>
      <c r="AF151" s="210"/>
      <c r="AG151" s="210" t="s">
        <v>161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x14ac:dyDescent="0.25">
      <c r="A152" s="240" t="s">
        <v>151</v>
      </c>
      <c r="B152" s="241" t="s">
        <v>101</v>
      </c>
      <c r="C152" s="264" t="s">
        <v>102</v>
      </c>
      <c r="D152" s="242"/>
      <c r="E152" s="243"/>
      <c r="F152" s="244"/>
      <c r="G152" s="244">
        <f>SUMIF(AG153:AG154,"&lt;&gt;NOR",G153:G154)</f>
        <v>0</v>
      </c>
      <c r="H152" s="244"/>
      <c r="I152" s="244">
        <f>SUM(I153:I154)</f>
        <v>0</v>
      </c>
      <c r="J152" s="244"/>
      <c r="K152" s="244">
        <f>SUM(K153:K154)</f>
        <v>0</v>
      </c>
      <c r="L152" s="244"/>
      <c r="M152" s="244">
        <f>SUM(M153:M154)</f>
        <v>0</v>
      </c>
      <c r="N152" s="243"/>
      <c r="O152" s="243">
        <f>SUM(O153:O154)</f>
        <v>0.01</v>
      </c>
      <c r="P152" s="243"/>
      <c r="Q152" s="243">
        <f>SUM(Q153:Q154)</f>
        <v>0</v>
      </c>
      <c r="R152" s="244"/>
      <c r="S152" s="244"/>
      <c r="T152" s="245"/>
      <c r="U152" s="239"/>
      <c r="V152" s="239">
        <f>SUM(V153:V154)</f>
        <v>3.86</v>
      </c>
      <c r="W152" s="239"/>
      <c r="X152" s="239"/>
      <c r="Y152" s="239"/>
      <c r="AG152" t="s">
        <v>152</v>
      </c>
    </row>
    <row r="153" spans="1:60" ht="20.399999999999999" outlineLevel="1" x14ac:dyDescent="0.25">
      <c r="A153" s="247">
        <v>45</v>
      </c>
      <c r="B153" s="248" t="s">
        <v>309</v>
      </c>
      <c r="C153" s="265" t="s">
        <v>310</v>
      </c>
      <c r="D153" s="249" t="s">
        <v>200</v>
      </c>
      <c r="E153" s="250">
        <v>19.29</v>
      </c>
      <c r="F153" s="251"/>
      <c r="G153" s="252">
        <f>ROUND(E153*F153,2)</f>
        <v>0</v>
      </c>
      <c r="H153" s="251"/>
      <c r="I153" s="252">
        <f>ROUND(E153*H153,2)</f>
        <v>0</v>
      </c>
      <c r="J153" s="251"/>
      <c r="K153" s="252">
        <f>ROUND(E153*J153,2)</f>
        <v>0</v>
      </c>
      <c r="L153" s="252">
        <v>21</v>
      </c>
      <c r="M153" s="252">
        <f>G153*(1+L153/100)</f>
        <v>0</v>
      </c>
      <c r="N153" s="250">
        <v>6.9999999999999999E-4</v>
      </c>
      <c r="O153" s="250">
        <f>ROUND(E153*N153,2)</f>
        <v>0.01</v>
      </c>
      <c r="P153" s="250">
        <v>0</v>
      </c>
      <c r="Q153" s="250">
        <f>ROUND(E153*P153,2)</f>
        <v>0</v>
      </c>
      <c r="R153" s="252"/>
      <c r="S153" s="252" t="s">
        <v>156</v>
      </c>
      <c r="T153" s="253" t="s">
        <v>156</v>
      </c>
      <c r="U153" s="231">
        <v>0.2</v>
      </c>
      <c r="V153" s="231">
        <f>ROUND(E153*U153,2)</f>
        <v>3.86</v>
      </c>
      <c r="W153" s="231"/>
      <c r="X153" s="231" t="s">
        <v>157</v>
      </c>
      <c r="Y153" s="231" t="s">
        <v>158</v>
      </c>
      <c r="Z153" s="210"/>
      <c r="AA153" s="210"/>
      <c r="AB153" s="210"/>
      <c r="AC153" s="210"/>
      <c r="AD153" s="210"/>
      <c r="AE153" s="210"/>
      <c r="AF153" s="210"/>
      <c r="AG153" s="210" t="s">
        <v>159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5">
      <c r="A154" s="227"/>
      <c r="B154" s="228"/>
      <c r="C154" s="266" t="s">
        <v>311</v>
      </c>
      <c r="D154" s="233"/>
      <c r="E154" s="234">
        <v>19.29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31"/>
      <c r="Z154" s="210"/>
      <c r="AA154" s="210"/>
      <c r="AB154" s="210"/>
      <c r="AC154" s="210"/>
      <c r="AD154" s="210"/>
      <c r="AE154" s="210"/>
      <c r="AF154" s="210"/>
      <c r="AG154" s="210" t="s">
        <v>161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ht="26.4" x14ac:dyDescent="0.25">
      <c r="A155" s="240" t="s">
        <v>151</v>
      </c>
      <c r="B155" s="241" t="s">
        <v>103</v>
      </c>
      <c r="C155" s="264" t="s">
        <v>104</v>
      </c>
      <c r="D155" s="242"/>
      <c r="E155" s="243"/>
      <c r="F155" s="244"/>
      <c r="G155" s="244">
        <f>SUMIF(AG156:AG158,"&lt;&gt;NOR",G156:G158)</f>
        <v>0</v>
      </c>
      <c r="H155" s="244"/>
      <c r="I155" s="244">
        <f>SUM(I156:I158)</f>
        <v>0</v>
      </c>
      <c r="J155" s="244"/>
      <c r="K155" s="244">
        <f>SUM(K156:K158)</f>
        <v>0</v>
      </c>
      <c r="L155" s="244"/>
      <c r="M155" s="244">
        <f>SUM(M156:M158)</f>
        <v>0</v>
      </c>
      <c r="N155" s="243"/>
      <c r="O155" s="243">
        <f>SUM(O156:O158)</f>
        <v>0.01</v>
      </c>
      <c r="P155" s="243"/>
      <c r="Q155" s="243">
        <f>SUM(Q156:Q158)</f>
        <v>0</v>
      </c>
      <c r="R155" s="244"/>
      <c r="S155" s="244"/>
      <c r="T155" s="245"/>
      <c r="U155" s="239"/>
      <c r="V155" s="239">
        <f>SUM(V156:V158)</f>
        <v>67.569999999999993</v>
      </c>
      <c r="W155" s="239"/>
      <c r="X155" s="239"/>
      <c r="Y155" s="239"/>
      <c r="AG155" t="s">
        <v>152</v>
      </c>
    </row>
    <row r="156" spans="1:60" outlineLevel="1" x14ac:dyDescent="0.25">
      <c r="A156" s="247">
        <v>46</v>
      </c>
      <c r="B156" s="248" t="s">
        <v>312</v>
      </c>
      <c r="C156" s="265" t="s">
        <v>313</v>
      </c>
      <c r="D156" s="249" t="s">
        <v>200</v>
      </c>
      <c r="E156" s="250">
        <v>256.91500000000002</v>
      </c>
      <c r="F156" s="251"/>
      <c r="G156" s="252">
        <f>ROUND(E156*F156,2)</f>
        <v>0</v>
      </c>
      <c r="H156" s="251"/>
      <c r="I156" s="252">
        <f>ROUND(E156*H156,2)</f>
        <v>0</v>
      </c>
      <c r="J156" s="251"/>
      <c r="K156" s="252">
        <f>ROUND(E156*J156,2)</f>
        <v>0</v>
      </c>
      <c r="L156" s="252">
        <v>21</v>
      </c>
      <c r="M156" s="252">
        <f>G156*(1+L156/100)</f>
        <v>0</v>
      </c>
      <c r="N156" s="250">
        <v>4.0000000000000003E-5</v>
      </c>
      <c r="O156" s="250">
        <f>ROUND(E156*N156,2)</f>
        <v>0.01</v>
      </c>
      <c r="P156" s="250">
        <v>0</v>
      </c>
      <c r="Q156" s="250">
        <f>ROUND(E156*P156,2)</f>
        <v>0</v>
      </c>
      <c r="R156" s="252"/>
      <c r="S156" s="252" t="s">
        <v>156</v>
      </c>
      <c r="T156" s="253" t="s">
        <v>156</v>
      </c>
      <c r="U156" s="231">
        <v>0.26300000000000001</v>
      </c>
      <c r="V156" s="231">
        <f>ROUND(E156*U156,2)</f>
        <v>67.569999999999993</v>
      </c>
      <c r="W156" s="231"/>
      <c r="X156" s="231" t="s">
        <v>157</v>
      </c>
      <c r="Y156" s="231" t="s">
        <v>158</v>
      </c>
      <c r="Z156" s="210"/>
      <c r="AA156" s="210"/>
      <c r="AB156" s="210"/>
      <c r="AC156" s="210"/>
      <c r="AD156" s="210"/>
      <c r="AE156" s="210"/>
      <c r="AF156" s="210"/>
      <c r="AG156" s="210" t="s">
        <v>159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5">
      <c r="A157" s="227"/>
      <c r="B157" s="228"/>
      <c r="C157" s="266" t="s">
        <v>314</v>
      </c>
      <c r="D157" s="233"/>
      <c r="E157" s="234">
        <v>245.8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31"/>
      <c r="Z157" s="210"/>
      <c r="AA157" s="210"/>
      <c r="AB157" s="210"/>
      <c r="AC157" s="210"/>
      <c r="AD157" s="210"/>
      <c r="AE157" s="210"/>
      <c r="AF157" s="210"/>
      <c r="AG157" s="210" t="s">
        <v>161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5">
      <c r="A158" s="227"/>
      <c r="B158" s="228"/>
      <c r="C158" s="266" t="s">
        <v>315</v>
      </c>
      <c r="D158" s="233"/>
      <c r="E158" s="234">
        <v>11.115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31"/>
      <c r="Z158" s="210"/>
      <c r="AA158" s="210"/>
      <c r="AB158" s="210"/>
      <c r="AC158" s="210"/>
      <c r="AD158" s="210"/>
      <c r="AE158" s="210"/>
      <c r="AF158" s="210"/>
      <c r="AG158" s="210" t="s">
        <v>161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x14ac:dyDescent="0.25">
      <c r="A159" s="240" t="s">
        <v>151</v>
      </c>
      <c r="B159" s="241" t="s">
        <v>105</v>
      </c>
      <c r="C159" s="264" t="s">
        <v>106</v>
      </c>
      <c r="D159" s="242"/>
      <c r="E159" s="243"/>
      <c r="F159" s="244"/>
      <c r="G159" s="244">
        <f>SUMIF(AG160:AG192,"&lt;&gt;NOR",G160:G192)</f>
        <v>0</v>
      </c>
      <c r="H159" s="244"/>
      <c r="I159" s="244">
        <f>SUM(I160:I192)</f>
        <v>0</v>
      </c>
      <c r="J159" s="244"/>
      <c r="K159" s="244">
        <f>SUM(K160:K192)</f>
        <v>0</v>
      </c>
      <c r="L159" s="244"/>
      <c r="M159" s="244">
        <f>SUM(M160:M192)</f>
        <v>0</v>
      </c>
      <c r="N159" s="243"/>
      <c r="O159" s="243">
        <f>SUM(O160:O192)</f>
        <v>0.04</v>
      </c>
      <c r="P159" s="243"/>
      <c r="Q159" s="243">
        <f>SUM(Q160:Q192)</f>
        <v>209.35</v>
      </c>
      <c r="R159" s="244"/>
      <c r="S159" s="244"/>
      <c r="T159" s="245"/>
      <c r="U159" s="239"/>
      <c r="V159" s="239">
        <f>SUM(V160:V192)</f>
        <v>1122.4899999999998</v>
      </c>
      <c r="W159" s="239"/>
      <c r="X159" s="239"/>
      <c r="Y159" s="239"/>
      <c r="AG159" t="s">
        <v>152</v>
      </c>
    </row>
    <row r="160" spans="1:60" outlineLevel="1" x14ac:dyDescent="0.25">
      <c r="A160" s="247">
        <v>47</v>
      </c>
      <c r="B160" s="248" t="s">
        <v>316</v>
      </c>
      <c r="C160" s="265" t="s">
        <v>317</v>
      </c>
      <c r="D160" s="249" t="s">
        <v>155</v>
      </c>
      <c r="E160" s="250">
        <v>33.691240000000001</v>
      </c>
      <c r="F160" s="251"/>
      <c r="G160" s="252">
        <f>ROUND(E160*F160,2)</f>
        <v>0</v>
      </c>
      <c r="H160" s="251"/>
      <c r="I160" s="252">
        <f>ROUND(E160*H160,2)</f>
        <v>0</v>
      </c>
      <c r="J160" s="251"/>
      <c r="K160" s="252">
        <f>ROUND(E160*J160,2)</f>
        <v>0</v>
      </c>
      <c r="L160" s="252">
        <v>21</v>
      </c>
      <c r="M160" s="252">
        <f>G160*(1+L160/100)</f>
        <v>0</v>
      </c>
      <c r="N160" s="250">
        <v>0</v>
      </c>
      <c r="O160" s="250">
        <f>ROUND(E160*N160,2)</f>
        <v>0</v>
      </c>
      <c r="P160" s="250">
        <v>2.4</v>
      </c>
      <c r="Q160" s="250">
        <f>ROUND(E160*P160,2)</f>
        <v>80.86</v>
      </c>
      <c r="R160" s="252"/>
      <c r="S160" s="252" t="s">
        <v>156</v>
      </c>
      <c r="T160" s="253" t="s">
        <v>156</v>
      </c>
      <c r="U160" s="231">
        <v>13.301</v>
      </c>
      <c r="V160" s="231">
        <f>ROUND(E160*U160,2)</f>
        <v>448.13</v>
      </c>
      <c r="W160" s="231"/>
      <c r="X160" s="231" t="s">
        <v>157</v>
      </c>
      <c r="Y160" s="231" t="s">
        <v>158</v>
      </c>
      <c r="Z160" s="210"/>
      <c r="AA160" s="210"/>
      <c r="AB160" s="210"/>
      <c r="AC160" s="210"/>
      <c r="AD160" s="210"/>
      <c r="AE160" s="210"/>
      <c r="AF160" s="210"/>
      <c r="AG160" s="210" t="s">
        <v>159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5">
      <c r="A161" s="227"/>
      <c r="B161" s="228"/>
      <c r="C161" s="266" t="s">
        <v>318</v>
      </c>
      <c r="D161" s="233"/>
      <c r="E161" s="234">
        <v>6.7439999999999998</v>
      </c>
      <c r="F161" s="231"/>
      <c r="G161" s="231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31"/>
      <c r="Z161" s="210"/>
      <c r="AA161" s="210"/>
      <c r="AB161" s="210"/>
      <c r="AC161" s="210"/>
      <c r="AD161" s="210"/>
      <c r="AE161" s="210"/>
      <c r="AF161" s="210"/>
      <c r="AG161" s="210" t="s">
        <v>161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5">
      <c r="A162" s="227"/>
      <c r="B162" s="228"/>
      <c r="C162" s="266" t="s">
        <v>319</v>
      </c>
      <c r="D162" s="233"/>
      <c r="E162" s="234">
        <v>-0.23599999999999999</v>
      </c>
      <c r="F162" s="231"/>
      <c r="G162" s="231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31"/>
      <c r="Z162" s="210"/>
      <c r="AA162" s="210"/>
      <c r="AB162" s="210"/>
      <c r="AC162" s="210"/>
      <c r="AD162" s="210"/>
      <c r="AE162" s="210"/>
      <c r="AF162" s="210"/>
      <c r="AG162" s="210" t="s">
        <v>161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5">
      <c r="A163" s="227"/>
      <c r="B163" s="228"/>
      <c r="C163" s="266" t="s">
        <v>320</v>
      </c>
      <c r="D163" s="233"/>
      <c r="E163" s="234">
        <v>-9.6000000000000002E-2</v>
      </c>
      <c r="F163" s="231"/>
      <c r="G163" s="231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31"/>
      <c r="Z163" s="210"/>
      <c r="AA163" s="210"/>
      <c r="AB163" s="210"/>
      <c r="AC163" s="210"/>
      <c r="AD163" s="210"/>
      <c r="AE163" s="210"/>
      <c r="AF163" s="210"/>
      <c r="AG163" s="210" t="s">
        <v>161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5">
      <c r="A164" s="227"/>
      <c r="B164" s="228"/>
      <c r="C164" s="266" t="s">
        <v>321</v>
      </c>
      <c r="D164" s="233"/>
      <c r="E164" s="234">
        <v>-1.4999999999999999E-2</v>
      </c>
      <c r="F164" s="231"/>
      <c r="G164" s="231"/>
      <c r="H164" s="231"/>
      <c r="I164" s="231"/>
      <c r="J164" s="231"/>
      <c r="K164" s="231"/>
      <c r="L164" s="231"/>
      <c r="M164" s="231"/>
      <c r="N164" s="230"/>
      <c r="O164" s="230"/>
      <c r="P164" s="230"/>
      <c r="Q164" s="230"/>
      <c r="R164" s="231"/>
      <c r="S164" s="231"/>
      <c r="T164" s="231"/>
      <c r="U164" s="231"/>
      <c r="V164" s="231"/>
      <c r="W164" s="231"/>
      <c r="X164" s="231"/>
      <c r="Y164" s="231"/>
      <c r="Z164" s="210"/>
      <c r="AA164" s="210"/>
      <c r="AB164" s="210"/>
      <c r="AC164" s="210"/>
      <c r="AD164" s="210"/>
      <c r="AE164" s="210"/>
      <c r="AF164" s="210"/>
      <c r="AG164" s="210" t="s">
        <v>161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5">
      <c r="A165" s="227"/>
      <c r="B165" s="228"/>
      <c r="C165" s="266" t="s">
        <v>322</v>
      </c>
      <c r="D165" s="233"/>
      <c r="E165" s="234">
        <v>-0.312</v>
      </c>
      <c r="F165" s="231"/>
      <c r="G165" s="231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31"/>
      <c r="Z165" s="210"/>
      <c r="AA165" s="210"/>
      <c r="AB165" s="210"/>
      <c r="AC165" s="210"/>
      <c r="AD165" s="210"/>
      <c r="AE165" s="210"/>
      <c r="AF165" s="210"/>
      <c r="AG165" s="210" t="s">
        <v>161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5">
      <c r="A166" s="227"/>
      <c r="B166" s="228"/>
      <c r="C166" s="266" t="s">
        <v>210</v>
      </c>
      <c r="D166" s="233"/>
      <c r="E166" s="234">
        <v>16.605</v>
      </c>
      <c r="F166" s="231"/>
      <c r="G166" s="231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31"/>
      <c r="Z166" s="210"/>
      <c r="AA166" s="210"/>
      <c r="AB166" s="210"/>
      <c r="AC166" s="210"/>
      <c r="AD166" s="210"/>
      <c r="AE166" s="210"/>
      <c r="AF166" s="210"/>
      <c r="AG166" s="210" t="s">
        <v>161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5">
      <c r="A167" s="227"/>
      <c r="B167" s="228"/>
      <c r="C167" s="266" t="s">
        <v>211</v>
      </c>
      <c r="D167" s="233"/>
      <c r="E167" s="234">
        <v>13.34304</v>
      </c>
      <c r="F167" s="231"/>
      <c r="G167" s="231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31"/>
      <c r="Z167" s="210"/>
      <c r="AA167" s="210"/>
      <c r="AB167" s="210"/>
      <c r="AC167" s="210"/>
      <c r="AD167" s="210"/>
      <c r="AE167" s="210"/>
      <c r="AF167" s="210"/>
      <c r="AG167" s="210" t="s">
        <v>161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5">
      <c r="A168" s="227"/>
      <c r="B168" s="228"/>
      <c r="C168" s="266" t="s">
        <v>212</v>
      </c>
      <c r="D168" s="233"/>
      <c r="E168" s="234">
        <v>-2.88</v>
      </c>
      <c r="F168" s="231"/>
      <c r="G168" s="231"/>
      <c r="H168" s="231"/>
      <c r="I168" s="231"/>
      <c r="J168" s="231"/>
      <c r="K168" s="231"/>
      <c r="L168" s="231"/>
      <c r="M168" s="231"/>
      <c r="N168" s="230"/>
      <c r="O168" s="230"/>
      <c r="P168" s="230"/>
      <c r="Q168" s="230"/>
      <c r="R168" s="231"/>
      <c r="S168" s="231"/>
      <c r="T168" s="231"/>
      <c r="U168" s="231"/>
      <c r="V168" s="231"/>
      <c r="W168" s="231"/>
      <c r="X168" s="231"/>
      <c r="Y168" s="231"/>
      <c r="Z168" s="210"/>
      <c r="AA168" s="210"/>
      <c r="AB168" s="210"/>
      <c r="AC168" s="210"/>
      <c r="AD168" s="210"/>
      <c r="AE168" s="210"/>
      <c r="AF168" s="210"/>
      <c r="AG168" s="210" t="s">
        <v>161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5">
      <c r="A169" s="227"/>
      <c r="B169" s="228"/>
      <c r="C169" s="266" t="s">
        <v>241</v>
      </c>
      <c r="D169" s="233"/>
      <c r="E169" s="234">
        <v>0.35099999999999998</v>
      </c>
      <c r="F169" s="231"/>
      <c r="G169" s="231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31"/>
      <c r="Z169" s="210"/>
      <c r="AA169" s="210"/>
      <c r="AB169" s="210"/>
      <c r="AC169" s="210"/>
      <c r="AD169" s="210"/>
      <c r="AE169" s="210"/>
      <c r="AF169" s="210"/>
      <c r="AG169" s="210" t="s">
        <v>161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3" x14ac:dyDescent="0.25">
      <c r="A170" s="227"/>
      <c r="B170" s="228"/>
      <c r="C170" s="266" t="s">
        <v>242</v>
      </c>
      <c r="D170" s="233"/>
      <c r="E170" s="234">
        <v>0.18720000000000001</v>
      </c>
      <c r="F170" s="231"/>
      <c r="G170" s="231"/>
      <c r="H170" s="231"/>
      <c r="I170" s="231"/>
      <c r="J170" s="231"/>
      <c r="K170" s="231"/>
      <c r="L170" s="231"/>
      <c r="M170" s="231"/>
      <c r="N170" s="230"/>
      <c r="O170" s="230"/>
      <c r="P170" s="230"/>
      <c r="Q170" s="230"/>
      <c r="R170" s="231"/>
      <c r="S170" s="231"/>
      <c r="T170" s="231"/>
      <c r="U170" s="231"/>
      <c r="V170" s="231"/>
      <c r="W170" s="231"/>
      <c r="X170" s="231"/>
      <c r="Y170" s="231"/>
      <c r="Z170" s="210"/>
      <c r="AA170" s="210"/>
      <c r="AB170" s="210"/>
      <c r="AC170" s="210"/>
      <c r="AD170" s="210"/>
      <c r="AE170" s="210"/>
      <c r="AF170" s="210"/>
      <c r="AG170" s="210" t="s">
        <v>161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5">
      <c r="A171" s="247">
        <v>48</v>
      </c>
      <c r="B171" s="248" t="s">
        <v>323</v>
      </c>
      <c r="C171" s="265" t="s">
        <v>324</v>
      </c>
      <c r="D171" s="249" t="s">
        <v>200</v>
      </c>
      <c r="E171" s="250">
        <v>60.375</v>
      </c>
      <c r="F171" s="251"/>
      <c r="G171" s="252">
        <f>ROUND(E171*F171,2)</f>
        <v>0</v>
      </c>
      <c r="H171" s="251"/>
      <c r="I171" s="252">
        <f>ROUND(E171*H171,2)</f>
        <v>0</v>
      </c>
      <c r="J171" s="251"/>
      <c r="K171" s="252">
        <f>ROUND(E171*J171,2)</f>
        <v>0</v>
      </c>
      <c r="L171" s="252">
        <v>21</v>
      </c>
      <c r="M171" s="252">
        <f>G171*(1+L171/100)</f>
        <v>0</v>
      </c>
      <c r="N171" s="250">
        <v>6.7000000000000002E-4</v>
      </c>
      <c r="O171" s="250">
        <f>ROUND(E171*N171,2)</f>
        <v>0.04</v>
      </c>
      <c r="P171" s="250">
        <v>0.184</v>
      </c>
      <c r="Q171" s="250">
        <f>ROUND(E171*P171,2)</f>
        <v>11.11</v>
      </c>
      <c r="R171" s="252"/>
      <c r="S171" s="252" t="s">
        <v>156</v>
      </c>
      <c r="T171" s="253" t="s">
        <v>156</v>
      </c>
      <c r="U171" s="231">
        <v>0.22700000000000001</v>
      </c>
      <c r="V171" s="231">
        <f>ROUND(E171*U171,2)</f>
        <v>13.71</v>
      </c>
      <c r="W171" s="231"/>
      <c r="X171" s="231" t="s">
        <v>157</v>
      </c>
      <c r="Y171" s="231" t="s">
        <v>158</v>
      </c>
      <c r="Z171" s="210"/>
      <c r="AA171" s="210"/>
      <c r="AB171" s="210"/>
      <c r="AC171" s="210"/>
      <c r="AD171" s="210"/>
      <c r="AE171" s="210"/>
      <c r="AF171" s="210"/>
      <c r="AG171" s="210" t="s">
        <v>159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2" x14ac:dyDescent="0.25">
      <c r="A172" s="227"/>
      <c r="B172" s="228"/>
      <c r="C172" s="266" t="s">
        <v>233</v>
      </c>
      <c r="D172" s="233"/>
      <c r="E172" s="234">
        <v>60.375</v>
      </c>
      <c r="F172" s="231"/>
      <c r="G172" s="231"/>
      <c r="H172" s="231"/>
      <c r="I172" s="231"/>
      <c r="J172" s="231"/>
      <c r="K172" s="231"/>
      <c r="L172" s="231"/>
      <c r="M172" s="231"/>
      <c r="N172" s="230"/>
      <c r="O172" s="230"/>
      <c r="P172" s="230"/>
      <c r="Q172" s="230"/>
      <c r="R172" s="231"/>
      <c r="S172" s="231"/>
      <c r="T172" s="231"/>
      <c r="U172" s="231"/>
      <c r="V172" s="231"/>
      <c r="W172" s="231"/>
      <c r="X172" s="231"/>
      <c r="Y172" s="231"/>
      <c r="Z172" s="210"/>
      <c r="AA172" s="210"/>
      <c r="AB172" s="210"/>
      <c r="AC172" s="210"/>
      <c r="AD172" s="210"/>
      <c r="AE172" s="210"/>
      <c r="AF172" s="210"/>
      <c r="AG172" s="210" t="s">
        <v>161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5">
      <c r="A173" s="247">
        <v>49</v>
      </c>
      <c r="B173" s="248" t="s">
        <v>325</v>
      </c>
      <c r="C173" s="265" t="s">
        <v>326</v>
      </c>
      <c r="D173" s="249" t="s">
        <v>155</v>
      </c>
      <c r="E173" s="250">
        <v>21.9375</v>
      </c>
      <c r="F173" s="251"/>
      <c r="G173" s="252">
        <f>ROUND(E173*F173,2)</f>
        <v>0</v>
      </c>
      <c r="H173" s="251"/>
      <c r="I173" s="252">
        <f>ROUND(E173*H173,2)</f>
        <v>0</v>
      </c>
      <c r="J173" s="251"/>
      <c r="K173" s="252">
        <f>ROUND(E173*J173,2)</f>
        <v>0</v>
      </c>
      <c r="L173" s="252">
        <v>21</v>
      </c>
      <c r="M173" s="252">
        <f>G173*(1+L173/100)</f>
        <v>0</v>
      </c>
      <c r="N173" s="250">
        <v>0</v>
      </c>
      <c r="O173" s="250">
        <f>ROUND(E173*N173,2)</f>
        <v>0</v>
      </c>
      <c r="P173" s="250">
        <v>2.2000000000000002</v>
      </c>
      <c r="Q173" s="250">
        <f>ROUND(E173*P173,2)</f>
        <v>48.26</v>
      </c>
      <c r="R173" s="252"/>
      <c r="S173" s="252" t="s">
        <v>156</v>
      </c>
      <c r="T173" s="253" t="s">
        <v>156</v>
      </c>
      <c r="U173" s="231">
        <v>7.1950000000000003</v>
      </c>
      <c r="V173" s="231">
        <f>ROUND(E173*U173,2)</f>
        <v>157.84</v>
      </c>
      <c r="W173" s="231"/>
      <c r="X173" s="231" t="s">
        <v>157</v>
      </c>
      <c r="Y173" s="231" t="s">
        <v>158</v>
      </c>
      <c r="Z173" s="210"/>
      <c r="AA173" s="210"/>
      <c r="AB173" s="210"/>
      <c r="AC173" s="210"/>
      <c r="AD173" s="210"/>
      <c r="AE173" s="210"/>
      <c r="AF173" s="210"/>
      <c r="AG173" s="210" t="s">
        <v>159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5">
      <c r="A174" s="227"/>
      <c r="B174" s="228"/>
      <c r="C174" s="266" t="s">
        <v>327</v>
      </c>
      <c r="D174" s="233"/>
      <c r="E174" s="234">
        <v>21.9375</v>
      </c>
      <c r="F174" s="231"/>
      <c r="G174" s="231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31"/>
      <c r="Z174" s="210"/>
      <c r="AA174" s="210"/>
      <c r="AB174" s="210"/>
      <c r="AC174" s="210"/>
      <c r="AD174" s="210"/>
      <c r="AE174" s="210"/>
      <c r="AF174" s="210"/>
      <c r="AG174" s="210" t="s">
        <v>161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5">
      <c r="A175" s="247">
        <v>50</v>
      </c>
      <c r="B175" s="248" t="s">
        <v>328</v>
      </c>
      <c r="C175" s="265" t="s">
        <v>329</v>
      </c>
      <c r="D175" s="249" t="s">
        <v>155</v>
      </c>
      <c r="E175" s="250">
        <v>26.8125</v>
      </c>
      <c r="F175" s="251"/>
      <c r="G175" s="252">
        <f>ROUND(E175*F175,2)</f>
        <v>0</v>
      </c>
      <c r="H175" s="251"/>
      <c r="I175" s="252">
        <f>ROUND(E175*H175,2)</f>
        <v>0</v>
      </c>
      <c r="J175" s="251"/>
      <c r="K175" s="252">
        <f>ROUND(E175*J175,2)</f>
        <v>0</v>
      </c>
      <c r="L175" s="252">
        <v>21</v>
      </c>
      <c r="M175" s="252">
        <f>G175*(1+L175/100)</f>
        <v>0</v>
      </c>
      <c r="N175" s="250">
        <v>0</v>
      </c>
      <c r="O175" s="250">
        <f>ROUND(E175*N175,2)</f>
        <v>0</v>
      </c>
      <c r="P175" s="250">
        <v>2.2000000000000002</v>
      </c>
      <c r="Q175" s="250">
        <f>ROUND(E175*P175,2)</f>
        <v>58.99</v>
      </c>
      <c r="R175" s="252"/>
      <c r="S175" s="252" t="s">
        <v>156</v>
      </c>
      <c r="T175" s="253" t="s">
        <v>156</v>
      </c>
      <c r="U175" s="231">
        <v>9.07</v>
      </c>
      <c r="V175" s="231">
        <f>ROUND(E175*U175,2)</f>
        <v>243.19</v>
      </c>
      <c r="W175" s="231"/>
      <c r="X175" s="231" t="s">
        <v>157</v>
      </c>
      <c r="Y175" s="231" t="s">
        <v>158</v>
      </c>
      <c r="Z175" s="210"/>
      <c r="AA175" s="210"/>
      <c r="AB175" s="210"/>
      <c r="AC175" s="210"/>
      <c r="AD175" s="210"/>
      <c r="AE175" s="210"/>
      <c r="AF175" s="210"/>
      <c r="AG175" s="210" t="s">
        <v>159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25">
      <c r="A176" s="227"/>
      <c r="B176" s="228"/>
      <c r="C176" s="266" t="s">
        <v>330</v>
      </c>
      <c r="D176" s="233"/>
      <c r="E176" s="234">
        <v>26.8125</v>
      </c>
      <c r="F176" s="231"/>
      <c r="G176" s="231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31"/>
      <c r="Z176" s="210"/>
      <c r="AA176" s="210"/>
      <c r="AB176" s="210"/>
      <c r="AC176" s="210"/>
      <c r="AD176" s="210"/>
      <c r="AE176" s="210"/>
      <c r="AF176" s="210"/>
      <c r="AG176" s="210" t="s">
        <v>161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5">
      <c r="A177" s="247">
        <v>51</v>
      </c>
      <c r="B177" s="248" t="s">
        <v>331</v>
      </c>
      <c r="C177" s="265" t="s">
        <v>332</v>
      </c>
      <c r="D177" s="249" t="s">
        <v>155</v>
      </c>
      <c r="E177" s="250">
        <v>4.5637499999999998</v>
      </c>
      <c r="F177" s="251"/>
      <c r="G177" s="252">
        <f>ROUND(E177*F177,2)</f>
        <v>0</v>
      </c>
      <c r="H177" s="251"/>
      <c r="I177" s="252">
        <f>ROUND(E177*H177,2)</f>
        <v>0</v>
      </c>
      <c r="J177" s="251"/>
      <c r="K177" s="252">
        <f>ROUND(E177*J177,2)</f>
        <v>0</v>
      </c>
      <c r="L177" s="252">
        <v>21</v>
      </c>
      <c r="M177" s="252">
        <f>G177*(1+L177/100)</f>
        <v>0</v>
      </c>
      <c r="N177" s="250">
        <v>0</v>
      </c>
      <c r="O177" s="250">
        <f>ROUND(E177*N177,2)</f>
        <v>0</v>
      </c>
      <c r="P177" s="250">
        <v>2.2000000000000002</v>
      </c>
      <c r="Q177" s="250">
        <f>ROUND(E177*P177,2)</f>
        <v>10.039999999999999</v>
      </c>
      <c r="R177" s="252"/>
      <c r="S177" s="252" t="s">
        <v>156</v>
      </c>
      <c r="T177" s="253" t="s">
        <v>156</v>
      </c>
      <c r="U177" s="231">
        <v>5.867</v>
      </c>
      <c r="V177" s="231">
        <f>ROUND(E177*U177,2)</f>
        <v>26.78</v>
      </c>
      <c r="W177" s="231"/>
      <c r="X177" s="231" t="s">
        <v>157</v>
      </c>
      <c r="Y177" s="231" t="s">
        <v>158</v>
      </c>
      <c r="Z177" s="210"/>
      <c r="AA177" s="210"/>
      <c r="AB177" s="210"/>
      <c r="AC177" s="210"/>
      <c r="AD177" s="210"/>
      <c r="AE177" s="210"/>
      <c r="AF177" s="210"/>
      <c r="AG177" s="210" t="s">
        <v>159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5">
      <c r="A178" s="227"/>
      <c r="B178" s="228"/>
      <c r="C178" s="266" t="s">
        <v>333</v>
      </c>
      <c r="D178" s="233"/>
      <c r="E178" s="234">
        <v>5.0579999999999998</v>
      </c>
      <c r="F178" s="231"/>
      <c r="G178" s="231"/>
      <c r="H178" s="231"/>
      <c r="I178" s="231"/>
      <c r="J178" s="231"/>
      <c r="K178" s="231"/>
      <c r="L178" s="231"/>
      <c r="M178" s="231"/>
      <c r="N178" s="230"/>
      <c r="O178" s="230"/>
      <c r="P178" s="230"/>
      <c r="Q178" s="230"/>
      <c r="R178" s="231"/>
      <c r="S178" s="231"/>
      <c r="T178" s="231"/>
      <c r="U178" s="231"/>
      <c r="V178" s="231"/>
      <c r="W178" s="231"/>
      <c r="X178" s="231"/>
      <c r="Y178" s="231"/>
      <c r="Z178" s="210"/>
      <c r="AA178" s="210"/>
      <c r="AB178" s="210"/>
      <c r="AC178" s="210"/>
      <c r="AD178" s="210"/>
      <c r="AE178" s="210"/>
      <c r="AF178" s="210"/>
      <c r="AG178" s="210" t="s">
        <v>161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5">
      <c r="A179" s="227"/>
      <c r="B179" s="228"/>
      <c r="C179" s="266" t="s">
        <v>334</v>
      </c>
      <c r="D179" s="233"/>
      <c r="E179" s="234">
        <v>-0.17699999999999999</v>
      </c>
      <c r="F179" s="231"/>
      <c r="G179" s="231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31"/>
      <c r="Z179" s="210"/>
      <c r="AA179" s="210"/>
      <c r="AB179" s="210"/>
      <c r="AC179" s="210"/>
      <c r="AD179" s="210"/>
      <c r="AE179" s="210"/>
      <c r="AF179" s="210"/>
      <c r="AG179" s="210" t="s">
        <v>161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25">
      <c r="A180" s="227"/>
      <c r="B180" s="228"/>
      <c r="C180" s="266" t="s">
        <v>335</v>
      </c>
      <c r="D180" s="233"/>
      <c r="E180" s="234">
        <v>-7.1999999999999995E-2</v>
      </c>
      <c r="F180" s="231"/>
      <c r="G180" s="231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31"/>
      <c r="Z180" s="210"/>
      <c r="AA180" s="210"/>
      <c r="AB180" s="210"/>
      <c r="AC180" s="210"/>
      <c r="AD180" s="210"/>
      <c r="AE180" s="210"/>
      <c r="AF180" s="210"/>
      <c r="AG180" s="210" t="s">
        <v>161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3" x14ac:dyDescent="0.25">
      <c r="A181" s="227"/>
      <c r="B181" s="228"/>
      <c r="C181" s="266" t="s">
        <v>336</v>
      </c>
      <c r="D181" s="233"/>
      <c r="E181" s="234">
        <v>-1.125E-2</v>
      </c>
      <c r="F181" s="231"/>
      <c r="G181" s="231"/>
      <c r="H181" s="231"/>
      <c r="I181" s="231"/>
      <c r="J181" s="231"/>
      <c r="K181" s="231"/>
      <c r="L181" s="231"/>
      <c r="M181" s="231"/>
      <c r="N181" s="230"/>
      <c r="O181" s="230"/>
      <c r="P181" s="230"/>
      <c r="Q181" s="230"/>
      <c r="R181" s="231"/>
      <c r="S181" s="231"/>
      <c r="T181" s="231"/>
      <c r="U181" s="231"/>
      <c r="V181" s="231"/>
      <c r="W181" s="231"/>
      <c r="X181" s="231"/>
      <c r="Y181" s="231"/>
      <c r="Z181" s="210"/>
      <c r="AA181" s="210"/>
      <c r="AB181" s="210"/>
      <c r="AC181" s="210"/>
      <c r="AD181" s="210"/>
      <c r="AE181" s="210"/>
      <c r="AF181" s="210"/>
      <c r="AG181" s="210" t="s">
        <v>161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5">
      <c r="A182" s="227"/>
      <c r="B182" s="228"/>
      <c r="C182" s="266" t="s">
        <v>337</v>
      </c>
      <c r="D182" s="233"/>
      <c r="E182" s="234">
        <v>-0.23400000000000001</v>
      </c>
      <c r="F182" s="231"/>
      <c r="G182" s="231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31"/>
      <c r="Z182" s="210"/>
      <c r="AA182" s="210"/>
      <c r="AB182" s="210"/>
      <c r="AC182" s="210"/>
      <c r="AD182" s="210"/>
      <c r="AE182" s="210"/>
      <c r="AF182" s="210"/>
      <c r="AG182" s="210" t="s">
        <v>161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ht="20.399999999999999" outlineLevel="1" x14ac:dyDescent="0.25">
      <c r="A183" s="247">
        <v>52</v>
      </c>
      <c r="B183" s="248" t="s">
        <v>338</v>
      </c>
      <c r="C183" s="265" t="s">
        <v>339</v>
      </c>
      <c r="D183" s="249" t="s">
        <v>155</v>
      </c>
      <c r="E183" s="250">
        <v>21.9375</v>
      </c>
      <c r="F183" s="251"/>
      <c r="G183" s="252">
        <f>ROUND(E183*F183,2)</f>
        <v>0</v>
      </c>
      <c r="H183" s="251"/>
      <c r="I183" s="252">
        <f>ROUND(E183*H183,2)</f>
        <v>0</v>
      </c>
      <c r="J183" s="251"/>
      <c r="K183" s="252">
        <f>ROUND(E183*J183,2)</f>
        <v>0</v>
      </c>
      <c r="L183" s="252">
        <v>21</v>
      </c>
      <c r="M183" s="252">
        <f>G183*(1+L183/100)</f>
        <v>0</v>
      </c>
      <c r="N183" s="250">
        <v>0</v>
      </c>
      <c r="O183" s="250">
        <f>ROUND(E183*N183,2)</f>
        <v>0</v>
      </c>
      <c r="P183" s="250">
        <v>0</v>
      </c>
      <c r="Q183" s="250">
        <f>ROUND(E183*P183,2)</f>
        <v>0</v>
      </c>
      <c r="R183" s="252"/>
      <c r="S183" s="252" t="s">
        <v>156</v>
      </c>
      <c r="T183" s="253" t="s">
        <v>156</v>
      </c>
      <c r="U183" s="231">
        <v>4.8280000000000003</v>
      </c>
      <c r="V183" s="231">
        <f>ROUND(E183*U183,2)</f>
        <v>105.91</v>
      </c>
      <c r="W183" s="231"/>
      <c r="X183" s="231" t="s">
        <v>157</v>
      </c>
      <c r="Y183" s="231" t="s">
        <v>158</v>
      </c>
      <c r="Z183" s="210"/>
      <c r="AA183" s="210"/>
      <c r="AB183" s="210"/>
      <c r="AC183" s="210"/>
      <c r="AD183" s="210"/>
      <c r="AE183" s="210"/>
      <c r="AF183" s="210"/>
      <c r="AG183" s="210" t="s">
        <v>159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5">
      <c r="A184" s="227"/>
      <c r="B184" s="228"/>
      <c r="C184" s="266" t="s">
        <v>327</v>
      </c>
      <c r="D184" s="233"/>
      <c r="E184" s="234">
        <v>21.9375</v>
      </c>
      <c r="F184" s="231"/>
      <c r="G184" s="231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31"/>
      <c r="Z184" s="210"/>
      <c r="AA184" s="210"/>
      <c r="AB184" s="210"/>
      <c r="AC184" s="210"/>
      <c r="AD184" s="210"/>
      <c r="AE184" s="210"/>
      <c r="AF184" s="210"/>
      <c r="AG184" s="210" t="s">
        <v>161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5">
      <c r="A185" s="247">
        <v>53</v>
      </c>
      <c r="B185" s="248" t="s">
        <v>340</v>
      </c>
      <c r="C185" s="265" t="s">
        <v>341</v>
      </c>
      <c r="D185" s="249" t="s">
        <v>155</v>
      </c>
      <c r="E185" s="250">
        <v>31.376249999999999</v>
      </c>
      <c r="F185" s="251"/>
      <c r="G185" s="252">
        <f>ROUND(E185*F185,2)</f>
        <v>0</v>
      </c>
      <c r="H185" s="251"/>
      <c r="I185" s="252">
        <f>ROUND(E185*H185,2)</f>
        <v>0</v>
      </c>
      <c r="J185" s="251"/>
      <c r="K185" s="252">
        <f>ROUND(E185*J185,2)</f>
        <v>0</v>
      </c>
      <c r="L185" s="252">
        <v>21</v>
      </c>
      <c r="M185" s="252">
        <f>G185*(1+L185/100)</f>
        <v>0</v>
      </c>
      <c r="N185" s="250">
        <v>0</v>
      </c>
      <c r="O185" s="250">
        <f>ROUND(E185*N185,2)</f>
        <v>0</v>
      </c>
      <c r="P185" s="250">
        <v>0</v>
      </c>
      <c r="Q185" s="250">
        <f>ROUND(E185*P185,2)</f>
        <v>0</v>
      </c>
      <c r="R185" s="252"/>
      <c r="S185" s="252" t="s">
        <v>156</v>
      </c>
      <c r="T185" s="253" t="s">
        <v>156</v>
      </c>
      <c r="U185" s="231">
        <v>4.0289999999999999</v>
      </c>
      <c r="V185" s="231">
        <f>ROUND(E185*U185,2)</f>
        <v>126.41</v>
      </c>
      <c r="W185" s="231"/>
      <c r="X185" s="231" t="s">
        <v>157</v>
      </c>
      <c r="Y185" s="231" t="s">
        <v>158</v>
      </c>
      <c r="Z185" s="210"/>
      <c r="AA185" s="210"/>
      <c r="AB185" s="210"/>
      <c r="AC185" s="210"/>
      <c r="AD185" s="210"/>
      <c r="AE185" s="210"/>
      <c r="AF185" s="210"/>
      <c r="AG185" s="210" t="s">
        <v>159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5">
      <c r="A186" s="227"/>
      <c r="B186" s="228"/>
      <c r="C186" s="266" t="s">
        <v>333</v>
      </c>
      <c r="D186" s="233"/>
      <c r="E186" s="234">
        <v>5.0579999999999998</v>
      </c>
      <c r="F186" s="231"/>
      <c r="G186" s="231"/>
      <c r="H186" s="231"/>
      <c r="I186" s="231"/>
      <c r="J186" s="231"/>
      <c r="K186" s="231"/>
      <c r="L186" s="231"/>
      <c r="M186" s="231"/>
      <c r="N186" s="230"/>
      <c r="O186" s="230"/>
      <c r="P186" s="230"/>
      <c r="Q186" s="230"/>
      <c r="R186" s="231"/>
      <c r="S186" s="231"/>
      <c r="T186" s="231"/>
      <c r="U186" s="231"/>
      <c r="V186" s="231"/>
      <c r="W186" s="231"/>
      <c r="X186" s="231"/>
      <c r="Y186" s="231"/>
      <c r="Z186" s="210"/>
      <c r="AA186" s="210"/>
      <c r="AB186" s="210"/>
      <c r="AC186" s="210"/>
      <c r="AD186" s="210"/>
      <c r="AE186" s="210"/>
      <c r="AF186" s="210"/>
      <c r="AG186" s="210" t="s">
        <v>161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5">
      <c r="A187" s="227"/>
      <c r="B187" s="228"/>
      <c r="C187" s="266" t="s">
        <v>334</v>
      </c>
      <c r="D187" s="233"/>
      <c r="E187" s="234">
        <v>-0.17699999999999999</v>
      </c>
      <c r="F187" s="231"/>
      <c r="G187" s="231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31"/>
      <c r="Z187" s="210"/>
      <c r="AA187" s="210"/>
      <c r="AB187" s="210"/>
      <c r="AC187" s="210"/>
      <c r="AD187" s="210"/>
      <c r="AE187" s="210"/>
      <c r="AF187" s="210"/>
      <c r="AG187" s="210" t="s">
        <v>161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5">
      <c r="A188" s="227"/>
      <c r="B188" s="228"/>
      <c r="C188" s="266" t="s">
        <v>335</v>
      </c>
      <c r="D188" s="233"/>
      <c r="E188" s="234">
        <v>-7.1999999999999995E-2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31"/>
      <c r="Z188" s="210"/>
      <c r="AA188" s="210"/>
      <c r="AB188" s="210"/>
      <c r="AC188" s="210"/>
      <c r="AD188" s="210"/>
      <c r="AE188" s="210"/>
      <c r="AF188" s="210"/>
      <c r="AG188" s="210" t="s">
        <v>161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25">
      <c r="A189" s="227"/>
      <c r="B189" s="228"/>
      <c r="C189" s="266" t="s">
        <v>336</v>
      </c>
      <c r="D189" s="233"/>
      <c r="E189" s="234">
        <v>-1.125E-2</v>
      </c>
      <c r="F189" s="231"/>
      <c r="G189" s="231"/>
      <c r="H189" s="231"/>
      <c r="I189" s="231"/>
      <c r="J189" s="231"/>
      <c r="K189" s="231"/>
      <c r="L189" s="231"/>
      <c r="M189" s="231"/>
      <c r="N189" s="230"/>
      <c r="O189" s="230"/>
      <c r="P189" s="230"/>
      <c r="Q189" s="230"/>
      <c r="R189" s="231"/>
      <c r="S189" s="231"/>
      <c r="T189" s="231"/>
      <c r="U189" s="231"/>
      <c r="V189" s="231"/>
      <c r="W189" s="231"/>
      <c r="X189" s="231"/>
      <c r="Y189" s="231"/>
      <c r="Z189" s="210"/>
      <c r="AA189" s="210"/>
      <c r="AB189" s="210"/>
      <c r="AC189" s="210"/>
      <c r="AD189" s="210"/>
      <c r="AE189" s="210"/>
      <c r="AF189" s="210"/>
      <c r="AG189" s="210" t="s">
        <v>161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5">
      <c r="A190" s="227"/>
      <c r="B190" s="228"/>
      <c r="C190" s="266" t="s">
        <v>337</v>
      </c>
      <c r="D190" s="233"/>
      <c r="E190" s="234">
        <v>-0.23400000000000001</v>
      </c>
      <c r="F190" s="231"/>
      <c r="G190" s="231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31"/>
      <c r="Z190" s="210"/>
      <c r="AA190" s="210"/>
      <c r="AB190" s="210"/>
      <c r="AC190" s="210"/>
      <c r="AD190" s="210"/>
      <c r="AE190" s="210"/>
      <c r="AF190" s="210"/>
      <c r="AG190" s="210" t="s">
        <v>161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5">
      <c r="A191" s="227"/>
      <c r="B191" s="228"/>
      <c r="C191" s="266" t="s">
        <v>330</v>
      </c>
      <c r="D191" s="233"/>
      <c r="E191" s="234">
        <v>26.8125</v>
      </c>
      <c r="F191" s="231"/>
      <c r="G191" s="231"/>
      <c r="H191" s="231"/>
      <c r="I191" s="231"/>
      <c r="J191" s="231"/>
      <c r="K191" s="231"/>
      <c r="L191" s="231"/>
      <c r="M191" s="231"/>
      <c r="N191" s="230"/>
      <c r="O191" s="230"/>
      <c r="P191" s="230"/>
      <c r="Q191" s="230"/>
      <c r="R191" s="231"/>
      <c r="S191" s="231"/>
      <c r="T191" s="231"/>
      <c r="U191" s="231"/>
      <c r="V191" s="231"/>
      <c r="W191" s="231"/>
      <c r="X191" s="231"/>
      <c r="Y191" s="231"/>
      <c r="Z191" s="210"/>
      <c r="AA191" s="210"/>
      <c r="AB191" s="210"/>
      <c r="AC191" s="210"/>
      <c r="AD191" s="210"/>
      <c r="AE191" s="210"/>
      <c r="AF191" s="210"/>
      <c r="AG191" s="210" t="s">
        <v>161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5">
      <c r="A192" s="255">
        <v>54</v>
      </c>
      <c r="B192" s="256" t="s">
        <v>342</v>
      </c>
      <c r="C192" s="271" t="s">
        <v>343</v>
      </c>
      <c r="D192" s="257" t="s">
        <v>303</v>
      </c>
      <c r="E192" s="258">
        <v>2</v>
      </c>
      <c r="F192" s="259"/>
      <c r="G192" s="260">
        <f>ROUND(E192*F192,2)</f>
        <v>0</v>
      </c>
      <c r="H192" s="259"/>
      <c r="I192" s="260">
        <f>ROUND(E192*H192,2)</f>
        <v>0</v>
      </c>
      <c r="J192" s="259"/>
      <c r="K192" s="260">
        <f>ROUND(E192*J192,2)</f>
        <v>0</v>
      </c>
      <c r="L192" s="260">
        <v>21</v>
      </c>
      <c r="M192" s="260">
        <f>G192*(1+L192/100)</f>
        <v>0</v>
      </c>
      <c r="N192" s="258">
        <v>0</v>
      </c>
      <c r="O192" s="258">
        <f>ROUND(E192*N192,2)</f>
        <v>0</v>
      </c>
      <c r="P192" s="258">
        <v>4.4999999999999998E-2</v>
      </c>
      <c r="Q192" s="258">
        <f>ROUND(E192*P192,2)</f>
        <v>0.09</v>
      </c>
      <c r="R192" s="260"/>
      <c r="S192" s="260" t="s">
        <v>156</v>
      </c>
      <c r="T192" s="261" t="s">
        <v>156</v>
      </c>
      <c r="U192" s="231">
        <v>0.26</v>
      </c>
      <c r="V192" s="231">
        <f>ROUND(E192*U192,2)</f>
        <v>0.52</v>
      </c>
      <c r="W192" s="231"/>
      <c r="X192" s="231" t="s">
        <v>157</v>
      </c>
      <c r="Y192" s="231" t="s">
        <v>158</v>
      </c>
      <c r="Z192" s="210"/>
      <c r="AA192" s="210"/>
      <c r="AB192" s="210"/>
      <c r="AC192" s="210"/>
      <c r="AD192" s="210"/>
      <c r="AE192" s="210"/>
      <c r="AF192" s="210"/>
      <c r="AG192" s="210" t="s">
        <v>159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x14ac:dyDescent="0.25">
      <c r="A193" s="240" t="s">
        <v>151</v>
      </c>
      <c r="B193" s="241" t="s">
        <v>107</v>
      </c>
      <c r="C193" s="264" t="s">
        <v>108</v>
      </c>
      <c r="D193" s="242"/>
      <c r="E193" s="243"/>
      <c r="F193" s="244"/>
      <c r="G193" s="244">
        <f>SUMIF(AG194:AG201,"&lt;&gt;NOR",G194:G201)</f>
        <v>0</v>
      </c>
      <c r="H193" s="244"/>
      <c r="I193" s="244">
        <f>SUM(I194:I201)</f>
        <v>0</v>
      </c>
      <c r="J193" s="244"/>
      <c r="K193" s="244">
        <f>SUM(K194:K201)</f>
        <v>0</v>
      </c>
      <c r="L193" s="244"/>
      <c r="M193" s="244">
        <f>SUM(M194:M201)</f>
        <v>0</v>
      </c>
      <c r="N193" s="243"/>
      <c r="O193" s="243">
        <f>SUM(O194:O201)</f>
        <v>0</v>
      </c>
      <c r="P193" s="243"/>
      <c r="Q193" s="243">
        <f>SUM(Q194:Q201)</f>
        <v>0</v>
      </c>
      <c r="R193" s="244"/>
      <c r="S193" s="244"/>
      <c r="T193" s="245"/>
      <c r="U193" s="239"/>
      <c r="V193" s="239">
        <f>SUM(V194:V201)</f>
        <v>0</v>
      </c>
      <c r="W193" s="239"/>
      <c r="X193" s="239"/>
      <c r="Y193" s="239"/>
      <c r="AG193" t="s">
        <v>152</v>
      </c>
    </row>
    <row r="194" spans="1:60" outlineLevel="1" x14ac:dyDescent="0.25">
      <c r="A194" s="247">
        <v>55</v>
      </c>
      <c r="B194" s="248" t="s">
        <v>344</v>
      </c>
      <c r="C194" s="265" t="s">
        <v>345</v>
      </c>
      <c r="D194" s="249" t="s">
        <v>179</v>
      </c>
      <c r="E194" s="250">
        <v>209.09655000000001</v>
      </c>
      <c r="F194" s="251"/>
      <c r="G194" s="252">
        <f>ROUND(E194*F194,2)</f>
        <v>0</v>
      </c>
      <c r="H194" s="251"/>
      <c r="I194" s="252">
        <f>ROUND(E194*H194,2)</f>
        <v>0</v>
      </c>
      <c r="J194" s="251"/>
      <c r="K194" s="252">
        <f>ROUND(E194*J194,2)</f>
        <v>0</v>
      </c>
      <c r="L194" s="252">
        <v>21</v>
      </c>
      <c r="M194" s="252">
        <f>G194*(1+L194/100)</f>
        <v>0</v>
      </c>
      <c r="N194" s="250">
        <v>0</v>
      </c>
      <c r="O194" s="250">
        <f>ROUND(E194*N194,2)</f>
        <v>0</v>
      </c>
      <c r="P194" s="250">
        <v>0</v>
      </c>
      <c r="Q194" s="250">
        <f>ROUND(E194*P194,2)</f>
        <v>0</v>
      </c>
      <c r="R194" s="252"/>
      <c r="S194" s="252" t="s">
        <v>156</v>
      </c>
      <c r="T194" s="253" t="s">
        <v>156</v>
      </c>
      <c r="U194" s="231">
        <v>0</v>
      </c>
      <c r="V194" s="231">
        <f>ROUND(E194*U194,2)</f>
        <v>0</v>
      </c>
      <c r="W194" s="231"/>
      <c r="X194" s="231" t="s">
        <v>157</v>
      </c>
      <c r="Y194" s="231" t="s">
        <v>158</v>
      </c>
      <c r="Z194" s="210"/>
      <c r="AA194" s="210"/>
      <c r="AB194" s="210"/>
      <c r="AC194" s="210"/>
      <c r="AD194" s="210"/>
      <c r="AE194" s="210"/>
      <c r="AF194" s="210"/>
      <c r="AG194" s="210" t="s">
        <v>159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5">
      <c r="A195" s="227"/>
      <c r="B195" s="228"/>
      <c r="C195" s="267" t="s">
        <v>183</v>
      </c>
      <c r="D195" s="235"/>
      <c r="E195" s="236"/>
      <c r="F195" s="231"/>
      <c r="G195" s="231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31"/>
      <c r="Z195" s="210"/>
      <c r="AA195" s="210"/>
      <c r="AB195" s="210"/>
      <c r="AC195" s="210"/>
      <c r="AD195" s="210"/>
      <c r="AE195" s="210"/>
      <c r="AF195" s="210"/>
      <c r="AG195" s="210" t="s">
        <v>161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5">
      <c r="A196" s="227"/>
      <c r="B196" s="228"/>
      <c r="C196" s="268" t="s">
        <v>185</v>
      </c>
      <c r="D196" s="235"/>
      <c r="E196" s="236">
        <v>68.2</v>
      </c>
      <c r="F196" s="231"/>
      <c r="G196" s="231"/>
      <c r="H196" s="231"/>
      <c r="I196" s="231"/>
      <c r="J196" s="231"/>
      <c r="K196" s="231"/>
      <c r="L196" s="231"/>
      <c r="M196" s="231"/>
      <c r="N196" s="230"/>
      <c r="O196" s="230"/>
      <c r="P196" s="230"/>
      <c r="Q196" s="230"/>
      <c r="R196" s="231"/>
      <c r="S196" s="231"/>
      <c r="T196" s="231"/>
      <c r="U196" s="231"/>
      <c r="V196" s="231"/>
      <c r="W196" s="231"/>
      <c r="X196" s="231"/>
      <c r="Y196" s="231"/>
      <c r="Z196" s="210"/>
      <c r="AA196" s="210"/>
      <c r="AB196" s="210"/>
      <c r="AC196" s="210"/>
      <c r="AD196" s="210"/>
      <c r="AE196" s="210"/>
      <c r="AF196" s="210"/>
      <c r="AG196" s="210" t="s">
        <v>161</v>
      </c>
      <c r="AH196" s="210">
        <v>2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5">
      <c r="A197" s="227"/>
      <c r="B197" s="228"/>
      <c r="C197" s="268" t="s">
        <v>186</v>
      </c>
      <c r="D197" s="235"/>
      <c r="E197" s="236">
        <v>9.6</v>
      </c>
      <c r="F197" s="231"/>
      <c r="G197" s="231"/>
      <c r="H197" s="231"/>
      <c r="I197" s="231"/>
      <c r="J197" s="231"/>
      <c r="K197" s="231"/>
      <c r="L197" s="231"/>
      <c r="M197" s="231"/>
      <c r="N197" s="230"/>
      <c r="O197" s="230"/>
      <c r="P197" s="230"/>
      <c r="Q197" s="230"/>
      <c r="R197" s="231"/>
      <c r="S197" s="231"/>
      <c r="T197" s="231"/>
      <c r="U197" s="231"/>
      <c r="V197" s="231"/>
      <c r="W197" s="231"/>
      <c r="X197" s="231"/>
      <c r="Y197" s="231"/>
      <c r="Z197" s="210"/>
      <c r="AA197" s="210"/>
      <c r="AB197" s="210"/>
      <c r="AC197" s="210"/>
      <c r="AD197" s="210"/>
      <c r="AE197" s="210"/>
      <c r="AF197" s="210"/>
      <c r="AG197" s="210" t="s">
        <v>161</v>
      </c>
      <c r="AH197" s="210">
        <v>2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5">
      <c r="A198" s="227"/>
      <c r="B198" s="228"/>
      <c r="C198" s="268" t="s">
        <v>346</v>
      </c>
      <c r="D198" s="235"/>
      <c r="E198" s="236">
        <v>38.364750000000001</v>
      </c>
      <c r="F198" s="231"/>
      <c r="G198" s="231"/>
      <c r="H198" s="231"/>
      <c r="I198" s="231"/>
      <c r="J198" s="231"/>
      <c r="K198" s="231"/>
      <c r="L198" s="231"/>
      <c r="M198" s="231"/>
      <c r="N198" s="230"/>
      <c r="O198" s="230"/>
      <c r="P198" s="230"/>
      <c r="Q198" s="230"/>
      <c r="R198" s="231"/>
      <c r="S198" s="231"/>
      <c r="T198" s="231"/>
      <c r="U198" s="231"/>
      <c r="V198" s="231"/>
      <c r="W198" s="231"/>
      <c r="X198" s="231"/>
      <c r="Y198" s="231"/>
      <c r="Z198" s="210"/>
      <c r="AA198" s="210"/>
      <c r="AB198" s="210"/>
      <c r="AC198" s="210"/>
      <c r="AD198" s="210"/>
      <c r="AE198" s="210"/>
      <c r="AF198" s="210"/>
      <c r="AG198" s="210" t="s">
        <v>161</v>
      </c>
      <c r="AH198" s="210">
        <v>2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5">
      <c r="A199" s="227"/>
      <c r="B199" s="228"/>
      <c r="C199" s="269" t="s">
        <v>187</v>
      </c>
      <c r="D199" s="237"/>
      <c r="E199" s="238">
        <v>116.16475</v>
      </c>
      <c r="F199" s="231"/>
      <c r="G199" s="231"/>
      <c r="H199" s="231"/>
      <c r="I199" s="231"/>
      <c r="J199" s="231"/>
      <c r="K199" s="231"/>
      <c r="L199" s="231"/>
      <c r="M199" s="231"/>
      <c r="N199" s="230"/>
      <c r="O199" s="230"/>
      <c r="P199" s="230"/>
      <c r="Q199" s="230"/>
      <c r="R199" s="231"/>
      <c r="S199" s="231"/>
      <c r="T199" s="231"/>
      <c r="U199" s="231"/>
      <c r="V199" s="231"/>
      <c r="W199" s="231"/>
      <c r="X199" s="231"/>
      <c r="Y199" s="231"/>
      <c r="Z199" s="210"/>
      <c r="AA199" s="210"/>
      <c r="AB199" s="210"/>
      <c r="AC199" s="210"/>
      <c r="AD199" s="210"/>
      <c r="AE199" s="210"/>
      <c r="AF199" s="210"/>
      <c r="AG199" s="210" t="s">
        <v>161</v>
      </c>
      <c r="AH199" s="210">
        <v>3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5">
      <c r="A200" s="227"/>
      <c r="B200" s="228"/>
      <c r="C200" s="267" t="s">
        <v>188</v>
      </c>
      <c r="D200" s="235"/>
      <c r="E200" s="236"/>
      <c r="F200" s="231"/>
      <c r="G200" s="231"/>
      <c r="H200" s="231"/>
      <c r="I200" s="231"/>
      <c r="J200" s="231"/>
      <c r="K200" s="231"/>
      <c r="L200" s="231"/>
      <c r="M200" s="231"/>
      <c r="N200" s="230"/>
      <c r="O200" s="230"/>
      <c r="P200" s="230"/>
      <c r="Q200" s="230"/>
      <c r="R200" s="231"/>
      <c r="S200" s="231"/>
      <c r="T200" s="231"/>
      <c r="U200" s="231"/>
      <c r="V200" s="231"/>
      <c r="W200" s="231"/>
      <c r="X200" s="231"/>
      <c r="Y200" s="231"/>
      <c r="Z200" s="210"/>
      <c r="AA200" s="210"/>
      <c r="AB200" s="210"/>
      <c r="AC200" s="210"/>
      <c r="AD200" s="210"/>
      <c r="AE200" s="210"/>
      <c r="AF200" s="210"/>
      <c r="AG200" s="210" t="s">
        <v>161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5">
      <c r="A201" s="227"/>
      <c r="B201" s="228"/>
      <c r="C201" s="266" t="s">
        <v>347</v>
      </c>
      <c r="D201" s="233"/>
      <c r="E201" s="234">
        <v>209.09655000000001</v>
      </c>
      <c r="F201" s="231"/>
      <c r="G201" s="231"/>
      <c r="H201" s="231"/>
      <c r="I201" s="231"/>
      <c r="J201" s="231"/>
      <c r="K201" s="231"/>
      <c r="L201" s="231"/>
      <c r="M201" s="231"/>
      <c r="N201" s="230"/>
      <c r="O201" s="230"/>
      <c r="P201" s="230"/>
      <c r="Q201" s="230"/>
      <c r="R201" s="231"/>
      <c r="S201" s="231"/>
      <c r="T201" s="231"/>
      <c r="U201" s="231"/>
      <c r="V201" s="231"/>
      <c r="W201" s="231"/>
      <c r="X201" s="231"/>
      <c r="Y201" s="231"/>
      <c r="Z201" s="210"/>
      <c r="AA201" s="210"/>
      <c r="AB201" s="210"/>
      <c r="AC201" s="210"/>
      <c r="AD201" s="210"/>
      <c r="AE201" s="210"/>
      <c r="AF201" s="210"/>
      <c r="AG201" s="210" t="s">
        <v>161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x14ac:dyDescent="0.25">
      <c r="A202" s="240" t="s">
        <v>151</v>
      </c>
      <c r="B202" s="241" t="s">
        <v>109</v>
      </c>
      <c r="C202" s="264" t="s">
        <v>110</v>
      </c>
      <c r="D202" s="242"/>
      <c r="E202" s="243"/>
      <c r="F202" s="244"/>
      <c r="G202" s="244">
        <f>SUMIF(AG203:AG203,"&lt;&gt;NOR",G203:G203)</f>
        <v>0</v>
      </c>
      <c r="H202" s="244"/>
      <c r="I202" s="244">
        <f>SUM(I203:I203)</f>
        <v>0</v>
      </c>
      <c r="J202" s="244"/>
      <c r="K202" s="244">
        <f>SUM(K203:K203)</f>
        <v>0</v>
      </c>
      <c r="L202" s="244"/>
      <c r="M202" s="244">
        <f>SUM(M203:M203)</f>
        <v>0</v>
      </c>
      <c r="N202" s="243"/>
      <c r="O202" s="243">
        <f>SUM(O203:O203)</f>
        <v>0</v>
      </c>
      <c r="P202" s="243"/>
      <c r="Q202" s="243">
        <f>SUM(Q203:Q203)</f>
        <v>0</v>
      </c>
      <c r="R202" s="244"/>
      <c r="S202" s="244"/>
      <c r="T202" s="245"/>
      <c r="U202" s="239"/>
      <c r="V202" s="239">
        <f>SUM(V203:V203)</f>
        <v>435.71</v>
      </c>
      <c r="W202" s="239"/>
      <c r="X202" s="239"/>
      <c r="Y202" s="239"/>
      <c r="AG202" t="s">
        <v>152</v>
      </c>
    </row>
    <row r="203" spans="1:60" outlineLevel="1" x14ac:dyDescent="0.25">
      <c r="A203" s="255">
        <v>56</v>
      </c>
      <c r="B203" s="256" t="s">
        <v>348</v>
      </c>
      <c r="C203" s="271" t="s">
        <v>349</v>
      </c>
      <c r="D203" s="257" t="s">
        <v>179</v>
      </c>
      <c r="E203" s="258">
        <v>511.39976999999999</v>
      </c>
      <c r="F203" s="259"/>
      <c r="G203" s="260">
        <f>ROUND(E203*F203,2)</f>
        <v>0</v>
      </c>
      <c r="H203" s="259"/>
      <c r="I203" s="260">
        <f>ROUND(E203*H203,2)</f>
        <v>0</v>
      </c>
      <c r="J203" s="259"/>
      <c r="K203" s="260">
        <f>ROUND(E203*J203,2)</f>
        <v>0</v>
      </c>
      <c r="L203" s="260">
        <v>21</v>
      </c>
      <c r="M203" s="260">
        <f>G203*(1+L203/100)</f>
        <v>0</v>
      </c>
      <c r="N203" s="258">
        <v>0</v>
      </c>
      <c r="O203" s="258">
        <f>ROUND(E203*N203,2)</f>
        <v>0</v>
      </c>
      <c r="P203" s="258">
        <v>0</v>
      </c>
      <c r="Q203" s="258">
        <f>ROUND(E203*P203,2)</f>
        <v>0</v>
      </c>
      <c r="R203" s="260"/>
      <c r="S203" s="260" t="s">
        <v>156</v>
      </c>
      <c r="T203" s="261" t="s">
        <v>156</v>
      </c>
      <c r="U203" s="231">
        <v>0.85199999999999998</v>
      </c>
      <c r="V203" s="231">
        <f>ROUND(E203*U203,2)</f>
        <v>435.71</v>
      </c>
      <c r="W203" s="231"/>
      <c r="X203" s="231" t="s">
        <v>350</v>
      </c>
      <c r="Y203" s="231" t="s">
        <v>158</v>
      </c>
      <c r="Z203" s="210"/>
      <c r="AA203" s="210"/>
      <c r="AB203" s="210"/>
      <c r="AC203" s="210"/>
      <c r="AD203" s="210"/>
      <c r="AE203" s="210"/>
      <c r="AF203" s="210"/>
      <c r="AG203" s="210" t="s">
        <v>351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x14ac:dyDescent="0.25">
      <c r="A204" s="240" t="s">
        <v>151</v>
      </c>
      <c r="B204" s="241" t="s">
        <v>111</v>
      </c>
      <c r="C204" s="264" t="s">
        <v>112</v>
      </c>
      <c r="D204" s="242"/>
      <c r="E204" s="243"/>
      <c r="F204" s="244"/>
      <c r="G204" s="244">
        <f>SUMIF(AG205:AG226,"&lt;&gt;NOR",G205:G226)</f>
        <v>0</v>
      </c>
      <c r="H204" s="244"/>
      <c r="I204" s="244">
        <f>SUM(I205:I226)</f>
        <v>0</v>
      </c>
      <c r="J204" s="244"/>
      <c r="K204" s="244">
        <f>SUM(K205:K226)</f>
        <v>0</v>
      </c>
      <c r="L204" s="244"/>
      <c r="M204" s="244">
        <f>SUM(M205:M226)</f>
        <v>0</v>
      </c>
      <c r="N204" s="243"/>
      <c r="O204" s="243">
        <f>SUM(O205:O226)</f>
        <v>2.1</v>
      </c>
      <c r="P204" s="243"/>
      <c r="Q204" s="243">
        <f>SUM(Q205:Q226)</f>
        <v>1.57</v>
      </c>
      <c r="R204" s="244"/>
      <c r="S204" s="244"/>
      <c r="T204" s="245"/>
      <c r="U204" s="239"/>
      <c r="V204" s="239">
        <f>SUM(V205:V226)</f>
        <v>138.68</v>
      </c>
      <c r="W204" s="239"/>
      <c r="X204" s="239"/>
      <c r="Y204" s="239"/>
      <c r="AG204" t="s">
        <v>152</v>
      </c>
    </row>
    <row r="205" spans="1:60" ht="30.6" outlineLevel="1" x14ac:dyDescent="0.25">
      <c r="A205" s="247">
        <v>57</v>
      </c>
      <c r="B205" s="248" t="s">
        <v>352</v>
      </c>
      <c r="C205" s="265" t="s">
        <v>353</v>
      </c>
      <c r="D205" s="249" t="s">
        <v>200</v>
      </c>
      <c r="E205" s="250">
        <v>255.76499999999999</v>
      </c>
      <c r="F205" s="251"/>
      <c r="G205" s="252">
        <f>ROUND(E205*F205,2)</f>
        <v>0</v>
      </c>
      <c r="H205" s="251"/>
      <c r="I205" s="252">
        <f>ROUND(E205*H205,2)</f>
        <v>0</v>
      </c>
      <c r="J205" s="251"/>
      <c r="K205" s="252">
        <f>ROUND(E205*J205,2)</f>
        <v>0</v>
      </c>
      <c r="L205" s="252">
        <v>21</v>
      </c>
      <c r="M205" s="252">
        <f>G205*(1+L205/100)</f>
        <v>0</v>
      </c>
      <c r="N205" s="250">
        <v>4.4000000000000002E-4</v>
      </c>
      <c r="O205" s="250">
        <f>ROUND(E205*N205,2)</f>
        <v>0.11</v>
      </c>
      <c r="P205" s="250">
        <v>0</v>
      </c>
      <c r="Q205" s="250">
        <f>ROUND(E205*P205,2)</f>
        <v>0</v>
      </c>
      <c r="R205" s="252"/>
      <c r="S205" s="252" t="s">
        <v>156</v>
      </c>
      <c r="T205" s="253" t="s">
        <v>156</v>
      </c>
      <c r="U205" s="231">
        <v>3.5999999999999997E-2</v>
      </c>
      <c r="V205" s="231">
        <f>ROUND(E205*U205,2)</f>
        <v>9.2100000000000009</v>
      </c>
      <c r="W205" s="231"/>
      <c r="X205" s="231" t="s">
        <v>157</v>
      </c>
      <c r="Y205" s="231" t="s">
        <v>158</v>
      </c>
      <c r="Z205" s="210"/>
      <c r="AA205" s="210"/>
      <c r="AB205" s="210"/>
      <c r="AC205" s="210"/>
      <c r="AD205" s="210"/>
      <c r="AE205" s="210"/>
      <c r="AF205" s="210"/>
      <c r="AG205" s="210" t="s">
        <v>159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5">
      <c r="A206" s="227"/>
      <c r="B206" s="228"/>
      <c r="C206" s="270" t="s">
        <v>354</v>
      </c>
      <c r="D206" s="254"/>
      <c r="E206" s="254"/>
      <c r="F206" s="254"/>
      <c r="G206" s="254"/>
      <c r="H206" s="231"/>
      <c r="I206" s="231"/>
      <c r="J206" s="231"/>
      <c r="K206" s="231"/>
      <c r="L206" s="231"/>
      <c r="M206" s="231"/>
      <c r="N206" s="230"/>
      <c r="O206" s="230"/>
      <c r="P206" s="230"/>
      <c r="Q206" s="230"/>
      <c r="R206" s="231"/>
      <c r="S206" s="231"/>
      <c r="T206" s="231"/>
      <c r="U206" s="231"/>
      <c r="V206" s="231"/>
      <c r="W206" s="231"/>
      <c r="X206" s="231"/>
      <c r="Y206" s="231"/>
      <c r="Z206" s="210"/>
      <c r="AA206" s="210"/>
      <c r="AB206" s="210"/>
      <c r="AC206" s="210"/>
      <c r="AD206" s="210"/>
      <c r="AE206" s="210"/>
      <c r="AF206" s="210"/>
      <c r="AG206" s="210" t="s">
        <v>206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2" x14ac:dyDescent="0.25">
      <c r="A207" s="227"/>
      <c r="B207" s="228"/>
      <c r="C207" s="266" t="s">
        <v>355</v>
      </c>
      <c r="D207" s="233"/>
      <c r="E207" s="234">
        <v>255.76499999999999</v>
      </c>
      <c r="F207" s="231"/>
      <c r="G207" s="231"/>
      <c r="H207" s="231"/>
      <c r="I207" s="231"/>
      <c r="J207" s="231"/>
      <c r="K207" s="231"/>
      <c r="L207" s="231"/>
      <c r="M207" s="231"/>
      <c r="N207" s="230"/>
      <c r="O207" s="230"/>
      <c r="P207" s="230"/>
      <c r="Q207" s="230"/>
      <c r="R207" s="231"/>
      <c r="S207" s="231"/>
      <c r="T207" s="231"/>
      <c r="U207" s="231"/>
      <c r="V207" s="231"/>
      <c r="W207" s="231"/>
      <c r="X207" s="231"/>
      <c r="Y207" s="231"/>
      <c r="Z207" s="210"/>
      <c r="AA207" s="210"/>
      <c r="AB207" s="210"/>
      <c r="AC207" s="210"/>
      <c r="AD207" s="210"/>
      <c r="AE207" s="210"/>
      <c r="AF207" s="210"/>
      <c r="AG207" s="210" t="s">
        <v>161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ht="30.6" outlineLevel="1" x14ac:dyDescent="0.25">
      <c r="A208" s="247">
        <v>58</v>
      </c>
      <c r="B208" s="248" t="s">
        <v>356</v>
      </c>
      <c r="C208" s="265" t="s">
        <v>357</v>
      </c>
      <c r="D208" s="249" t="s">
        <v>200</v>
      </c>
      <c r="E208" s="250">
        <v>60.375</v>
      </c>
      <c r="F208" s="251"/>
      <c r="G208" s="252">
        <f>ROUND(E208*F208,2)</f>
        <v>0</v>
      </c>
      <c r="H208" s="251"/>
      <c r="I208" s="252">
        <f>ROUND(E208*H208,2)</f>
        <v>0</v>
      </c>
      <c r="J208" s="251"/>
      <c r="K208" s="252">
        <f>ROUND(E208*J208,2)</f>
        <v>0</v>
      </c>
      <c r="L208" s="252">
        <v>21</v>
      </c>
      <c r="M208" s="252">
        <f>G208*(1+L208/100)</f>
        <v>0</v>
      </c>
      <c r="N208" s="250">
        <v>6.3000000000000003E-4</v>
      </c>
      <c r="O208" s="250">
        <f>ROUND(E208*N208,2)</f>
        <v>0.04</v>
      </c>
      <c r="P208" s="250">
        <v>0</v>
      </c>
      <c r="Q208" s="250">
        <f>ROUND(E208*P208,2)</f>
        <v>0</v>
      </c>
      <c r="R208" s="252"/>
      <c r="S208" s="252" t="s">
        <v>156</v>
      </c>
      <c r="T208" s="253" t="s">
        <v>156</v>
      </c>
      <c r="U208" s="231">
        <v>6.4000000000000001E-2</v>
      </c>
      <c r="V208" s="231">
        <f>ROUND(E208*U208,2)</f>
        <v>3.86</v>
      </c>
      <c r="W208" s="231"/>
      <c r="X208" s="231" t="s">
        <v>157</v>
      </c>
      <c r="Y208" s="231" t="s">
        <v>158</v>
      </c>
      <c r="Z208" s="210"/>
      <c r="AA208" s="210"/>
      <c r="AB208" s="210"/>
      <c r="AC208" s="210"/>
      <c r="AD208" s="210"/>
      <c r="AE208" s="210"/>
      <c r="AF208" s="210"/>
      <c r="AG208" s="210" t="s">
        <v>159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2" x14ac:dyDescent="0.25">
      <c r="A209" s="227"/>
      <c r="B209" s="228"/>
      <c r="C209" s="266" t="s">
        <v>233</v>
      </c>
      <c r="D209" s="233"/>
      <c r="E209" s="234">
        <v>60.375</v>
      </c>
      <c r="F209" s="231"/>
      <c r="G209" s="231"/>
      <c r="H209" s="231"/>
      <c r="I209" s="231"/>
      <c r="J209" s="231"/>
      <c r="K209" s="231"/>
      <c r="L209" s="231"/>
      <c r="M209" s="231"/>
      <c r="N209" s="230"/>
      <c r="O209" s="230"/>
      <c r="P209" s="230"/>
      <c r="Q209" s="230"/>
      <c r="R209" s="231"/>
      <c r="S209" s="231"/>
      <c r="T209" s="231"/>
      <c r="U209" s="231"/>
      <c r="V209" s="231"/>
      <c r="W209" s="231"/>
      <c r="X209" s="231"/>
      <c r="Y209" s="231"/>
      <c r="Z209" s="210"/>
      <c r="AA209" s="210"/>
      <c r="AB209" s="210"/>
      <c r="AC209" s="210"/>
      <c r="AD209" s="210"/>
      <c r="AE209" s="210"/>
      <c r="AF209" s="210"/>
      <c r="AG209" s="210" t="s">
        <v>161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ht="20.399999999999999" outlineLevel="1" x14ac:dyDescent="0.25">
      <c r="A210" s="247">
        <v>59</v>
      </c>
      <c r="B210" s="248" t="s">
        <v>358</v>
      </c>
      <c r="C210" s="265" t="s">
        <v>359</v>
      </c>
      <c r="D210" s="249" t="s">
        <v>200</v>
      </c>
      <c r="E210" s="250">
        <v>255.76499999999999</v>
      </c>
      <c r="F210" s="251"/>
      <c r="G210" s="252">
        <f>ROUND(E210*F210,2)</f>
        <v>0</v>
      </c>
      <c r="H210" s="251"/>
      <c r="I210" s="252">
        <f>ROUND(E210*H210,2)</f>
        <v>0</v>
      </c>
      <c r="J210" s="251"/>
      <c r="K210" s="252">
        <f>ROUND(E210*J210,2)</f>
        <v>0</v>
      </c>
      <c r="L210" s="252">
        <v>21</v>
      </c>
      <c r="M210" s="252">
        <f>G210*(1+L210/100)</f>
        <v>0</v>
      </c>
      <c r="N210" s="250">
        <v>4.0999999999999999E-4</v>
      </c>
      <c r="O210" s="250">
        <f>ROUND(E210*N210,2)</f>
        <v>0.1</v>
      </c>
      <c r="P210" s="250">
        <v>0</v>
      </c>
      <c r="Q210" s="250">
        <f>ROUND(E210*P210,2)</f>
        <v>0</v>
      </c>
      <c r="R210" s="252"/>
      <c r="S210" s="252" t="s">
        <v>156</v>
      </c>
      <c r="T210" s="253" t="s">
        <v>156</v>
      </c>
      <c r="U210" s="231">
        <v>0.22991</v>
      </c>
      <c r="V210" s="231">
        <f>ROUND(E210*U210,2)</f>
        <v>58.8</v>
      </c>
      <c r="W210" s="231"/>
      <c r="X210" s="231" t="s">
        <v>157</v>
      </c>
      <c r="Y210" s="231" t="s">
        <v>158</v>
      </c>
      <c r="Z210" s="210"/>
      <c r="AA210" s="210"/>
      <c r="AB210" s="210"/>
      <c r="AC210" s="210"/>
      <c r="AD210" s="210"/>
      <c r="AE210" s="210"/>
      <c r="AF210" s="210"/>
      <c r="AG210" s="210" t="s">
        <v>159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2" x14ac:dyDescent="0.25">
      <c r="A211" s="227"/>
      <c r="B211" s="228"/>
      <c r="C211" s="266" t="s">
        <v>355</v>
      </c>
      <c r="D211" s="233"/>
      <c r="E211" s="234">
        <v>255.76499999999999</v>
      </c>
      <c r="F211" s="231"/>
      <c r="G211" s="23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31"/>
      <c r="Z211" s="210"/>
      <c r="AA211" s="210"/>
      <c r="AB211" s="210"/>
      <c r="AC211" s="210"/>
      <c r="AD211" s="210"/>
      <c r="AE211" s="210"/>
      <c r="AF211" s="210"/>
      <c r="AG211" s="210" t="s">
        <v>161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ht="20.399999999999999" outlineLevel="1" x14ac:dyDescent="0.25">
      <c r="A212" s="247">
        <v>60</v>
      </c>
      <c r="B212" s="248" t="s">
        <v>360</v>
      </c>
      <c r="C212" s="265" t="s">
        <v>361</v>
      </c>
      <c r="D212" s="249" t="s">
        <v>200</v>
      </c>
      <c r="E212" s="250">
        <v>60.375</v>
      </c>
      <c r="F212" s="251"/>
      <c r="G212" s="252">
        <f>ROUND(E212*F212,2)</f>
        <v>0</v>
      </c>
      <c r="H212" s="251"/>
      <c r="I212" s="252">
        <f>ROUND(E212*H212,2)</f>
        <v>0</v>
      </c>
      <c r="J212" s="251"/>
      <c r="K212" s="252">
        <f>ROUND(E212*J212,2)</f>
        <v>0</v>
      </c>
      <c r="L212" s="252">
        <v>21</v>
      </c>
      <c r="M212" s="252">
        <f>G212*(1+L212/100)</f>
        <v>0</v>
      </c>
      <c r="N212" s="250">
        <v>5.8E-4</v>
      </c>
      <c r="O212" s="250">
        <f>ROUND(E212*N212,2)</f>
        <v>0.04</v>
      </c>
      <c r="P212" s="250">
        <v>0</v>
      </c>
      <c r="Q212" s="250">
        <f>ROUND(E212*P212,2)</f>
        <v>0</v>
      </c>
      <c r="R212" s="252"/>
      <c r="S212" s="252" t="s">
        <v>156</v>
      </c>
      <c r="T212" s="253" t="s">
        <v>156</v>
      </c>
      <c r="U212" s="231">
        <v>0.26600000000000001</v>
      </c>
      <c r="V212" s="231">
        <f>ROUND(E212*U212,2)</f>
        <v>16.059999999999999</v>
      </c>
      <c r="W212" s="231"/>
      <c r="X212" s="231" t="s">
        <v>157</v>
      </c>
      <c r="Y212" s="231" t="s">
        <v>158</v>
      </c>
      <c r="Z212" s="210"/>
      <c r="AA212" s="210"/>
      <c r="AB212" s="210"/>
      <c r="AC212" s="210"/>
      <c r="AD212" s="210"/>
      <c r="AE212" s="210"/>
      <c r="AF212" s="210"/>
      <c r="AG212" s="210" t="s">
        <v>159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5">
      <c r="A213" s="227"/>
      <c r="B213" s="228"/>
      <c r="C213" s="266" t="s">
        <v>362</v>
      </c>
      <c r="D213" s="233"/>
      <c r="E213" s="234">
        <v>60.375</v>
      </c>
      <c r="F213" s="231"/>
      <c r="G213" s="231"/>
      <c r="H213" s="231"/>
      <c r="I213" s="231"/>
      <c r="J213" s="231"/>
      <c r="K213" s="231"/>
      <c r="L213" s="231"/>
      <c r="M213" s="231"/>
      <c r="N213" s="230"/>
      <c r="O213" s="230"/>
      <c r="P213" s="230"/>
      <c r="Q213" s="230"/>
      <c r="R213" s="231"/>
      <c r="S213" s="231"/>
      <c r="T213" s="231"/>
      <c r="U213" s="231"/>
      <c r="V213" s="231"/>
      <c r="W213" s="231"/>
      <c r="X213" s="231"/>
      <c r="Y213" s="231"/>
      <c r="Z213" s="210"/>
      <c r="AA213" s="210"/>
      <c r="AB213" s="210"/>
      <c r="AC213" s="210"/>
      <c r="AD213" s="210"/>
      <c r="AE213" s="210"/>
      <c r="AF213" s="210"/>
      <c r="AG213" s="210" t="s">
        <v>161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ht="20.399999999999999" outlineLevel="1" x14ac:dyDescent="0.25">
      <c r="A214" s="247">
        <v>61</v>
      </c>
      <c r="B214" s="248" t="s">
        <v>363</v>
      </c>
      <c r="C214" s="265" t="s">
        <v>364</v>
      </c>
      <c r="D214" s="249" t="s">
        <v>200</v>
      </c>
      <c r="E214" s="250">
        <v>255.76499999999999</v>
      </c>
      <c r="F214" s="251"/>
      <c r="G214" s="252">
        <f>ROUND(E214*F214,2)</f>
        <v>0</v>
      </c>
      <c r="H214" s="251"/>
      <c r="I214" s="252">
        <f>ROUND(E214*H214,2)</f>
        <v>0</v>
      </c>
      <c r="J214" s="251"/>
      <c r="K214" s="252">
        <f>ROUND(E214*J214,2)</f>
        <v>0</v>
      </c>
      <c r="L214" s="252">
        <v>21</v>
      </c>
      <c r="M214" s="252">
        <f>G214*(1+L214/100)</f>
        <v>0</v>
      </c>
      <c r="N214" s="250">
        <v>0</v>
      </c>
      <c r="O214" s="250">
        <f>ROUND(E214*N214,2)</f>
        <v>0</v>
      </c>
      <c r="P214" s="250">
        <v>4.8700000000000002E-3</v>
      </c>
      <c r="Q214" s="250">
        <f>ROUND(E214*P214,2)</f>
        <v>1.25</v>
      </c>
      <c r="R214" s="252"/>
      <c r="S214" s="252" t="s">
        <v>156</v>
      </c>
      <c r="T214" s="253" t="s">
        <v>156</v>
      </c>
      <c r="U214" s="231">
        <v>4.1000000000000002E-2</v>
      </c>
      <c r="V214" s="231">
        <f>ROUND(E214*U214,2)</f>
        <v>10.49</v>
      </c>
      <c r="W214" s="231"/>
      <c r="X214" s="231" t="s">
        <v>157</v>
      </c>
      <c r="Y214" s="231" t="s">
        <v>158</v>
      </c>
      <c r="Z214" s="210"/>
      <c r="AA214" s="210"/>
      <c r="AB214" s="210"/>
      <c r="AC214" s="210"/>
      <c r="AD214" s="210"/>
      <c r="AE214" s="210"/>
      <c r="AF214" s="210"/>
      <c r="AG214" s="210" t="s">
        <v>159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5">
      <c r="A215" s="227"/>
      <c r="B215" s="228"/>
      <c r="C215" s="266" t="s">
        <v>355</v>
      </c>
      <c r="D215" s="233"/>
      <c r="E215" s="234">
        <v>255.76499999999999</v>
      </c>
      <c r="F215" s="231"/>
      <c r="G215" s="231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31"/>
      <c r="Z215" s="210"/>
      <c r="AA215" s="210"/>
      <c r="AB215" s="210"/>
      <c r="AC215" s="210"/>
      <c r="AD215" s="210"/>
      <c r="AE215" s="210"/>
      <c r="AF215" s="210"/>
      <c r="AG215" s="210" t="s">
        <v>161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ht="20.399999999999999" outlineLevel="1" x14ac:dyDescent="0.25">
      <c r="A216" s="247">
        <v>62</v>
      </c>
      <c r="B216" s="248" t="s">
        <v>365</v>
      </c>
      <c r="C216" s="265" t="s">
        <v>366</v>
      </c>
      <c r="D216" s="249" t="s">
        <v>200</v>
      </c>
      <c r="E216" s="250">
        <v>60.375</v>
      </c>
      <c r="F216" s="251"/>
      <c r="G216" s="252">
        <f>ROUND(E216*F216,2)</f>
        <v>0</v>
      </c>
      <c r="H216" s="251"/>
      <c r="I216" s="252">
        <f>ROUND(E216*H216,2)</f>
        <v>0</v>
      </c>
      <c r="J216" s="251"/>
      <c r="K216" s="252">
        <f>ROUND(E216*J216,2)</f>
        <v>0</v>
      </c>
      <c r="L216" s="252">
        <v>21</v>
      </c>
      <c r="M216" s="252">
        <f>G216*(1+L216/100)</f>
        <v>0</v>
      </c>
      <c r="N216" s="250">
        <v>0</v>
      </c>
      <c r="O216" s="250">
        <f>ROUND(E216*N216,2)</f>
        <v>0</v>
      </c>
      <c r="P216" s="250">
        <v>5.2399999999999999E-3</v>
      </c>
      <c r="Q216" s="250">
        <f>ROUND(E216*P216,2)</f>
        <v>0.32</v>
      </c>
      <c r="R216" s="252"/>
      <c r="S216" s="252" t="s">
        <v>156</v>
      </c>
      <c r="T216" s="253" t="s">
        <v>156</v>
      </c>
      <c r="U216" s="231">
        <v>4.2000000000000003E-2</v>
      </c>
      <c r="V216" s="231">
        <f>ROUND(E216*U216,2)</f>
        <v>2.54</v>
      </c>
      <c r="W216" s="231"/>
      <c r="X216" s="231" t="s">
        <v>157</v>
      </c>
      <c r="Y216" s="231" t="s">
        <v>158</v>
      </c>
      <c r="Z216" s="210"/>
      <c r="AA216" s="210"/>
      <c r="AB216" s="210"/>
      <c r="AC216" s="210"/>
      <c r="AD216" s="210"/>
      <c r="AE216" s="210"/>
      <c r="AF216" s="210"/>
      <c r="AG216" s="210" t="s">
        <v>159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25">
      <c r="A217" s="227"/>
      <c r="B217" s="228"/>
      <c r="C217" s="266" t="s">
        <v>362</v>
      </c>
      <c r="D217" s="233"/>
      <c r="E217" s="234">
        <v>60.375</v>
      </c>
      <c r="F217" s="231"/>
      <c r="G217" s="231"/>
      <c r="H217" s="231"/>
      <c r="I217" s="231"/>
      <c r="J217" s="231"/>
      <c r="K217" s="231"/>
      <c r="L217" s="231"/>
      <c r="M217" s="231"/>
      <c r="N217" s="230"/>
      <c r="O217" s="230"/>
      <c r="P217" s="230"/>
      <c r="Q217" s="230"/>
      <c r="R217" s="231"/>
      <c r="S217" s="231"/>
      <c r="T217" s="231"/>
      <c r="U217" s="231"/>
      <c r="V217" s="231"/>
      <c r="W217" s="231"/>
      <c r="X217" s="231"/>
      <c r="Y217" s="231"/>
      <c r="Z217" s="210"/>
      <c r="AA217" s="210"/>
      <c r="AB217" s="210"/>
      <c r="AC217" s="210"/>
      <c r="AD217" s="210"/>
      <c r="AE217" s="210"/>
      <c r="AF217" s="210"/>
      <c r="AG217" s="210" t="s">
        <v>161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ht="20.399999999999999" outlineLevel="1" x14ac:dyDescent="0.25">
      <c r="A218" s="247">
        <v>63</v>
      </c>
      <c r="B218" s="248" t="s">
        <v>367</v>
      </c>
      <c r="C218" s="265" t="s">
        <v>368</v>
      </c>
      <c r="D218" s="249" t="s">
        <v>221</v>
      </c>
      <c r="E218" s="250">
        <v>139.69999999999999</v>
      </c>
      <c r="F218" s="251"/>
      <c r="G218" s="252">
        <f>ROUND(E218*F218,2)</f>
        <v>0</v>
      </c>
      <c r="H218" s="251"/>
      <c r="I218" s="252">
        <f>ROUND(E218*H218,2)</f>
        <v>0</v>
      </c>
      <c r="J218" s="251"/>
      <c r="K218" s="252">
        <f>ROUND(E218*J218,2)</f>
        <v>0</v>
      </c>
      <c r="L218" s="252">
        <v>21</v>
      </c>
      <c r="M218" s="252">
        <f>G218*(1+L218/100)</f>
        <v>0</v>
      </c>
      <c r="N218" s="250">
        <v>2.1000000000000001E-4</v>
      </c>
      <c r="O218" s="250">
        <f>ROUND(E218*N218,2)</f>
        <v>0.03</v>
      </c>
      <c r="P218" s="250">
        <v>0</v>
      </c>
      <c r="Q218" s="250">
        <f>ROUND(E218*P218,2)</f>
        <v>0</v>
      </c>
      <c r="R218" s="252"/>
      <c r="S218" s="252" t="s">
        <v>156</v>
      </c>
      <c r="T218" s="253" t="s">
        <v>156</v>
      </c>
      <c r="U218" s="231">
        <v>0.27</v>
      </c>
      <c r="V218" s="231">
        <f>ROUND(E218*U218,2)</f>
        <v>37.72</v>
      </c>
      <c r="W218" s="231"/>
      <c r="X218" s="231" t="s">
        <v>157</v>
      </c>
      <c r="Y218" s="231" t="s">
        <v>158</v>
      </c>
      <c r="Z218" s="210"/>
      <c r="AA218" s="210"/>
      <c r="AB218" s="210"/>
      <c r="AC218" s="210"/>
      <c r="AD218" s="210"/>
      <c r="AE218" s="210"/>
      <c r="AF218" s="210"/>
      <c r="AG218" s="210" t="s">
        <v>159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25">
      <c r="A219" s="227"/>
      <c r="B219" s="228"/>
      <c r="C219" s="266" t="s">
        <v>369</v>
      </c>
      <c r="D219" s="233"/>
      <c r="E219" s="234">
        <v>75.400000000000006</v>
      </c>
      <c r="F219" s="231"/>
      <c r="G219" s="231"/>
      <c r="H219" s="231"/>
      <c r="I219" s="231"/>
      <c r="J219" s="231"/>
      <c r="K219" s="231"/>
      <c r="L219" s="231"/>
      <c r="M219" s="231"/>
      <c r="N219" s="230"/>
      <c r="O219" s="230"/>
      <c r="P219" s="230"/>
      <c r="Q219" s="230"/>
      <c r="R219" s="231"/>
      <c r="S219" s="231"/>
      <c r="T219" s="231"/>
      <c r="U219" s="231"/>
      <c r="V219" s="231"/>
      <c r="W219" s="231"/>
      <c r="X219" s="231"/>
      <c r="Y219" s="231"/>
      <c r="Z219" s="210"/>
      <c r="AA219" s="210"/>
      <c r="AB219" s="210"/>
      <c r="AC219" s="210"/>
      <c r="AD219" s="210"/>
      <c r="AE219" s="210"/>
      <c r="AF219" s="210"/>
      <c r="AG219" s="210" t="s">
        <v>161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3" x14ac:dyDescent="0.25">
      <c r="A220" s="227"/>
      <c r="B220" s="228"/>
      <c r="C220" s="266" t="s">
        <v>370</v>
      </c>
      <c r="D220" s="233"/>
      <c r="E220" s="234">
        <v>64.3</v>
      </c>
      <c r="F220" s="231"/>
      <c r="G220" s="231"/>
      <c r="H220" s="231"/>
      <c r="I220" s="231"/>
      <c r="J220" s="231"/>
      <c r="K220" s="231"/>
      <c r="L220" s="231"/>
      <c r="M220" s="231"/>
      <c r="N220" s="230"/>
      <c r="O220" s="230"/>
      <c r="P220" s="230"/>
      <c r="Q220" s="230"/>
      <c r="R220" s="231"/>
      <c r="S220" s="231"/>
      <c r="T220" s="231"/>
      <c r="U220" s="231"/>
      <c r="V220" s="231"/>
      <c r="W220" s="231"/>
      <c r="X220" s="231"/>
      <c r="Y220" s="231"/>
      <c r="Z220" s="210"/>
      <c r="AA220" s="210"/>
      <c r="AB220" s="210"/>
      <c r="AC220" s="210"/>
      <c r="AD220" s="210"/>
      <c r="AE220" s="210"/>
      <c r="AF220" s="210"/>
      <c r="AG220" s="210" t="s">
        <v>161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ht="20.399999999999999" outlineLevel="1" x14ac:dyDescent="0.25">
      <c r="A221" s="247">
        <v>64</v>
      </c>
      <c r="B221" s="248" t="s">
        <v>371</v>
      </c>
      <c r="C221" s="265" t="s">
        <v>372</v>
      </c>
      <c r="D221" s="249" t="s">
        <v>200</v>
      </c>
      <c r="E221" s="250">
        <v>394.94074999999998</v>
      </c>
      <c r="F221" s="251"/>
      <c r="G221" s="252">
        <f>ROUND(E221*F221,2)</f>
        <v>0</v>
      </c>
      <c r="H221" s="251"/>
      <c r="I221" s="252">
        <f>ROUND(E221*H221,2)</f>
        <v>0</v>
      </c>
      <c r="J221" s="251"/>
      <c r="K221" s="252">
        <f>ROUND(E221*J221,2)</f>
        <v>0</v>
      </c>
      <c r="L221" s="252">
        <v>21</v>
      </c>
      <c r="M221" s="252">
        <f>G221*(1+L221/100)</f>
        <v>0</v>
      </c>
      <c r="N221" s="250">
        <v>4.4999999999999997E-3</v>
      </c>
      <c r="O221" s="250">
        <f>ROUND(E221*N221,2)</f>
        <v>1.78</v>
      </c>
      <c r="P221" s="250">
        <v>0</v>
      </c>
      <c r="Q221" s="250">
        <f>ROUND(E221*P221,2)</f>
        <v>0</v>
      </c>
      <c r="R221" s="252" t="s">
        <v>180</v>
      </c>
      <c r="S221" s="252" t="s">
        <v>156</v>
      </c>
      <c r="T221" s="253" t="s">
        <v>156</v>
      </c>
      <c r="U221" s="231">
        <v>0</v>
      </c>
      <c r="V221" s="231">
        <f>ROUND(E221*U221,2)</f>
        <v>0</v>
      </c>
      <c r="W221" s="231"/>
      <c r="X221" s="231" t="s">
        <v>181</v>
      </c>
      <c r="Y221" s="231" t="s">
        <v>158</v>
      </c>
      <c r="Z221" s="210"/>
      <c r="AA221" s="210"/>
      <c r="AB221" s="210"/>
      <c r="AC221" s="210"/>
      <c r="AD221" s="210"/>
      <c r="AE221" s="210"/>
      <c r="AF221" s="210"/>
      <c r="AG221" s="210" t="s">
        <v>182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25">
      <c r="A222" s="227"/>
      <c r="B222" s="228"/>
      <c r="C222" s="266" t="s">
        <v>373</v>
      </c>
      <c r="D222" s="233"/>
      <c r="E222" s="234">
        <v>294.12975</v>
      </c>
      <c r="F222" s="231"/>
      <c r="G222" s="231"/>
      <c r="H222" s="231"/>
      <c r="I222" s="231"/>
      <c r="J222" s="231"/>
      <c r="K222" s="231"/>
      <c r="L222" s="231"/>
      <c r="M222" s="231"/>
      <c r="N222" s="230"/>
      <c r="O222" s="230"/>
      <c r="P222" s="230"/>
      <c r="Q222" s="230"/>
      <c r="R222" s="231"/>
      <c r="S222" s="231"/>
      <c r="T222" s="231"/>
      <c r="U222" s="231"/>
      <c r="V222" s="231"/>
      <c r="W222" s="231"/>
      <c r="X222" s="231"/>
      <c r="Y222" s="231"/>
      <c r="Z222" s="210"/>
      <c r="AA222" s="210"/>
      <c r="AB222" s="210"/>
      <c r="AC222" s="210"/>
      <c r="AD222" s="210"/>
      <c r="AE222" s="210"/>
      <c r="AF222" s="210"/>
      <c r="AG222" s="210" t="s">
        <v>161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3" x14ac:dyDescent="0.25">
      <c r="A223" s="227"/>
      <c r="B223" s="228"/>
      <c r="C223" s="266" t="s">
        <v>374</v>
      </c>
      <c r="D223" s="233"/>
      <c r="E223" s="234">
        <v>72.45</v>
      </c>
      <c r="F223" s="231"/>
      <c r="G223" s="231"/>
      <c r="H223" s="231"/>
      <c r="I223" s="231"/>
      <c r="J223" s="231"/>
      <c r="K223" s="231"/>
      <c r="L223" s="231"/>
      <c r="M223" s="231"/>
      <c r="N223" s="230"/>
      <c r="O223" s="230"/>
      <c r="P223" s="230"/>
      <c r="Q223" s="230"/>
      <c r="R223" s="231"/>
      <c r="S223" s="231"/>
      <c r="T223" s="231"/>
      <c r="U223" s="231"/>
      <c r="V223" s="231"/>
      <c r="W223" s="231"/>
      <c r="X223" s="231"/>
      <c r="Y223" s="231"/>
      <c r="Z223" s="210"/>
      <c r="AA223" s="210"/>
      <c r="AB223" s="210"/>
      <c r="AC223" s="210"/>
      <c r="AD223" s="210"/>
      <c r="AE223" s="210"/>
      <c r="AF223" s="210"/>
      <c r="AG223" s="210" t="s">
        <v>161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5">
      <c r="A224" s="227"/>
      <c r="B224" s="228"/>
      <c r="C224" s="266" t="s">
        <v>375</v>
      </c>
      <c r="D224" s="233"/>
      <c r="E224" s="234">
        <v>13.571999999999999</v>
      </c>
      <c r="F224" s="231"/>
      <c r="G224" s="231"/>
      <c r="H224" s="231"/>
      <c r="I224" s="231"/>
      <c r="J224" s="231"/>
      <c r="K224" s="231"/>
      <c r="L224" s="231"/>
      <c r="M224" s="231"/>
      <c r="N224" s="230"/>
      <c r="O224" s="230"/>
      <c r="P224" s="230"/>
      <c r="Q224" s="230"/>
      <c r="R224" s="231"/>
      <c r="S224" s="231"/>
      <c r="T224" s="231"/>
      <c r="U224" s="231"/>
      <c r="V224" s="231"/>
      <c r="W224" s="231"/>
      <c r="X224" s="231"/>
      <c r="Y224" s="231"/>
      <c r="Z224" s="210"/>
      <c r="AA224" s="210"/>
      <c r="AB224" s="210"/>
      <c r="AC224" s="210"/>
      <c r="AD224" s="210"/>
      <c r="AE224" s="210"/>
      <c r="AF224" s="210"/>
      <c r="AG224" s="210" t="s">
        <v>161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25">
      <c r="A225" s="227"/>
      <c r="B225" s="228"/>
      <c r="C225" s="266" t="s">
        <v>376</v>
      </c>
      <c r="D225" s="233"/>
      <c r="E225" s="234">
        <v>14.789</v>
      </c>
      <c r="F225" s="231"/>
      <c r="G225" s="231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31"/>
      <c r="Z225" s="210"/>
      <c r="AA225" s="210"/>
      <c r="AB225" s="210"/>
      <c r="AC225" s="210"/>
      <c r="AD225" s="210"/>
      <c r="AE225" s="210"/>
      <c r="AF225" s="210"/>
      <c r="AG225" s="210" t="s">
        <v>161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5">
      <c r="A226" s="227">
        <v>65</v>
      </c>
      <c r="B226" s="228" t="s">
        <v>377</v>
      </c>
      <c r="C226" s="272" t="s">
        <v>378</v>
      </c>
      <c r="D226" s="229" t="s">
        <v>0</v>
      </c>
      <c r="E226" s="262"/>
      <c r="F226" s="232"/>
      <c r="G226" s="231">
        <f>ROUND(E226*F226,2)</f>
        <v>0</v>
      </c>
      <c r="H226" s="232"/>
      <c r="I226" s="231">
        <f>ROUND(E226*H226,2)</f>
        <v>0</v>
      </c>
      <c r="J226" s="232"/>
      <c r="K226" s="231">
        <f>ROUND(E226*J226,2)</f>
        <v>0</v>
      </c>
      <c r="L226" s="231">
        <v>21</v>
      </c>
      <c r="M226" s="231">
        <f>G226*(1+L226/100)</f>
        <v>0</v>
      </c>
      <c r="N226" s="230">
        <v>0</v>
      </c>
      <c r="O226" s="230">
        <f>ROUND(E226*N226,2)</f>
        <v>0</v>
      </c>
      <c r="P226" s="230">
        <v>0</v>
      </c>
      <c r="Q226" s="230">
        <f>ROUND(E226*P226,2)</f>
        <v>0</v>
      </c>
      <c r="R226" s="231"/>
      <c r="S226" s="231" t="s">
        <v>156</v>
      </c>
      <c r="T226" s="231" t="s">
        <v>156</v>
      </c>
      <c r="U226" s="231">
        <v>0</v>
      </c>
      <c r="V226" s="231">
        <f>ROUND(E226*U226,2)</f>
        <v>0</v>
      </c>
      <c r="W226" s="231"/>
      <c r="X226" s="231" t="s">
        <v>350</v>
      </c>
      <c r="Y226" s="231" t="s">
        <v>158</v>
      </c>
      <c r="Z226" s="210"/>
      <c r="AA226" s="210"/>
      <c r="AB226" s="210"/>
      <c r="AC226" s="210"/>
      <c r="AD226" s="210"/>
      <c r="AE226" s="210"/>
      <c r="AF226" s="210"/>
      <c r="AG226" s="210" t="s">
        <v>351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x14ac:dyDescent="0.25">
      <c r="A227" s="240" t="s">
        <v>151</v>
      </c>
      <c r="B227" s="241" t="s">
        <v>113</v>
      </c>
      <c r="C227" s="264" t="s">
        <v>114</v>
      </c>
      <c r="D227" s="242"/>
      <c r="E227" s="243"/>
      <c r="F227" s="244"/>
      <c r="G227" s="244">
        <f>SUMIF(AG228:AG231,"&lt;&gt;NOR",G228:G231)</f>
        <v>0</v>
      </c>
      <c r="H227" s="244"/>
      <c r="I227" s="244">
        <f>SUM(I228:I231)</f>
        <v>0</v>
      </c>
      <c r="J227" s="244"/>
      <c r="K227" s="244">
        <f>SUM(K228:K231)</f>
        <v>0</v>
      </c>
      <c r="L227" s="244"/>
      <c r="M227" s="244">
        <f>SUM(M228:M231)</f>
        <v>0</v>
      </c>
      <c r="N227" s="243"/>
      <c r="O227" s="243">
        <f>SUM(O228:O231)</f>
        <v>0.01</v>
      </c>
      <c r="P227" s="243"/>
      <c r="Q227" s="243">
        <f>SUM(Q228:Q231)</f>
        <v>0.49</v>
      </c>
      <c r="R227" s="244"/>
      <c r="S227" s="244"/>
      <c r="T227" s="245"/>
      <c r="U227" s="239"/>
      <c r="V227" s="239">
        <f>SUM(V228:V231)</f>
        <v>27.159999999999997</v>
      </c>
      <c r="W227" s="239"/>
      <c r="X227" s="239"/>
      <c r="Y227" s="239"/>
      <c r="AG227" t="s">
        <v>152</v>
      </c>
    </row>
    <row r="228" spans="1:60" ht="20.399999999999999" outlineLevel="1" x14ac:dyDescent="0.25">
      <c r="A228" s="247">
        <v>66</v>
      </c>
      <c r="B228" s="248" t="s">
        <v>379</v>
      </c>
      <c r="C228" s="265" t="s">
        <v>380</v>
      </c>
      <c r="D228" s="249" t="s">
        <v>200</v>
      </c>
      <c r="E228" s="250">
        <v>243.75</v>
      </c>
      <c r="F228" s="251"/>
      <c r="G228" s="252">
        <f>ROUND(E228*F228,2)</f>
        <v>0</v>
      </c>
      <c r="H228" s="251"/>
      <c r="I228" s="252">
        <f>ROUND(E228*H228,2)</f>
        <v>0</v>
      </c>
      <c r="J228" s="251"/>
      <c r="K228" s="252">
        <f>ROUND(E228*J228,2)</f>
        <v>0</v>
      </c>
      <c r="L228" s="252">
        <v>21</v>
      </c>
      <c r="M228" s="252">
        <f>G228*(1+L228/100)</f>
        <v>0</v>
      </c>
      <c r="N228" s="250">
        <v>0</v>
      </c>
      <c r="O228" s="250">
        <f>ROUND(E228*N228,2)</f>
        <v>0</v>
      </c>
      <c r="P228" s="250">
        <v>2E-3</v>
      </c>
      <c r="Q228" s="250">
        <f>ROUND(E228*P228,2)</f>
        <v>0.49</v>
      </c>
      <c r="R228" s="252"/>
      <c r="S228" s="252" t="s">
        <v>156</v>
      </c>
      <c r="T228" s="253" t="s">
        <v>156</v>
      </c>
      <c r="U228" s="231">
        <v>3.7999999999999999E-2</v>
      </c>
      <c r="V228" s="231">
        <f>ROUND(E228*U228,2)</f>
        <v>9.26</v>
      </c>
      <c r="W228" s="231"/>
      <c r="X228" s="231" t="s">
        <v>157</v>
      </c>
      <c r="Y228" s="231" t="s">
        <v>158</v>
      </c>
      <c r="Z228" s="210"/>
      <c r="AA228" s="210"/>
      <c r="AB228" s="210"/>
      <c r="AC228" s="210"/>
      <c r="AD228" s="210"/>
      <c r="AE228" s="210"/>
      <c r="AF228" s="210"/>
      <c r="AG228" s="210" t="s">
        <v>159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2" x14ac:dyDescent="0.25">
      <c r="A229" s="227"/>
      <c r="B229" s="228"/>
      <c r="C229" s="266" t="s">
        <v>381</v>
      </c>
      <c r="D229" s="233"/>
      <c r="E229" s="234">
        <v>243.75</v>
      </c>
      <c r="F229" s="231"/>
      <c r="G229" s="231"/>
      <c r="H229" s="231"/>
      <c r="I229" s="231"/>
      <c r="J229" s="231"/>
      <c r="K229" s="231"/>
      <c r="L229" s="231"/>
      <c r="M229" s="231"/>
      <c r="N229" s="230"/>
      <c r="O229" s="230"/>
      <c r="P229" s="230"/>
      <c r="Q229" s="230"/>
      <c r="R229" s="231"/>
      <c r="S229" s="231"/>
      <c r="T229" s="231"/>
      <c r="U229" s="231"/>
      <c r="V229" s="231"/>
      <c r="W229" s="231"/>
      <c r="X229" s="231"/>
      <c r="Y229" s="231"/>
      <c r="Z229" s="210"/>
      <c r="AA229" s="210"/>
      <c r="AB229" s="210"/>
      <c r="AC229" s="210"/>
      <c r="AD229" s="210"/>
      <c r="AE229" s="210"/>
      <c r="AF229" s="210"/>
      <c r="AG229" s="210" t="s">
        <v>161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5">
      <c r="A230" s="247">
        <v>67</v>
      </c>
      <c r="B230" s="248" t="s">
        <v>382</v>
      </c>
      <c r="C230" s="265" t="s">
        <v>383</v>
      </c>
      <c r="D230" s="249" t="s">
        <v>200</v>
      </c>
      <c r="E230" s="250">
        <v>255.76499999999999</v>
      </c>
      <c r="F230" s="251"/>
      <c r="G230" s="252">
        <f>ROUND(E230*F230,2)</f>
        <v>0</v>
      </c>
      <c r="H230" s="251"/>
      <c r="I230" s="252">
        <f>ROUND(E230*H230,2)</f>
        <v>0</v>
      </c>
      <c r="J230" s="251"/>
      <c r="K230" s="252">
        <f>ROUND(E230*J230,2)</f>
        <v>0</v>
      </c>
      <c r="L230" s="252">
        <v>21</v>
      </c>
      <c r="M230" s="252">
        <f>G230*(1+L230/100)</f>
        <v>0</v>
      </c>
      <c r="N230" s="250">
        <v>3.0000000000000001E-5</v>
      </c>
      <c r="O230" s="250">
        <f>ROUND(E230*N230,2)</f>
        <v>0.01</v>
      </c>
      <c r="P230" s="250">
        <v>0</v>
      </c>
      <c r="Q230" s="250">
        <f>ROUND(E230*P230,2)</f>
        <v>0</v>
      </c>
      <c r="R230" s="252"/>
      <c r="S230" s="252" t="s">
        <v>156</v>
      </c>
      <c r="T230" s="253" t="s">
        <v>156</v>
      </c>
      <c r="U230" s="231">
        <v>7.0000000000000007E-2</v>
      </c>
      <c r="V230" s="231">
        <f>ROUND(E230*U230,2)</f>
        <v>17.899999999999999</v>
      </c>
      <c r="W230" s="231"/>
      <c r="X230" s="231" t="s">
        <v>157</v>
      </c>
      <c r="Y230" s="231" t="s">
        <v>158</v>
      </c>
      <c r="Z230" s="210"/>
      <c r="AA230" s="210"/>
      <c r="AB230" s="210"/>
      <c r="AC230" s="210"/>
      <c r="AD230" s="210"/>
      <c r="AE230" s="210"/>
      <c r="AF230" s="210"/>
      <c r="AG230" s="210" t="s">
        <v>159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25">
      <c r="A231" s="227"/>
      <c r="B231" s="228"/>
      <c r="C231" s="266" t="s">
        <v>355</v>
      </c>
      <c r="D231" s="233"/>
      <c r="E231" s="234">
        <v>255.76499999999999</v>
      </c>
      <c r="F231" s="231"/>
      <c r="G231" s="231"/>
      <c r="H231" s="231"/>
      <c r="I231" s="231"/>
      <c r="J231" s="231"/>
      <c r="K231" s="231"/>
      <c r="L231" s="231"/>
      <c r="M231" s="231"/>
      <c r="N231" s="230"/>
      <c r="O231" s="230"/>
      <c r="P231" s="230"/>
      <c r="Q231" s="230"/>
      <c r="R231" s="231"/>
      <c r="S231" s="231"/>
      <c r="T231" s="231"/>
      <c r="U231" s="231"/>
      <c r="V231" s="231"/>
      <c r="W231" s="231"/>
      <c r="X231" s="231"/>
      <c r="Y231" s="231"/>
      <c r="Z231" s="210"/>
      <c r="AA231" s="210"/>
      <c r="AB231" s="210"/>
      <c r="AC231" s="210"/>
      <c r="AD231" s="210"/>
      <c r="AE231" s="210"/>
      <c r="AF231" s="210"/>
      <c r="AG231" s="210" t="s">
        <v>161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x14ac:dyDescent="0.25">
      <c r="A232" s="240" t="s">
        <v>151</v>
      </c>
      <c r="B232" s="241" t="s">
        <v>115</v>
      </c>
      <c r="C232" s="264" t="s">
        <v>116</v>
      </c>
      <c r="D232" s="242"/>
      <c r="E232" s="243"/>
      <c r="F232" s="244"/>
      <c r="G232" s="244">
        <f>SUMIF(AG233:AG237,"&lt;&gt;NOR",G233:G237)</f>
        <v>0</v>
      </c>
      <c r="H232" s="244"/>
      <c r="I232" s="244">
        <f>SUM(I233:I237)</f>
        <v>0</v>
      </c>
      <c r="J232" s="244"/>
      <c r="K232" s="244">
        <f>SUM(K233:K237)</f>
        <v>0</v>
      </c>
      <c r="L232" s="244"/>
      <c r="M232" s="244">
        <f>SUM(M233:M237)</f>
        <v>0</v>
      </c>
      <c r="N232" s="243"/>
      <c r="O232" s="243">
        <f>SUM(O233:O237)</f>
        <v>0</v>
      </c>
      <c r="P232" s="243"/>
      <c r="Q232" s="243">
        <f>SUM(Q233:Q237)</f>
        <v>0</v>
      </c>
      <c r="R232" s="244"/>
      <c r="S232" s="244"/>
      <c r="T232" s="245"/>
      <c r="U232" s="239"/>
      <c r="V232" s="239">
        <f>SUM(V233:V237)</f>
        <v>6.06</v>
      </c>
      <c r="W232" s="239"/>
      <c r="X232" s="239"/>
      <c r="Y232" s="239"/>
      <c r="AG232" t="s">
        <v>152</v>
      </c>
    </row>
    <row r="233" spans="1:60" outlineLevel="1" x14ac:dyDescent="0.25">
      <c r="A233" s="247">
        <v>68</v>
      </c>
      <c r="B233" s="248" t="s">
        <v>384</v>
      </c>
      <c r="C233" s="265" t="s">
        <v>385</v>
      </c>
      <c r="D233" s="249" t="s">
        <v>200</v>
      </c>
      <c r="E233" s="250">
        <v>15.455</v>
      </c>
      <c r="F233" s="251"/>
      <c r="G233" s="252">
        <f>ROUND(E233*F233,2)</f>
        <v>0</v>
      </c>
      <c r="H233" s="251"/>
      <c r="I233" s="252">
        <f>ROUND(E233*H233,2)</f>
        <v>0</v>
      </c>
      <c r="J233" s="251"/>
      <c r="K233" s="252">
        <f>ROUND(E233*J233,2)</f>
        <v>0</v>
      </c>
      <c r="L233" s="252">
        <v>21</v>
      </c>
      <c r="M233" s="252">
        <f>G233*(1+L233/100)</f>
        <v>0</v>
      </c>
      <c r="N233" s="250">
        <v>0</v>
      </c>
      <c r="O233" s="250">
        <f>ROUND(E233*N233,2)</f>
        <v>0</v>
      </c>
      <c r="P233" s="250">
        <v>0</v>
      </c>
      <c r="Q233" s="250">
        <f>ROUND(E233*P233,2)</f>
        <v>0</v>
      </c>
      <c r="R233" s="252"/>
      <c r="S233" s="252" t="s">
        <v>263</v>
      </c>
      <c r="T233" s="253" t="s">
        <v>264</v>
      </c>
      <c r="U233" s="231">
        <v>0.39200000000000002</v>
      </c>
      <c r="V233" s="231">
        <f>ROUND(E233*U233,2)</f>
        <v>6.06</v>
      </c>
      <c r="W233" s="231"/>
      <c r="X233" s="231" t="s">
        <v>157</v>
      </c>
      <c r="Y233" s="231" t="s">
        <v>158</v>
      </c>
      <c r="Z233" s="210"/>
      <c r="AA233" s="210"/>
      <c r="AB233" s="210"/>
      <c r="AC233" s="210"/>
      <c r="AD233" s="210"/>
      <c r="AE233" s="210"/>
      <c r="AF233" s="210"/>
      <c r="AG233" s="210" t="s">
        <v>159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2" x14ac:dyDescent="0.25">
      <c r="A234" s="227"/>
      <c r="B234" s="228"/>
      <c r="C234" s="266" t="s">
        <v>386</v>
      </c>
      <c r="D234" s="233"/>
      <c r="E234" s="234">
        <v>15.455</v>
      </c>
      <c r="F234" s="231"/>
      <c r="G234" s="231"/>
      <c r="H234" s="231"/>
      <c r="I234" s="231"/>
      <c r="J234" s="231"/>
      <c r="K234" s="231"/>
      <c r="L234" s="231"/>
      <c r="M234" s="231"/>
      <c r="N234" s="230"/>
      <c r="O234" s="230"/>
      <c r="P234" s="230"/>
      <c r="Q234" s="230"/>
      <c r="R234" s="231"/>
      <c r="S234" s="231"/>
      <c r="T234" s="231"/>
      <c r="U234" s="231"/>
      <c r="V234" s="231"/>
      <c r="W234" s="231"/>
      <c r="X234" s="231"/>
      <c r="Y234" s="231"/>
      <c r="Z234" s="210"/>
      <c r="AA234" s="210"/>
      <c r="AB234" s="210"/>
      <c r="AC234" s="210"/>
      <c r="AD234" s="210"/>
      <c r="AE234" s="210"/>
      <c r="AF234" s="210"/>
      <c r="AG234" s="210" t="s">
        <v>161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5">
      <c r="A235" s="247">
        <v>69</v>
      </c>
      <c r="B235" s="248" t="s">
        <v>387</v>
      </c>
      <c r="C235" s="265" t="s">
        <v>388</v>
      </c>
      <c r="D235" s="249" t="s">
        <v>155</v>
      </c>
      <c r="E235" s="250">
        <v>1</v>
      </c>
      <c r="F235" s="251"/>
      <c r="G235" s="252">
        <f>ROUND(E235*F235,2)</f>
        <v>0</v>
      </c>
      <c r="H235" s="251"/>
      <c r="I235" s="252">
        <f>ROUND(E235*H235,2)</f>
        <v>0</v>
      </c>
      <c r="J235" s="251"/>
      <c r="K235" s="252">
        <f>ROUND(E235*J235,2)</f>
        <v>0</v>
      </c>
      <c r="L235" s="252">
        <v>21</v>
      </c>
      <c r="M235" s="252">
        <f>G235*(1+L235/100)</f>
        <v>0</v>
      </c>
      <c r="N235" s="250">
        <v>0</v>
      </c>
      <c r="O235" s="250">
        <f>ROUND(E235*N235,2)</f>
        <v>0</v>
      </c>
      <c r="P235" s="250">
        <v>0</v>
      </c>
      <c r="Q235" s="250">
        <f>ROUND(E235*P235,2)</f>
        <v>0</v>
      </c>
      <c r="R235" s="252"/>
      <c r="S235" s="252" t="s">
        <v>263</v>
      </c>
      <c r="T235" s="253" t="s">
        <v>264</v>
      </c>
      <c r="U235" s="231">
        <v>0</v>
      </c>
      <c r="V235" s="231">
        <f>ROUND(E235*U235,2)</f>
        <v>0</v>
      </c>
      <c r="W235" s="231"/>
      <c r="X235" s="231" t="s">
        <v>181</v>
      </c>
      <c r="Y235" s="231" t="s">
        <v>158</v>
      </c>
      <c r="Z235" s="210"/>
      <c r="AA235" s="210"/>
      <c r="AB235" s="210"/>
      <c r="AC235" s="210"/>
      <c r="AD235" s="210"/>
      <c r="AE235" s="210"/>
      <c r="AF235" s="210"/>
      <c r="AG235" s="210" t="s">
        <v>182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2" x14ac:dyDescent="0.25">
      <c r="A236" s="227"/>
      <c r="B236" s="228"/>
      <c r="C236" s="266" t="s">
        <v>83</v>
      </c>
      <c r="D236" s="233"/>
      <c r="E236" s="234">
        <v>1</v>
      </c>
      <c r="F236" s="231"/>
      <c r="G236" s="231"/>
      <c r="H236" s="231"/>
      <c r="I236" s="231"/>
      <c r="J236" s="231"/>
      <c r="K236" s="231"/>
      <c r="L236" s="231"/>
      <c r="M236" s="231"/>
      <c r="N236" s="230"/>
      <c r="O236" s="230"/>
      <c r="P236" s="230"/>
      <c r="Q236" s="230"/>
      <c r="R236" s="231"/>
      <c r="S236" s="231"/>
      <c r="T236" s="231"/>
      <c r="U236" s="231"/>
      <c r="V236" s="231"/>
      <c r="W236" s="231"/>
      <c r="X236" s="231"/>
      <c r="Y236" s="231"/>
      <c r="Z236" s="210"/>
      <c r="AA236" s="210"/>
      <c r="AB236" s="210"/>
      <c r="AC236" s="210"/>
      <c r="AD236" s="210"/>
      <c r="AE236" s="210"/>
      <c r="AF236" s="210"/>
      <c r="AG236" s="210" t="s">
        <v>161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5">
      <c r="A237" s="227">
        <v>70</v>
      </c>
      <c r="B237" s="228" t="s">
        <v>389</v>
      </c>
      <c r="C237" s="272" t="s">
        <v>390</v>
      </c>
      <c r="D237" s="229" t="s">
        <v>0</v>
      </c>
      <c r="E237" s="262"/>
      <c r="F237" s="232"/>
      <c r="G237" s="231">
        <f>ROUND(E237*F237,2)</f>
        <v>0</v>
      </c>
      <c r="H237" s="232"/>
      <c r="I237" s="231">
        <f>ROUND(E237*H237,2)</f>
        <v>0</v>
      </c>
      <c r="J237" s="232"/>
      <c r="K237" s="231">
        <f>ROUND(E237*J237,2)</f>
        <v>0</v>
      </c>
      <c r="L237" s="231">
        <v>21</v>
      </c>
      <c r="M237" s="231">
        <f>G237*(1+L237/100)</f>
        <v>0</v>
      </c>
      <c r="N237" s="230">
        <v>0</v>
      </c>
      <c r="O237" s="230">
        <f>ROUND(E237*N237,2)</f>
        <v>0</v>
      </c>
      <c r="P237" s="230">
        <v>0</v>
      </c>
      <c r="Q237" s="230">
        <f>ROUND(E237*P237,2)</f>
        <v>0</v>
      </c>
      <c r="R237" s="231"/>
      <c r="S237" s="231" t="s">
        <v>156</v>
      </c>
      <c r="T237" s="231" t="s">
        <v>156</v>
      </c>
      <c r="U237" s="231">
        <v>0</v>
      </c>
      <c r="V237" s="231">
        <f>ROUND(E237*U237,2)</f>
        <v>0</v>
      </c>
      <c r="W237" s="231"/>
      <c r="X237" s="231" t="s">
        <v>350</v>
      </c>
      <c r="Y237" s="231" t="s">
        <v>158</v>
      </c>
      <c r="Z237" s="210"/>
      <c r="AA237" s="210"/>
      <c r="AB237" s="210"/>
      <c r="AC237" s="210"/>
      <c r="AD237" s="210"/>
      <c r="AE237" s="210"/>
      <c r="AF237" s="210"/>
      <c r="AG237" s="210" t="s">
        <v>351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x14ac:dyDescent="0.25">
      <c r="A238" s="240" t="s">
        <v>151</v>
      </c>
      <c r="B238" s="241" t="s">
        <v>117</v>
      </c>
      <c r="C238" s="264" t="s">
        <v>118</v>
      </c>
      <c r="D238" s="242"/>
      <c r="E238" s="243"/>
      <c r="F238" s="244"/>
      <c r="G238" s="244">
        <f>SUMIF(AG239:AG247,"&lt;&gt;NOR",G239:G247)</f>
        <v>0</v>
      </c>
      <c r="H238" s="244"/>
      <c r="I238" s="244">
        <f>SUM(I239:I247)</f>
        <v>0</v>
      </c>
      <c r="J238" s="244"/>
      <c r="K238" s="244">
        <f>SUM(K239:K247)</f>
        <v>0</v>
      </c>
      <c r="L238" s="244"/>
      <c r="M238" s="244">
        <f>SUM(M239:M247)</f>
        <v>0</v>
      </c>
      <c r="N238" s="243"/>
      <c r="O238" s="243">
        <f>SUM(O239:O247)</f>
        <v>140.09</v>
      </c>
      <c r="P238" s="243"/>
      <c r="Q238" s="243">
        <f>SUM(Q239:Q247)</f>
        <v>0</v>
      </c>
      <c r="R238" s="244"/>
      <c r="S238" s="244"/>
      <c r="T238" s="245"/>
      <c r="U238" s="239"/>
      <c r="V238" s="239">
        <f>SUM(V239:V247)</f>
        <v>0</v>
      </c>
      <c r="W238" s="239"/>
      <c r="X238" s="239"/>
      <c r="Y238" s="239"/>
      <c r="AG238" t="s">
        <v>152</v>
      </c>
    </row>
    <row r="239" spans="1:60" ht="20.399999999999999" outlineLevel="1" x14ac:dyDescent="0.25">
      <c r="A239" s="247">
        <v>71</v>
      </c>
      <c r="B239" s="248" t="s">
        <v>391</v>
      </c>
      <c r="C239" s="265" t="s">
        <v>392</v>
      </c>
      <c r="D239" s="249" t="s">
        <v>221</v>
      </c>
      <c r="E239" s="250">
        <v>29.36</v>
      </c>
      <c r="F239" s="251"/>
      <c r="G239" s="252">
        <f>ROUND(E239*F239,2)</f>
        <v>0</v>
      </c>
      <c r="H239" s="251"/>
      <c r="I239" s="252">
        <f>ROUND(E239*H239,2)</f>
        <v>0</v>
      </c>
      <c r="J239" s="251"/>
      <c r="K239" s="252">
        <f>ROUND(E239*J239,2)</f>
        <v>0</v>
      </c>
      <c r="L239" s="252">
        <v>21</v>
      </c>
      <c r="M239" s="252">
        <f>G239*(1+L239/100)</f>
        <v>0</v>
      </c>
      <c r="N239" s="250">
        <v>0</v>
      </c>
      <c r="O239" s="250">
        <f>ROUND(E239*N239,2)</f>
        <v>0</v>
      </c>
      <c r="P239" s="250">
        <v>0</v>
      </c>
      <c r="Q239" s="250">
        <f>ROUND(E239*P239,2)</f>
        <v>0</v>
      </c>
      <c r="R239" s="252"/>
      <c r="S239" s="252" t="s">
        <v>263</v>
      </c>
      <c r="T239" s="253" t="s">
        <v>264</v>
      </c>
      <c r="U239" s="231">
        <v>0</v>
      </c>
      <c r="V239" s="231">
        <f>ROUND(E239*U239,2)</f>
        <v>0</v>
      </c>
      <c r="W239" s="231"/>
      <c r="X239" s="231" t="s">
        <v>157</v>
      </c>
      <c r="Y239" s="231" t="s">
        <v>158</v>
      </c>
      <c r="Z239" s="210"/>
      <c r="AA239" s="210"/>
      <c r="AB239" s="210"/>
      <c r="AC239" s="210"/>
      <c r="AD239" s="210"/>
      <c r="AE239" s="210"/>
      <c r="AF239" s="210"/>
      <c r="AG239" s="210" t="s">
        <v>159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5">
      <c r="A240" s="227"/>
      <c r="B240" s="228"/>
      <c r="C240" s="266" t="s">
        <v>393</v>
      </c>
      <c r="D240" s="233"/>
      <c r="E240" s="234">
        <v>29.36</v>
      </c>
      <c r="F240" s="231"/>
      <c r="G240" s="231"/>
      <c r="H240" s="231"/>
      <c r="I240" s="231"/>
      <c r="J240" s="231"/>
      <c r="K240" s="231"/>
      <c r="L240" s="231"/>
      <c r="M240" s="231"/>
      <c r="N240" s="230"/>
      <c r="O240" s="230"/>
      <c r="P240" s="230"/>
      <c r="Q240" s="230"/>
      <c r="R240" s="231"/>
      <c r="S240" s="231"/>
      <c r="T240" s="231"/>
      <c r="U240" s="231"/>
      <c r="V240" s="231"/>
      <c r="W240" s="231"/>
      <c r="X240" s="231"/>
      <c r="Y240" s="231"/>
      <c r="Z240" s="210"/>
      <c r="AA240" s="210"/>
      <c r="AB240" s="210"/>
      <c r="AC240" s="210"/>
      <c r="AD240" s="210"/>
      <c r="AE240" s="210"/>
      <c r="AF240" s="210"/>
      <c r="AG240" s="210" t="s">
        <v>161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ht="20.399999999999999" outlineLevel="1" x14ac:dyDescent="0.25">
      <c r="A241" s="247">
        <v>72</v>
      </c>
      <c r="B241" s="248" t="s">
        <v>394</v>
      </c>
      <c r="C241" s="265" t="s">
        <v>395</v>
      </c>
      <c r="D241" s="249" t="s">
        <v>221</v>
      </c>
      <c r="E241" s="250">
        <v>2.3199999999999998</v>
      </c>
      <c r="F241" s="251"/>
      <c r="G241" s="252">
        <f>ROUND(E241*F241,2)</f>
        <v>0</v>
      </c>
      <c r="H241" s="251"/>
      <c r="I241" s="252">
        <f>ROUND(E241*H241,2)</f>
        <v>0</v>
      </c>
      <c r="J241" s="251"/>
      <c r="K241" s="252">
        <f>ROUND(E241*J241,2)</f>
        <v>0</v>
      </c>
      <c r="L241" s="252">
        <v>21</v>
      </c>
      <c r="M241" s="252">
        <f>G241*(1+L241/100)</f>
        <v>0</v>
      </c>
      <c r="N241" s="250">
        <v>0</v>
      </c>
      <c r="O241" s="250">
        <f>ROUND(E241*N241,2)</f>
        <v>0</v>
      </c>
      <c r="P241" s="250">
        <v>0</v>
      </c>
      <c r="Q241" s="250">
        <f>ROUND(E241*P241,2)</f>
        <v>0</v>
      </c>
      <c r="R241" s="252"/>
      <c r="S241" s="252" t="s">
        <v>263</v>
      </c>
      <c r="T241" s="253" t="s">
        <v>264</v>
      </c>
      <c r="U241" s="231">
        <v>0</v>
      </c>
      <c r="V241" s="231">
        <f>ROUND(E241*U241,2)</f>
        <v>0</v>
      </c>
      <c r="W241" s="231"/>
      <c r="X241" s="231" t="s">
        <v>157</v>
      </c>
      <c r="Y241" s="231" t="s">
        <v>158</v>
      </c>
      <c r="Z241" s="210"/>
      <c r="AA241" s="210"/>
      <c r="AB241" s="210"/>
      <c r="AC241" s="210"/>
      <c r="AD241" s="210"/>
      <c r="AE241" s="210"/>
      <c r="AF241" s="210"/>
      <c r="AG241" s="210" t="s">
        <v>159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2" x14ac:dyDescent="0.25">
      <c r="A242" s="227"/>
      <c r="B242" s="228"/>
      <c r="C242" s="266" t="s">
        <v>396</v>
      </c>
      <c r="D242" s="233"/>
      <c r="E242" s="234">
        <v>2.3199999999999998</v>
      </c>
      <c r="F242" s="231"/>
      <c r="G242" s="231"/>
      <c r="H242" s="231"/>
      <c r="I242" s="231"/>
      <c r="J242" s="231"/>
      <c r="K242" s="231"/>
      <c r="L242" s="231"/>
      <c r="M242" s="231"/>
      <c r="N242" s="230"/>
      <c r="O242" s="230"/>
      <c r="P242" s="230"/>
      <c r="Q242" s="230"/>
      <c r="R242" s="231"/>
      <c r="S242" s="231"/>
      <c r="T242" s="231"/>
      <c r="U242" s="231"/>
      <c r="V242" s="231"/>
      <c r="W242" s="231"/>
      <c r="X242" s="231"/>
      <c r="Y242" s="231"/>
      <c r="Z242" s="210"/>
      <c r="AA242" s="210"/>
      <c r="AB242" s="210"/>
      <c r="AC242" s="210"/>
      <c r="AD242" s="210"/>
      <c r="AE242" s="210"/>
      <c r="AF242" s="210"/>
      <c r="AG242" s="210" t="s">
        <v>161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ht="20.399999999999999" outlineLevel="1" x14ac:dyDescent="0.25">
      <c r="A243" s="247">
        <v>73</v>
      </c>
      <c r="B243" s="248" t="s">
        <v>397</v>
      </c>
      <c r="C243" s="265" t="s">
        <v>398</v>
      </c>
      <c r="D243" s="249" t="s">
        <v>221</v>
      </c>
      <c r="E243" s="250">
        <v>28.9</v>
      </c>
      <c r="F243" s="251"/>
      <c r="G243" s="252">
        <f>ROUND(E243*F243,2)</f>
        <v>0</v>
      </c>
      <c r="H243" s="251"/>
      <c r="I243" s="252">
        <f>ROUND(E243*H243,2)</f>
        <v>0</v>
      </c>
      <c r="J243" s="251"/>
      <c r="K243" s="252">
        <f>ROUND(E243*J243,2)</f>
        <v>0</v>
      </c>
      <c r="L243" s="252">
        <v>21</v>
      </c>
      <c r="M243" s="252">
        <f>G243*(1+L243/100)</f>
        <v>0</v>
      </c>
      <c r="N243" s="250">
        <v>4.8474000000000004</v>
      </c>
      <c r="O243" s="250">
        <f>ROUND(E243*N243,2)</f>
        <v>140.09</v>
      </c>
      <c r="P243" s="250">
        <v>0</v>
      </c>
      <c r="Q243" s="250">
        <f>ROUND(E243*P243,2)</f>
        <v>0</v>
      </c>
      <c r="R243" s="252"/>
      <c r="S243" s="252" t="s">
        <v>263</v>
      </c>
      <c r="T243" s="253" t="s">
        <v>264</v>
      </c>
      <c r="U243" s="231">
        <v>0</v>
      </c>
      <c r="V243" s="231">
        <f>ROUND(E243*U243,2)</f>
        <v>0</v>
      </c>
      <c r="W243" s="231"/>
      <c r="X243" s="231" t="s">
        <v>157</v>
      </c>
      <c r="Y243" s="231" t="s">
        <v>158</v>
      </c>
      <c r="Z243" s="210"/>
      <c r="AA243" s="210"/>
      <c r="AB243" s="210"/>
      <c r="AC243" s="210"/>
      <c r="AD243" s="210"/>
      <c r="AE243" s="210"/>
      <c r="AF243" s="210"/>
      <c r="AG243" s="210" t="s">
        <v>159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2" x14ac:dyDescent="0.25">
      <c r="A244" s="227"/>
      <c r="B244" s="228"/>
      <c r="C244" s="266" t="s">
        <v>399</v>
      </c>
      <c r="D244" s="233"/>
      <c r="E244" s="234">
        <v>28.9</v>
      </c>
      <c r="F244" s="231"/>
      <c r="G244" s="231"/>
      <c r="H244" s="231"/>
      <c r="I244" s="231"/>
      <c r="J244" s="231"/>
      <c r="K244" s="231"/>
      <c r="L244" s="231"/>
      <c r="M244" s="231"/>
      <c r="N244" s="230"/>
      <c r="O244" s="230"/>
      <c r="P244" s="230"/>
      <c r="Q244" s="230"/>
      <c r="R244" s="231"/>
      <c r="S244" s="231"/>
      <c r="T244" s="231"/>
      <c r="U244" s="231"/>
      <c r="V244" s="231"/>
      <c r="W244" s="231"/>
      <c r="X244" s="231"/>
      <c r="Y244" s="231"/>
      <c r="Z244" s="210"/>
      <c r="AA244" s="210"/>
      <c r="AB244" s="210"/>
      <c r="AC244" s="210"/>
      <c r="AD244" s="210"/>
      <c r="AE244" s="210"/>
      <c r="AF244" s="210"/>
      <c r="AG244" s="210" t="s">
        <v>161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ht="20.399999999999999" outlineLevel="1" x14ac:dyDescent="0.25">
      <c r="A245" s="247">
        <v>74</v>
      </c>
      <c r="B245" s="248" t="s">
        <v>400</v>
      </c>
      <c r="C245" s="265" t="s">
        <v>395</v>
      </c>
      <c r="D245" s="249" t="s">
        <v>221</v>
      </c>
      <c r="E245" s="250">
        <v>7.2</v>
      </c>
      <c r="F245" s="251"/>
      <c r="G245" s="252">
        <f>ROUND(E245*F245,2)</f>
        <v>0</v>
      </c>
      <c r="H245" s="251"/>
      <c r="I245" s="252">
        <f>ROUND(E245*H245,2)</f>
        <v>0</v>
      </c>
      <c r="J245" s="251"/>
      <c r="K245" s="252">
        <f>ROUND(E245*J245,2)</f>
        <v>0</v>
      </c>
      <c r="L245" s="252">
        <v>21</v>
      </c>
      <c r="M245" s="252">
        <f>G245*(1+L245/100)</f>
        <v>0</v>
      </c>
      <c r="N245" s="250">
        <v>0</v>
      </c>
      <c r="O245" s="250">
        <f>ROUND(E245*N245,2)</f>
        <v>0</v>
      </c>
      <c r="P245" s="250">
        <v>0</v>
      </c>
      <c r="Q245" s="250">
        <f>ROUND(E245*P245,2)</f>
        <v>0</v>
      </c>
      <c r="R245" s="252"/>
      <c r="S245" s="252" t="s">
        <v>263</v>
      </c>
      <c r="T245" s="253" t="s">
        <v>264</v>
      </c>
      <c r="U245" s="231">
        <v>0</v>
      </c>
      <c r="V245" s="231">
        <f>ROUND(E245*U245,2)</f>
        <v>0</v>
      </c>
      <c r="W245" s="231"/>
      <c r="X245" s="231" t="s">
        <v>157</v>
      </c>
      <c r="Y245" s="231" t="s">
        <v>158</v>
      </c>
      <c r="Z245" s="210"/>
      <c r="AA245" s="210"/>
      <c r="AB245" s="210"/>
      <c r="AC245" s="210"/>
      <c r="AD245" s="210"/>
      <c r="AE245" s="210"/>
      <c r="AF245" s="210"/>
      <c r="AG245" s="210" t="s">
        <v>159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2" x14ac:dyDescent="0.25">
      <c r="A246" s="227"/>
      <c r="B246" s="228"/>
      <c r="C246" s="266" t="s">
        <v>401</v>
      </c>
      <c r="D246" s="233"/>
      <c r="E246" s="234">
        <v>7.2</v>
      </c>
      <c r="F246" s="231"/>
      <c r="G246" s="231"/>
      <c r="H246" s="231"/>
      <c r="I246" s="231"/>
      <c r="J246" s="231"/>
      <c r="K246" s="231"/>
      <c r="L246" s="231"/>
      <c r="M246" s="231"/>
      <c r="N246" s="230"/>
      <c r="O246" s="230"/>
      <c r="P246" s="230"/>
      <c r="Q246" s="230"/>
      <c r="R246" s="231"/>
      <c r="S246" s="231"/>
      <c r="T246" s="231"/>
      <c r="U246" s="231"/>
      <c r="V246" s="231"/>
      <c r="W246" s="231"/>
      <c r="X246" s="231"/>
      <c r="Y246" s="231"/>
      <c r="Z246" s="210"/>
      <c r="AA246" s="210"/>
      <c r="AB246" s="210"/>
      <c r="AC246" s="210"/>
      <c r="AD246" s="210"/>
      <c r="AE246" s="210"/>
      <c r="AF246" s="210"/>
      <c r="AG246" s="210" t="s">
        <v>161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5">
      <c r="A247" s="227">
        <v>75</v>
      </c>
      <c r="B247" s="228" t="s">
        <v>402</v>
      </c>
      <c r="C247" s="272" t="s">
        <v>403</v>
      </c>
      <c r="D247" s="229" t="s">
        <v>0</v>
      </c>
      <c r="E247" s="262"/>
      <c r="F247" s="232"/>
      <c r="G247" s="231">
        <f>ROUND(E247*F247,2)</f>
        <v>0</v>
      </c>
      <c r="H247" s="232"/>
      <c r="I247" s="231">
        <f>ROUND(E247*H247,2)</f>
        <v>0</v>
      </c>
      <c r="J247" s="232"/>
      <c r="K247" s="231">
        <f>ROUND(E247*J247,2)</f>
        <v>0</v>
      </c>
      <c r="L247" s="231">
        <v>21</v>
      </c>
      <c r="M247" s="231">
        <f>G247*(1+L247/100)</f>
        <v>0</v>
      </c>
      <c r="N247" s="230">
        <v>0</v>
      </c>
      <c r="O247" s="230">
        <f>ROUND(E247*N247,2)</f>
        <v>0</v>
      </c>
      <c r="P247" s="230">
        <v>0</v>
      </c>
      <c r="Q247" s="230">
        <f>ROUND(E247*P247,2)</f>
        <v>0</v>
      </c>
      <c r="R247" s="231"/>
      <c r="S247" s="231" t="s">
        <v>156</v>
      </c>
      <c r="T247" s="231" t="s">
        <v>156</v>
      </c>
      <c r="U247" s="231">
        <v>0</v>
      </c>
      <c r="V247" s="231">
        <f>ROUND(E247*U247,2)</f>
        <v>0</v>
      </c>
      <c r="W247" s="231"/>
      <c r="X247" s="231" t="s">
        <v>350</v>
      </c>
      <c r="Y247" s="231" t="s">
        <v>158</v>
      </c>
      <c r="Z247" s="210"/>
      <c r="AA247" s="210"/>
      <c r="AB247" s="210"/>
      <c r="AC247" s="210"/>
      <c r="AD247" s="210"/>
      <c r="AE247" s="210"/>
      <c r="AF247" s="210"/>
      <c r="AG247" s="210" t="s">
        <v>351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x14ac:dyDescent="0.25">
      <c r="A248" s="240" t="s">
        <v>151</v>
      </c>
      <c r="B248" s="241" t="s">
        <v>119</v>
      </c>
      <c r="C248" s="264" t="s">
        <v>120</v>
      </c>
      <c r="D248" s="242"/>
      <c r="E248" s="243"/>
      <c r="F248" s="244"/>
      <c r="G248" s="244">
        <f>SUMIF(AG249:AG259,"&lt;&gt;NOR",G249:G259)</f>
        <v>0</v>
      </c>
      <c r="H248" s="244"/>
      <c r="I248" s="244">
        <f>SUM(I249:I259)</f>
        <v>0</v>
      </c>
      <c r="J248" s="244"/>
      <c r="K248" s="244">
        <f>SUM(K249:K259)</f>
        <v>0</v>
      </c>
      <c r="L248" s="244"/>
      <c r="M248" s="244">
        <f>SUM(M249:M259)</f>
        <v>0</v>
      </c>
      <c r="N248" s="243"/>
      <c r="O248" s="243">
        <f>SUM(O249:O259)</f>
        <v>0.26</v>
      </c>
      <c r="P248" s="243"/>
      <c r="Q248" s="243">
        <f>SUM(Q249:Q259)</f>
        <v>0</v>
      </c>
      <c r="R248" s="244"/>
      <c r="S248" s="244"/>
      <c r="T248" s="245"/>
      <c r="U248" s="239"/>
      <c r="V248" s="239">
        <f>SUM(V249:V259)</f>
        <v>29.200000000000003</v>
      </c>
      <c r="W248" s="239"/>
      <c r="X248" s="239"/>
      <c r="Y248" s="239"/>
      <c r="AG248" t="s">
        <v>152</v>
      </c>
    </row>
    <row r="249" spans="1:60" outlineLevel="1" x14ac:dyDescent="0.25">
      <c r="A249" s="247">
        <v>76</v>
      </c>
      <c r="B249" s="248" t="s">
        <v>404</v>
      </c>
      <c r="C249" s="265" t="s">
        <v>405</v>
      </c>
      <c r="D249" s="249" t="s">
        <v>200</v>
      </c>
      <c r="E249" s="250">
        <v>12.015000000000001</v>
      </c>
      <c r="F249" s="251"/>
      <c r="G249" s="252">
        <f>ROUND(E249*F249,2)</f>
        <v>0</v>
      </c>
      <c r="H249" s="251"/>
      <c r="I249" s="252">
        <f>ROUND(E249*H249,2)</f>
        <v>0</v>
      </c>
      <c r="J249" s="251"/>
      <c r="K249" s="252">
        <f>ROUND(E249*J249,2)</f>
        <v>0</v>
      </c>
      <c r="L249" s="252">
        <v>21</v>
      </c>
      <c r="M249" s="252">
        <f>G249*(1+L249/100)</f>
        <v>0</v>
      </c>
      <c r="N249" s="250">
        <v>0</v>
      </c>
      <c r="O249" s="250">
        <f>ROUND(E249*N249,2)</f>
        <v>0</v>
      </c>
      <c r="P249" s="250">
        <v>0</v>
      </c>
      <c r="Q249" s="250">
        <f>ROUND(E249*P249,2)</f>
        <v>0</v>
      </c>
      <c r="R249" s="252"/>
      <c r="S249" s="252" t="s">
        <v>156</v>
      </c>
      <c r="T249" s="253" t="s">
        <v>156</v>
      </c>
      <c r="U249" s="231">
        <v>1.6E-2</v>
      </c>
      <c r="V249" s="231">
        <f>ROUND(E249*U249,2)</f>
        <v>0.19</v>
      </c>
      <c r="W249" s="231"/>
      <c r="X249" s="231" t="s">
        <v>157</v>
      </c>
      <c r="Y249" s="231" t="s">
        <v>158</v>
      </c>
      <c r="Z249" s="210"/>
      <c r="AA249" s="210"/>
      <c r="AB249" s="210"/>
      <c r="AC249" s="210"/>
      <c r="AD249" s="210"/>
      <c r="AE249" s="210"/>
      <c r="AF249" s="210"/>
      <c r="AG249" s="210" t="s">
        <v>159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2" x14ac:dyDescent="0.25">
      <c r="A250" s="227"/>
      <c r="B250" s="228"/>
      <c r="C250" s="266" t="s">
        <v>285</v>
      </c>
      <c r="D250" s="233"/>
      <c r="E250" s="234">
        <v>12.015000000000001</v>
      </c>
      <c r="F250" s="231"/>
      <c r="G250" s="231"/>
      <c r="H250" s="231"/>
      <c r="I250" s="231"/>
      <c r="J250" s="231"/>
      <c r="K250" s="231"/>
      <c r="L250" s="231"/>
      <c r="M250" s="231"/>
      <c r="N250" s="230"/>
      <c r="O250" s="230"/>
      <c r="P250" s="230"/>
      <c r="Q250" s="230"/>
      <c r="R250" s="231"/>
      <c r="S250" s="231"/>
      <c r="T250" s="231"/>
      <c r="U250" s="231"/>
      <c r="V250" s="231"/>
      <c r="W250" s="231"/>
      <c r="X250" s="231"/>
      <c r="Y250" s="231"/>
      <c r="Z250" s="210"/>
      <c r="AA250" s="210"/>
      <c r="AB250" s="210"/>
      <c r="AC250" s="210"/>
      <c r="AD250" s="210"/>
      <c r="AE250" s="210"/>
      <c r="AF250" s="210"/>
      <c r="AG250" s="210" t="s">
        <v>161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5">
      <c r="A251" s="247">
        <v>77</v>
      </c>
      <c r="B251" s="248" t="s">
        <v>406</v>
      </c>
      <c r="C251" s="265" t="s">
        <v>407</v>
      </c>
      <c r="D251" s="249" t="s">
        <v>200</v>
      </c>
      <c r="E251" s="250">
        <v>15.695</v>
      </c>
      <c r="F251" s="251"/>
      <c r="G251" s="252">
        <f>ROUND(E251*F251,2)</f>
        <v>0</v>
      </c>
      <c r="H251" s="251"/>
      <c r="I251" s="252">
        <f>ROUND(E251*H251,2)</f>
        <v>0</v>
      </c>
      <c r="J251" s="251"/>
      <c r="K251" s="252">
        <f>ROUND(E251*J251,2)</f>
        <v>0</v>
      </c>
      <c r="L251" s="252">
        <v>21</v>
      </c>
      <c r="M251" s="252">
        <f>G251*(1+L251/100)</f>
        <v>0</v>
      </c>
      <c r="N251" s="250">
        <v>3.5999999999999999E-3</v>
      </c>
      <c r="O251" s="250">
        <f>ROUND(E251*N251,2)</f>
        <v>0.06</v>
      </c>
      <c r="P251" s="250">
        <v>0</v>
      </c>
      <c r="Q251" s="250">
        <f>ROUND(E251*P251,2)</f>
        <v>0</v>
      </c>
      <c r="R251" s="252"/>
      <c r="S251" s="252" t="s">
        <v>156</v>
      </c>
      <c r="T251" s="253" t="s">
        <v>156</v>
      </c>
      <c r="U251" s="231">
        <v>1.2925</v>
      </c>
      <c r="V251" s="231">
        <f>ROUND(E251*U251,2)</f>
        <v>20.29</v>
      </c>
      <c r="W251" s="231"/>
      <c r="X251" s="231" t="s">
        <v>157</v>
      </c>
      <c r="Y251" s="231" t="s">
        <v>158</v>
      </c>
      <c r="Z251" s="210"/>
      <c r="AA251" s="210"/>
      <c r="AB251" s="210"/>
      <c r="AC251" s="210"/>
      <c r="AD251" s="210"/>
      <c r="AE251" s="210"/>
      <c r="AF251" s="210"/>
      <c r="AG251" s="210" t="s">
        <v>159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5">
      <c r="A252" s="227"/>
      <c r="B252" s="228"/>
      <c r="C252" s="270" t="s">
        <v>408</v>
      </c>
      <c r="D252" s="254"/>
      <c r="E252" s="254"/>
      <c r="F252" s="254"/>
      <c r="G252" s="254"/>
      <c r="H252" s="231"/>
      <c r="I252" s="231"/>
      <c r="J252" s="231"/>
      <c r="K252" s="231"/>
      <c r="L252" s="231"/>
      <c r="M252" s="231"/>
      <c r="N252" s="230"/>
      <c r="O252" s="230"/>
      <c r="P252" s="230"/>
      <c r="Q252" s="230"/>
      <c r="R252" s="231"/>
      <c r="S252" s="231"/>
      <c r="T252" s="231"/>
      <c r="U252" s="231"/>
      <c r="V252" s="231"/>
      <c r="W252" s="231"/>
      <c r="X252" s="231"/>
      <c r="Y252" s="231"/>
      <c r="Z252" s="210"/>
      <c r="AA252" s="210"/>
      <c r="AB252" s="210"/>
      <c r="AC252" s="210"/>
      <c r="AD252" s="210"/>
      <c r="AE252" s="210"/>
      <c r="AF252" s="210"/>
      <c r="AG252" s="210" t="s">
        <v>206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2" x14ac:dyDescent="0.25">
      <c r="A253" s="227"/>
      <c r="B253" s="228"/>
      <c r="C253" s="266" t="s">
        <v>285</v>
      </c>
      <c r="D253" s="233"/>
      <c r="E253" s="234">
        <v>12.015000000000001</v>
      </c>
      <c r="F253" s="231"/>
      <c r="G253" s="231"/>
      <c r="H253" s="231"/>
      <c r="I253" s="231"/>
      <c r="J253" s="231"/>
      <c r="K253" s="231"/>
      <c r="L253" s="231"/>
      <c r="M253" s="231"/>
      <c r="N253" s="230"/>
      <c r="O253" s="230"/>
      <c r="P253" s="230"/>
      <c r="Q253" s="230"/>
      <c r="R253" s="231"/>
      <c r="S253" s="231"/>
      <c r="T253" s="231"/>
      <c r="U253" s="231"/>
      <c r="V253" s="231"/>
      <c r="W253" s="231"/>
      <c r="X253" s="231"/>
      <c r="Y253" s="231"/>
      <c r="Z253" s="210"/>
      <c r="AA253" s="210"/>
      <c r="AB253" s="210"/>
      <c r="AC253" s="210"/>
      <c r="AD253" s="210"/>
      <c r="AE253" s="210"/>
      <c r="AF253" s="210"/>
      <c r="AG253" s="210" t="s">
        <v>161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3" x14ac:dyDescent="0.25">
      <c r="A254" s="227"/>
      <c r="B254" s="228"/>
      <c r="C254" s="266" t="s">
        <v>409</v>
      </c>
      <c r="D254" s="233"/>
      <c r="E254" s="234">
        <v>3.68</v>
      </c>
      <c r="F254" s="231"/>
      <c r="G254" s="231"/>
      <c r="H254" s="231"/>
      <c r="I254" s="231"/>
      <c r="J254" s="231"/>
      <c r="K254" s="231"/>
      <c r="L254" s="231"/>
      <c r="M254" s="231"/>
      <c r="N254" s="230"/>
      <c r="O254" s="230"/>
      <c r="P254" s="230"/>
      <c r="Q254" s="230"/>
      <c r="R254" s="231"/>
      <c r="S254" s="231"/>
      <c r="T254" s="231"/>
      <c r="U254" s="231"/>
      <c r="V254" s="231"/>
      <c r="W254" s="231"/>
      <c r="X254" s="231"/>
      <c r="Y254" s="231"/>
      <c r="Z254" s="210"/>
      <c r="AA254" s="210"/>
      <c r="AB254" s="210"/>
      <c r="AC254" s="210"/>
      <c r="AD254" s="210"/>
      <c r="AE254" s="210"/>
      <c r="AF254" s="210"/>
      <c r="AG254" s="210" t="s">
        <v>161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5">
      <c r="A255" s="247">
        <v>78</v>
      </c>
      <c r="B255" s="248" t="s">
        <v>410</v>
      </c>
      <c r="C255" s="265" t="s">
        <v>411</v>
      </c>
      <c r="D255" s="249" t="s">
        <v>221</v>
      </c>
      <c r="E255" s="250">
        <v>79.3</v>
      </c>
      <c r="F255" s="251"/>
      <c r="G255" s="252">
        <f>ROUND(E255*F255,2)</f>
        <v>0</v>
      </c>
      <c r="H255" s="251"/>
      <c r="I255" s="252">
        <f>ROUND(E255*H255,2)</f>
        <v>0</v>
      </c>
      <c r="J255" s="251"/>
      <c r="K255" s="252">
        <f>ROUND(E255*J255,2)</f>
        <v>0</v>
      </c>
      <c r="L255" s="252">
        <v>21</v>
      </c>
      <c r="M255" s="252">
        <f>G255*(1+L255/100)</f>
        <v>0</v>
      </c>
      <c r="N255" s="250">
        <v>2.5500000000000002E-3</v>
      </c>
      <c r="O255" s="250">
        <f>ROUND(E255*N255,2)</f>
        <v>0.2</v>
      </c>
      <c r="P255" s="250">
        <v>0</v>
      </c>
      <c r="Q255" s="250">
        <f>ROUND(E255*P255,2)</f>
        <v>0</v>
      </c>
      <c r="R255" s="252"/>
      <c r="S255" s="252" t="s">
        <v>156</v>
      </c>
      <c r="T255" s="253" t="s">
        <v>156</v>
      </c>
      <c r="U255" s="231">
        <v>0.11</v>
      </c>
      <c r="V255" s="231">
        <f>ROUND(E255*U255,2)</f>
        <v>8.7200000000000006</v>
      </c>
      <c r="W255" s="231"/>
      <c r="X255" s="231" t="s">
        <v>157</v>
      </c>
      <c r="Y255" s="231" t="s">
        <v>158</v>
      </c>
      <c r="Z255" s="210"/>
      <c r="AA255" s="210"/>
      <c r="AB255" s="210"/>
      <c r="AC255" s="210"/>
      <c r="AD255" s="210"/>
      <c r="AE255" s="210"/>
      <c r="AF255" s="210"/>
      <c r="AG255" s="210" t="s">
        <v>159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2" x14ac:dyDescent="0.25">
      <c r="A256" s="227"/>
      <c r="B256" s="228"/>
      <c r="C256" s="270" t="s">
        <v>412</v>
      </c>
      <c r="D256" s="254"/>
      <c r="E256" s="254"/>
      <c r="F256" s="254"/>
      <c r="G256" s="254"/>
      <c r="H256" s="231"/>
      <c r="I256" s="231"/>
      <c r="J256" s="231"/>
      <c r="K256" s="231"/>
      <c r="L256" s="231"/>
      <c r="M256" s="231"/>
      <c r="N256" s="230"/>
      <c r="O256" s="230"/>
      <c r="P256" s="230"/>
      <c r="Q256" s="230"/>
      <c r="R256" s="231"/>
      <c r="S256" s="231"/>
      <c r="T256" s="231"/>
      <c r="U256" s="231"/>
      <c r="V256" s="231"/>
      <c r="W256" s="231"/>
      <c r="X256" s="231"/>
      <c r="Y256" s="231"/>
      <c r="Z256" s="210"/>
      <c r="AA256" s="210"/>
      <c r="AB256" s="210"/>
      <c r="AC256" s="210"/>
      <c r="AD256" s="210"/>
      <c r="AE256" s="210"/>
      <c r="AF256" s="210"/>
      <c r="AG256" s="210" t="s">
        <v>206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2" x14ac:dyDescent="0.25">
      <c r="A257" s="227"/>
      <c r="B257" s="228"/>
      <c r="C257" s="266" t="s">
        <v>413</v>
      </c>
      <c r="D257" s="233"/>
      <c r="E257" s="234">
        <v>34.799999999999997</v>
      </c>
      <c r="F257" s="231"/>
      <c r="G257" s="231"/>
      <c r="H257" s="231"/>
      <c r="I257" s="231"/>
      <c r="J257" s="231"/>
      <c r="K257" s="231"/>
      <c r="L257" s="231"/>
      <c r="M257" s="231"/>
      <c r="N257" s="230"/>
      <c r="O257" s="230"/>
      <c r="P257" s="230"/>
      <c r="Q257" s="230"/>
      <c r="R257" s="231"/>
      <c r="S257" s="231"/>
      <c r="T257" s="231"/>
      <c r="U257" s="231"/>
      <c r="V257" s="231"/>
      <c r="W257" s="231"/>
      <c r="X257" s="231"/>
      <c r="Y257" s="231"/>
      <c r="Z257" s="210"/>
      <c r="AA257" s="210"/>
      <c r="AB257" s="210"/>
      <c r="AC257" s="210"/>
      <c r="AD257" s="210"/>
      <c r="AE257" s="210"/>
      <c r="AF257" s="210"/>
      <c r="AG257" s="210" t="s">
        <v>161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3" x14ac:dyDescent="0.25">
      <c r="A258" s="227"/>
      <c r="B258" s="228"/>
      <c r="C258" s="266" t="s">
        <v>414</v>
      </c>
      <c r="D258" s="233"/>
      <c r="E258" s="234">
        <v>44.5</v>
      </c>
      <c r="F258" s="231"/>
      <c r="G258" s="231"/>
      <c r="H258" s="231"/>
      <c r="I258" s="231"/>
      <c r="J258" s="231"/>
      <c r="K258" s="231"/>
      <c r="L258" s="231"/>
      <c r="M258" s="231"/>
      <c r="N258" s="230"/>
      <c r="O258" s="230"/>
      <c r="P258" s="230"/>
      <c r="Q258" s="230"/>
      <c r="R258" s="231"/>
      <c r="S258" s="231"/>
      <c r="T258" s="231"/>
      <c r="U258" s="231"/>
      <c r="V258" s="231"/>
      <c r="W258" s="231"/>
      <c r="X258" s="231"/>
      <c r="Y258" s="231"/>
      <c r="Z258" s="210"/>
      <c r="AA258" s="210"/>
      <c r="AB258" s="210"/>
      <c r="AC258" s="210"/>
      <c r="AD258" s="210"/>
      <c r="AE258" s="210"/>
      <c r="AF258" s="210"/>
      <c r="AG258" s="210" t="s">
        <v>161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5">
      <c r="A259" s="227">
        <v>79</v>
      </c>
      <c r="B259" s="228" t="s">
        <v>415</v>
      </c>
      <c r="C259" s="272" t="s">
        <v>416</v>
      </c>
      <c r="D259" s="229" t="s">
        <v>0</v>
      </c>
      <c r="E259" s="262"/>
      <c r="F259" s="232"/>
      <c r="G259" s="231">
        <f>ROUND(E259*F259,2)</f>
        <v>0</v>
      </c>
      <c r="H259" s="232"/>
      <c r="I259" s="231">
        <f>ROUND(E259*H259,2)</f>
        <v>0</v>
      </c>
      <c r="J259" s="232"/>
      <c r="K259" s="231">
        <f>ROUND(E259*J259,2)</f>
        <v>0</v>
      </c>
      <c r="L259" s="231">
        <v>21</v>
      </c>
      <c r="M259" s="231">
        <f>G259*(1+L259/100)</f>
        <v>0</v>
      </c>
      <c r="N259" s="230">
        <v>0</v>
      </c>
      <c r="O259" s="230">
        <f>ROUND(E259*N259,2)</f>
        <v>0</v>
      </c>
      <c r="P259" s="230">
        <v>0</v>
      </c>
      <c r="Q259" s="230">
        <f>ROUND(E259*P259,2)</f>
        <v>0</v>
      </c>
      <c r="R259" s="231"/>
      <c r="S259" s="231" t="s">
        <v>156</v>
      </c>
      <c r="T259" s="231" t="s">
        <v>156</v>
      </c>
      <c r="U259" s="231">
        <v>0</v>
      </c>
      <c r="V259" s="231">
        <f>ROUND(E259*U259,2)</f>
        <v>0</v>
      </c>
      <c r="W259" s="231"/>
      <c r="X259" s="231" t="s">
        <v>350</v>
      </c>
      <c r="Y259" s="231" t="s">
        <v>158</v>
      </c>
      <c r="Z259" s="210"/>
      <c r="AA259" s="210"/>
      <c r="AB259" s="210"/>
      <c r="AC259" s="210"/>
      <c r="AD259" s="210"/>
      <c r="AE259" s="210"/>
      <c r="AF259" s="210"/>
      <c r="AG259" s="210" t="s">
        <v>351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x14ac:dyDescent="0.25">
      <c r="A260" s="240" t="s">
        <v>151</v>
      </c>
      <c r="B260" s="241" t="s">
        <v>121</v>
      </c>
      <c r="C260" s="264" t="s">
        <v>108</v>
      </c>
      <c r="D260" s="242"/>
      <c r="E260" s="243"/>
      <c r="F260" s="244"/>
      <c r="G260" s="244">
        <f>SUMIF(AG261:AG274,"&lt;&gt;NOR",G261:G274)</f>
        <v>0</v>
      </c>
      <c r="H260" s="244"/>
      <c r="I260" s="244">
        <f>SUM(I261:I274)</f>
        <v>0</v>
      </c>
      <c r="J260" s="244"/>
      <c r="K260" s="244">
        <f>SUM(K261:K274)</f>
        <v>0</v>
      </c>
      <c r="L260" s="244"/>
      <c r="M260" s="244">
        <f>SUM(M261:M274)</f>
        <v>0</v>
      </c>
      <c r="N260" s="243"/>
      <c r="O260" s="243">
        <f>SUM(O261:O274)</f>
        <v>0</v>
      </c>
      <c r="P260" s="243"/>
      <c r="Q260" s="243">
        <f>SUM(Q261:Q274)</f>
        <v>0</v>
      </c>
      <c r="R260" s="244"/>
      <c r="S260" s="244"/>
      <c r="T260" s="245"/>
      <c r="U260" s="239"/>
      <c r="V260" s="239">
        <f>SUM(V261:V274)</f>
        <v>369.30999999999995</v>
      </c>
      <c r="W260" s="239"/>
      <c r="X260" s="239"/>
      <c r="Y260" s="239"/>
      <c r="AG260" t="s">
        <v>152</v>
      </c>
    </row>
    <row r="261" spans="1:60" ht="20.399999999999999" outlineLevel="1" x14ac:dyDescent="0.25">
      <c r="A261" s="247">
        <v>80</v>
      </c>
      <c r="B261" s="248" t="s">
        <v>417</v>
      </c>
      <c r="C261" s="265" t="s">
        <v>418</v>
      </c>
      <c r="D261" s="249" t="s">
        <v>179</v>
      </c>
      <c r="E261" s="250">
        <v>1.5619499999999999</v>
      </c>
      <c r="F261" s="251"/>
      <c r="G261" s="252">
        <f>ROUND(E261*F261,2)</f>
        <v>0</v>
      </c>
      <c r="H261" s="251"/>
      <c r="I261" s="252">
        <f>ROUND(E261*H261,2)</f>
        <v>0</v>
      </c>
      <c r="J261" s="251"/>
      <c r="K261" s="252">
        <f>ROUND(E261*J261,2)</f>
        <v>0</v>
      </c>
      <c r="L261" s="252">
        <v>21</v>
      </c>
      <c r="M261" s="252">
        <f>G261*(1+L261/100)</f>
        <v>0</v>
      </c>
      <c r="N261" s="250">
        <v>0</v>
      </c>
      <c r="O261" s="250">
        <f>ROUND(E261*N261,2)</f>
        <v>0</v>
      </c>
      <c r="P261" s="250">
        <v>0</v>
      </c>
      <c r="Q261" s="250">
        <f>ROUND(E261*P261,2)</f>
        <v>0</v>
      </c>
      <c r="R261" s="252"/>
      <c r="S261" s="252" t="s">
        <v>156</v>
      </c>
      <c r="T261" s="253" t="s">
        <v>156</v>
      </c>
      <c r="U261" s="231">
        <v>0</v>
      </c>
      <c r="V261" s="231">
        <f>ROUND(E261*U261,2)</f>
        <v>0</v>
      </c>
      <c r="W261" s="231"/>
      <c r="X261" s="231" t="s">
        <v>157</v>
      </c>
      <c r="Y261" s="231" t="s">
        <v>158</v>
      </c>
      <c r="Z261" s="210"/>
      <c r="AA261" s="210"/>
      <c r="AB261" s="210"/>
      <c r="AC261" s="210"/>
      <c r="AD261" s="210"/>
      <c r="AE261" s="210"/>
      <c r="AF261" s="210"/>
      <c r="AG261" s="210" t="s">
        <v>159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2" x14ac:dyDescent="0.25">
      <c r="A262" s="227"/>
      <c r="B262" s="228"/>
      <c r="C262" s="270" t="s">
        <v>419</v>
      </c>
      <c r="D262" s="254"/>
      <c r="E262" s="254"/>
      <c r="F262" s="254"/>
      <c r="G262" s="254"/>
      <c r="H262" s="231"/>
      <c r="I262" s="231"/>
      <c r="J262" s="231"/>
      <c r="K262" s="231"/>
      <c r="L262" s="231"/>
      <c r="M262" s="231"/>
      <c r="N262" s="230"/>
      <c r="O262" s="230"/>
      <c r="P262" s="230"/>
      <c r="Q262" s="230"/>
      <c r="R262" s="231"/>
      <c r="S262" s="231"/>
      <c r="T262" s="231"/>
      <c r="U262" s="231"/>
      <c r="V262" s="231"/>
      <c r="W262" s="231"/>
      <c r="X262" s="231"/>
      <c r="Y262" s="231"/>
      <c r="Z262" s="210"/>
      <c r="AA262" s="210"/>
      <c r="AB262" s="210"/>
      <c r="AC262" s="210"/>
      <c r="AD262" s="210"/>
      <c r="AE262" s="210"/>
      <c r="AF262" s="210"/>
      <c r="AG262" s="210" t="s">
        <v>206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2" x14ac:dyDescent="0.25">
      <c r="A263" s="227"/>
      <c r="B263" s="228"/>
      <c r="C263" s="266" t="s">
        <v>420</v>
      </c>
      <c r="D263" s="233"/>
      <c r="E263" s="234">
        <v>1.5619499999999999</v>
      </c>
      <c r="F263" s="231"/>
      <c r="G263" s="231"/>
      <c r="H263" s="231"/>
      <c r="I263" s="231"/>
      <c r="J263" s="231"/>
      <c r="K263" s="231"/>
      <c r="L263" s="231"/>
      <c r="M263" s="231"/>
      <c r="N263" s="230"/>
      <c r="O263" s="230"/>
      <c r="P263" s="230"/>
      <c r="Q263" s="230"/>
      <c r="R263" s="231"/>
      <c r="S263" s="231"/>
      <c r="T263" s="231"/>
      <c r="U263" s="231"/>
      <c r="V263" s="231"/>
      <c r="W263" s="231"/>
      <c r="X263" s="231"/>
      <c r="Y263" s="231"/>
      <c r="Z263" s="210"/>
      <c r="AA263" s="210"/>
      <c r="AB263" s="210"/>
      <c r="AC263" s="210"/>
      <c r="AD263" s="210"/>
      <c r="AE263" s="210"/>
      <c r="AF263" s="210"/>
      <c r="AG263" s="210" t="s">
        <v>161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ht="20.399999999999999" outlineLevel="1" x14ac:dyDescent="0.25">
      <c r="A264" s="247">
        <v>81</v>
      </c>
      <c r="B264" s="248" t="s">
        <v>421</v>
      </c>
      <c r="C264" s="265" t="s">
        <v>422</v>
      </c>
      <c r="D264" s="249" t="s">
        <v>179</v>
      </c>
      <c r="E264" s="250">
        <v>0.48749999999999999</v>
      </c>
      <c r="F264" s="251"/>
      <c r="G264" s="252">
        <f>ROUND(E264*F264,2)</f>
        <v>0</v>
      </c>
      <c r="H264" s="251"/>
      <c r="I264" s="252">
        <f>ROUND(E264*H264,2)</f>
        <v>0</v>
      </c>
      <c r="J264" s="251"/>
      <c r="K264" s="252">
        <f>ROUND(E264*J264,2)</f>
        <v>0</v>
      </c>
      <c r="L264" s="252">
        <v>21</v>
      </c>
      <c r="M264" s="252">
        <f>G264*(1+L264/100)</f>
        <v>0</v>
      </c>
      <c r="N264" s="250">
        <v>0</v>
      </c>
      <c r="O264" s="250">
        <f>ROUND(E264*N264,2)</f>
        <v>0</v>
      </c>
      <c r="P264" s="250">
        <v>0</v>
      </c>
      <c r="Q264" s="250">
        <f>ROUND(E264*P264,2)</f>
        <v>0</v>
      </c>
      <c r="R264" s="252"/>
      <c r="S264" s="252" t="s">
        <v>156</v>
      </c>
      <c r="T264" s="253" t="s">
        <v>156</v>
      </c>
      <c r="U264" s="231">
        <v>0</v>
      </c>
      <c r="V264" s="231">
        <f>ROUND(E264*U264,2)</f>
        <v>0</v>
      </c>
      <c r="W264" s="231"/>
      <c r="X264" s="231" t="s">
        <v>157</v>
      </c>
      <c r="Y264" s="231" t="s">
        <v>158</v>
      </c>
      <c r="Z264" s="210"/>
      <c r="AA264" s="210"/>
      <c r="AB264" s="210"/>
      <c r="AC264" s="210"/>
      <c r="AD264" s="210"/>
      <c r="AE264" s="210"/>
      <c r="AF264" s="210"/>
      <c r="AG264" s="210" t="s">
        <v>159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2" x14ac:dyDescent="0.25">
      <c r="A265" s="227"/>
      <c r="B265" s="228"/>
      <c r="C265" s="266" t="s">
        <v>423</v>
      </c>
      <c r="D265" s="233"/>
      <c r="E265" s="234">
        <v>0.48749999999999999</v>
      </c>
      <c r="F265" s="231"/>
      <c r="G265" s="231"/>
      <c r="H265" s="231"/>
      <c r="I265" s="231"/>
      <c r="J265" s="231"/>
      <c r="K265" s="231"/>
      <c r="L265" s="231"/>
      <c r="M265" s="231"/>
      <c r="N265" s="230"/>
      <c r="O265" s="230"/>
      <c r="P265" s="230"/>
      <c r="Q265" s="230"/>
      <c r="R265" s="231"/>
      <c r="S265" s="231"/>
      <c r="T265" s="231"/>
      <c r="U265" s="231"/>
      <c r="V265" s="231"/>
      <c r="W265" s="231"/>
      <c r="X265" s="231"/>
      <c r="Y265" s="231"/>
      <c r="Z265" s="210"/>
      <c r="AA265" s="210"/>
      <c r="AB265" s="210"/>
      <c r="AC265" s="210"/>
      <c r="AD265" s="210"/>
      <c r="AE265" s="210"/>
      <c r="AF265" s="210"/>
      <c r="AG265" s="210" t="s">
        <v>161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ht="20.399999999999999" outlineLevel="1" x14ac:dyDescent="0.25">
      <c r="A266" s="247">
        <v>82</v>
      </c>
      <c r="B266" s="248" t="s">
        <v>424</v>
      </c>
      <c r="C266" s="265" t="s">
        <v>425</v>
      </c>
      <c r="D266" s="249" t="s">
        <v>179</v>
      </c>
      <c r="E266" s="250">
        <v>197.84923000000001</v>
      </c>
      <c r="F266" s="251"/>
      <c r="G266" s="252">
        <f>ROUND(E266*F266,2)</f>
        <v>0</v>
      </c>
      <c r="H266" s="251"/>
      <c r="I266" s="252">
        <f>ROUND(E266*H266,2)</f>
        <v>0</v>
      </c>
      <c r="J266" s="251"/>
      <c r="K266" s="252">
        <f>ROUND(E266*J266,2)</f>
        <v>0</v>
      </c>
      <c r="L266" s="252">
        <v>21</v>
      </c>
      <c r="M266" s="252">
        <f>G266*(1+L266/100)</f>
        <v>0</v>
      </c>
      <c r="N266" s="250">
        <v>0</v>
      </c>
      <c r="O266" s="250">
        <f>ROUND(E266*N266,2)</f>
        <v>0</v>
      </c>
      <c r="P266" s="250">
        <v>0</v>
      </c>
      <c r="Q266" s="250">
        <f>ROUND(E266*P266,2)</f>
        <v>0</v>
      </c>
      <c r="R266" s="252"/>
      <c r="S266" s="252" t="s">
        <v>156</v>
      </c>
      <c r="T266" s="253" t="s">
        <v>156</v>
      </c>
      <c r="U266" s="231">
        <v>0</v>
      </c>
      <c r="V266" s="231">
        <f>ROUND(E266*U266,2)</f>
        <v>0</v>
      </c>
      <c r="W266" s="231"/>
      <c r="X266" s="231" t="s">
        <v>157</v>
      </c>
      <c r="Y266" s="231" t="s">
        <v>158</v>
      </c>
      <c r="Z266" s="210"/>
      <c r="AA266" s="210"/>
      <c r="AB266" s="210"/>
      <c r="AC266" s="210"/>
      <c r="AD266" s="210"/>
      <c r="AE266" s="210"/>
      <c r="AF266" s="210"/>
      <c r="AG266" s="210" t="s">
        <v>159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2" x14ac:dyDescent="0.25">
      <c r="A267" s="227"/>
      <c r="B267" s="228"/>
      <c r="C267" s="266" t="s">
        <v>426</v>
      </c>
      <c r="D267" s="233"/>
      <c r="E267" s="234">
        <v>197.84923000000001</v>
      </c>
      <c r="F267" s="231"/>
      <c r="G267" s="231"/>
      <c r="H267" s="231"/>
      <c r="I267" s="231"/>
      <c r="J267" s="231"/>
      <c r="K267" s="231"/>
      <c r="L267" s="231"/>
      <c r="M267" s="231"/>
      <c r="N267" s="230"/>
      <c r="O267" s="230"/>
      <c r="P267" s="230"/>
      <c r="Q267" s="230"/>
      <c r="R267" s="231"/>
      <c r="S267" s="231"/>
      <c r="T267" s="231"/>
      <c r="U267" s="231"/>
      <c r="V267" s="231"/>
      <c r="W267" s="231"/>
      <c r="X267" s="231"/>
      <c r="Y267" s="231"/>
      <c r="Z267" s="210"/>
      <c r="AA267" s="210"/>
      <c r="AB267" s="210"/>
      <c r="AC267" s="210"/>
      <c r="AD267" s="210"/>
      <c r="AE267" s="210"/>
      <c r="AF267" s="210"/>
      <c r="AG267" s="210" t="s">
        <v>161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ht="20.399999999999999" outlineLevel="1" x14ac:dyDescent="0.25">
      <c r="A268" s="247">
        <v>83</v>
      </c>
      <c r="B268" s="248" t="s">
        <v>427</v>
      </c>
      <c r="C268" s="265" t="s">
        <v>428</v>
      </c>
      <c r="D268" s="249" t="s">
        <v>179</v>
      </c>
      <c r="E268" s="250">
        <v>11.109</v>
      </c>
      <c r="F268" s="251"/>
      <c r="G268" s="252">
        <f>ROUND(E268*F268,2)</f>
        <v>0</v>
      </c>
      <c r="H268" s="251"/>
      <c r="I268" s="252">
        <f>ROUND(E268*H268,2)</f>
        <v>0</v>
      </c>
      <c r="J268" s="251"/>
      <c r="K268" s="252">
        <f>ROUND(E268*J268,2)</f>
        <v>0</v>
      </c>
      <c r="L268" s="252">
        <v>21</v>
      </c>
      <c r="M268" s="252">
        <f>G268*(1+L268/100)</f>
        <v>0</v>
      </c>
      <c r="N268" s="250">
        <v>0</v>
      </c>
      <c r="O268" s="250">
        <f>ROUND(E268*N268,2)</f>
        <v>0</v>
      </c>
      <c r="P268" s="250">
        <v>0</v>
      </c>
      <c r="Q268" s="250">
        <f>ROUND(E268*P268,2)</f>
        <v>0</v>
      </c>
      <c r="R268" s="252"/>
      <c r="S268" s="252" t="s">
        <v>156</v>
      </c>
      <c r="T268" s="253" t="s">
        <v>156</v>
      </c>
      <c r="U268" s="231">
        <v>0</v>
      </c>
      <c r="V268" s="231">
        <f>ROUND(E268*U268,2)</f>
        <v>0</v>
      </c>
      <c r="W268" s="231"/>
      <c r="X268" s="231" t="s">
        <v>157</v>
      </c>
      <c r="Y268" s="231" t="s">
        <v>158</v>
      </c>
      <c r="Z268" s="210"/>
      <c r="AA268" s="210"/>
      <c r="AB268" s="210"/>
      <c r="AC268" s="210"/>
      <c r="AD268" s="210"/>
      <c r="AE268" s="210"/>
      <c r="AF268" s="210"/>
      <c r="AG268" s="210" t="s">
        <v>159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2" x14ac:dyDescent="0.25">
      <c r="A269" s="227"/>
      <c r="B269" s="228"/>
      <c r="C269" s="266" t="s">
        <v>429</v>
      </c>
      <c r="D269" s="233"/>
      <c r="E269" s="234">
        <v>11.109</v>
      </c>
      <c r="F269" s="231"/>
      <c r="G269" s="231"/>
      <c r="H269" s="231"/>
      <c r="I269" s="231"/>
      <c r="J269" s="231"/>
      <c r="K269" s="231"/>
      <c r="L269" s="231"/>
      <c r="M269" s="231"/>
      <c r="N269" s="230"/>
      <c r="O269" s="230"/>
      <c r="P269" s="230"/>
      <c r="Q269" s="230"/>
      <c r="R269" s="231"/>
      <c r="S269" s="231"/>
      <c r="T269" s="231"/>
      <c r="U269" s="231"/>
      <c r="V269" s="231"/>
      <c r="W269" s="231"/>
      <c r="X269" s="231"/>
      <c r="Y269" s="231"/>
      <c r="Z269" s="210"/>
      <c r="AA269" s="210"/>
      <c r="AB269" s="210"/>
      <c r="AC269" s="210"/>
      <c r="AD269" s="210"/>
      <c r="AE269" s="210"/>
      <c r="AF269" s="210"/>
      <c r="AG269" s="210" t="s">
        <v>161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5">
      <c r="A270" s="247">
        <v>84</v>
      </c>
      <c r="B270" s="248" t="s">
        <v>430</v>
      </c>
      <c r="C270" s="265" t="s">
        <v>431</v>
      </c>
      <c r="D270" s="249" t="s">
        <v>179</v>
      </c>
      <c r="E270" s="250">
        <v>211.39767000000001</v>
      </c>
      <c r="F270" s="251"/>
      <c r="G270" s="252">
        <f>ROUND(E270*F270,2)</f>
        <v>0</v>
      </c>
      <c r="H270" s="251"/>
      <c r="I270" s="252">
        <f>ROUND(E270*H270,2)</f>
        <v>0</v>
      </c>
      <c r="J270" s="251"/>
      <c r="K270" s="252">
        <f>ROUND(E270*J270,2)</f>
        <v>0</v>
      </c>
      <c r="L270" s="252">
        <v>21</v>
      </c>
      <c r="M270" s="252">
        <f>G270*(1+L270/100)</f>
        <v>0</v>
      </c>
      <c r="N270" s="250">
        <v>0</v>
      </c>
      <c r="O270" s="250">
        <f>ROUND(E270*N270,2)</f>
        <v>0</v>
      </c>
      <c r="P270" s="250">
        <v>0</v>
      </c>
      <c r="Q270" s="250">
        <f>ROUND(E270*P270,2)</f>
        <v>0</v>
      </c>
      <c r="R270" s="252"/>
      <c r="S270" s="252" t="s">
        <v>156</v>
      </c>
      <c r="T270" s="253" t="s">
        <v>156</v>
      </c>
      <c r="U270" s="231">
        <v>0.49</v>
      </c>
      <c r="V270" s="231">
        <f>ROUND(E270*U270,2)</f>
        <v>103.58</v>
      </c>
      <c r="W270" s="231"/>
      <c r="X270" s="231" t="s">
        <v>432</v>
      </c>
      <c r="Y270" s="231" t="s">
        <v>158</v>
      </c>
      <c r="Z270" s="210"/>
      <c r="AA270" s="210"/>
      <c r="AB270" s="210"/>
      <c r="AC270" s="210"/>
      <c r="AD270" s="210"/>
      <c r="AE270" s="210"/>
      <c r="AF270" s="210"/>
      <c r="AG270" s="210" t="s">
        <v>433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2" x14ac:dyDescent="0.25">
      <c r="A271" s="227"/>
      <c r="B271" s="228"/>
      <c r="C271" s="270" t="s">
        <v>434</v>
      </c>
      <c r="D271" s="254"/>
      <c r="E271" s="254"/>
      <c r="F271" s="254"/>
      <c r="G271" s="254"/>
      <c r="H271" s="231"/>
      <c r="I271" s="231"/>
      <c r="J271" s="231"/>
      <c r="K271" s="231"/>
      <c r="L271" s="231"/>
      <c r="M271" s="231"/>
      <c r="N271" s="230"/>
      <c r="O271" s="230"/>
      <c r="P271" s="230"/>
      <c r="Q271" s="230"/>
      <c r="R271" s="231"/>
      <c r="S271" s="231"/>
      <c r="T271" s="231"/>
      <c r="U271" s="231"/>
      <c r="V271" s="231"/>
      <c r="W271" s="231"/>
      <c r="X271" s="231"/>
      <c r="Y271" s="231"/>
      <c r="Z271" s="210"/>
      <c r="AA271" s="210"/>
      <c r="AB271" s="210"/>
      <c r="AC271" s="210"/>
      <c r="AD271" s="210"/>
      <c r="AE271" s="210"/>
      <c r="AF271" s="210"/>
      <c r="AG271" s="210" t="s">
        <v>206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5">
      <c r="A272" s="255">
        <v>85</v>
      </c>
      <c r="B272" s="256" t="s">
        <v>435</v>
      </c>
      <c r="C272" s="271" t="s">
        <v>436</v>
      </c>
      <c r="D272" s="257" t="s">
        <v>179</v>
      </c>
      <c r="E272" s="258">
        <v>1268.386</v>
      </c>
      <c r="F272" s="259"/>
      <c r="G272" s="260">
        <f>ROUND(E272*F272,2)</f>
        <v>0</v>
      </c>
      <c r="H272" s="259"/>
      <c r="I272" s="260">
        <f>ROUND(E272*H272,2)</f>
        <v>0</v>
      </c>
      <c r="J272" s="259"/>
      <c r="K272" s="260">
        <f>ROUND(E272*J272,2)</f>
        <v>0</v>
      </c>
      <c r="L272" s="260">
        <v>21</v>
      </c>
      <c r="M272" s="260">
        <f>G272*(1+L272/100)</f>
        <v>0</v>
      </c>
      <c r="N272" s="258">
        <v>0</v>
      </c>
      <c r="O272" s="258">
        <f>ROUND(E272*N272,2)</f>
        <v>0</v>
      </c>
      <c r="P272" s="258">
        <v>0</v>
      </c>
      <c r="Q272" s="258">
        <f>ROUND(E272*P272,2)</f>
        <v>0</v>
      </c>
      <c r="R272" s="260"/>
      <c r="S272" s="260" t="s">
        <v>156</v>
      </c>
      <c r="T272" s="261" t="s">
        <v>156</v>
      </c>
      <c r="U272" s="231">
        <v>0</v>
      </c>
      <c r="V272" s="231">
        <f>ROUND(E272*U272,2)</f>
        <v>0</v>
      </c>
      <c r="W272" s="231"/>
      <c r="X272" s="231" t="s">
        <v>432</v>
      </c>
      <c r="Y272" s="231" t="s">
        <v>158</v>
      </c>
      <c r="Z272" s="210"/>
      <c r="AA272" s="210"/>
      <c r="AB272" s="210"/>
      <c r="AC272" s="210"/>
      <c r="AD272" s="210"/>
      <c r="AE272" s="210"/>
      <c r="AF272" s="210"/>
      <c r="AG272" s="210" t="s">
        <v>433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5">
      <c r="A273" s="255">
        <v>86</v>
      </c>
      <c r="B273" s="256" t="s">
        <v>437</v>
      </c>
      <c r="C273" s="271" t="s">
        <v>438</v>
      </c>
      <c r="D273" s="257" t="s">
        <v>179</v>
      </c>
      <c r="E273" s="258">
        <v>211.39767000000001</v>
      </c>
      <c r="F273" s="259"/>
      <c r="G273" s="260">
        <f>ROUND(E273*F273,2)</f>
        <v>0</v>
      </c>
      <c r="H273" s="259"/>
      <c r="I273" s="260">
        <f>ROUND(E273*H273,2)</f>
        <v>0</v>
      </c>
      <c r="J273" s="259"/>
      <c r="K273" s="260">
        <f>ROUND(E273*J273,2)</f>
        <v>0</v>
      </c>
      <c r="L273" s="260">
        <v>21</v>
      </c>
      <c r="M273" s="260">
        <f>G273*(1+L273/100)</f>
        <v>0</v>
      </c>
      <c r="N273" s="258">
        <v>0</v>
      </c>
      <c r="O273" s="258">
        <f>ROUND(E273*N273,2)</f>
        <v>0</v>
      </c>
      <c r="P273" s="258">
        <v>0</v>
      </c>
      <c r="Q273" s="258">
        <f>ROUND(E273*P273,2)</f>
        <v>0</v>
      </c>
      <c r="R273" s="260"/>
      <c r="S273" s="260" t="s">
        <v>156</v>
      </c>
      <c r="T273" s="261" t="s">
        <v>156</v>
      </c>
      <c r="U273" s="231">
        <v>0.94199999999999995</v>
      </c>
      <c r="V273" s="231">
        <f>ROUND(E273*U273,2)</f>
        <v>199.14</v>
      </c>
      <c r="W273" s="231"/>
      <c r="X273" s="231" t="s">
        <v>432</v>
      </c>
      <c r="Y273" s="231" t="s">
        <v>158</v>
      </c>
      <c r="Z273" s="210"/>
      <c r="AA273" s="210"/>
      <c r="AB273" s="210"/>
      <c r="AC273" s="210"/>
      <c r="AD273" s="210"/>
      <c r="AE273" s="210"/>
      <c r="AF273" s="210"/>
      <c r="AG273" s="210" t="s">
        <v>433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5">
      <c r="A274" s="255">
        <v>87</v>
      </c>
      <c r="B274" s="256" t="s">
        <v>439</v>
      </c>
      <c r="C274" s="271" t="s">
        <v>440</v>
      </c>
      <c r="D274" s="257" t="s">
        <v>179</v>
      </c>
      <c r="E274" s="258">
        <v>634.19299999999998</v>
      </c>
      <c r="F274" s="259"/>
      <c r="G274" s="260">
        <f>ROUND(E274*F274,2)</f>
        <v>0</v>
      </c>
      <c r="H274" s="259"/>
      <c r="I274" s="260">
        <f>ROUND(E274*H274,2)</f>
        <v>0</v>
      </c>
      <c r="J274" s="259"/>
      <c r="K274" s="260">
        <f>ROUND(E274*J274,2)</f>
        <v>0</v>
      </c>
      <c r="L274" s="260">
        <v>21</v>
      </c>
      <c r="M274" s="260">
        <f>G274*(1+L274/100)</f>
        <v>0</v>
      </c>
      <c r="N274" s="258">
        <v>0</v>
      </c>
      <c r="O274" s="258">
        <f>ROUND(E274*N274,2)</f>
        <v>0</v>
      </c>
      <c r="P274" s="258">
        <v>0</v>
      </c>
      <c r="Q274" s="258">
        <f>ROUND(E274*P274,2)</f>
        <v>0</v>
      </c>
      <c r="R274" s="260"/>
      <c r="S274" s="260" t="s">
        <v>156</v>
      </c>
      <c r="T274" s="261" t="s">
        <v>156</v>
      </c>
      <c r="U274" s="231">
        <v>0.105</v>
      </c>
      <c r="V274" s="231">
        <f>ROUND(E274*U274,2)</f>
        <v>66.59</v>
      </c>
      <c r="W274" s="231"/>
      <c r="X274" s="231" t="s">
        <v>432</v>
      </c>
      <c r="Y274" s="231" t="s">
        <v>158</v>
      </c>
      <c r="Z274" s="210"/>
      <c r="AA274" s="210"/>
      <c r="AB274" s="210"/>
      <c r="AC274" s="210"/>
      <c r="AD274" s="210"/>
      <c r="AE274" s="210"/>
      <c r="AF274" s="210"/>
      <c r="AG274" s="210" t="s">
        <v>433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x14ac:dyDescent="0.25">
      <c r="A275" s="240" t="s">
        <v>151</v>
      </c>
      <c r="B275" s="241" t="s">
        <v>123</v>
      </c>
      <c r="C275" s="264" t="s">
        <v>29</v>
      </c>
      <c r="D275" s="242"/>
      <c r="E275" s="243"/>
      <c r="F275" s="244"/>
      <c r="G275" s="244">
        <f>SUMIF(AG276:AG287,"&lt;&gt;NOR",G276:G287)</f>
        <v>0</v>
      </c>
      <c r="H275" s="244"/>
      <c r="I275" s="244">
        <f>SUM(I276:I287)</f>
        <v>0</v>
      </c>
      <c r="J275" s="244"/>
      <c r="K275" s="244">
        <f>SUM(K276:K287)</f>
        <v>0</v>
      </c>
      <c r="L275" s="244"/>
      <c r="M275" s="244">
        <f>SUM(M276:M287)</f>
        <v>0</v>
      </c>
      <c r="N275" s="243"/>
      <c r="O275" s="243">
        <f>SUM(O276:O287)</f>
        <v>0</v>
      </c>
      <c r="P275" s="243"/>
      <c r="Q275" s="243">
        <f>SUM(Q276:Q287)</f>
        <v>0</v>
      </c>
      <c r="R275" s="244"/>
      <c r="S275" s="244"/>
      <c r="T275" s="245"/>
      <c r="U275" s="239"/>
      <c r="V275" s="239">
        <f>SUM(V276:V287)</f>
        <v>0</v>
      </c>
      <c r="W275" s="239"/>
      <c r="X275" s="239"/>
      <c r="Y275" s="239"/>
      <c r="AG275" t="s">
        <v>152</v>
      </c>
    </row>
    <row r="276" spans="1:60" ht="20.399999999999999" outlineLevel="1" x14ac:dyDescent="0.25">
      <c r="A276" s="255">
        <v>88</v>
      </c>
      <c r="B276" s="256" t="s">
        <v>441</v>
      </c>
      <c r="C276" s="271" t="s">
        <v>442</v>
      </c>
      <c r="D276" s="257" t="s">
        <v>443</v>
      </c>
      <c r="E276" s="258">
        <v>1</v>
      </c>
      <c r="F276" s="259"/>
      <c r="G276" s="260">
        <f>ROUND(E276*F276,2)</f>
        <v>0</v>
      </c>
      <c r="H276" s="259"/>
      <c r="I276" s="260">
        <f>ROUND(E276*H276,2)</f>
        <v>0</v>
      </c>
      <c r="J276" s="259"/>
      <c r="K276" s="260">
        <f>ROUND(E276*J276,2)</f>
        <v>0</v>
      </c>
      <c r="L276" s="260">
        <v>21</v>
      </c>
      <c r="M276" s="260">
        <f>G276*(1+L276/100)</f>
        <v>0</v>
      </c>
      <c r="N276" s="258">
        <v>0</v>
      </c>
      <c r="O276" s="258">
        <f>ROUND(E276*N276,2)</f>
        <v>0</v>
      </c>
      <c r="P276" s="258">
        <v>0</v>
      </c>
      <c r="Q276" s="258">
        <f>ROUND(E276*P276,2)</f>
        <v>0</v>
      </c>
      <c r="R276" s="260"/>
      <c r="S276" s="260" t="s">
        <v>263</v>
      </c>
      <c r="T276" s="261" t="s">
        <v>264</v>
      </c>
      <c r="U276" s="231">
        <v>0</v>
      </c>
      <c r="V276" s="231">
        <f>ROUND(E276*U276,2)</f>
        <v>0</v>
      </c>
      <c r="W276" s="231"/>
      <c r="X276" s="231" t="s">
        <v>157</v>
      </c>
      <c r="Y276" s="231" t="s">
        <v>158</v>
      </c>
      <c r="Z276" s="210"/>
      <c r="AA276" s="210"/>
      <c r="AB276" s="210"/>
      <c r="AC276" s="210"/>
      <c r="AD276" s="210"/>
      <c r="AE276" s="210"/>
      <c r="AF276" s="210"/>
      <c r="AG276" s="210" t="s">
        <v>159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5">
      <c r="A277" s="255">
        <v>89</v>
      </c>
      <c r="B277" s="256" t="s">
        <v>444</v>
      </c>
      <c r="C277" s="271" t="s">
        <v>445</v>
      </c>
      <c r="D277" s="257" t="s">
        <v>446</v>
      </c>
      <c r="E277" s="258">
        <v>1</v>
      </c>
      <c r="F277" s="259"/>
      <c r="G277" s="260">
        <f>ROUND(E277*F277,2)</f>
        <v>0</v>
      </c>
      <c r="H277" s="259"/>
      <c r="I277" s="260">
        <f>ROUND(E277*H277,2)</f>
        <v>0</v>
      </c>
      <c r="J277" s="259"/>
      <c r="K277" s="260">
        <f>ROUND(E277*J277,2)</f>
        <v>0</v>
      </c>
      <c r="L277" s="260">
        <v>21</v>
      </c>
      <c r="M277" s="260">
        <f>G277*(1+L277/100)</f>
        <v>0</v>
      </c>
      <c r="N277" s="258">
        <v>0</v>
      </c>
      <c r="O277" s="258">
        <f>ROUND(E277*N277,2)</f>
        <v>0</v>
      </c>
      <c r="P277" s="258">
        <v>0</v>
      </c>
      <c r="Q277" s="258">
        <f>ROUND(E277*P277,2)</f>
        <v>0</v>
      </c>
      <c r="R277" s="260"/>
      <c r="S277" s="260" t="s">
        <v>156</v>
      </c>
      <c r="T277" s="261" t="s">
        <v>264</v>
      </c>
      <c r="U277" s="231">
        <v>0</v>
      </c>
      <c r="V277" s="231">
        <f>ROUND(E277*U277,2)</f>
        <v>0</v>
      </c>
      <c r="W277" s="231"/>
      <c r="X277" s="231" t="s">
        <v>447</v>
      </c>
      <c r="Y277" s="231" t="s">
        <v>158</v>
      </c>
      <c r="Z277" s="210"/>
      <c r="AA277" s="210"/>
      <c r="AB277" s="210"/>
      <c r="AC277" s="210"/>
      <c r="AD277" s="210"/>
      <c r="AE277" s="210"/>
      <c r="AF277" s="210"/>
      <c r="AG277" s="210" t="s">
        <v>448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5">
      <c r="A278" s="247">
        <v>90</v>
      </c>
      <c r="B278" s="248" t="s">
        <v>449</v>
      </c>
      <c r="C278" s="265" t="s">
        <v>450</v>
      </c>
      <c r="D278" s="249" t="s">
        <v>446</v>
      </c>
      <c r="E278" s="250">
        <v>1</v>
      </c>
      <c r="F278" s="251"/>
      <c r="G278" s="252">
        <f>ROUND(E278*F278,2)</f>
        <v>0</v>
      </c>
      <c r="H278" s="251"/>
      <c r="I278" s="252">
        <f>ROUND(E278*H278,2)</f>
        <v>0</v>
      </c>
      <c r="J278" s="251"/>
      <c r="K278" s="252">
        <f>ROUND(E278*J278,2)</f>
        <v>0</v>
      </c>
      <c r="L278" s="252">
        <v>21</v>
      </c>
      <c r="M278" s="252">
        <f>G278*(1+L278/100)</f>
        <v>0</v>
      </c>
      <c r="N278" s="250">
        <v>0</v>
      </c>
      <c r="O278" s="250">
        <f>ROUND(E278*N278,2)</f>
        <v>0</v>
      </c>
      <c r="P278" s="250">
        <v>0</v>
      </c>
      <c r="Q278" s="250">
        <f>ROUND(E278*P278,2)</f>
        <v>0</v>
      </c>
      <c r="R278" s="252"/>
      <c r="S278" s="252" t="s">
        <v>156</v>
      </c>
      <c r="T278" s="253" t="s">
        <v>264</v>
      </c>
      <c r="U278" s="231">
        <v>0</v>
      </c>
      <c r="V278" s="231">
        <f>ROUND(E278*U278,2)</f>
        <v>0</v>
      </c>
      <c r="W278" s="231"/>
      <c r="X278" s="231" t="s">
        <v>447</v>
      </c>
      <c r="Y278" s="231" t="s">
        <v>158</v>
      </c>
      <c r="Z278" s="210"/>
      <c r="AA278" s="210"/>
      <c r="AB278" s="210"/>
      <c r="AC278" s="210"/>
      <c r="AD278" s="210"/>
      <c r="AE278" s="210"/>
      <c r="AF278" s="210"/>
      <c r="AG278" s="210" t="s">
        <v>451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2" x14ac:dyDescent="0.25">
      <c r="A279" s="227"/>
      <c r="B279" s="228"/>
      <c r="C279" s="270" t="s">
        <v>452</v>
      </c>
      <c r="D279" s="254"/>
      <c r="E279" s="254"/>
      <c r="F279" s="254"/>
      <c r="G279" s="254"/>
      <c r="H279" s="231"/>
      <c r="I279" s="231"/>
      <c r="J279" s="231"/>
      <c r="K279" s="231"/>
      <c r="L279" s="231"/>
      <c r="M279" s="231"/>
      <c r="N279" s="230"/>
      <c r="O279" s="230"/>
      <c r="P279" s="230"/>
      <c r="Q279" s="230"/>
      <c r="R279" s="231"/>
      <c r="S279" s="231"/>
      <c r="T279" s="231"/>
      <c r="U279" s="231"/>
      <c r="V279" s="231"/>
      <c r="W279" s="231"/>
      <c r="X279" s="231"/>
      <c r="Y279" s="231"/>
      <c r="Z279" s="210"/>
      <c r="AA279" s="210"/>
      <c r="AB279" s="210"/>
      <c r="AC279" s="210"/>
      <c r="AD279" s="210"/>
      <c r="AE279" s="210"/>
      <c r="AF279" s="210"/>
      <c r="AG279" s="210" t="s">
        <v>206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63" t="str">
        <f>C279</f>
        <v>Zaměření a vytýčení stávajících inženýrských sítí v místě stavby z hlediska jejich ochrany při provádění stavby.</v>
      </c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5">
      <c r="A280" s="247">
        <v>91</v>
      </c>
      <c r="B280" s="248" t="s">
        <v>453</v>
      </c>
      <c r="C280" s="265" t="s">
        <v>454</v>
      </c>
      <c r="D280" s="249" t="s">
        <v>446</v>
      </c>
      <c r="E280" s="250">
        <v>1</v>
      </c>
      <c r="F280" s="251"/>
      <c r="G280" s="252">
        <f>ROUND(E280*F280,2)</f>
        <v>0</v>
      </c>
      <c r="H280" s="251"/>
      <c r="I280" s="252">
        <f>ROUND(E280*H280,2)</f>
        <v>0</v>
      </c>
      <c r="J280" s="251"/>
      <c r="K280" s="252">
        <f>ROUND(E280*J280,2)</f>
        <v>0</v>
      </c>
      <c r="L280" s="252">
        <v>21</v>
      </c>
      <c r="M280" s="252">
        <f>G280*(1+L280/100)</f>
        <v>0</v>
      </c>
      <c r="N280" s="250">
        <v>0</v>
      </c>
      <c r="O280" s="250">
        <f>ROUND(E280*N280,2)</f>
        <v>0</v>
      </c>
      <c r="P280" s="250">
        <v>0</v>
      </c>
      <c r="Q280" s="250">
        <f>ROUND(E280*P280,2)</f>
        <v>0</v>
      </c>
      <c r="R280" s="252"/>
      <c r="S280" s="252" t="s">
        <v>156</v>
      </c>
      <c r="T280" s="253" t="s">
        <v>264</v>
      </c>
      <c r="U280" s="231">
        <v>0</v>
      </c>
      <c r="V280" s="231">
        <f>ROUND(E280*U280,2)</f>
        <v>0</v>
      </c>
      <c r="W280" s="231"/>
      <c r="X280" s="231" t="s">
        <v>447</v>
      </c>
      <c r="Y280" s="231" t="s">
        <v>158</v>
      </c>
      <c r="Z280" s="210"/>
      <c r="AA280" s="210"/>
      <c r="AB280" s="210"/>
      <c r="AC280" s="210"/>
      <c r="AD280" s="210"/>
      <c r="AE280" s="210"/>
      <c r="AF280" s="210"/>
      <c r="AG280" s="210" t="s">
        <v>448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2" x14ac:dyDescent="0.25">
      <c r="A281" s="227"/>
      <c r="B281" s="228"/>
      <c r="C281" s="270" t="s">
        <v>455</v>
      </c>
      <c r="D281" s="254"/>
      <c r="E281" s="254"/>
      <c r="F281" s="254"/>
      <c r="G281" s="254"/>
      <c r="H281" s="231"/>
      <c r="I281" s="231"/>
      <c r="J281" s="231"/>
      <c r="K281" s="231"/>
      <c r="L281" s="231"/>
      <c r="M281" s="231"/>
      <c r="N281" s="230"/>
      <c r="O281" s="230"/>
      <c r="P281" s="230"/>
      <c r="Q281" s="230"/>
      <c r="R281" s="231"/>
      <c r="S281" s="231"/>
      <c r="T281" s="231"/>
      <c r="U281" s="231"/>
      <c r="V281" s="231"/>
      <c r="W281" s="231"/>
      <c r="X281" s="231"/>
      <c r="Y281" s="231"/>
      <c r="Z281" s="210"/>
      <c r="AA281" s="210"/>
      <c r="AB281" s="210"/>
      <c r="AC281" s="210"/>
      <c r="AD281" s="210"/>
      <c r="AE281" s="210"/>
      <c r="AF281" s="210"/>
      <c r="AG281" s="210" t="s">
        <v>206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5">
      <c r="A282" s="247">
        <v>92</v>
      </c>
      <c r="B282" s="248" t="s">
        <v>456</v>
      </c>
      <c r="C282" s="265" t="s">
        <v>457</v>
      </c>
      <c r="D282" s="249" t="s">
        <v>446</v>
      </c>
      <c r="E282" s="250">
        <v>1</v>
      </c>
      <c r="F282" s="251"/>
      <c r="G282" s="252">
        <f>ROUND(E282*F282,2)</f>
        <v>0</v>
      </c>
      <c r="H282" s="251"/>
      <c r="I282" s="252">
        <f>ROUND(E282*H282,2)</f>
        <v>0</v>
      </c>
      <c r="J282" s="251"/>
      <c r="K282" s="252">
        <f>ROUND(E282*J282,2)</f>
        <v>0</v>
      </c>
      <c r="L282" s="252">
        <v>21</v>
      </c>
      <c r="M282" s="252">
        <f>G282*(1+L282/100)</f>
        <v>0</v>
      </c>
      <c r="N282" s="250">
        <v>0</v>
      </c>
      <c r="O282" s="250">
        <f>ROUND(E282*N282,2)</f>
        <v>0</v>
      </c>
      <c r="P282" s="250">
        <v>0</v>
      </c>
      <c r="Q282" s="250">
        <f>ROUND(E282*P282,2)</f>
        <v>0</v>
      </c>
      <c r="R282" s="252"/>
      <c r="S282" s="252" t="s">
        <v>156</v>
      </c>
      <c r="T282" s="253" t="s">
        <v>264</v>
      </c>
      <c r="U282" s="231">
        <v>0</v>
      </c>
      <c r="V282" s="231">
        <f>ROUND(E282*U282,2)</f>
        <v>0</v>
      </c>
      <c r="W282" s="231"/>
      <c r="X282" s="231" t="s">
        <v>447</v>
      </c>
      <c r="Y282" s="231" t="s">
        <v>158</v>
      </c>
      <c r="Z282" s="210"/>
      <c r="AA282" s="210"/>
      <c r="AB282" s="210"/>
      <c r="AC282" s="210"/>
      <c r="AD282" s="210"/>
      <c r="AE282" s="210"/>
      <c r="AF282" s="210"/>
      <c r="AG282" s="210" t="s">
        <v>458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ht="21" outlineLevel="2" x14ac:dyDescent="0.25">
      <c r="A283" s="227"/>
      <c r="B283" s="228"/>
      <c r="C283" s="270" t="s">
        <v>459</v>
      </c>
      <c r="D283" s="254"/>
      <c r="E283" s="254"/>
      <c r="F283" s="254"/>
      <c r="G283" s="254"/>
      <c r="H283" s="231"/>
      <c r="I283" s="231"/>
      <c r="J283" s="231"/>
      <c r="K283" s="231"/>
      <c r="L283" s="231"/>
      <c r="M283" s="231"/>
      <c r="N283" s="230"/>
      <c r="O283" s="230"/>
      <c r="P283" s="230"/>
      <c r="Q283" s="230"/>
      <c r="R283" s="231"/>
      <c r="S283" s="231"/>
      <c r="T283" s="231"/>
      <c r="U283" s="231"/>
      <c r="V283" s="231"/>
      <c r="W283" s="231"/>
      <c r="X283" s="231"/>
      <c r="Y283" s="231"/>
      <c r="Z283" s="210"/>
      <c r="AA283" s="210"/>
      <c r="AB283" s="210"/>
      <c r="AC283" s="210"/>
      <c r="AD283" s="210"/>
      <c r="AE283" s="210"/>
      <c r="AF283" s="210"/>
      <c r="AG283" s="210" t="s">
        <v>206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63" t="str">
        <f>C283</f>
        <v>Náklady na ztížené provádění stavebních prací v důsledku nepřerušeného provozu na staveništi nebo v případech nepřerušeného provozu v objektech v nichž se stavební práce provádí.</v>
      </c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5">
      <c r="A284" s="247">
        <v>93</v>
      </c>
      <c r="B284" s="248" t="s">
        <v>460</v>
      </c>
      <c r="C284" s="265" t="s">
        <v>461</v>
      </c>
      <c r="D284" s="249" t="s">
        <v>446</v>
      </c>
      <c r="E284" s="250">
        <v>1</v>
      </c>
      <c r="F284" s="251"/>
      <c r="G284" s="252">
        <f>ROUND(E284*F284,2)</f>
        <v>0</v>
      </c>
      <c r="H284" s="251"/>
      <c r="I284" s="252">
        <f>ROUND(E284*H284,2)</f>
        <v>0</v>
      </c>
      <c r="J284" s="251"/>
      <c r="K284" s="252">
        <f>ROUND(E284*J284,2)</f>
        <v>0</v>
      </c>
      <c r="L284" s="252">
        <v>21</v>
      </c>
      <c r="M284" s="252">
        <f>G284*(1+L284/100)</f>
        <v>0</v>
      </c>
      <c r="N284" s="250">
        <v>0</v>
      </c>
      <c r="O284" s="250">
        <f>ROUND(E284*N284,2)</f>
        <v>0</v>
      </c>
      <c r="P284" s="250">
        <v>0</v>
      </c>
      <c r="Q284" s="250">
        <f>ROUND(E284*P284,2)</f>
        <v>0</v>
      </c>
      <c r="R284" s="252"/>
      <c r="S284" s="252" t="s">
        <v>156</v>
      </c>
      <c r="T284" s="253" t="s">
        <v>264</v>
      </c>
      <c r="U284" s="231">
        <v>0</v>
      </c>
      <c r="V284" s="231">
        <f>ROUND(E284*U284,2)</f>
        <v>0</v>
      </c>
      <c r="W284" s="231"/>
      <c r="X284" s="231" t="s">
        <v>447</v>
      </c>
      <c r="Y284" s="231" t="s">
        <v>158</v>
      </c>
      <c r="Z284" s="210"/>
      <c r="AA284" s="210"/>
      <c r="AB284" s="210"/>
      <c r="AC284" s="210"/>
      <c r="AD284" s="210"/>
      <c r="AE284" s="210"/>
      <c r="AF284" s="210"/>
      <c r="AG284" s="210" t="s">
        <v>448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2" x14ac:dyDescent="0.25">
      <c r="A285" s="227"/>
      <c r="B285" s="228"/>
      <c r="C285" s="270" t="s">
        <v>462</v>
      </c>
      <c r="D285" s="254"/>
      <c r="E285" s="254"/>
      <c r="F285" s="254"/>
      <c r="G285" s="254"/>
      <c r="H285" s="231"/>
      <c r="I285" s="231"/>
      <c r="J285" s="231"/>
      <c r="K285" s="231"/>
      <c r="L285" s="231"/>
      <c r="M285" s="231"/>
      <c r="N285" s="230"/>
      <c r="O285" s="230"/>
      <c r="P285" s="230"/>
      <c r="Q285" s="230"/>
      <c r="R285" s="231"/>
      <c r="S285" s="231"/>
      <c r="T285" s="231"/>
      <c r="U285" s="231"/>
      <c r="V285" s="231"/>
      <c r="W285" s="231"/>
      <c r="X285" s="231"/>
      <c r="Y285" s="231"/>
      <c r="Z285" s="210"/>
      <c r="AA285" s="210"/>
      <c r="AB285" s="210"/>
      <c r="AC285" s="210"/>
      <c r="AD285" s="210"/>
      <c r="AE285" s="210"/>
      <c r="AF285" s="210"/>
      <c r="AG285" s="210" t="s">
        <v>206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5">
      <c r="A286" s="247">
        <v>94</v>
      </c>
      <c r="B286" s="248" t="s">
        <v>463</v>
      </c>
      <c r="C286" s="265" t="s">
        <v>464</v>
      </c>
      <c r="D286" s="249" t="s">
        <v>446</v>
      </c>
      <c r="E286" s="250">
        <v>1</v>
      </c>
      <c r="F286" s="251"/>
      <c r="G286" s="252">
        <f>ROUND(E286*F286,2)</f>
        <v>0</v>
      </c>
      <c r="H286" s="251"/>
      <c r="I286" s="252">
        <f>ROUND(E286*H286,2)</f>
        <v>0</v>
      </c>
      <c r="J286" s="251"/>
      <c r="K286" s="252">
        <f>ROUND(E286*J286,2)</f>
        <v>0</v>
      </c>
      <c r="L286" s="252">
        <v>21</v>
      </c>
      <c r="M286" s="252">
        <f>G286*(1+L286/100)</f>
        <v>0</v>
      </c>
      <c r="N286" s="250">
        <v>0</v>
      </c>
      <c r="O286" s="250">
        <f>ROUND(E286*N286,2)</f>
        <v>0</v>
      </c>
      <c r="P286" s="250">
        <v>0</v>
      </c>
      <c r="Q286" s="250">
        <f>ROUND(E286*P286,2)</f>
        <v>0</v>
      </c>
      <c r="R286" s="252"/>
      <c r="S286" s="252" t="s">
        <v>156</v>
      </c>
      <c r="T286" s="253" t="s">
        <v>264</v>
      </c>
      <c r="U286" s="231">
        <v>0</v>
      </c>
      <c r="V286" s="231">
        <f>ROUND(E286*U286,2)</f>
        <v>0</v>
      </c>
      <c r="W286" s="231"/>
      <c r="X286" s="231" t="s">
        <v>447</v>
      </c>
      <c r="Y286" s="231" t="s">
        <v>158</v>
      </c>
      <c r="Z286" s="210"/>
      <c r="AA286" s="210"/>
      <c r="AB286" s="210"/>
      <c r="AC286" s="210"/>
      <c r="AD286" s="210"/>
      <c r="AE286" s="210"/>
      <c r="AF286" s="210"/>
      <c r="AG286" s="210" t="s">
        <v>451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ht="21" outlineLevel="2" x14ac:dyDescent="0.25">
      <c r="A287" s="227"/>
      <c r="B287" s="228"/>
      <c r="C287" s="270" t="s">
        <v>465</v>
      </c>
      <c r="D287" s="254"/>
      <c r="E287" s="254"/>
      <c r="F287" s="254"/>
      <c r="G287" s="254"/>
      <c r="H287" s="231"/>
      <c r="I287" s="231"/>
      <c r="J287" s="231"/>
      <c r="K287" s="231"/>
      <c r="L287" s="231"/>
      <c r="M287" s="231"/>
      <c r="N287" s="230"/>
      <c r="O287" s="230"/>
      <c r="P287" s="230"/>
      <c r="Q287" s="230"/>
      <c r="R287" s="231"/>
      <c r="S287" s="231"/>
      <c r="T287" s="231"/>
      <c r="U287" s="231"/>
      <c r="V287" s="231"/>
      <c r="W287" s="231"/>
      <c r="X287" s="231"/>
      <c r="Y287" s="231"/>
      <c r="Z287" s="210"/>
      <c r="AA287" s="210"/>
      <c r="AB287" s="210"/>
      <c r="AC287" s="210"/>
      <c r="AD287" s="210"/>
      <c r="AE287" s="210"/>
      <c r="AF287" s="210"/>
      <c r="AG287" s="210" t="s">
        <v>206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63" t="str">
        <f>C287</f>
        <v>Náklady zhotovitele, související s prováděním zkoušek a revizí předepsaných technickými normami nebo objednatelem a které jsou pro provedení díla nezbytné.</v>
      </c>
      <c r="BB287" s="210"/>
      <c r="BC287" s="210"/>
      <c r="BD287" s="210"/>
      <c r="BE287" s="210"/>
      <c r="BF287" s="210"/>
      <c r="BG287" s="210"/>
      <c r="BH287" s="210"/>
    </row>
    <row r="288" spans="1:60" x14ac:dyDescent="0.25">
      <c r="A288" s="3"/>
      <c r="B288" s="4"/>
      <c r="C288" s="273"/>
      <c r="D288" s="6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AE288">
        <v>12</v>
      </c>
      <c r="AF288">
        <v>21</v>
      </c>
      <c r="AG288" t="s">
        <v>137</v>
      </c>
    </row>
    <row r="289" spans="1:33" x14ac:dyDescent="0.25">
      <c r="A289" s="213"/>
      <c r="B289" s="214" t="s">
        <v>31</v>
      </c>
      <c r="C289" s="274"/>
      <c r="D289" s="215"/>
      <c r="E289" s="216"/>
      <c r="F289" s="216"/>
      <c r="G289" s="246">
        <f>G8+G45+G59+G85+G102+G109+G113+G146+G149+G152+G155+G159+G193+G202+G204+G227+G232+G238+G248+G260+G275</f>
        <v>0</v>
      </c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AE289">
        <f>SUMIF(L7:L287,AE288,G7:G287)</f>
        <v>0</v>
      </c>
      <c r="AF289">
        <f>SUMIF(L7:L287,AF288,G7:G287)</f>
        <v>0</v>
      </c>
      <c r="AG289" t="s">
        <v>466</v>
      </c>
    </row>
    <row r="290" spans="1:33" x14ac:dyDescent="0.25">
      <c r="A290" s="3"/>
      <c r="B290" s="4"/>
      <c r="C290" s="273"/>
      <c r="D290" s="6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33" x14ac:dyDescent="0.25">
      <c r="A291" s="3"/>
      <c r="B291" s="4"/>
      <c r="C291" s="273"/>
      <c r="D291" s="6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33" x14ac:dyDescent="0.25">
      <c r="A292" s="217" t="s">
        <v>467</v>
      </c>
      <c r="B292" s="217"/>
      <c r="C292" s="275"/>
      <c r="D292" s="6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33" x14ac:dyDescent="0.25">
      <c r="A293" s="218"/>
      <c r="B293" s="219"/>
      <c r="C293" s="276"/>
      <c r="D293" s="219"/>
      <c r="E293" s="219"/>
      <c r="F293" s="219"/>
      <c r="G293" s="220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AG293" t="s">
        <v>468</v>
      </c>
    </row>
    <row r="294" spans="1:33" x14ac:dyDescent="0.25">
      <c r="A294" s="221"/>
      <c r="B294" s="222"/>
      <c r="C294" s="277"/>
      <c r="D294" s="222"/>
      <c r="E294" s="222"/>
      <c r="F294" s="222"/>
      <c r="G294" s="22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33" x14ac:dyDescent="0.25">
      <c r="A295" s="221"/>
      <c r="B295" s="222"/>
      <c r="C295" s="277"/>
      <c r="D295" s="222"/>
      <c r="E295" s="222"/>
      <c r="F295" s="222"/>
      <c r="G295" s="22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33" x14ac:dyDescent="0.25">
      <c r="A296" s="221"/>
      <c r="B296" s="222"/>
      <c r="C296" s="277"/>
      <c r="D296" s="222"/>
      <c r="E296" s="222"/>
      <c r="F296" s="222"/>
      <c r="G296" s="22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33" x14ac:dyDescent="0.25">
      <c r="A297" s="224"/>
      <c r="B297" s="225"/>
      <c r="C297" s="278"/>
      <c r="D297" s="225"/>
      <c r="E297" s="225"/>
      <c r="F297" s="225"/>
      <c r="G297" s="226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33" x14ac:dyDescent="0.25">
      <c r="A298" s="3"/>
      <c r="B298" s="4"/>
      <c r="C298" s="273"/>
      <c r="D298" s="6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33" x14ac:dyDescent="0.25">
      <c r="C299" s="279"/>
      <c r="D299" s="10"/>
      <c r="AG299" t="s">
        <v>469</v>
      </c>
    </row>
    <row r="300" spans="1:33" x14ac:dyDescent="0.25">
      <c r="D300" s="10"/>
    </row>
    <row r="301" spans="1:33" x14ac:dyDescent="0.25">
      <c r="D301" s="10"/>
    </row>
    <row r="302" spans="1:33" x14ac:dyDescent="0.25">
      <c r="D302" s="10"/>
    </row>
    <row r="303" spans="1:33" x14ac:dyDescent="0.25">
      <c r="D303" s="10"/>
    </row>
    <row r="304" spans="1:33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23">
    <mergeCell ref="C287:G287"/>
    <mergeCell ref="C262:G262"/>
    <mergeCell ref="C271:G271"/>
    <mergeCell ref="C279:G279"/>
    <mergeCell ref="C281:G281"/>
    <mergeCell ref="C283:G283"/>
    <mergeCell ref="C285:G285"/>
    <mergeCell ref="C115:G115"/>
    <mergeCell ref="C118:G118"/>
    <mergeCell ref="C133:G133"/>
    <mergeCell ref="C206:G206"/>
    <mergeCell ref="C252:G252"/>
    <mergeCell ref="C256:G256"/>
    <mergeCell ref="A1:G1"/>
    <mergeCell ref="C2:G2"/>
    <mergeCell ref="C3:G3"/>
    <mergeCell ref="C4:G4"/>
    <mergeCell ref="A292:C292"/>
    <mergeCell ref="A293:G297"/>
    <mergeCell ref="C56:G56"/>
    <mergeCell ref="C61:G61"/>
    <mergeCell ref="C92:G92"/>
    <mergeCell ref="C111:G1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998D4-8AEF-4485-900F-3E4FC9E90A3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125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126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126</v>
      </c>
      <c r="AG3" t="s">
        <v>127</v>
      </c>
    </row>
    <row r="4" spans="1:60" ht="25.05" customHeight="1" x14ac:dyDescent="0.25">
      <c r="A4" s="200" t="s">
        <v>10</v>
      </c>
      <c r="B4" s="201" t="s">
        <v>50</v>
      </c>
      <c r="C4" s="202" t="s">
        <v>51</v>
      </c>
      <c r="D4" s="203"/>
      <c r="E4" s="203"/>
      <c r="F4" s="203"/>
      <c r="G4" s="204"/>
      <c r="AG4" t="s">
        <v>128</v>
      </c>
    </row>
    <row r="5" spans="1:60" x14ac:dyDescent="0.25">
      <c r="D5" s="10"/>
    </row>
    <row r="6" spans="1:60" ht="39.6" x14ac:dyDescent="0.25">
      <c r="A6" s="206" t="s">
        <v>129</v>
      </c>
      <c r="B6" s="208" t="s">
        <v>130</v>
      </c>
      <c r="C6" s="208" t="s">
        <v>131</v>
      </c>
      <c r="D6" s="207" t="s">
        <v>132</v>
      </c>
      <c r="E6" s="206" t="s">
        <v>133</v>
      </c>
      <c r="F6" s="205" t="s">
        <v>134</v>
      </c>
      <c r="G6" s="206" t="s">
        <v>31</v>
      </c>
      <c r="H6" s="209" t="s">
        <v>32</v>
      </c>
      <c r="I6" s="209" t="s">
        <v>135</v>
      </c>
      <c r="J6" s="209" t="s">
        <v>33</v>
      </c>
      <c r="K6" s="209" t="s">
        <v>136</v>
      </c>
      <c r="L6" s="209" t="s">
        <v>137</v>
      </c>
      <c r="M6" s="209" t="s">
        <v>138</v>
      </c>
      <c r="N6" s="209" t="s">
        <v>139</v>
      </c>
      <c r="O6" s="209" t="s">
        <v>140</v>
      </c>
      <c r="P6" s="209" t="s">
        <v>141</v>
      </c>
      <c r="Q6" s="209" t="s">
        <v>142</v>
      </c>
      <c r="R6" s="209" t="s">
        <v>143</v>
      </c>
      <c r="S6" s="209" t="s">
        <v>144</v>
      </c>
      <c r="T6" s="209" t="s">
        <v>145</v>
      </c>
      <c r="U6" s="209" t="s">
        <v>146</v>
      </c>
      <c r="V6" s="209" t="s">
        <v>147</v>
      </c>
      <c r="W6" s="209" t="s">
        <v>148</v>
      </c>
      <c r="X6" s="209" t="s">
        <v>149</v>
      </c>
      <c r="Y6" s="209" t="s">
        <v>150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40" t="s">
        <v>151</v>
      </c>
      <c r="B8" s="241" t="s">
        <v>69</v>
      </c>
      <c r="C8" s="264" t="s">
        <v>70</v>
      </c>
      <c r="D8" s="242"/>
      <c r="E8" s="243"/>
      <c r="F8" s="244"/>
      <c r="G8" s="244">
        <f>SUMIF(AG9:AG12,"&lt;&gt;NOR",G9:G12)</f>
        <v>0</v>
      </c>
      <c r="H8" s="244"/>
      <c r="I8" s="244">
        <f>SUM(I9:I12)</f>
        <v>0</v>
      </c>
      <c r="J8" s="244"/>
      <c r="K8" s="244">
        <f>SUM(K9:K12)</f>
        <v>0</v>
      </c>
      <c r="L8" s="244"/>
      <c r="M8" s="244">
        <f>SUM(M9:M12)</f>
        <v>0</v>
      </c>
      <c r="N8" s="243"/>
      <c r="O8" s="243">
        <f>SUM(O9:O12)</f>
        <v>0</v>
      </c>
      <c r="P8" s="243"/>
      <c r="Q8" s="243">
        <f>SUM(Q9:Q12)</f>
        <v>0</v>
      </c>
      <c r="R8" s="244"/>
      <c r="S8" s="244"/>
      <c r="T8" s="245"/>
      <c r="U8" s="239"/>
      <c r="V8" s="239">
        <f>SUM(V9:V12)</f>
        <v>0</v>
      </c>
      <c r="W8" s="239"/>
      <c r="X8" s="239"/>
      <c r="Y8" s="239"/>
      <c r="AG8" t="s">
        <v>152</v>
      </c>
    </row>
    <row r="9" spans="1:60" outlineLevel="1" x14ac:dyDescent="0.25">
      <c r="A9" s="255">
        <v>1</v>
      </c>
      <c r="B9" s="256" t="s">
        <v>83</v>
      </c>
      <c r="C9" s="271" t="s">
        <v>470</v>
      </c>
      <c r="D9" s="257" t="s">
        <v>471</v>
      </c>
      <c r="E9" s="258">
        <v>250</v>
      </c>
      <c r="F9" s="259"/>
      <c r="G9" s="260">
        <f>ROUND(E9*F9,2)</f>
        <v>0</v>
      </c>
      <c r="H9" s="259"/>
      <c r="I9" s="260">
        <f>ROUND(E9*H9,2)</f>
        <v>0</v>
      </c>
      <c r="J9" s="259"/>
      <c r="K9" s="260">
        <f>ROUND(E9*J9,2)</f>
        <v>0</v>
      </c>
      <c r="L9" s="260">
        <v>21</v>
      </c>
      <c r="M9" s="260">
        <f>G9*(1+L9/100)</f>
        <v>0</v>
      </c>
      <c r="N9" s="258">
        <v>0</v>
      </c>
      <c r="O9" s="258">
        <f>ROUND(E9*N9,2)</f>
        <v>0</v>
      </c>
      <c r="P9" s="258">
        <v>0</v>
      </c>
      <c r="Q9" s="258">
        <f>ROUND(E9*P9,2)</f>
        <v>0</v>
      </c>
      <c r="R9" s="260"/>
      <c r="S9" s="260" t="s">
        <v>263</v>
      </c>
      <c r="T9" s="261" t="s">
        <v>264</v>
      </c>
      <c r="U9" s="231">
        <v>0</v>
      </c>
      <c r="V9" s="231">
        <f>ROUND(E9*U9,2)</f>
        <v>0</v>
      </c>
      <c r="W9" s="231"/>
      <c r="X9" s="231" t="s">
        <v>181</v>
      </c>
      <c r="Y9" s="231" t="s">
        <v>158</v>
      </c>
      <c r="Z9" s="210"/>
      <c r="AA9" s="210"/>
      <c r="AB9" s="210"/>
      <c r="AC9" s="210"/>
      <c r="AD9" s="210"/>
      <c r="AE9" s="210"/>
      <c r="AF9" s="210"/>
      <c r="AG9" s="210" t="s">
        <v>472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55">
        <v>2</v>
      </c>
      <c r="B10" s="256" t="s">
        <v>473</v>
      </c>
      <c r="C10" s="271" t="s">
        <v>474</v>
      </c>
      <c r="D10" s="257" t="s">
        <v>471</v>
      </c>
      <c r="E10" s="258">
        <v>100</v>
      </c>
      <c r="F10" s="259"/>
      <c r="G10" s="260">
        <f>ROUND(E10*F10,2)</f>
        <v>0</v>
      </c>
      <c r="H10" s="259"/>
      <c r="I10" s="260">
        <f>ROUND(E10*H10,2)</f>
        <v>0</v>
      </c>
      <c r="J10" s="259"/>
      <c r="K10" s="260">
        <f>ROUND(E10*J10,2)</f>
        <v>0</v>
      </c>
      <c r="L10" s="260">
        <v>21</v>
      </c>
      <c r="M10" s="260">
        <f>G10*(1+L10/100)</f>
        <v>0</v>
      </c>
      <c r="N10" s="258">
        <v>0</v>
      </c>
      <c r="O10" s="258">
        <f>ROUND(E10*N10,2)</f>
        <v>0</v>
      </c>
      <c r="P10" s="258">
        <v>0</v>
      </c>
      <c r="Q10" s="258">
        <f>ROUND(E10*P10,2)</f>
        <v>0</v>
      </c>
      <c r="R10" s="260"/>
      <c r="S10" s="260" t="s">
        <v>475</v>
      </c>
      <c r="T10" s="261" t="s">
        <v>264</v>
      </c>
      <c r="U10" s="231">
        <v>0</v>
      </c>
      <c r="V10" s="231">
        <f>ROUND(E10*U10,2)</f>
        <v>0</v>
      </c>
      <c r="W10" s="231"/>
      <c r="X10" s="231" t="s">
        <v>476</v>
      </c>
      <c r="Y10" s="231" t="s">
        <v>158</v>
      </c>
      <c r="Z10" s="210"/>
      <c r="AA10" s="210"/>
      <c r="AB10" s="210"/>
      <c r="AC10" s="210"/>
      <c r="AD10" s="210"/>
      <c r="AE10" s="210"/>
      <c r="AF10" s="210"/>
      <c r="AG10" s="210" t="s">
        <v>477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55">
        <v>3</v>
      </c>
      <c r="B11" s="256" t="s">
        <v>87</v>
      </c>
      <c r="C11" s="271" t="s">
        <v>478</v>
      </c>
      <c r="D11" s="257" t="s">
        <v>471</v>
      </c>
      <c r="E11" s="258">
        <v>200</v>
      </c>
      <c r="F11" s="259"/>
      <c r="G11" s="260">
        <f>ROUND(E11*F11,2)</f>
        <v>0</v>
      </c>
      <c r="H11" s="259"/>
      <c r="I11" s="260">
        <f>ROUND(E11*H11,2)</f>
        <v>0</v>
      </c>
      <c r="J11" s="259"/>
      <c r="K11" s="260">
        <f>ROUND(E11*J11,2)</f>
        <v>0</v>
      </c>
      <c r="L11" s="260">
        <v>21</v>
      </c>
      <c r="M11" s="260">
        <f>G11*(1+L11/100)</f>
        <v>0</v>
      </c>
      <c r="N11" s="258">
        <v>0</v>
      </c>
      <c r="O11" s="258">
        <f>ROUND(E11*N11,2)</f>
        <v>0</v>
      </c>
      <c r="P11" s="258">
        <v>0</v>
      </c>
      <c r="Q11" s="258">
        <f>ROUND(E11*P11,2)</f>
        <v>0</v>
      </c>
      <c r="R11" s="260"/>
      <c r="S11" s="260" t="s">
        <v>263</v>
      </c>
      <c r="T11" s="261" t="s">
        <v>264</v>
      </c>
      <c r="U11" s="231">
        <v>0</v>
      </c>
      <c r="V11" s="231">
        <f>ROUND(E11*U11,2)</f>
        <v>0</v>
      </c>
      <c r="W11" s="231"/>
      <c r="X11" s="231" t="s">
        <v>181</v>
      </c>
      <c r="Y11" s="231" t="s">
        <v>158</v>
      </c>
      <c r="Z11" s="210"/>
      <c r="AA11" s="210"/>
      <c r="AB11" s="210"/>
      <c r="AC11" s="210"/>
      <c r="AD11" s="210"/>
      <c r="AE11" s="210"/>
      <c r="AF11" s="210"/>
      <c r="AG11" s="210" t="s">
        <v>472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55">
        <v>4</v>
      </c>
      <c r="B12" s="256" t="s">
        <v>89</v>
      </c>
      <c r="C12" s="271" t="s">
        <v>479</v>
      </c>
      <c r="D12" s="257" t="s">
        <v>471</v>
      </c>
      <c r="E12" s="258">
        <v>150</v>
      </c>
      <c r="F12" s="259"/>
      <c r="G12" s="260">
        <f>ROUND(E12*F12,2)</f>
        <v>0</v>
      </c>
      <c r="H12" s="259"/>
      <c r="I12" s="260">
        <f>ROUND(E12*H12,2)</f>
        <v>0</v>
      </c>
      <c r="J12" s="259"/>
      <c r="K12" s="260">
        <f>ROUND(E12*J12,2)</f>
        <v>0</v>
      </c>
      <c r="L12" s="260">
        <v>21</v>
      </c>
      <c r="M12" s="260">
        <f>G12*(1+L12/100)</f>
        <v>0</v>
      </c>
      <c r="N12" s="258">
        <v>0</v>
      </c>
      <c r="O12" s="258">
        <f>ROUND(E12*N12,2)</f>
        <v>0</v>
      </c>
      <c r="P12" s="258">
        <v>0</v>
      </c>
      <c r="Q12" s="258">
        <f>ROUND(E12*P12,2)</f>
        <v>0</v>
      </c>
      <c r="R12" s="260"/>
      <c r="S12" s="260" t="s">
        <v>263</v>
      </c>
      <c r="T12" s="261" t="s">
        <v>264</v>
      </c>
      <c r="U12" s="231">
        <v>0</v>
      </c>
      <c r="V12" s="231">
        <f>ROUND(E12*U12,2)</f>
        <v>0</v>
      </c>
      <c r="W12" s="231"/>
      <c r="X12" s="231" t="s">
        <v>181</v>
      </c>
      <c r="Y12" s="231" t="s">
        <v>158</v>
      </c>
      <c r="Z12" s="210"/>
      <c r="AA12" s="210"/>
      <c r="AB12" s="210"/>
      <c r="AC12" s="210"/>
      <c r="AD12" s="210"/>
      <c r="AE12" s="210"/>
      <c r="AF12" s="210"/>
      <c r="AG12" s="210" t="s">
        <v>472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5">
      <c r="A13" s="240" t="s">
        <v>151</v>
      </c>
      <c r="B13" s="241" t="s">
        <v>71</v>
      </c>
      <c r="C13" s="264" t="s">
        <v>72</v>
      </c>
      <c r="D13" s="242"/>
      <c r="E13" s="243"/>
      <c r="F13" s="244"/>
      <c r="G13" s="244">
        <f>SUMIF(AG14:AG16,"&lt;&gt;NOR",G14:G16)</f>
        <v>0</v>
      </c>
      <c r="H13" s="244"/>
      <c r="I13" s="244">
        <f>SUM(I14:I16)</f>
        <v>0</v>
      </c>
      <c r="J13" s="244"/>
      <c r="K13" s="244">
        <f>SUM(K14:K16)</f>
        <v>0</v>
      </c>
      <c r="L13" s="244"/>
      <c r="M13" s="244">
        <f>SUM(M14:M16)</f>
        <v>0</v>
      </c>
      <c r="N13" s="243"/>
      <c r="O13" s="243">
        <f>SUM(O14:O16)</f>
        <v>0</v>
      </c>
      <c r="P13" s="243"/>
      <c r="Q13" s="243">
        <f>SUM(Q14:Q16)</f>
        <v>0</v>
      </c>
      <c r="R13" s="244"/>
      <c r="S13" s="244"/>
      <c r="T13" s="245"/>
      <c r="U13" s="239"/>
      <c r="V13" s="239">
        <f>SUM(V14:V16)</f>
        <v>0</v>
      </c>
      <c r="W13" s="239"/>
      <c r="X13" s="239"/>
      <c r="Y13" s="239"/>
      <c r="AG13" t="s">
        <v>152</v>
      </c>
    </row>
    <row r="14" spans="1:60" outlineLevel="1" x14ac:dyDescent="0.25">
      <c r="A14" s="255">
        <v>5</v>
      </c>
      <c r="B14" s="256" t="s">
        <v>83</v>
      </c>
      <c r="C14" s="271" t="s">
        <v>480</v>
      </c>
      <c r="D14" s="257" t="s">
        <v>481</v>
      </c>
      <c r="E14" s="258">
        <v>850</v>
      </c>
      <c r="F14" s="259"/>
      <c r="G14" s="260">
        <f>ROUND(E14*F14,2)</f>
        <v>0</v>
      </c>
      <c r="H14" s="259"/>
      <c r="I14" s="260">
        <f>ROUND(E14*H14,2)</f>
        <v>0</v>
      </c>
      <c r="J14" s="259"/>
      <c r="K14" s="260">
        <f>ROUND(E14*J14,2)</f>
        <v>0</v>
      </c>
      <c r="L14" s="260">
        <v>21</v>
      </c>
      <c r="M14" s="260">
        <f>G14*(1+L14/100)</f>
        <v>0</v>
      </c>
      <c r="N14" s="258">
        <v>0</v>
      </c>
      <c r="O14" s="258">
        <f>ROUND(E14*N14,2)</f>
        <v>0</v>
      </c>
      <c r="P14" s="258">
        <v>0</v>
      </c>
      <c r="Q14" s="258">
        <f>ROUND(E14*P14,2)</f>
        <v>0</v>
      </c>
      <c r="R14" s="260"/>
      <c r="S14" s="260" t="s">
        <v>263</v>
      </c>
      <c r="T14" s="261" t="s">
        <v>264</v>
      </c>
      <c r="U14" s="231">
        <v>0</v>
      </c>
      <c r="V14" s="231">
        <f>ROUND(E14*U14,2)</f>
        <v>0</v>
      </c>
      <c r="W14" s="231"/>
      <c r="X14" s="231" t="s">
        <v>482</v>
      </c>
      <c r="Y14" s="231" t="s">
        <v>158</v>
      </c>
      <c r="Z14" s="210"/>
      <c r="AA14" s="210"/>
      <c r="AB14" s="210"/>
      <c r="AC14" s="210"/>
      <c r="AD14" s="210"/>
      <c r="AE14" s="210"/>
      <c r="AF14" s="210"/>
      <c r="AG14" s="210" t="s">
        <v>483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55">
        <v>6</v>
      </c>
      <c r="B15" s="256" t="s">
        <v>473</v>
      </c>
      <c r="C15" s="271" t="s">
        <v>474</v>
      </c>
      <c r="D15" s="257" t="s">
        <v>471</v>
      </c>
      <c r="E15" s="258">
        <v>80</v>
      </c>
      <c r="F15" s="259"/>
      <c r="G15" s="260">
        <f>ROUND(E15*F15,2)</f>
        <v>0</v>
      </c>
      <c r="H15" s="259"/>
      <c r="I15" s="260">
        <f>ROUND(E15*H15,2)</f>
        <v>0</v>
      </c>
      <c r="J15" s="259"/>
      <c r="K15" s="260">
        <f>ROUND(E15*J15,2)</f>
        <v>0</v>
      </c>
      <c r="L15" s="260">
        <v>21</v>
      </c>
      <c r="M15" s="260">
        <f>G15*(1+L15/100)</f>
        <v>0</v>
      </c>
      <c r="N15" s="258">
        <v>0</v>
      </c>
      <c r="O15" s="258">
        <f>ROUND(E15*N15,2)</f>
        <v>0</v>
      </c>
      <c r="P15" s="258">
        <v>0</v>
      </c>
      <c r="Q15" s="258">
        <f>ROUND(E15*P15,2)</f>
        <v>0</v>
      </c>
      <c r="R15" s="260"/>
      <c r="S15" s="260" t="s">
        <v>475</v>
      </c>
      <c r="T15" s="261" t="s">
        <v>264</v>
      </c>
      <c r="U15" s="231">
        <v>0</v>
      </c>
      <c r="V15" s="231">
        <f>ROUND(E15*U15,2)</f>
        <v>0</v>
      </c>
      <c r="W15" s="231"/>
      <c r="X15" s="231" t="s">
        <v>476</v>
      </c>
      <c r="Y15" s="231" t="s">
        <v>158</v>
      </c>
      <c r="Z15" s="210"/>
      <c r="AA15" s="210"/>
      <c r="AB15" s="210"/>
      <c r="AC15" s="210"/>
      <c r="AD15" s="210"/>
      <c r="AE15" s="210"/>
      <c r="AF15" s="210"/>
      <c r="AG15" s="210" t="s">
        <v>477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55">
        <v>7</v>
      </c>
      <c r="B16" s="256" t="s">
        <v>87</v>
      </c>
      <c r="C16" s="271" t="s">
        <v>484</v>
      </c>
      <c r="D16" s="257" t="s">
        <v>481</v>
      </c>
      <c r="E16" s="258">
        <v>6</v>
      </c>
      <c r="F16" s="259"/>
      <c r="G16" s="260">
        <f>ROUND(E16*F16,2)</f>
        <v>0</v>
      </c>
      <c r="H16" s="259"/>
      <c r="I16" s="260">
        <f>ROUND(E16*H16,2)</f>
        <v>0</v>
      </c>
      <c r="J16" s="259"/>
      <c r="K16" s="260">
        <f>ROUND(E16*J16,2)</f>
        <v>0</v>
      </c>
      <c r="L16" s="260">
        <v>21</v>
      </c>
      <c r="M16" s="260">
        <f>G16*(1+L16/100)</f>
        <v>0</v>
      </c>
      <c r="N16" s="258">
        <v>0</v>
      </c>
      <c r="O16" s="258">
        <f>ROUND(E16*N16,2)</f>
        <v>0</v>
      </c>
      <c r="P16" s="258">
        <v>0</v>
      </c>
      <c r="Q16" s="258">
        <f>ROUND(E16*P16,2)</f>
        <v>0</v>
      </c>
      <c r="R16" s="260"/>
      <c r="S16" s="260" t="s">
        <v>263</v>
      </c>
      <c r="T16" s="261" t="s">
        <v>264</v>
      </c>
      <c r="U16" s="231">
        <v>0</v>
      </c>
      <c r="V16" s="231">
        <f>ROUND(E16*U16,2)</f>
        <v>0</v>
      </c>
      <c r="W16" s="231"/>
      <c r="X16" s="231" t="s">
        <v>482</v>
      </c>
      <c r="Y16" s="231" t="s">
        <v>158</v>
      </c>
      <c r="Z16" s="210"/>
      <c r="AA16" s="210"/>
      <c r="AB16" s="210"/>
      <c r="AC16" s="210"/>
      <c r="AD16" s="210"/>
      <c r="AE16" s="210"/>
      <c r="AF16" s="210"/>
      <c r="AG16" s="210" t="s">
        <v>483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5">
      <c r="A17" s="240" t="s">
        <v>151</v>
      </c>
      <c r="B17" s="241" t="s">
        <v>73</v>
      </c>
      <c r="C17" s="264" t="s">
        <v>74</v>
      </c>
      <c r="D17" s="242"/>
      <c r="E17" s="243"/>
      <c r="F17" s="244"/>
      <c r="G17" s="244">
        <f>SUMIF(AG18:AG24,"&lt;&gt;NOR",G18:G24)</f>
        <v>0</v>
      </c>
      <c r="H17" s="244"/>
      <c r="I17" s="244">
        <f>SUM(I18:I24)</f>
        <v>0</v>
      </c>
      <c r="J17" s="244"/>
      <c r="K17" s="244">
        <f>SUM(K18:K24)</f>
        <v>0</v>
      </c>
      <c r="L17" s="244"/>
      <c r="M17" s="244">
        <f>SUM(M18:M24)</f>
        <v>0</v>
      </c>
      <c r="N17" s="243"/>
      <c r="O17" s="243">
        <f>SUM(O18:O24)</f>
        <v>0</v>
      </c>
      <c r="P17" s="243"/>
      <c r="Q17" s="243">
        <f>SUM(Q18:Q24)</f>
        <v>0</v>
      </c>
      <c r="R17" s="244"/>
      <c r="S17" s="244"/>
      <c r="T17" s="245"/>
      <c r="U17" s="239"/>
      <c r="V17" s="239">
        <f>SUM(V18:V24)</f>
        <v>0</v>
      </c>
      <c r="W17" s="239"/>
      <c r="X17" s="239"/>
      <c r="Y17" s="239"/>
      <c r="AG17" t="s">
        <v>152</v>
      </c>
    </row>
    <row r="18" spans="1:60" outlineLevel="1" x14ac:dyDescent="0.25">
      <c r="A18" s="255">
        <v>8</v>
      </c>
      <c r="B18" s="256" t="s">
        <v>83</v>
      </c>
      <c r="C18" s="271" t="s">
        <v>485</v>
      </c>
      <c r="D18" s="257" t="s">
        <v>471</v>
      </c>
      <c r="E18" s="258">
        <v>65</v>
      </c>
      <c r="F18" s="259"/>
      <c r="G18" s="260">
        <f>ROUND(E18*F18,2)</f>
        <v>0</v>
      </c>
      <c r="H18" s="259"/>
      <c r="I18" s="260">
        <f>ROUND(E18*H18,2)</f>
        <v>0</v>
      </c>
      <c r="J18" s="259"/>
      <c r="K18" s="260">
        <f>ROUND(E18*J18,2)</f>
        <v>0</v>
      </c>
      <c r="L18" s="260">
        <v>21</v>
      </c>
      <c r="M18" s="260">
        <f>G18*(1+L18/100)</f>
        <v>0</v>
      </c>
      <c r="N18" s="258">
        <v>0</v>
      </c>
      <c r="O18" s="258">
        <f>ROUND(E18*N18,2)</f>
        <v>0</v>
      </c>
      <c r="P18" s="258">
        <v>0</v>
      </c>
      <c r="Q18" s="258">
        <f>ROUND(E18*P18,2)</f>
        <v>0</v>
      </c>
      <c r="R18" s="260"/>
      <c r="S18" s="260" t="s">
        <v>263</v>
      </c>
      <c r="T18" s="261" t="s">
        <v>264</v>
      </c>
      <c r="U18" s="231">
        <v>0</v>
      </c>
      <c r="V18" s="231">
        <f>ROUND(E18*U18,2)</f>
        <v>0</v>
      </c>
      <c r="W18" s="231"/>
      <c r="X18" s="231" t="s">
        <v>482</v>
      </c>
      <c r="Y18" s="231" t="s">
        <v>158</v>
      </c>
      <c r="Z18" s="210"/>
      <c r="AA18" s="210"/>
      <c r="AB18" s="210"/>
      <c r="AC18" s="210"/>
      <c r="AD18" s="210"/>
      <c r="AE18" s="210"/>
      <c r="AF18" s="210"/>
      <c r="AG18" s="210" t="s">
        <v>483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55">
        <v>9</v>
      </c>
      <c r="B19" s="256" t="s">
        <v>473</v>
      </c>
      <c r="C19" s="271" t="s">
        <v>474</v>
      </c>
      <c r="D19" s="257" t="s">
        <v>471</v>
      </c>
      <c r="E19" s="258">
        <v>8</v>
      </c>
      <c r="F19" s="259"/>
      <c r="G19" s="260">
        <f>ROUND(E19*F19,2)</f>
        <v>0</v>
      </c>
      <c r="H19" s="259"/>
      <c r="I19" s="260">
        <f>ROUND(E19*H19,2)</f>
        <v>0</v>
      </c>
      <c r="J19" s="259"/>
      <c r="K19" s="260">
        <f>ROUND(E19*J19,2)</f>
        <v>0</v>
      </c>
      <c r="L19" s="260">
        <v>21</v>
      </c>
      <c r="M19" s="260">
        <f>G19*(1+L19/100)</f>
        <v>0</v>
      </c>
      <c r="N19" s="258">
        <v>0</v>
      </c>
      <c r="O19" s="258">
        <f>ROUND(E19*N19,2)</f>
        <v>0</v>
      </c>
      <c r="P19" s="258">
        <v>0</v>
      </c>
      <c r="Q19" s="258">
        <f>ROUND(E19*P19,2)</f>
        <v>0</v>
      </c>
      <c r="R19" s="260"/>
      <c r="S19" s="260" t="s">
        <v>475</v>
      </c>
      <c r="T19" s="261" t="s">
        <v>264</v>
      </c>
      <c r="U19" s="231">
        <v>0</v>
      </c>
      <c r="V19" s="231">
        <f>ROUND(E19*U19,2)</f>
        <v>0</v>
      </c>
      <c r="W19" s="231"/>
      <c r="X19" s="231" t="s">
        <v>476</v>
      </c>
      <c r="Y19" s="231" t="s">
        <v>158</v>
      </c>
      <c r="Z19" s="210"/>
      <c r="AA19" s="210"/>
      <c r="AB19" s="210"/>
      <c r="AC19" s="210"/>
      <c r="AD19" s="210"/>
      <c r="AE19" s="210"/>
      <c r="AF19" s="210"/>
      <c r="AG19" s="210" t="s">
        <v>477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55">
        <v>10</v>
      </c>
      <c r="B20" s="256" t="s">
        <v>87</v>
      </c>
      <c r="C20" s="271" t="s">
        <v>486</v>
      </c>
      <c r="D20" s="257" t="s">
        <v>481</v>
      </c>
      <c r="E20" s="258">
        <v>12</v>
      </c>
      <c r="F20" s="259"/>
      <c r="G20" s="260">
        <f>ROUND(E20*F20,2)</f>
        <v>0</v>
      </c>
      <c r="H20" s="259"/>
      <c r="I20" s="260">
        <f>ROUND(E20*H20,2)</f>
        <v>0</v>
      </c>
      <c r="J20" s="259"/>
      <c r="K20" s="260">
        <f>ROUND(E20*J20,2)</f>
        <v>0</v>
      </c>
      <c r="L20" s="260">
        <v>21</v>
      </c>
      <c r="M20" s="260">
        <f>G20*(1+L20/100)</f>
        <v>0</v>
      </c>
      <c r="N20" s="258">
        <v>0</v>
      </c>
      <c r="O20" s="258">
        <f>ROUND(E20*N20,2)</f>
        <v>0</v>
      </c>
      <c r="P20" s="258">
        <v>0</v>
      </c>
      <c r="Q20" s="258">
        <f>ROUND(E20*P20,2)</f>
        <v>0</v>
      </c>
      <c r="R20" s="260"/>
      <c r="S20" s="260" t="s">
        <v>263</v>
      </c>
      <c r="T20" s="261" t="s">
        <v>264</v>
      </c>
      <c r="U20" s="231">
        <v>0</v>
      </c>
      <c r="V20" s="231">
        <f>ROUND(E20*U20,2)</f>
        <v>0</v>
      </c>
      <c r="W20" s="231"/>
      <c r="X20" s="231" t="s">
        <v>482</v>
      </c>
      <c r="Y20" s="231" t="s">
        <v>158</v>
      </c>
      <c r="Z20" s="210"/>
      <c r="AA20" s="210"/>
      <c r="AB20" s="210"/>
      <c r="AC20" s="210"/>
      <c r="AD20" s="210"/>
      <c r="AE20" s="210"/>
      <c r="AF20" s="210"/>
      <c r="AG20" s="210" t="s">
        <v>483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55">
        <v>11</v>
      </c>
      <c r="B21" s="256" t="s">
        <v>89</v>
      </c>
      <c r="C21" s="271" t="s">
        <v>487</v>
      </c>
      <c r="D21" s="257" t="s">
        <v>481</v>
      </c>
      <c r="E21" s="258">
        <v>8</v>
      </c>
      <c r="F21" s="259"/>
      <c r="G21" s="260">
        <f>ROUND(E21*F21,2)</f>
        <v>0</v>
      </c>
      <c r="H21" s="259"/>
      <c r="I21" s="260">
        <f>ROUND(E21*H21,2)</f>
        <v>0</v>
      </c>
      <c r="J21" s="259"/>
      <c r="K21" s="260">
        <f>ROUND(E21*J21,2)</f>
        <v>0</v>
      </c>
      <c r="L21" s="260">
        <v>21</v>
      </c>
      <c r="M21" s="260">
        <f>G21*(1+L21/100)</f>
        <v>0</v>
      </c>
      <c r="N21" s="258">
        <v>0</v>
      </c>
      <c r="O21" s="258">
        <f>ROUND(E21*N21,2)</f>
        <v>0</v>
      </c>
      <c r="P21" s="258">
        <v>0</v>
      </c>
      <c r="Q21" s="258">
        <f>ROUND(E21*P21,2)</f>
        <v>0</v>
      </c>
      <c r="R21" s="260"/>
      <c r="S21" s="260" t="s">
        <v>263</v>
      </c>
      <c r="T21" s="261" t="s">
        <v>264</v>
      </c>
      <c r="U21" s="231">
        <v>0</v>
      </c>
      <c r="V21" s="231">
        <f>ROUND(E21*U21,2)</f>
        <v>0</v>
      </c>
      <c r="W21" s="231"/>
      <c r="X21" s="231" t="s">
        <v>482</v>
      </c>
      <c r="Y21" s="231" t="s">
        <v>158</v>
      </c>
      <c r="Z21" s="210"/>
      <c r="AA21" s="210"/>
      <c r="AB21" s="210"/>
      <c r="AC21" s="210"/>
      <c r="AD21" s="210"/>
      <c r="AE21" s="210"/>
      <c r="AF21" s="210"/>
      <c r="AG21" s="210" t="s">
        <v>483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55">
        <v>12</v>
      </c>
      <c r="B22" s="256" t="s">
        <v>488</v>
      </c>
      <c r="C22" s="271" t="s">
        <v>489</v>
      </c>
      <c r="D22" s="257" t="s">
        <v>471</v>
      </c>
      <c r="E22" s="258">
        <v>12</v>
      </c>
      <c r="F22" s="259"/>
      <c r="G22" s="260">
        <f>ROUND(E22*F22,2)</f>
        <v>0</v>
      </c>
      <c r="H22" s="259"/>
      <c r="I22" s="260">
        <f>ROUND(E22*H22,2)</f>
        <v>0</v>
      </c>
      <c r="J22" s="259"/>
      <c r="K22" s="260">
        <f>ROUND(E22*J22,2)</f>
        <v>0</v>
      </c>
      <c r="L22" s="260">
        <v>21</v>
      </c>
      <c r="M22" s="260">
        <f>G22*(1+L22/100)</f>
        <v>0</v>
      </c>
      <c r="N22" s="258">
        <v>0</v>
      </c>
      <c r="O22" s="258">
        <f>ROUND(E22*N22,2)</f>
        <v>0</v>
      </c>
      <c r="P22" s="258">
        <v>0</v>
      </c>
      <c r="Q22" s="258">
        <f>ROUND(E22*P22,2)</f>
        <v>0</v>
      </c>
      <c r="R22" s="260"/>
      <c r="S22" s="260" t="s">
        <v>263</v>
      </c>
      <c r="T22" s="261" t="s">
        <v>264</v>
      </c>
      <c r="U22" s="231">
        <v>0</v>
      </c>
      <c r="V22" s="231">
        <f>ROUND(E22*U22,2)</f>
        <v>0</v>
      </c>
      <c r="W22" s="231"/>
      <c r="X22" s="231" t="s">
        <v>181</v>
      </c>
      <c r="Y22" s="231" t="s">
        <v>158</v>
      </c>
      <c r="Z22" s="210"/>
      <c r="AA22" s="210"/>
      <c r="AB22" s="210"/>
      <c r="AC22" s="210"/>
      <c r="AD22" s="210"/>
      <c r="AE22" s="210"/>
      <c r="AF22" s="210"/>
      <c r="AG22" s="210" t="s">
        <v>472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55">
        <v>13</v>
      </c>
      <c r="B23" s="256" t="s">
        <v>490</v>
      </c>
      <c r="C23" s="271" t="s">
        <v>491</v>
      </c>
      <c r="D23" s="257" t="s">
        <v>471</v>
      </c>
      <c r="E23" s="258">
        <v>25</v>
      </c>
      <c r="F23" s="259"/>
      <c r="G23" s="260">
        <f>ROUND(E23*F23,2)</f>
        <v>0</v>
      </c>
      <c r="H23" s="259"/>
      <c r="I23" s="260">
        <f>ROUND(E23*H23,2)</f>
        <v>0</v>
      </c>
      <c r="J23" s="259"/>
      <c r="K23" s="260">
        <f>ROUND(E23*J23,2)</f>
        <v>0</v>
      </c>
      <c r="L23" s="260">
        <v>21</v>
      </c>
      <c r="M23" s="260">
        <f>G23*(1+L23/100)</f>
        <v>0</v>
      </c>
      <c r="N23" s="258">
        <v>0</v>
      </c>
      <c r="O23" s="258">
        <f>ROUND(E23*N23,2)</f>
        <v>0</v>
      </c>
      <c r="P23" s="258">
        <v>0</v>
      </c>
      <c r="Q23" s="258">
        <f>ROUND(E23*P23,2)</f>
        <v>0</v>
      </c>
      <c r="R23" s="260"/>
      <c r="S23" s="260" t="s">
        <v>263</v>
      </c>
      <c r="T23" s="261" t="s">
        <v>264</v>
      </c>
      <c r="U23" s="231">
        <v>0</v>
      </c>
      <c r="V23" s="231">
        <f>ROUND(E23*U23,2)</f>
        <v>0</v>
      </c>
      <c r="W23" s="231"/>
      <c r="X23" s="231" t="s">
        <v>181</v>
      </c>
      <c r="Y23" s="231" t="s">
        <v>158</v>
      </c>
      <c r="Z23" s="210"/>
      <c r="AA23" s="210"/>
      <c r="AB23" s="210"/>
      <c r="AC23" s="210"/>
      <c r="AD23" s="210"/>
      <c r="AE23" s="210"/>
      <c r="AF23" s="210"/>
      <c r="AG23" s="210" t="s">
        <v>472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55">
        <v>14</v>
      </c>
      <c r="B24" s="256" t="s">
        <v>492</v>
      </c>
      <c r="C24" s="271" t="s">
        <v>493</v>
      </c>
      <c r="D24" s="257" t="s">
        <v>481</v>
      </c>
      <c r="E24" s="258">
        <v>200</v>
      </c>
      <c r="F24" s="259"/>
      <c r="G24" s="260">
        <f>ROUND(E24*F24,2)</f>
        <v>0</v>
      </c>
      <c r="H24" s="259"/>
      <c r="I24" s="260">
        <f>ROUND(E24*H24,2)</f>
        <v>0</v>
      </c>
      <c r="J24" s="259"/>
      <c r="K24" s="260">
        <f>ROUND(E24*J24,2)</f>
        <v>0</v>
      </c>
      <c r="L24" s="260">
        <v>21</v>
      </c>
      <c r="M24" s="260">
        <f>G24*(1+L24/100)</f>
        <v>0</v>
      </c>
      <c r="N24" s="258">
        <v>0</v>
      </c>
      <c r="O24" s="258">
        <f>ROUND(E24*N24,2)</f>
        <v>0</v>
      </c>
      <c r="P24" s="258">
        <v>0</v>
      </c>
      <c r="Q24" s="258">
        <f>ROUND(E24*P24,2)</f>
        <v>0</v>
      </c>
      <c r="R24" s="260"/>
      <c r="S24" s="260" t="s">
        <v>263</v>
      </c>
      <c r="T24" s="261" t="s">
        <v>264</v>
      </c>
      <c r="U24" s="231">
        <v>0</v>
      </c>
      <c r="V24" s="231">
        <f>ROUND(E24*U24,2)</f>
        <v>0</v>
      </c>
      <c r="W24" s="231"/>
      <c r="X24" s="231" t="s">
        <v>181</v>
      </c>
      <c r="Y24" s="231" t="s">
        <v>158</v>
      </c>
      <c r="Z24" s="210"/>
      <c r="AA24" s="210"/>
      <c r="AB24" s="210"/>
      <c r="AC24" s="210"/>
      <c r="AD24" s="210"/>
      <c r="AE24" s="210"/>
      <c r="AF24" s="210"/>
      <c r="AG24" s="210" t="s">
        <v>472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5">
      <c r="A25" s="240" t="s">
        <v>151</v>
      </c>
      <c r="B25" s="241" t="s">
        <v>75</v>
      </c>
      <c r="C25" s="264" t="s">
        <v>76</v>
      </c>
      <c r="D25" s="242"/>
      <c r="E25" s="243"/>
      <c r="F25" s="244"/>
      <c r="G25" s="244">
        <f>SUMIF(AG26:AG27,"&lt;&gt;NOR",G26:G27)</f>
        <v>0</v>
      </c>
      <c r="H25" s="244"/>
      <c r="I25" s="244">
        <f>SUM(I26:I27)</f>
        <v>0</v>
      </c>
      <c r="J25" s="244"/>
      <c r="K25" s="244">
        <f>SUM(K26:K27)</f>
        <v>0</v>
      </c>
      <c r="L25" s="244"/>
      <c r="M25" s="244">
        <f>SUM(M26:M27)</f>
        <v>0</v>
      </c>
      <c r="N25" s="243"/>
      <c r="O25" s="243">
        <f>SUM(O26:O27)</f>
        <v>0</v>
      </c>
      <c r="P25" s="243"/>
      <c r="Q25" s="243">
        <f>SUM(Q26:Q27)</f>
        <v>0</v>
      </c>
      <c r="R25" s="244"/>
      <c r="S25" s="244"/>
      <c r="T25" s="245"/>
      <c r="U25" s="239"/>
      <c r="V25" s="239">
        <f>SUM(V26:V27)</f>
        <v>0</v>
      </c>
      <c r="W25" s="239"/>
      <c r="X25" s="239"/>
      <c r="Y25" s="239"/>
      <c r="AG25" t="s">
        <v>152</v>
      </c>
    </row>
    <row r="26" spans="1:60" ht="40.799999999999997" outlineLevel="1" x14ac:dyDescent="0.25">
      <c r="A26" s="247">
        <v>15</v>
      </c>
      <c r="B26" s="248" t="s">
        <v>83</v>
      </c>
      <c r="C26" s="265" t="s">
        <v>494</v>
      </c>
      <c r="D26" s="249" t="s">
        <v>481</v>
      </c>
      <c r="E26" s="250">
        <v>8</v>
      </c>
      <c r="F26" s="251"/>
      <c r="G26" s="252">
        <f>ROUND(E26*F26,2)</f>
        <v>0</v>
      </c>
      <c r="H26" s="251"/>
      <c r="I26" s="252">
        <f>ROUND(E26*H26,2)</f>
        <v>0</v>
      </c>
      <c r="J26" s="251"/>
      <c r="K26" s="252">
        <f>ROUND(E26*J26,2)</f>
        <v>0</v>
      </c>
      <c r="L26" s="252">
        <v>21</v>
      </c>
      <c r="M26" s="252">
        <f>G26*(1+L26/100)</f>
        <v>0</v>
      </c>
      <c r="N26" s="250">
        <v>0</v>
      </c>
      <c r="O26" s="250">
        <f>ROUND(E26*N26,2)</f>
        <v>0</v>
      </c>
      <c r="P26" s="250">
        <v>0</v>
      </c>
      <c r="Q26" s="250">
        <f>ROUND(E26*P26,2)</f>
        <v>0</v>
      </c>
      <c r="R26" s="252"/>
      <c r="S26" s="252" t="s">
        <v>263</v>
      </c>
      <c r="T26" s="253" t="s">
        <v>264</v>
      </c>
      <c r="U26" s="231">
        <v>0</v>
      </c>
      <c r="V26" s="231">
        <f>ROUND(E26*U26,2)</f>
        <v>0</v>
      </c>
      <c r="W26" s="231"/>
      <c r="X26" s="231" t="s">
        <v>482</v>
      </c>
      <c r="Y26" s="231" t="s">
        <v>158</v>
      </c>
      <c r="Z26" s="210"/>
      <c r="AA26" s="210"/>
      <c r="AB26" s="210"/>
      <c r="AC26" s="210"/>
      <c r="AD26" s="210"/>
      <c r="AE26" s="210"/>
      <c r="AF26" s="210"/>
      <c r="AG26" s="210" t="s">
        <v>483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5">
      <c r="A27" s="227"/>
      <c r="B27" s="228"/>
      <c r="C27" s="270" t="s">
        <v>495</v>
      </c>
      <c r="D27" s="254"/>
      <c r="E27" s="254"/>
      <c r="F27" s="254"/>
      <c r="G27" s="254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206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5">
      <c r="A28" s="240" t="s">
        <v>151</v>
      </c>
      <c r="B28" s="241" t="s">
        <v>77</v>
      </c>
      <c r="C28" s="264" t="s">
        <v>78</v>
      </c>
      <c r="D28" s="242"/>
      <c r="E28" s="243"/>
      <c r="F28" s="244"/>
      <c r="G28" s="244">
        <f>SUMIF(AG29:AG31,"&lt;&gt;NOR",G29:G31)</f>
        <v>0</v>
      </c>
      <c r="H28" s="244"/>
      <c r="I28" s="244">
        <f>SUM(I29:I31)</f>
        <v>0</v>
      </c>
      <c r="J28" s="244"/>
      <c r="K28" s="244">
        <f>SUM(K29:K31)</f>
        <v>0</v>
      </c>
      <c r="L28" s="244"/>
      <c r="M28" s="244">
        <f>SUM(M29:M31)</f>
        <v>0</v>
      </c>
      <c r="N28" s="243"/>
      <c r="O28" s="243">
        <f>SUM(O29:O31)</f>
        <v>0</v>
      </c>
      <c r="P28" s="243"/>
      <c r="Q28" s="243">
        <f>SUM(Q29:Q31)</f>
        <v>0</v>
      </c>
      <c r="R28" s="244"/>
      <c r="S28" s="244"/>
      <c r="T28" s="245"/>
      <c r="U28" s="239"/>
      <c r="V28" s="239">
        <f>SUM(V29:V31)</f>
        <v>0</v>
      </c>
      <c r="W28" s="239"/>
      <c r="X28" s="239"/>
      <c r="Y28" s="239"/>
      <c r="AG28" t="s">
        <v>152</v>
      </c>
    </row>
    <row r="29" spans="1:60" outlineLevel="1" x14ac:dyDescent="0.25">
      <c r="A29" s="255">
        <v>16</v>
      </c>
      <c r="B29" s="256" t="s">
        <v>83</v>
      </c>
      <c r="C29" s="271" t="s">
        <v>496</v>
      </c>
      <c r="D29" s="257" t="s">
        <v>481</v>
      </c>
      <c r="E29" s="258">
        <v>4</v>
      </c>
      <c r="F29" s="259"/>
      <c r="G29" s="260">
        <f>ROUND(E29*F29,2)</f>
        <v>0</v>
      </c>
      <c r="H29" s="259"/>
      <c r="I29" s="260">
        <f>ROUND(E29*H29,2)</f>
        <v>0</v>
      </c>
      <c r="J29" s="259"/>
      <c r="K29" s="260">
        <f>ROUND(E29*J29,2)</f>
        <v>0</v>
      </c>
      <c r="L29" s="260">
        <v>21</v>
      </c>
      <c r="M29" s="260">
        <f>G29*(1+L29/100)</f>
        <v>0</v>
      </c>
      <c r="N29" s="258">
        <v>0</v>
      </c>
      <c r="O29" s="258">
        <f>ROUND(E29*N29,2)</f>
        <v>0</v>
      </c>
      <c r="P29" s="258">
        <v>0</v>
      </c>
      <c r="Q29" s="258">
        <f>ROUND(E29*P29,2)</f>
        <v>0</v>
      </c>
      <c r="R29" s="260"/>
      <c r="S29" s="260" t="s">
        <v>263</v>
      </c>
      <c r="T29" s="261" t="s">
        <v>264</v>
      </c>
      <c r="U29" s="231">
        <v>0</v>
      </c>
      <c r="V29" s="231">
        <f>ROUND(E29*U29,2)</f>
        <v>0</v>
      </c>
      <c r="W29" s="231"/>
      <c r="X29" s="231" t="s">
        <v>482</v>
      </c>
      <c r="Y29" s="231" t="s">
        <v>158</v>
      </c>
      <c r="Z29" s="210"/>
      <c r="AA29" s="210"/>
      <c r="AB29" s="210"/>
      <c r="AC29" s="210"/>
      <c r="AD29" s="210"/>
      <c r="AE29" s="210"/>
      <c r="AF29" s="210"/>
      <c r="AG29" s="210" t="s">
        <v>483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55">
        <v>17</v>
      </c>
      <c r="B30" s="256" t="s">
        <v>473</v>
      </c>
      <c r="C30" s="271" t="s">
        <v>474</v>
      </c>
      <c r="D30" s="257" t="s">
        <v>471</v>
      </c>
      <c r="E30" s="258">
        <v>1</v>
      </c>
      <c r="F30" s="259"/>
      <c r="G30" s="260">
        <f>ROUND(E30*F30,2)</f>
        <v>0</v>
      </c>
      <c r="H30" s="259"/>
      <c r="I30" s="260">
        <f>ROUND(E30*H30,2)</f>
        <v>0</v>
      </c>
      <c r="J30" s="259"/>
      <c r="K30" s="260">
        <f>ROUND(E30*J30,2)</f>
        <v>0</v>
      </c>
      <c r="L30" s="260">
        <v>21</v>
      </c>
      <c r="M30" s="260">
        <f>G30*(1+L30/100)</f>
        <v>0</v>
      </c>
      <c r="N30" s="258">
        <v>0</v>
      </c>
      <c r="O30" s="258">
        <f>ROUND(E30*N30,2)</f>
        <v>0</v>
      </c>
      <c r="P30" s="258">
        <v>0</v>
      </c>
      <c r="Q30" s="258">
        <f>ROUND(E30*P30,2)</f>
        <v>0</v>
      </c>
      <c r="R30" s="260"/>
      <c r="S30" s="260" t="s">
        <v>475</v>
      </c>
      <c r="T30" s="261" t="s">
        <v>264</v>
      </c>
      <c r="U30" s="231">
        <v>0</v>
      </c>
      <c r="V30" s="231">
        <f>ROUND(E30*U30,2)</f>
        <v>0</v>
      </c>
      <c r="W30" s="231"/>
      <c r="X30" s="231" t="s">
        <v>476</v>
      </c>
      <c r="Y30" s="231" t="s">
        <v>158</v>
      </c>
      <c r="Z30" s="210"/>
      <c r="AA30" s="210"/>
      <c r="AB30" s="210"/>
      <c r="AC30" s="210"/>
      <c r="AD30" s="210"/>
      <c r="AE30" s="210"/>
      <c r="AF30" s="210"/>
      <c r="AG30" s="210" t="s">
        <v>477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55">
        <v>18</v>
      </c>
      <c r="B31" s="256" t="s">
        <v>87</v>
      </c>
      <c r="C31" s="271" t="s">
        <v>497</v>
      </c>
      <c r="D31" s="257" t="s">
        <v>481</v>
      </c>
      <c r="E31" s="258">
        <v>4</v>
      </c>
      <c r="F31" s="259"/>
      <c r="G31" s="260">
        <f>ROUND(E31*F31,2)</f>
        <v>0</v>
      </c>
      <c r="H31" s="259"/>
      <c r="I31" s="260">
        <f>ROUND(E31*H31,2)</f>
        <v>0</v>
      </c>
      <c r="J31" s="259"/>
      <c r="K31" s="260">
        <f>ROUND(E31*J31,2)</f>
        <v>0</v>
      </c>
      <c r="L31" s="260">
        <v>21</v>
      </c>
      <c r="M31" s="260">
        <f>G31*(1+L31/100)</f>
        <v>0</v>
      </c>
      <c r="N31" s="258">
        <v>0</v>
      </c>
      <c r="O31" s="258">
        <f>ROUND(E31*N31,2)</f>
        <v>0</v>
      </c>
      <c r="P31" s="258">
        <v>0</v>
      </c>
      <c r="Q31" s="258">
        <f>ROUND(E31*P31,2)</f>
        <v>0</v>
      </c>
      <c r="R31" s="260"/>
      <c r="S31" s="260" t="s">
        <v>263</v>
      </c>
      <c r="T31" s="261" t="s">
        <v>264</v>
      </c>
      <c r="U31" s="231">
        <v>0</v>
      </c>
      <c r="V31" s="231">
        <f>ROUND(E31*U31,2)</f>
        <v>0</v>
      </c>
      <c r="W31" s="231"/>
      <c r="X31" s="231" t="s">
        <v>482</v>
      </c>
      <c r="Y31" s="231" t="s">
        <v>158</v>
      </c>
      <c r="Z31" s="210"/>
      <c r="AA31" s="210"/>
      <c r="AB31" s="210"/>
      <c r="AC31" s="210"/>
      <c r="AD31" s="210"/>
      <c r="AE31" s="210"/>
      <c r="AF31" s="210"/>
      <c r="AG31" s="210" t="s">
        <v>483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x14ac:dyDescent="0.25">
      <c r="A32" s="240" t="s">
        <v>151</v>
      </c>
      <c r="B32" s="241" t="s">
        <v>79</v>
      </c>
      <c r="C32" s="264" t="s">
        <v>80</v>
      </c>
      <c r="D32" s="242"/>
      <c r="E32" s="243"/>
      <c r="F32" s="244"/>
      <c r="G32" s="244">
        <f>SUMIF(AG33:AG37,"&lt;&gt;NOR",G33:G37)</f>
        <v>0</v>
      </c>
      <c r="H32" s="244"/>
      <c r="I32" s="244">
        <f>SUM(I33:I37)</f>
        <v>0</v>
      </c>
      <c r="J32" s="244"/>
      <c r="K32" s="244">
        <f>SUM(K33:K37)</f>
        <v>0</v>
      </c>
      <c r="L32" s="244"/>
      <c r="M32" s="244">
        <f>SUM(M33:M37)</f>
        <v>0</v>
      </c>
      <c r="N32" s="243"/>
      <c r="O32" s="243">
        <f>SUM(O33:O37)</f>
        <v>0</v>
      </c>
      <c r="P32" s="243"/>
      <c r="Q32" s="243">
        <f>SUM(Q33:Q37)</f>
        <v>0</v>
      </c>
      <c r="R32" s="244"/>
      <c r="S32" s="244"/>
      <c r="T32" s="245"/>
      <c r="U32" s="239"/>
      <c r="V32" s="239">
        <f>SUM(V33:V37)</f>
        <v>0</v>
      </c>
      <c r="W32" s="239"/>
      <c r="X32" s="239"/>
      <c r="Y32" s="239"/>
      <c r="AG32" t="s">
        <v>152</v>
      </c>
    </row>
    <row r="33" spans="1:60" outlineLevel="1" x14ac:dyDescent="0.25">
      <c r="A33" s="255">
        <v>19</v>
      </c>
      <c r="B33" s="256" t="s">
        <v>83</v>
      </c>
      <c r="C33" s="271" t="s">
        <v>498</v>
      </c>
      <c r="D33" s="257" t="s">
        <v>481</v>
      </c>
      <c r="E33" s="258">
        <v>2</v>
      </c>
      <c r="F33" s="259"/>
      <c r="G33" s="260">
        <f>ROUND(E33*F33,2)</f>
        <v>0</v>
      </c>
      <c r="H33" s="259"/>
      <c r="I33" s="260">
        <f>ROUND(E33*H33,2)</f>
        <v>0</v>
      </c>
      <c r="J33" s="259"/>
      <c r="K33" s="260">
        <f>ROUND(E33*J33,2)</f>
        <v>0</v>
      </c>
      <c r="L33" s="260">
        <v>21</v>
      </c>
      <c r="M33" s="260">
        <f>G33*(1+L33/100)</f>
        <v>0</v>
      </c>
      <c r="N33" s="258">
        <v>0</v>
      </c>
      <c r="O33" s="258">
        <f>ROUND(E33*N33,2)</f>
        <v>0</v>
      </c>
      <c r="P33" s="258">
        <v>0</v>
      </c>
      <c r="Q33" s="258">
        <f>ROUND(E33*P33,2)</f>
        <v>0</v>
      </c>
      <c r="R33" s="260"/>
      <c r="S33" s="260" t="s">
        <v>263</v>
      </c>
      <c r="T33" s="261" t="s">
        <v>264</v>
      </c>
      <c r="U33" s="231">
        <v>0</v>
      </c>
      <c r="V33" s="231">
        <f>ROUND(E33*U33,2)</f>
        <v>0</v>
      </c>
      <c r="W33" s="231"/>
      <c r="X33" s="231" t="s">
        <v>482</v>
      </c>
      <c r="Y33" s="231" t="s">
        <v>158</v>
      </c>
      <c r="Z33" s="210"/>
      <c r="AA33" s="210"/>
      <c r="AB33" s="210"/>
      <c r="AC33" s="210"/>
      <c r="AD33" s="210"/>
      <c r="AE33" s="210"/>
      <c r="AF33" s="210"/>
      <c r="AG33" s="210" t="s">
        <v>483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55">
        <v>20</v>
      </c>
      <c r="B34" s="256" t="s">
        <v>473</v>
      </c>
      <c r="C34" s="271" t="s">
        <v>474</v>
      </c>
      <c r="D34" s="257" t="s">
        <v>471</v>
      </c>
      <c r="E34" s="258">
        <v>2</v>
      </c>
      <c r="F34" s="259"/>
      <c r="G34" s="260">
        <f>ROUND(E34*F34,2)</f>
        <v>0</v>
      </c>
      <c r="H34" s="259"/>
      <c r="I34" s="260">
        <f>ROUND(E34*H34,2)</f>
        <v>0</v>
      </c>
      <c r="J34" s="259"/>
      <c r="K34" s="260">
        <f>ROUND(E34*J34,2)</f>
        <v>0</v>
      </c>
      <c r="L34" s="260">
        <v>21</v>
      </c>
      <c r="M34" s="260">
        <f>G34*(1+L34/100)</f>
        <v>0</v>
      </c>
      <c r="N34" s="258">
        <v>0</v>
      </c>
      <c r="O34" s="258">
        <f>ROUND(E34*N34,2)</f>
        <v>0</v>
      </c>
      <c r="P34" s="258">
        <v>0</v>
      </c>
      <c r="Q34" s="258">
        <f>ROUND(E34*P34,2)</f>
        <v>0</v>
      </c>
      <c r="R34" s="260"/>
      <c r="S34" s="260" t="s">
        <v>475</v>
      </c>
      <c r="T34" s="261" t="s">
        <v>264</v>
      </c>
      <c r="U34" s="231">
        <v>0</v>
      </c>
      <c r="V34" s="231">
        <f>ROUND(E34*U34,2)</f>
        <v>0</v>
      </c>
      <c r="W34" s="231"/>
      <c r="X34" s="231" t="s">
        <v>476</v>
      </c>
      <c r="Y34" s="231" t="s">
        <v>158</v>
      </c>
      <c r="Z34" s="210"/>
      <c r="AA34" s="210"/>
      <c r="AB34" s="210"/>
      <c r="AC34" s="210"/>
      <c r="AD34" s="210"/>
      <c r="AE34" s="210"/>
      <c r="AF34" s="210"/>
      <c r="AG34" s="210" t="s">
        <v>477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55">
        <v>21</v>
      </c>
      <c r="B35" s="256" t="s">
        <v>87</v>
      </c>
      <c r="C35" s="271" t="s">
        <v>499</v>
      </c>
      <c r="D35" s="257" t="s">
        <v>481</v>
      </c>
      <c r="E35" s="258">
        <v>1</v>
      </c>
      <c r="F35" s="259"/>
      <c r="G35" s="260">
        <f>ROUND(E35*F35,2)</f>
        <v>0</v>
      </c>
      <c r="H35" s="259"/>
      <c r="I35" s="260">
        <f>ROUND(E35*H35,2)</f>
        <v>0</v>
      </c>
      <c r="J35" s="259"/>
      <c r="K35" s="260">
        <f>ROUND(E35*J35,2)</f>
        <v>0</v>
      </c>
      <c r="L35" s="260">
        <v>21</v>
      </c>
      <c r="M35" s="260">
        <f>G35*(1+L35/100)</f>
        <v>0</v>
      </c>
      <c r="N35" s="258">
        <v>0</v>
      </c>
      <c r="O35" s="258">
        <f>ROUND(E35*N35,2)</f>
        <v>0</v>
      </c>
      <c r="P35" s="258">
        <v>0</v>
      </c>
      <c r="Q35" s="258">
        <f>ROUND(E35*P35,2)</f>
        <v>0</v>
      </c>
      <c r="R35" s="260"/>
      <c r="S35" s="260" t="s">
        <v>263</v>
      </c>
      <c r="T35" s="261" t="s">
        <v>264</v>
      </c>
      <c r="U35" s="231">
        <v>0</v>
      </c>
      <c r="V35" s="231">
        <f>ROUND(E35*U35,2)</f>
        <v>0</v>
      </c>
      <c r="W35" s="231"/>
      <c r="X35" s="231" t="s">
        <v>482</v>
      </c>
      <c r="Y35" s="231" t="s">
        <v>158</v>
      </c>
      <c r="Z35" s="210"/>
      <c r="AA35" s="210"/>
      <c r="AB35" s="210"/>
      <c r="AC35" s="210"/>
      <c r="AD35" s="210"/>
      <c r="AE35" s="210"/>
      <c r="AF35" s="210"/>
      <c r="AG35" s="210" t="s">
        <v>483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55">
        <v>22</v>
      </c>
      <c r="B36" s="256" t="s">
        <v>89</v>
      </c>
      <c r="C36" s="271" t="s">
        <v>500</v>
      </c>
      <c r="D36" s="257" t="s">
        <v>481</v>
      </c>
      <c r="E36" s="258">
        <v>1</v>
      </c>
      <c r="F36" s="259"/>
      <c r="G36" s="260">
        <f>ROUND(E36*F36,2)</f>
        <v>0</v>
      </c>
      <c r="H36" s="259"/>
      <c r="I36" s="260">
        <f>ROUND(E36*H36,2)</f>
        <v>0</v>
      </c>
      <c r="J36" s="259"/>
      <c r="K36" s="260">
        <f>ROUND(E36*J36,2)</f>
        <v>0</v>
      </c>
      <c r="L36" s="260">
        <v>21</v>
      </c>
      <c r="M36" s="260">
        <f>G36*(1+L36/100)</f>
        <v>0</v>
      </c>
      <c r="N36" s="258">
        <v>0</v>
      </c>
      <c r="O36" s="258">
        <f>ROUND(E36*N36,2)</f>
        <v>0</v>
      </c>
      <c r="P36" s="258">
        <v>0</v>
      </c>
      <c r="Q36" s="258">
        <f>ROUND(E36*P36,2)</f>
        <v>0</v>
      </c>
      <c r="R36" s="260"/>
      <c r="S36" s="260" t="s">
        <v>263</v>
      </c>
      <c r="T36" s="261" t="s">
        <v>264</v>
      </c>
      <c r="U36" s="231">
        <v>0</v>
      </c>
      <c r="V36" s="231">
        <f>ROUND(E36*U36,2)</f>
        <v>0</v>
      </c>
      <c r="W36" s="231"/>
      <c r="X36" s="231" t="s">
        <v>482</v>
      </c>
      <c r="Y36" s="231" t="s">
        <v>158</v>
      </c>
      <c r="Z36" s="210"/>
      <c r="AA36" s="210"/>
      <c r="AB36" s="210"/>
      <c r="AC36" s="210"/>
      <c r="AD36" s="210"/>
      <c r="AE36" s="210"/>
      <c r="AF36" s="210"/>
      <c r="AG36" s="210" t="s">
        <v>483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55">
        <v>23</v>
      </c>
      <c r="B37" s="256" t="s">
        <v>488</v>
      </c>
      <c r="C37" s="271" t="s">
        <v>501</v>
      </c>
      <c r="D37" s="257" t="s">
        <v>481</v>
      </c>
      <c r="E37" s="258">
        <v>1</v>
      </c>
      <c r="F37" s="259"/>
      <c r="G37" s="260">
        <f>ROUND(E37*F37,2)</f>
        <v>0</v>
      </c>
      <c r="H37" s="259"/>
      <c r="I37" s="260">
        <f>ROUND(E37*H37,2)</f>
        <v>0</v>
      </c>
      <c r="J37" s="259"/>
      <c r="K37" s="260">
        <f>ROUND(E37*J37,2)</f>
        <v>0</v>
      </c>
      <c r="L37" s="260">
        <v>21</v>
      </c>
      <c r="M37" s="260">
        <f>G37*(1+L37/100)</f>
        <v>0</v>
      </c>
      <c r="N37" s="258">
        <v>0</v>
      </c>
      <c r="O37" s="258">
        <f>ROUND(E37*N37,2)</f>
        <v>0</v>
      </c>
      <c r="P37" s="258">
        <v>0</v>
      </c>
      <c r="Q37" s="258">
        <f>ROUND(E37*P37,2)</f>
        <v>0</v>
      </c>
      <c r="R37" s="260"/>
      <c r="S37" s="260" t="s">
        <v>263</v>
      </c>
      <c r="T37" s="261" t="s">
        <v>264</v>
      </c>
      <c r="U37" s="231">
        <v>0</v>
      </c>
      <c r="V37" s="231">
        <f>ROUND(E37*U37,2)</f>
        <v>0</v>
      </c>
      <c r="W37" s="231"/>
      <c r="X37" s="231" t="s">
        <v>482</v>
      </c>
      <c r="Y37" s="231" t="s">
        <v>158</v>
      </c>
      <c r="Z37" s="210"/>
      <c r="AA37" s="210"/>
      <c r="AB37" s="210"/>
      <c r="AC37" s="210"/>
      <c r="AD37" s="210"/>
      <c r="AE37" s="210"/>
      <c r="AF37" s="210"/>
      <c r="AG37" s="210" t="s">
        <v>483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x14ac:dyDescent="0.25">
      <c r="A38" s="240" t="s">
        <v>151</v>
      </c>
      <c r="B38" s="241" t="s">
        <v>81</v>
      </c>
      <c r="C38" s="264" t="s">
        <v>82</v>
      </c>
      <c r="D38" s="242"/>
      <c r="E38" s="243"/>
      <c r="F38" s="244"/>
      <c r="G38" s="244">
        <f>SUMIF(AG39:AG39,"&lt;&gt;NOR",G39:G39)</f>
        <v>0</v>
      </c>
      <c r="H38" s="244"/>
      <c r="I38" s="244">
        <f>SUM(I39:I39)</f>
        <v>0</v>
      </c>
      <c r="J38" s="244"/>
      <c r="K38" s="244">
        <f>SUM(K39:K39)</f>
        <v>0</v>
      </c>
      <c r="L38" s="244"/>
      <c r="M38" s="244">
        <f>SUM(M39:M39)</f>
        <v>0</v>
      </c>
      <c r="N38" s="243"/>
      <c r="O38" s="243">
        <f>SUM(O39:O39)</f>
        <v>0</v>
      </c>
      <c r="P38" s="243"/>
      <c r="Q38" s="243">
        <f>SUM(Q39:Q39)</f>
        <v>0</v>
      </c>
      <c r="R38" s="244"/>
      <c r="S38" s="244"/>
      <c r="T38" s="245"/>
      <c r="U38" s="239"/>
      <c r="V38" s="239">
        <f>SUM(V39:V39)</f>
        <v>0</v>
      </c>
      <c r="W38" s="239"/>
      <c r="X38" s="239"/>
      <c r="Y38" s="239"/>
      <c r="AG38" t="s">
        <v>152</v>
      </c>
    </row>
    <row r="39" spans="1:60" outlineLevel="1" x14ac:dyDescent="0.25">
      <c r="A39" s="255">
        <v>24</v>
      </c>
      <c r="B39" s="256" t="s">
        <v>83</v>
      </c>
      <c r="C39" s="271" t="s">
        <v>502</v>
      </c>
      <c r="D39" s="257" t="s">
        <v>503</v>
      </c>
      <c r="E39" s="258">
        <v>1</v>
      </c>
      <c r="F39" s="259"/>
      <c r="G39" s="260">
        <f>ROUND(E39*F39,2)</f>
        <v>0</v>
      </c>
      <c r="H39" s="259"/>
      <c r="I39" s="260">
        <f>ROUND(E39*H39,2)</f>
        <v>0</v>
      </c>
      <c r="J39" s="259"/>
      <c r="K39" s="260">
        <f>ROUND(E39*J39,2)</f>
        <v>0</v>
      </c>
      <c r="L39" s="260">
        <v>21</v>
      </c>
      <c r="M39" s="260">
        <f>G39*(1+L39/100)</f>
        <v>0</v>
      </c>
      <c r="N39" s="258">
        <v>0</v>
      </c>
      <c r="O39" s="258">
        <f>ROUND(E39*N39,2)</f>
        <v>0</v>
      </c>
      <c r="P39" s="258">
        <v>0</v>
      </c>
      <c r="Q39" s="258">
        <f>ROUND(E39*P39,2)</f>
        <v>0</v>
      </c>
      <c r="R39" s="260"/>
      <c r="S39" s="260" t="s">
        <v>263</v>
      </c>
      <c r="T39" s="261" t="s">
        <v>264</v>
      </c>
      <c r="U39" s="231">
        <v>0</v>
      </c>
      <c r="V39" s="231">
        <f>ROUND(E39*U39,2)</f>
        <v>0</v>
      </c>
      <c r="W39" s="231"/>
      <c r="X39" s="231" t="s">
        <v>482</v>
      </c>
      <c r="Y39" s="231" t="s">
        <v>158</v>
      </c>
      <c r="Z39" s="210"/>
      <c r="AA39" s="210"/>
      <c r="AB39" s="210"/>
      <c r="AC39" s="210"/>
      <c r="AD39" s="210"/>
      <c r="AE39" s="210"/>
      <c r="AF39" s="210"/>
      <c r="AG39" s="210" t="s">
        <v>483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5">
      <c r="A40" s="240" t="s">
        <v>151</v>
      </c>
      <c r="B40" s="241" t="s">
        <v>63</v>
      </c>
      <c r="C40" s="264" t="s">
        <v>64</v>
      </c>
      <c r="D40" s="242"/>
      <c r="E40" s="243"/>
      <c r="F40" s="244"/>
      <c r="G40" s="244">
        <f>SUMIF(AG41:AG70,"&lt;&gt;NOR",G41:G70)</f>
        <v>0</v>
      </c>
      <c r="H40" s="244"/>
      <c r="I40" s="244">
        <f>SUM(I41:I70)</f>
        <v>0</v>
      </c>
      <c r="J40" s="244"/>
      <c r="K40" s="244">
        <f>SUM(K41:K70)</f>
        <v>0</v>
      </c>
      <c r="L40" s="244"/>
      <c r="M40" s="244">
        <f>SUM(M41:M70)</f>
        <v>0</v>
      </c>
      <c r="N40" s="243"/>
      <c r="O40" s="243">
        <f>SUM(O41:O70)</f>
        <v>0</v>
      </c>
      <c r="P40" s="243"/>
      <c r="Q40" s="243">
        <f>SUM(Q41:Q70)</f>
        <v>0</v>
      </c>
      <c r="R40" s="244"/>
      <c r="S40" s="244"/>
      <c r="T40" s="245"/>
      <c r="U40" s="239"/>
      <c r="V40" s="239">
        <f>SUM(V41:V70)</f>
        <v>100</v>
      </c>
      <c r="W40" s="239"/>
      <c r="X40" s="239"/>
      <c r="Y40" s="239"/>
      <c r="AG40" t="s">
        <v>152</v>
      </c>
    </row>
    <row r="41" spans="1:60" ht="20.399999999999999" outlineLevel="1" x14ac:dyDescent="0.25">
      <c r="A41" s="255">
        <v>25</v>
      </c>
      <c r="B41" s="256" t="s">
        <v>83</v>
      </c>
      <c r="C41" s="271" t="s">
        <v>504</v>
      </c>
      <c r="D41" s="257" t="s">
        <v>505</v>
      </c>
      <c r="E41" s="258">
        <v>1</v>
      </c>
      <c r="F41" s="259"/>
      <c r="G41" s="260">
        <f>ROUND(E41*F41,2)</f>
        <v>0</v>
      </c>
      <c r="H41" s="259"/>
      <c r="I41" s="260">
        <f>ROUND(E41*H41,2)</f>
        <v>0</v>
      </c>
      <c r="J41" s="259"/>
      <c r="K41" s="260">
        <f>ROUND(E41*J41,2)</f>
        <v>0</v>
      </c>
      <c r="L41" s="260">
        <v>21</v>
      </c>
      <c r="M41" s="260">
        <f>G41*(1+L41/100)</f>
        <v>0</v>
      </c>
      <c r="N41" s="258">
        <v>0</v>
      </c>
      <c r="O41" s="258">
        <f>ROUND(E41*N41,2)</f>
        <v>0</v>
      </c>
      <c r="P41" s="258">
        <v>0</v>
      </c>
      <c r="Q41" s="258">
        <f>ROUND(E41*P41,2)</f>
        <v>0</v>
      </c>
      <c r="R41" s="260"/>
      <c r="S41" s="260" t="s">
        <v>263</v>
      </c>
      <c r="T41" s="261" t="s">
        <v>264</v>
      </c>
      <c r="U41" s="231">
        <v>0</v>
      </c>
      <c r="V41" s="231">
        <f>ROUND(E41*U41,2)</f>
        <v>0</v>
      </c>
      <c r="W41" s="231"/>
      <c r="X41" s="231" t="s">
        <v>157</v>
      </c>
      <c r="Y41" s="231" t="s">
        <v>158</v>
      </c>
      <c r="Z41" s="210"/>
      <c r="AA41" s="210"/>
      <c r="AB41" s="210"/>
      <c r="AC41" s="210"/>
      <c r="AD41" s="210"/>
      <c r="AE41" s="210"/>
      <c r="AF41" s="210"/>
      <c r="AG41" s="210" t="s">
        <v>506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47">
        <v>26</v>
      </c>
      <c r="B42" s="248" t="s">
        <v>473</v>
      </c>
      <c r="C42" s="265" t="s">
        <v>474</v>
      </c>
      <c r="D42" s="249" t="s">
        <v>471</v>
      </c>
      <c r="E42" s="250">
        <v>1</v>
      </c>
      <c r="F42" s="251"/>
      <c r="G42" s="252">
        <f>ROUND(E42*F42,2)</f>
        <v>0</v>
      </c>
      <c r="H42" s="251"/>
      <c r="I42" s="252">
        <f>ROUND(E42*H42,2)</f>
        <v>0</v>
      </c>
      <c r="J42" s="251"/>
      <c r="K42" s="252">
        <f>ROUND(E42*J42,2)</f>
        <v>0</v>
      </c>
      <c r="L42" s="252">
        <v>21</v>
      </c>
      <c r="M42" s="252">
        <f>G42*(1+L42/100)</f>
        <v>0</v>
      </c>
      <c r="N42" s="250">
        <v>0</v>
      </c>
      <c r="O42" s="250">
        <f>ROUND(E42*N42,2)</f>
        <v>0</v>
      </c>
      <c r="P42" s="250">
        <v>0</v>
      </c>
      <c r="Q42" s="250">
        <f>ROUND(E42*P42,2)</f>
        <v>0</v>
      </c>
      <c r="R42" s="252"/>
      <c r="S42" s="252" t="s">
        <v>475</v>
      </c>
      <c r="T42" s="253" t="s">
        <v>264</v>
      </c>
      <c r="U42" s="231">
        <v>0</v>
      </c>
      <c r="V42" s="231">
        <f>ROUND(E42*U42,2)</f>
        <v>0</v>
      </c>
      <c r="W42" s="231"/>
      <c r="X42" s="231" t="s">
        <v>476</v>
      </c>
      <c r="Y42" s="231" t="s">
        <v>158</v>
      </c>
      <c r="Z42" s="210"/>
      <c r="AA42" s="210"/>
      <c r="AB42" s="210"/>
      <c r="AC42" s="210"/>
      <c r="AD42" s="210"/>
      <c r="AE42" s="210"/>
      <c r="AF42" s="210"/>
      <c r="AG42" s="210" t="s">
        <v>477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31.2" outlineLevel="2" x14ac:dyDescent="0.25">
      <c r="A43" s="227"/>
      <c r="B43" s="228"/>
      <c r="C43" s="270" t="s">
        <v>507</v>
      </c>
      <c r="D43" s="254"/>
      <c r="E43" s="254"/>
      <c r="F43" s="254"/>
      <c r="G43" s="254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31"/>
      <c r="Z43" s="210"/>
      <c r="AA43" s="210"/>
      <c r="AB43" s="210"/>
      <c r="AC43" s="210"/>
      <c r="AD43" s="210"/>
      <c r="AE43" s="210"/>
      <c r="AF43" s="210"/>
      <c r="AG43" s="210" t="s">
        <v>206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63" t="str">
        <f>C43</f>
        <v>pevných bodů a konstrukcí; podezdění nebo podbetonování armatur; zalití kotevních šroubů, podlití strojů bez omezení rozsahu a tloušťky podloží, podlévání vyrovnaných strojů nebo jiných zařízení betonem; zabetonování kotvicích rámů do betonových bloků; nastřelování upevňovacích prvků)</v>
      </c>
      <c r="BB43" s="210"/>
      <c r="BC43" s="210"/>
      <c r="BD43" s="210"/>
      <c r="BE43" s="210"/>
      <c r="BF43" s="210"/>
      <c r="BG43" s="210"/>
      <c r="BH43" s="210"/>
    </row>
    <row r="44" spans="1:60" ht="40.799999999999997" outlineLevel="1" x14ac:dyDescent="0.25">
      <c r="A44" s="255">
        <v>27</v>
      </c>
      <c r="B44" s="256" t="s">
        <v>87</v>
      </c>
      <c r="C44" s="271" t="s">
        <v>508</v>
      </c>
      <c r="D44" s="257" t="s">
        <v>505</v>
      </c>
      <c r="E44" s="258">
        <v>1</v>
      </c>
      <c r="F44" s="259"/>
      <c r="G44" s="260">
        <f>ROUND(E44*F44,2)</f>
        <v>0</v>
      </c>
      <c r="H44" s="259"/>
      <c r="I44" s="260">
        <f>ROUND(E44*H44,2)</f>
        <v>0</v>
      </c>
      <c r="J44" s="259"/>
      <c r="K44" s="260">
        <f>ROUND(E44*J44,2)</f>
        <v>0</v>
      </c>
      <c r="L44" s="260">
        <v>21</v>
      </c>
      <c r="M44" s="260">
        <f>G44*(1+L44/100)</f>
        <v>0</v>
      </c>
      <c r="N44" s="258">
        <v>0</v>
      </c>
      <c r="O44" s="258">
        <f>ROUND(E44*N44,2)</f>
        <v>0</v>
      </c>
      <c r="P44" s="258">
        <v>0</v>
      </c>
      <c r="Q44" s="258">
        <f>ROUND(E44*P44,2)</f>
        <v>0</v>
      </c>
      <c r="R44" s="260"/>
      <c r="S44" s="260" t="s">
        <v>263</v>
      </c>
      <c r="T44" s="261" t="s">
        <v>264</v>
      </c>
      <c r="U44" s="231">
        <v>0</v>
      </c>
      <c r="V44" s="231">
        <f>ROUND(E44*U44,2)</f>
        <v>0</v>
      </c>
      <c r="W44" s="231"/>
      <c r="X44" s="231" t="s">
        <v>482</v>
      </c>
      <c r="Y44" s="231" t="s">
        <v>158</v>
      </c>
      <c r="Z44" s="210"/>
      <c r="AA44" s="210"/>
      <c r="AB44" s="210"/>
      <c r="AC44" s="210"/>
      <c r="AD44" s="210"/>
      <c r="AE44" s="210"/>
      <c r="AF44" s="210"/>
      <c r="AG44" s="210" t="s">
        <v>483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55">
        <v>28</v>
      </c>
      <c r="B45" s="256" t="s">
        <v>89</v>
      </c>
      <c r="C45" s="271" t="s">
        <v>509</v>
      </c>
      <c r="D45" s="257" t="s">
        <v>221</v>
      </c>
      <c r="E45" s="258">
        <v>600</v>
      </c>
      <c r="F45" s="259"/>
      <c r="G45" s="260">
        <f>ROUND(E45*F45,2)</f>
        <v>0</v>
      </c>
      <c r="H45" s="259"/>
      <c r="I45" s="260">
        <f>ROUND(E45*H45,2)</f>
        <v>0</v>
      </c>
      <c r="J45" s="259"/>
      <c r="K45" s="260">
        <f>ROUND(E45*J45,2)</f>
        <v>0</v>
      </c>
      <c r="L45" s="260">
        <v>21</v>
      </c>
      <c r="M45" s="260">
        <f>G45*(1+L45/100)</f>
        <v>0</v>
      </c>
      <c r="N45" s="258">
        <v>0</v>
      </c>
      <c r="O45" s="258">
        <f>ROUND(E45*N45,2)</f>
        <v>0</v>
      </c>
      <c r="P45" s="258">
        <v>0</v>
      </c>
      <c r="Q45" s="258">
        <f>ROUND(E45*P45,2)</f>
        <v>0</v>
      </c>
      <c r="R45" s="260"/>
      <c r="S45" s="260" t="s">
        <v>263</v>
      </c>
      <c r="T45" s="261" t="s">
        <v>264</v>
      </c>
      <c r="U45" s="231">
        <v>0</v>
      </c>
      <c r="V45" s="231">
        <f>ROUND(E45*U45,2)</f>
        <v>0</v>
      </c>
      <c r="W45" s="231"/>
      <c r="X45" s="231" t="s">
        <v>157</v>
      </c>
      <c r="Y45" s="231" t="s">
        <v>158</v>
      </c>
      <c r="Z45" s="210"/>
      <c r="AA45" s="210"/>
      <c r="AB45" s="210"/>
      <c r="AC45" s="210"/>
      <c r="AD45" s="210"/>
      <c r="AE45" s="210"/>
      <c r="AF45" s="210"/>
      <c r="AG45" s="210" t="s">
        <v>506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55">
        <v>29</v>
      </c>
      <c r="B46" s="256" t="s">
        <v>488</v>
      </c>
      <c r="C46" s="271" t="s">
        <v>510</v>
      </c>
      <c r="D46" s="257" t="s">
        <v>221</v>
      </c>
      <c r="E46" s="258">
        <v>76</v>
      </c>
      <c r="F46" s="259"/>
      <c r="G46" s="260">
        <f>ROUND(E46*F46,2)</f>
        <v>0</v>
      </c>
      <c r="H46" s="259"/>
      <c r="I46" s="260">
        <f>ROUND(E46*H46,2)</f>
        <v>0</v>
      </c>
      <c r="J46" s="259"/>
      <c r="K46" s="260">
        <f>ROUND(E46*J46,2)</f>
        <v>0</v>
      </c>
      <c r="L46" s="260">
        <v>21</v>
      </c>
      <c r="M46" s="260">
        <f>G46*(1+L46/100)</f>
        <v>0</v>
      </c>
      <c r="N46" s="258">
        <v>0</v>
      </c>
      <c r="O46" s="258">
        <f>ROUND(E46*N46,2)</f>
        <v>0</v>
      </c>
      <c r="P46" s="258">
        <v>0</v>
      </c>
      <c r="Q46" s="258">
        <f>ROUND(E46*P46,2)</f>
        <v>0</v>
      </c>
      <c r="R46" s="260"/>
      <c r="S46" s="260" t="s">
        <v>263</v>
      </c>
      <c r="T46" s="261" t="s">
        <v>264</v>
      </c>
      <c r="U46" s="231">
        <v>0</v>
      </c>
      <c r="V46" s="231">
        <f>ROUND(E46*U46,2)</f>
        <v>0</v>
      </c>
      <c r="W46" s="231"/>
      <c r="X46" s="231" t="s">
        <v>157</v>
      </c>
      <c r="Y46" s="231" t="s">
        <v>158</v>
      </c>
      <c r="Z46" s="210"/>
      <c r="AA46" s="210"/>
      <c r="AB46" s="210"/>
      <c r="AC46" s="210"/>
      <c r="AD46" s="210"/>
      <c r="AE46" s="210"/>
      <c r="AF46" s="210"/>
      <c r="AG46" s="210" t="s">
        <v>506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55">
        <v>30</v>
      </c>
      <c r="B47" s="256" t="s">
        <v>490</v>
      </c>
      <c r="C47" s="271" t="s">
        <v>511</v>
      </c>
      <c r="D47" s="257" t="s">
        <v>303</v>
      </c>
      <c r="E47" s="258">
        <v>160</v>
      </c>
      <c r="F47" s="259"/>
      <c r="G47" s="260">
        <f>ROUND(E47*F47,2)</f>
        <v>0</v>
      </c>
      <c r="H47" s="259"/>
      <c r="I47" s="260">
        <f>ROUND(E47*H47,2)</f>
        <v>0</v>
      </c>
      <c r="J47" s="259"/>
      <c r="K47" s="260">
        <f>ROUND(E47*J47,2)</f>
        <v>0</v>
      </c>
      <c r="L47" s="260">
        <v>21</v>
      </c>
      <c r="M47" s="260">
        <f>G47*(1+L47/100)</f>
        <v>0</v>
      </c>
      <c r="N47" s="258">
        <v>0</v>
      </c>
      <c r="O47" s="258">
        <f>ROUND(E47*N47,2)</f>
        <v>0</v>
      </c>
      <c r="P47" s="258">
        <v>0</v>
      </c>
      <c r="Q47" s="258">
        <f>ROUND(E47*P47,2)</f>
        <v>0</v>
      </c>
      <c r="R47" s="260"/>
      <c r="S47" s="260" t="s">
        <v>263</v>
      </c>
      <c r="T47" s="261" t="s">
        <v>264</v>
      </c>
      <c r="U47" s="231">
        <v>0</v>
      </c>
      <c r="V47" s="231">
        <f>ROUND(E47*U47,2)</f>
        <v>0</v>
      </c>
      <c r="W47" s="231"/>
      <c r="X47" s="231" t="s">
        <v>157</v>
      </c>
      <c r="Y47" s="231" t="s">
        <v>158</v>
      </c>
      <c r="Z47" s="210"/>
      <c r="AA47" s="210"/>
      <c r="AB47" s="210"/>
      <c r="AC47" s="210"/>
      <c r="AD47" s="210"/>
      <c r="AE47" s="210"/>
      <c r="AF47" s="210"/>
      <c r="AG47" s="210" t="s">
        <v>506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55">
        <v>31</v>
      </c>
      <c r="B48" s="256" t="s">
        <v>492</v>
      </c>
      <c r="C48" s="271" t="s">
        <v>512</v>
      </c>
      <c r="D48" s="257" t="s">
        <v>303</v>
      </c>
      <c r="E48" s="258">
        <v>8</v>
      </c>
      <c r="F48" s="259"/>
      <c r="G48" s="260">
        <f>ROUND(E48*F48,2)</f>
        <v>0</v>
      </c>
      <c r="H48" s="259"/>
      <c r="I48" s="260">
        <f>ROUND(E48*H48,2)</f>
        <v>0</v>
      </c>
      <c r="J48" s="259"/>
      <c r="K48" s="260">
        <f>ROUND(E48*J48,2)</f>
        <v>0</v>
      </c>
      <c r="L48" s="260">
        <v>21</v>
      </c>
      <c r="M48" s="260">
        <f>G48*(1+L48/100)</f>
        <v>0</v>
      </c>
      <c r="N48" s="258">
        <v>0</v>
      </c>
      <c r="O48" s="258">
        <f>ROUND(E48*N48,2)</f>
        <v>0</v>
      </c>
      <c r="P48" s="258">
        <v>0</v>
      </c>
      <c r="Q48" s="258">
        <f>ROUND(E48*P48,2)</f>
        <v>0</v>
      </c>
      <c r="R48" s="260"/>
      <c r="S48" s="260" t="s">
        <v>263</v>
      </c>
      <c r="T48" s="261" t="s">
        <v>264</v>
      </c>
      <c r="U48" s="231">
        <v>0</v>
      </c>
      <c r="V48" s="231">
        <f>ROUND(E48*U48,2)</f>
        <v>0</v>
      </c>
      <c r="W48" s="231"/>
      <c r="X48" s="231" t="s">
        <v>482</v>
      </c>
      <c r="Y48" s="231" t="s">
        <v>158</v>
      </c>
      <c r="Z48" s="210"/>
      <c r="AA48" s="210"/>
      <c r="AB48" s="210"/>
      <c r="AC48" s="210"/>
      <c r="AD48" s="210"/>
      <c r="AE48" s="210"/>
      <c r="AF48" s="210"/>
      <c r="AG48" s="210" t="s">
        <v>483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55">
        <v>32</v>
      </c>
      <c r="B49" s="256" t="s">
        <v>97</v>
      </c>
      <c r="C49" s="271" t="s">
        <v>513</v>
      </c>
      <c r="D49" s="257" t="s">
        <v>303</v>
      </c>
      <c r="E49" s="258">
        <v>85</v>
      </c>
      <c r="F49" s="259"/>
      <c r="G49" s="260">
        <f>ROUND(E49*F49,2)</f>
        <v>0</v>
      </c>
      <c r="H49" s="259"/>
      <c r="I49" s="260">
        <f>ROUND(E49*H49,2)</f>
        <v>0</v>
      </c>
      <c r="J49" s="259"/>
      <c r="K49" s="260">
        <f>ROUND(E49*J49,2)</f>
        <v>0</v>
      </c>
      <c r="L49" s="260">
        <v>21</v>
      </c>
      <c r="M49" s="260">
        <f>G49*(1+L49/100)</f>
        <v>0</v>
      </c>
      <c r="N49" s="258">
        <v>0</v>
      </c>
      <c r="O49" s="258">
        <f>ROUND(E49*N49,2)</f>
        <v>0</v>
      </c>
      <c r="P49" s="258">
        <v>0</v>
      </c>
      <c r="Q49" s="258">
        <f>ROUND(E49*P49,2)</f>
        <v>0</v>
      </c>
      <c r="R49" s="260"/>
      <c r="S49" s="260" t="s">
        <v>263</v>
      </c>
      <c r="T49" s="261" t="s">
        <v>264</v>
      </c>
      <c r="U49" s="231">
        <v>0</v>
      </c>
      <c r="V49" s="231">
        <f>ROUND(E49*U49,2)</f>
        <v>0</v>
      </c>
      <c r="W49" s="231"/>
      <c r="X49" s="231" t="s">
        <v>157</v>
      </c>
      <c r="Y49" s="231" t="s">
        <v>158</v>
      </c>
      <c r="Z49" s="210"/>
      <c r="AA49" s="210"/>
      <c r="AB49" s="210"/>
      <c r="AC49" s="210"/>
      <c r="AD49" s="210"/>
      <c r="AE49" s="210"/>
      <c r="AF49" s="210"/>
      <c r="AG49" s="210" t="s">
        <v>506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55">
        <v>33</v>
      </c>
      <c r="B50" s="256" t="s">
        <v>514</v>
      </c>
      <c r="C50" s="271" t="s">
        <v>515</v>
      </c>
      <c r="D50" s="257" t="s">
        <v>221</v>
      </c>
      <c r="E50" s="258">
        <v>100</v>
      </c>
      <c r="F50" s="259"/>
      <c r="G50" s="260">
        <f>ROUND(E50*F50,2)</f>
        <v>0</v>
      </c>
      <c r="H50" s="259"/>
      <c r="I50" s="260">
        <f>ROUND(E50*H50,2)</f>
        <v>0</v>
      </c>
      <c r="J50" s="259"/>
      <c r="K50" s="260">
        <f>ROUND(E50*J50,2)</f>
        <v>0</v>
      </c>
      <c r="L50" s="260">
        <v>21</v>
      </c>
      <c r="M50" s="260">
        <f>G50*(1+L50/100)</f>
        <v>0</v>
      </c>
      <c r="N50" s="258">
        <v>0</v>
      </c>
      <c r="O50" s="258">
        <f>ROUND(E50*N50,2)</f>
        <v>0</v>
      </c>
      <c r="P50" s="258">
        <v>0</v>
      </c>
      <c r="Q50" s="258">
        <f>ROUND(E50*P50,2)</f>
        <v>0</v>
      </c>
      <c r="R50" s="260"/>
      <c r="S50" s="260" t="s">
        <v>516</v>
      </c>
      <c r="T50" s="261" t="s">
        <v>264</v>
      </c>
      <c r="U50" s="231">
        <v>1</v>
      </c>
      <c r="V50" s="231">
        <f>ROUND(E50*U50,2)</f>
        <v>100</v>
      </c>
      <c r="W50" s="231"/>
      <c r="X50" s="231" t="s">
        <v>157</v>
      </c>
      <c r="Y50" s="231" t="s">
        <v>158</v>
      </c>
      <c r="Z50" s="210"/>
      <c r="AA50" s="210"/>
      <c r="AB50" s="210"/>
      <c r="AC50" s="210"/>
      <c r="AD50" s="210"/>
      <c r="AE50" s="210"/>
      <c r="AF50" s="210"/>
      <c r="AG50" s="210" t="s">
        <v>506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5">
      <c r="A51" s="255">
        <v>34</v>
      </c>
      <c r="B51" s="256" t="s">
        <v>517</v>
      </c>
      <c r="C51" s="271" t="s">
        <v>518</v>
      </c>
      <c r="D51" s="257" t="s">
        <v>303</v>
      </c>
      <c r="E51" s="258">
        <v>1</v>
      </c>
      <c r="F51" s="259"/>
      <c r="G51" s="260">
        <f>ROUND(E51*F51,2)</f>
        <v>0</v>
      </c>
      <c r="H51" s="259"/>
      <c r="I51" s="260">
        <f>ROUND(E51*H51,2)</f>
        <v>0</v>
      </c>
      <c r="J51" s="259"/>
      <c r="K51" s="260">
        <f>ROUND(E51*J51,2)</f>
        <v>0</v>
      </c>
      <c r="L51" s="260">
        <v>21</v>
      </c>
      <c r="M51" s="260">
        <f>G51*(1+L51/100)</f>
        <v>0</v>
      </c>
      <c r="N51" s="258">
        <v>0</v>
      </c>
      <c r="O51" s="258">
        <f>ROUND(E51*N51,2)</f>
        <v>0</v>
      </c>
      <c r="P51" s="258">
        <v>0</v>
      </c>
      <c r="Q51" s="258">
        <f>ROUND(E51*P51,2)</f>
        <v>0</v>
      </c>
      <c r="R51" s="260"/>
      <c r="S51" s="260" t="s">
        <v>263</v>
      </c>
      <c r="T51" s="261" t="s">
        <v>264</v>
      </c>
      <c r="U51" s="231">
        <v>0</v>
      </c>
      <c r="V51" s="231">
        <f>ROUND(E51*U51,2)</f>
        <v>0</v>
      </c>
      <c r="W51" s="231"/>
      <c r="X51" s="231" t="s">
        <v>157</v>
      </c>
      <c r="Y51" s="231" t="s">
        <v>158</v>
      </c>
      <c r="Z51" s="210"/>
      <c r="AA51" s="210"/>
      <c r="AB51" s="210"/>
      <c r="AC51" s="210"/>
      <c r="AD51" s="210"/>
      <c r="AE51" s="210"/>
      <c r="AF51" s="210"/>
      <c r="AG51" s="210" t="s">
        <v>506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55">
        <v>35</v>
      </c>
      <c r="B52" s="256" t="s">
        <v>519</v>
      </c>
      <c r="C52" s="271" t="s">
        <v>520</v>
      </c>
      <c r="D52" s="257" t="s">
        <v>303</v>
      </c>
      <c r="E52" s="258">
        <v>2</v>
      </c>
      <c r="F52" s="259"/>
      <c r="G52" s="260">
        <f>ROUND(E52*F52,2)</f>
        <v>0</v>
      </c>
      <c r="H52" s="259"/>
      <c r="I52" s="260">
        <f>ROUND(E52*H52,2)</f>
        <v>0</v>
      </c>
      <c r="J52" s="259"/>
      <c r="K52" s="260">
        <f>ROUND(E52*J52,2)</f>
        <v>0</v>
      </c>
      <c r="L52" s="260">
        <v>21</v>
      </c>
      <c r="M52" s="260">
        <f>G52*(1+L52/100)</f>
        <v>0</v>
      </c>
      <c r="N52" s="258">
        <v>0</v>
      </c>
      <c r="O52" s="258">
        <f>ROUND(E52*N52,2)</f>
        <v>0</v>
      </c>
      <c r="P52" s="258">
        <v>0</v>
      </c>
      <c r="Q52" s="258">
        <f>ROUND(E52*P52,2)</f>
        <v>0</v>
      </c>
      <c r="R52" s="260"/>
      <c r="S52" s="260" t="s">
        <v>263</v>
      </c>
      <c r="T52" s="261" t="s">
        <v>264</v>
      </c>
      <c r="U52" s="231">
        <v>0</v>
      </c>
      <c r="V52" s="231">
        <f>ROUND(E52*U52,2)</f>
        <v>0</v>
      </c>
      <c r="W52" s="231"/>
      <c r="X52" s="231" t="s">
        <v>157</v>
      </c>
      <c r="Y52" s="231" t="s">
        <v>158</v>
      </c>
      <c r="Z52" s="210"/>
      <c r="AA52" s="210"/>
      <c r="AB52" s="210"/>
      <c r="AC52" s="210"/>
      <c r="AD52" s="210"/>
      <c r="AE52" s="210"/>
      <c r="AF52" s="210"/>
      <c r="AG52" s="210" t="s">
        <v>506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55">
        <v>36</v>
      </c>
      <c r="B53" s="256" t="s">
        <v>521</v>
      </c>
      <c r="C53" s="271" t="s">
        <v>522</v>
      </c>
      <c r="D53" s="257" t="s">
        <v>303</v>
      </c>
      <c r="E53" s="258">
        <v>2</v>
      </c>
      <c r="F53" s="259"/>
      <c r="G53" s="260">
        <f>ROUND(E53*F53,2)</f>
        <v>0</v>
      </c>
      <c r="H53" s="259"/>
      <c r="I53" s="260">
        <f>ROUND(E53*H53,2)</f>
        <v>0</v>
      </c>
      <c r="J53" s="259"/>
      <c r="K53" s="260">
        <f>ROUND(E53*J53,2)</f>
        <v>0</v>
      </c>
      <c r="L53" s="260">
        <v>21</v>
      </c>
      <c r="M53" s="260">
        <f>G53*(1+L53/100)</f>
        <v>0</v>
      </c>
      <c r="N53" s="258">
        <v>0</v>
      </c>
      <c r="O53" s="258">
        <f>ROUND(E53*N53,2)</f>
        <v>0</v>
      </c>
      <c r="P53" s="258">
        <v>0</v>
      </c>
      <c r="Q53" s="258">
        <f>ROUND(E53*P53,2)</f>
        <v>0</v>
      </c>
      <c r="R53" s="260"/>
      <c r="S53" s="260" t="s">
        <v>263</v>
      </c>
      <c r="T53" s="261" t="s">
        <v>264</v>
      </c>
      <c r="U53" s="231">
        <v>0</v>
      </c>
      <c r="V53" s="231">
        <f>ROUND(E53*U53,2)</f>
        <v>0</v>
      </c>
      <c r="W53" s="231"/>
      <c r="X53" s="231" t="s">
        <v>157</v>
      </c>
      <c r="Y53" s="231" t="s">
        <v>158</v>
      </c>
      <c r="Z53" s="210"/>
      <c r="AA53" s="210"/>
      <c r="AB53" s="210"/>
      <c r="AC53" s="210"/>
      <c r="AD53" s="210"/>
      <c r="AE53" s="210"/>
      <c r="AF53" s="210"/>
      <c r="AG53" s="210" t="s">
        <v>506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55">
        <v>37</v>
      </c>
      <c r="B54" s="256" t="s">
        <v>523</v>
      </c>
      <c r="C54" s="271" t="s">
        <v>524</v>
      </c>
      <c r="D54" s="257" t="s">
        <v>303</v>
      </c>
      <c r="E54" s="258">
        <v>8</v>
      </c>
      <c r="F54" s="259"/>
      <c r="G54" s="260">
        <f>ROUND(E54*F54,2)</f>
        <v>0</v>
      </c>
      <c r="H54" s="259"/>
      <c r="I54" s="260">
        <f>ROUND(E54*H54,2)</f>
        <v>0</v>
      </c>
      <c r="J54" s="259"/>
      <c r="K54" s="260">
        <f>ROUND(E54*J54,2)</f>
        <v>0</v>
      </c>
      <c r="L54" s="260">
        <v>21</v>
      </c>
      <c r="M54" s="260">
        <f>G54*(1+L54/100)</f>
        <v>0</v>
      </c>
      <c r="N54" s="258">
        <v>0</v>
      </c>
      <c r="O54" s="258">
        <f>ROUND(E54*N54,2)</f>
        <v>0</v>
      </c>
      <c r="P54" s="258">
        <v>0</v>
      </c>
      <c r="Q54" s="258">
        <f>ROUND(E54*P54,2)</f>
        <v>0</v>
      </c>
      <c r="R54" s="260"/>
      <c r="S54" s="260" t="s">
        <v>263</v>
      </c>
      <c r="T54" s="261" t="s">
        <v>264</v>
      </c>
      <c r="U54" s="231">
        <v>0</v>
      </c>
      <c r="V54" s="231">
        <f>ROUND(E54*U54,2)</f>
        <v>0</v>
      </c>
      <c r="W54" s="231"/>
      <c r="X54" s="231" t="s">
        <v>157</v>
      </c>
      <c r="Y54" s="231" t="s">
        <v>158</v>
      </c>
      <c r="Z54" s="210"/>
      <c r="AA54" s="210"/>
      <c r="AB54" s="210"/>
      <c r="AC54" s="210"/>
      <c r="AD54" s="210"/>
      <c r="AE54" s="210"/>
      <c r="AF54" s="210"/>
      <c r="AG54" s="210" t="s">
        <v>506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55">
        <v>38</v>
      </c>
      <c r="B55" s="256" t="s">
        <v>525</v>
      </c>
      <c r="C55" s="271" t="s">
        <v>526</v>
      </c>
      <c r="D55" s="257" t="s">
        <v>303</v>
      </c>
      <c r="E55" s="258">
        <v>3</v>
      </c>
      <c r="F55" s="259"/>
      <c r="G55" s="260">
        <f>ROUND(E55*F55,2)</f>
        <v>0</v>
      </c>
      <c r="H55" s="259"/>
      <c r="I55" s="260">
        <f>ROUND(E55*H55,2)</f>
        <v>0</v>
      </c>
      <c r="J55" s="259"/>
      <c r="K55" s="260">
        <f>ROUND(E55*J55,2)</f>
        <v>0</v>
      </c>
      <c r="L55" s="260">
        <v>21</v>
      </c>
      <c r="M55" s="260">
        <f>G55*(1+L55/100)</f>
        <v>0</v>
      </c>
      <c r="N55" s="258">
        <v>0</v>
      </c>
      <c r="O55" s="258">
        <f>ROUND(E55*N55,2)</f>
        <v>0</v>
      </c>
      <c r="P55" s="258">
        <v>0</v>
      </c>
      <c r="Q55" s="258">
        <f>ROUND(E55*P55,2)</f>
        <v>0</v>
      </c>
      <c r="R55" s="260"/>
      <c r="S55" s="260" t="s">
        <v>263</v>
      </c>
      <c r="T55" s="261" t="s">
        <v>264</v>
      </c>
      <c r="U55" s="231">
        <v>0</v>
      </c>
      <c r="V55" s="231">
        <f>ROUND(E55*U55,2)</f>
        <v>0</v>
      </c>
      <c r="W55" s="231"/>
      <c r="X55" s="231" t="s">
        <v>157</v>
      </c>
      <c r="Y55" s="231" t="s">
        <v>158</v>
      </c>
      <c r="Z55" s="210"/>
      <c r="AA55" s="210"/>
      <c r="AB55" s="210"/>
      <c r="AC55" s="210"/>
      <c r="AD55" s="210"/>
      <c r="AE55" s="210"/>
      <c r="AF55" s="210"/>
      <c r="AG55" s="210" t="s">
        <v>506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55">
        <v>39</v>
      </c>
      <c r="B56" s="256" t="s">
        <v>527</v>
      </c>
      <c r="C56" s="271" t="s">
        <v>528</v>
      </c>
      <c r="D56" s="257" t="s">
        <v>303</v>
      </c>
      <c r="E56" s="258">
        <v>4</v>
      </c>
      <c r="F56" s="259"/>
      <c r="G56" s="260">
        <f>ROUND(E56*F56,2)</f>
        <v>0</v>
      </c>
      <c r="H56" s="259"/>
      <c r="I56" s="260">
        <f>ROUND(E56*H56,2)</f>
        <v>0</v>
      </c>
      <c r="J56" s="259"/>
      <c r="K56" s="260">
        <f>ROUND(E56*J56,2)</f>
        <v>0</v>
      </c>
      <c r="L56" s="260">
        <v>21</v>
      </c>
      <c r="M56" s="260">
        <f>G56*(1+L56/100)</f>
        <v>0</v>
      </c>
      <c r="N56" s="258">
        <v>0</v>
      </c>
      <c r="O56" s="258">
        <f>ROUND(E56*N56,2)</f>
        <v>0</v>
      </c>
      <c r="P56" s="258">
        <v>0</v>
      </c>
      <c r="Q56" s="258">
        <f>ROUND(E56*P56,2)</f>
        <v>0</v>
      </c>
      <c r="R56" s="260"/>
      <c r="S56" s="260" t="s">
        <v>263</v>
      </c>
      <c r="T56" s="261" t="s">
        <v>264</v>
      </c>
      <c r="U56" s="231">
        <v>0</v>
      </c>
      <c r="V56" s="231">
        <f>ROUND(E56*U56,2)</f>
        <v>0</v>
      </c>
      <c r="W56" s="231"/>
      <c r="X56" s="231" t="s">
        <v>157</v>
      </c>
      <c r="Y56" s="231" t="s">
        <v>158</v>
      </c>
      <c r="Z56" s="210"/>
      <c r="AA56" s="210"/>
      <c r="AB56" s="210"/>
      <c r="AC56" s="210"/>
      <c r="AD56" s="210"/>
      <c r="AE56" s="210"/>
      <c r="AF56" s="210"/>
      <c r="AG56" s="210" t="s">
        <v>506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55">
        <v>40</v>
      </c>
      <c r="B57" s="256" t="s">
        <v>529</v>
      </c>
      <c r="C57" s="271" t="s">
        <v>530</v>
      </c>
      <c r="D57" s="257" t="s">
        <v>303</v>
      </c>
      <c r="E57" s="258">
        <v>4</v>
      </c>
      <c r="F57" s="259"/>
      <c r="G57" s="260">
        <f>ROUND(E57*F57,2)</f>
        <v>0</v>
      </c>
      <c r="H57" s="259"/>
      <c r="I57" s="260">
        <f>ROUND(E57*H57,2)</f>
        <v>0</v>
      </c>
      <c r="J57" s="259"/>
      <c r="K57" s="260">
        <f>ROUND(E57*J57,2)</f>
        <v>0</v>
      </c>
      <c r="L57" s="260">
        <v>21</v>
      </c>
      <c r="M57" s="260">
        <f>G57*(1+L57/100)</f>
        <v>0</v>
      </c>
      <c r="N57" s="258">
        <v>0</v>
      </c>
      <c r="O57" s="258">
        <f>ROUND(E57*N57,2)</f>
        <v>0</v>
      </c>
      <c r="P57" s="258">
        <v>0</v>
      </c>
      <c r="Q57" s="258">
        <f>ROUND(E57*P57,2)</f>
        <v>0</v>
      </c>
      <c r="R57" s="260"/>
      <c r="S57" s="260" t="s">
        <v>263</v>
      </c>
      <c r="T57" s="261" t="s">
        <v>264</v>
      </c>
      <c r="U57" s="231">
        <v>0</v>
      </c>
      <c r="V57" s="231">
        <f>ROUND(E57*U57,2)</f>
        <v>0</v>
      </c>
      <c r="W57" s="231"/>
      <c r="X57" s="231" t="s">
        <v>157</v>
      </c>
      <c r="Y57" s="231" t="s">
        <v>158</v>
      </c>
      <c r="Z57" s="210"/>
      <c r="AA57" s="210"/>
      <c r="AB57" s="210"/>
      <c r="AC57" s="210"/>
      <c r="AD57" s="210"/>
      <c r="AE57" s="210"/>
      <c r="AF57" s="210"/>
      <c r="AG57" s="210" t="s">
        <v>506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55">
        <v>41</v>
      </c>
      <c r="B58" s="256" t="s">
        <v>531</v>
      </c>
      <c r="C58" s="271" t="s">
        <v>532</v>
      </c>
      <c r="D58" s="257" t="s">
        <v>533</v>
      </c>
      <c r="E58" s="258">
        <v>1</v>
      </c>
      <c r="F58" s="259"/>
      <c r="G58" s="260">
        <f>ROUND(E58*F58,2)</f>
        <v>0</v>
      </c>
      <c r="H58" s="259"/>
      <c r="I58" s="260">
        <f>ROUND(E58*H58,2)</f>
        <v>0</v>
      </c>
      <c r="J58" s="259"/>
      <c r="K58" s="260">
        <f>ROUND(E58*J58,2)</f>
        <v>0</v>
      </c>
      <c r="L58" s="260">
        <v>21</v>
      </c>
      <c r="M58" s="260">
        <f>G58*(1+L58/100)</f>
        <v>0</v>
      </c>
      <c r="N58" s="258">
        <v>0</v>
      </c>
      <c r="O58" s="258">
        <f>ROUND(E58*N58,2)</f>
        <v>0</v>
      </c>
      <c r="P58" s="258">
        <v>0</v>
      </c>
      <c r="Q58" s="258">
        <f>ROUND(E58*P58,2)</f>
        <v>0</v>
      </c>
      <c r="R58" s="260"/>
      <c r="S58" s="260" t="s">
        <v>263</v>
      </c>
      <c r="T58" s="261" t="s">
        <v>264</v>
      </c>
      <c r="U58" s="231">
        <v>0</v>
      </c>
      <c r="V58" s="231">
        <f>ROUND(E58*U58,2)</f>
        <v>0</v>
      </c>
      <c r="W58" s="231"/>
      <c r="X58" s="231" t="s">
        <v>181</v>
      </c>
      <c r="Y58" s="231" t="s">
        <v>158</v>
      </c>
      <c r="Z58" s="210"/>
      <c r="AA58" s="210"/>
      <c r="AB58" s="210"/>
      <c r="AC58" s="210"/>
      <c r="AD58" s="210"/>
      <c r="AE58" s="210"/>
      <c r="AF58" s="210"/>
      <c r="AG58" s="210" t="s">
        <v>472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0.399999999999999" outlineLevel="1" x14ac:dyDescent="0.25">
      <c r="A59" s="255">
        <v>42</v>
      </c>
      <c r="B59" s="256" t="s">
        <v>534</v>
      </c>
      <c r="C59" s="271" t="s">
        <v>535</v>
      </c>
      <c r="D59" s="257" t="s">
        <v>533</v>
      </c>
      <c r="E59" s="258">
        <v>1</v>
      </c>
      <c r="F59" s="259"/>
      <c r="G59" s="260">
        <f>ROUND(E59*F59,2)</f>
        <v>0</v>
      </c>
      <c r="H59" s="259"/>
      <c r="I59" s="260">
        <f>ROUND(E59*H59,2)</f>
        <v>0</v>
      </c>
      <c r="J59" s="259"/>
      <c r="K59" s="260">
        <f>ROUND(E59*J59,2)</f>
        <v>0</v>
      </c>
      <c r="L59" s="260">
        <v>21</v>
      </c>
      <c r="M59" s="260">
        <f>G59*(1+L59/100)</f>
        <v>0</v>
      </c>
      <c r="N59" s="258">
        <v>0</v>
      </c>
      <c r="O59" s="258">
        <f>ROUND(E59*N59,2)</f>
        <v>0</v>
      </c>
      <c r="P59" s="258">
        <v>0</v>
      </c>
      <c r="Q59" s="258">
        <f>ROUND(E59*P59,2)</f>
        <v>0</v>
      </c>
      <c r="R59" s="260"/>
      <c r="S59" s="260" t="s">
        <v>263</v>
      </c>
      <c r="T59" s="261" t="s">
        <v>264</v>
      </c>
      <c r="U59" s="231">
        <v>0</v>
      </c>
      <c r="V59" s="231">
        <f>ROUND(E59*U59,2)</f>
        <v>0</v>
      </c>
      <c r="W59" s="231"/>
      <c r="X59" s="231" t="s">
        <v>157</v>
      </c>
      <c r="Y59" s="231" t="s">
        <v>158</v>
      </c>
      <c r="Z59" s="210"/>
      <c r="AA59" s="210"/>
      <c r="AB59" s="210"/>
      <c r="AC59" s="210"/>
      <c r="AD59" s="210"/>
      <c r="AE59" s="210"/>
      <c r="AF59" s="210"/>
      <c r="AG59" s="210" t="s">
        <v>506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55">
        <v>43</v>
      </c>
      <c r="B60" s="256" t="s">
        <v>536</v>
      </c>
      <c r="C60" s="271" t="s">
        <v>537</v>
      </c>
      <c r="D60" s="257" t="s">
        <v>533</v>
      </c>
      <c r="E60" s="258">
        <v>1</v>
      </c>
      <c r="F60" s="259"/>
      <c r="G60" s="260">
        <f>ROUND(E60*F60,2)</f>
        <v>0</v>
      </c>
      <c r="H60" s="259"/>
      <c r="I60" s="260">
        <f>ROUND(E60*H60,2)</f>
        <v>0</v>
      </c>
      <c r="J60" s="259"/>
      <c r="K60" s="260">
        <f>ROUND(E60*J60,2)</f>
        <v>0</v>
      </c>
      <c r="L60" s="260">
        <v>21</v>
      </c>
      <c r="M60" s="260">
        <f>G60*(1+L60/100)</f>
        <v>0</v>
      </c>
      <c r="N60" s="258">
        <v>0</v>
      </c>
      <c r="O60" s="258">
        <f>ROUND(E60*N60,2)</f>
        <v>0</v>
      </c>
      <c r="P60" s="258">
        <v>0</v>
      </c>
      <c r="Q60" s="258">
        <f>ROUND(E60*P60,2)</f>
        <v>0</v>
      </c>
      <c r="R60" s="260"/>
      <c r="S60" s="260" t="s">
        <v>263</v>
      </c>
      <c r="T60" s="261" t="s">
        <v>264</v>
      </c>
      <c r="U60" s="231">
        <v>0</v>
      </c>
      <c r="V60" s="231">
        <f>ROUND(E60*U60,2)</f>
        <v>0</v>
      </c>
      <c r="W60" s="231"/>
      <c r="X60" s="231" t="s">
        <v>181</v>
      </c>
      <c r="Y60" s="231" t="s">
        <v>158</v>
      </c>
      <c r="Z60" s="210"/>
      <c r="AA60" s="210"/>
      <c r="AB60" s="210"/>
      <c r="AC60" s="210"/>
      <c r="AD60" s="210"/>
      <c r="AE60" s="210"/>
      <c r="AF60" s="210"/>
      <c r="AG60" s="210" t="s">
        <v>472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55">
        <v>44</v>
      </c>
      <c r="B61" s="256" t="s">
        <v>538</v>
      </c>
      <c r="C61" s="271" t="s">
        <v>502</v>
      </c>
      <c r="D61" s="257" t="s">
        <v>503</v>
      </c>
      <c r="E61" s="258">
        <v>1</v>
      </c>
      <c r="F61" s="259"/>
      <c r="G61" s="260">
        <f>ROUND(E61*F61,2)</f>
        <v>0</v>
      </c>
      <c r="H61" s="259"/>
      <c r="I61" s="260">
        <f>ROUND(E61*H61,2)</f>
        <v>0</v>
      </c>
      <c r="J61" s="259"/>
      <c r="K61" s="260">
        <f>ROUND(E61*J61,2)</f>
        <v>0</v>
      </c>
      <c r="L61" s="260">
        <v>21</v>
      </c>
      <c r="M61" s="260">
        <f>G61*(1+L61/100)</f>
        <v>0</v>
      </c>
      <c r="N61" s="258">
        <v>0</v>
      </c>
      <c r="O61" s="258">
        <f>ROUND(E61*N61,2)</f>
        <v>0</v>
      </c>
      <c r="P61" s="258">
        <v>0</v>
      </c>
      <c r="Q61" s="258">
        <f>ROUND(E61*P61,2)</f>
        <v>0</v>
      </c>
      <c r="R61" s="260"/>
      <c r="S61" s="260" t="s">
        <v>263</v>
      </c>
      <c r="T61" s="261" t="s">
        <v>264</v>
      </c>
      <c r="U61" s="231">
        <v>0</v>
      </c>
      <c r="V61" s="231">
        <f>ROUND(E61*U61,2)</f>
        <v>0</v>
      </c>
      <c r="W61" s="231"/>
      <c r="X61" s="231" t="s">
        <v>181</v>
      </c>
      <c r="Y61" s="231" t="s">
        <v>158</v>
      </c>
      <c r="Z61" s="210"/>
      <c r="AA61" s="210"/>
      <c r="AB61" s="210"/>
      <c r="AC61" s="210"/>
      <c r="AD61" s="210"/>
      <c r="AE61" s="210"/>
      <c r="AF61" s="210"/>
      <c r="AG61" s="210" t="s">
        <v>472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55">
        <v>45</v>
      </c>
      <c r="B62" s="256" t="s">
        <v>539</v>
      </c>
      <c r="C62" s="271" t="s">
        <v>540</v>
      </c>
      <c r="D62" s="257" t="s">
        <v>533</v>
      </c>
      <c r="E62" s="258">
        <v>1</v>
      </c>
      <c r="F62" s="259"/>
      <c r="G62" s="260">
        <f>ROUND(E62*F62,2)</f>
        <v>0</v>
      </c>
      <c r="H62" s="259"/>
      <c r="I62" s="260">
        <f>ROUND(E62*H62,2)</f>
        <v>0</v>
      </c>
      <c r="J62" s="259"/>
      <c r="K62" s="260">
        <f>ROUND(E62*J62,2)</f>
        <v>0</v>
      </c>
      <c r="L62" s="260">
        <v>21</v>
      </c>
      <c r="M62" s="260">
        <f>G62*(1+L62/100)</f>
        <v>0</v>
      </c>
      <c r="N62" s="258">
        <v>0</v>
      </c>
      <c r="O62" s="258">
        <f>ROUND(E62*N62,2)</f>
        <v>0</v>
      </c>
      <c r="P62" s="258">
        <v>0</v>
      </c>
      <c r="Q62" s="258">
        <f>ROUND(E62*P62,2)</f>
        <v>0</v>
      </c>
      <c r="R62" s="260"/>
      <c r="S62" s="260" t="s">
        <v>263</v>
      </c>
      <c r="T62" s="261" t="s">
        <v>264</v>
      </c>
      <c r="U62" s="231">
        <v>0</v>
      </c>
      <c r="V62" s="231">
        <f>ROUND(E62*U62,2)</f>
        <v>0</v>
      </c>
      <c r="W62" s="231"/>
      <c r="X62" s="231" t="s">
        <v>181</v>
      </c>
      <c r="Y62" s="231" t="s">
        <v>158</v>
      </c>
      <c r="Z62" s="210"/>
      <c r="AA62" s="210"/>
      <c r="AB62" s="210"/>
      <c r="AC62" s="210"/>
      <c r="AD62" s="210"/>
      <c r="AE62" s="210"/>
      <c r="AF62" s="210"/>
      <c r="AG62" s="210" t="s">
        <v>472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5">
      <c r="A63" s="255">
        <v>46</v>
      </c>
      <c r="B63" s="256" t="s">
        <v>541</v>
      </c>
      <c r="C63" s="271" t="s">
        <v>542</v>
      </c>
      <c r="D63" s="257" t="s">
        <v>533</v>
      </c>
      <c r="E63" s="258">
        <v>1</v>
      </c>
      <c r="F63" s="259"/>
      <c r="G63" s="260">
        <f>ROUND(E63*F63,2)</f>
        <v>0</v>
      </c>
      <c r="H63" s="259"/>
      <c r="I63" s="260">
        <f>ROUND(E63*H63,2)</f>
        <v>0</v>
      </c>
      <c r="J63" s="259"/>
      <c r="K63" s="260">
        <f>ROUND(E63*J63,2)</f>
        <v>0</v>
      </c>
      <c r="L63" s="260">
        <v>21</v>
      </c>
      <c r="M63" s="260">
        <f>G63*(1+L63/100)</f>
        <v>0</v>
      </c>
      <c r="N63" s="258">
        <v>0</v>
      </c>
      <c r="O63" s="258">
        <f>ROUND(E63*N63,2)</f>
        <v>0</v>
      </c>
      <c r="P63" s="258">
        <v>0</v>
      </c>
      <c r="Q63" s="258">
        <f>ROUND(E63*P63,2)</f>
        <v>0</v>
      </c>
      <c r="R63" s="260"/>
      <c r="S63" s="260" t="s">
        <v>263</v>
      </c>
      <c r="T63" s="261" t="s">
        <v>264</v>
      </c>
      <c r="U63" s="231">
        <v>0</v>
      </c>
      <c r="V63" s="231">
        <f>ROUND(E63*U63,2)</f>
        <v>0</v>
      </c>
      <c r="W63" s="231"/>
      <c r="X63" s="231" t="s">
        <v>157</v>
      </c>
      <c r="Y63" s="231" t="s">
        <v>158</v>
      </c>
      <c r="Z63" s="210"/>
      <c r="AA63" s="210"/>
      <c r="AB63" s="210"/>
      <c r="AC63" s="210"/>
      <c r="AD63" s="210"/>
      <c r="AE63" s="210"/>
      <c r="AF63" s="210"/>
      <c r="AG63" s="210" t="s">
        <v>506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55">
        <v>47</v>
      </c>
      <c r="B64" s="256" t="s">
        <v>543</v>
      </c>
      <c r="C64" s="271" t="s">
        <v>544</v>
      </c>
      <c r="D64" s="257" t="s">
        <v>303</v>
      </c>
      <c r="E64" s="258">
        <v>80</v>
      </c>
      <c r="F64" s="259"/>
      <c r="G64" s="260">
        <f>ROUND(E64*F64,2)</f>
        <v>0</v>
      </c>
      <c r="H64" s="259"/>
      <c r="I64" s="260">
        <f>ROUND(E64*H64,2)</f>
        <v>0</v>
      </c>
      <c r="J64" s="259"/>
      <c r="K64" s="260">
        <f>ROUND(E64*J64,2)</f>
        <v>0</v>
      </c>
      <c r="L64" s="260">
        <v>21</v>
      </c>
      <c r="M64" s="260">
        <f>G64*(1+L64/100)</f>
        <v>0</v>
      </c>
      <c r="N64" s="258">
        <v>0</v>
      </c>
      <c r="O64" s="258">
        <f>ROUND(E64*N64,2)</f>
        <v>0</v>
      </c>
      <c r="P64" s="258">
        <v>0</v>
      </c>
      <c r="Q64" s="258">
        <f>ROUND(E64*P64,2)</f>
        <v>0</v>
      </c>
      <c r="R64" s="260"/>
      <c r="S64" s="260" t="s">
        <v>263</v>
      </c>
      <c r="T64" s="261" t="s">
        <v>264</v>
      </c>
      <c r="U64" s="231">
        <v>0</v>
      </c>
      <c r="V64" s="231">
        <f>ROUND(E64*U64,2)</f>
        <v>0</v>
      </c>
      <c r="W64" s="231"/>
      <c r="X64" s="231" t="s">
        <v>157</v>
      </c>
      <c r="Y64" s="231" t="s">
        <v>158</v>
      </c>
      <c r="Z64" s="210"/>
      <c r="AA64" s="210"/>
      <c r="AB64" s="210"/>
      <c r="AC64" s="210"/>
      <c r="AD64" s="210"/>
      <c r="AE64" s="210"/>
      <c r="AF64" s="210"/>
      <c r="AG64" s="210" t="s">
        <v>506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55">
        <v>48</v>
      </c>
      <c r="B65" s="256" t="s">
        <v>545</v>
      </c>
      <c r="C65" s="271" t="s">
        <v>546</v>
      </c>
      <c r="D65" s="257" t="s">
        <v>221</v>
      </c>
      <c r="E65" s="258">
        <v>25</v>
      </c>
      <c r="F65" s="259"/>
      <c r="G65" s="260">
        <f>ROUND(E65*F65,2)</f>
        <v>0</v>
      </c>
      <c r="H65" s="259"/>
      <c r="I65" s="260">
        <f>ROUND(E65*H65,2)</f>
        <v>0</v>
      </c>
      <c r="J65" s="259"/>
      <c r="K65" s="260">
        <f>ROUND(E65*J65,2)</f>
        <v>0</v>
      </c>
      <c r="L65" s="260">
        <v>21</v>
      </c>
      <c r="M65" s="260">
        <f>G65*(1+L65/100)</f>
        <v>0</v>
      </c>
      <c r="N65" s="258">
        <v>0</v>
      </c>
      <c r="O65" s="258">
        <f>ROUND(E65*N65,2)</f>
        <v>0</v>
      </c>
      <c r="P65" s="258">
        <v>0</v>
      </c>
      <c r="Q65" s="258">
        <f>ROUND(E65*P65,2)</f>
        <v>0</v>
      </c>
      <c r="R65" s="260"/>
      <c r="S65" s="260" t="s">
        <v>263</v>
      </c>
      <c r="T65" s="261" t="s">
        <v>264</v>
      </c>
      <c r="U65" s="231">
        <v>0</v>
      </c>
      <c r="V65" s="231">
        <f>ROUND(E65*U65,2)</f>
        <v>0</v>
      </c>
      <c r="W65" s="231"/>
      <c r="X65" s="231" t="s">
        <v>157</v>
      </c>
      <c r="Y65" s="231" t="s">
        <v>158</v>
      </c>
      <c r="Z65" s="210"/>
      <c r="AA65" s="210"/>
      <c r="AB65" s="210"/>
      <c r="AC65" s="210"/>
      <c r="AD65" s="210"/>
      <c r="AE65" s="210"/>
      <c r="AF65" s="210"/>
      <c r="AG65" s="210" t="s">
        <v>506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55">
        <v>49</v>
      </c>
      <c r="B66" s="256" t="s">
        <v>547</v>
      </c>
      <c r="C66" s="271" t="s">
        <v>548</v>
      </c>
      <c r="D66" s="257" t="s">
        <v>221</v>
      </c>
      <c r="E66" s="258">
        <v>12</v>
      </c>
      <c r="F66" s="259"/>
      <c r="G66" s="260">
        <f>ROUND(E66*F66,2)</f>
        <v>0</v>
      </c>
      <c r="H66" s="259"/>
      <c r="I66" s="260">
        <f>ROUND(E66*H66,2)</f>
        <v>0</v>
      </c>
      <c r="J66" s="259"/>
      <c r="K66" s="260">
        <f>ROUND(E66*J66,2)</f>
        <v>0</v>
      </c>
      <c r="L66" s="260">
        <v>21</v>
      </c>
      <c r="M66" s="260">
        <f>G66*(1+L66/100)</f>
        <v>0</v>
      </c>
      <c r="N66" s="258">
        <v>0</v>
      </c>
      <c r="O66" s="258">
        <f>ROUND(E66*N66,2)</f>
        <v>0</v>
      </c>
      <c r="P66" s="258">
        <v>0</v>
      </c>
      <c r="Q66" s="258">
        <f>ROUND(E66*P66,2)</f>
        <v>0</v>
      </c>
      <c r="R66" s="260"/>
      <c r="S66" s="260" t="s">
        <v>263</v>
      </c>
      <c r="T66" s="261" t="s">
        <v>264</v>
      </c>
      <c r="U66" s="231">
        <v>0</v>
      </c>
      <c r="V66" s="231">
        <f>ROUND(E66*U66,2)</f>
        <v>0</v>
      </c>
      <c r="W66" s="231"/>
      <c r="X66" s="231" t="s">
        <v>157</v>
      </c>
      <c r="Y66" s="231" t="s">
        <v>158</v>
      </c>
      <c r="Z66" s="210"/>
      <c r="AA66" s="210"/>
      <c r="AB66" s="210"/>
      <c r="AC66" s="210"/>
      <c r="AD66" s="210"/>
      <c r="AE66" s="210"/>
      <c r="AF66" s="210"/>
      <c r="AG66" s="210" t="s">
        <v>506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55">
        <v>50</v>
      </c>
      <c r="B67" s="256" t="s">
        <v>549</v>
      </c>
      <c r="C67" s="271" t="s">
        <v>550</v>
      </c>
      <c r="D67" s="257" t="s">
        <v>303</v>
      </c>
      <c r="E67" s="258">
        <v>8</v>
      </c>
      <c r="F67" s="259"/>
      <c r="G67" s="260">
        <f>ROUND(E67*F67,2)</f>
        <v>0</v>
      </c>
      <c r="H67" s="259"/>
      <c r="I67" s="260">
        <f>ROUND(E67*H67,2)</f>
        <v>0</v>
      </c>
      <c r="J67" s="259"/>
      <c r="K67" s="260">
        <f>ROUND(E67*J67,2)</f>
        <v>0</v>
      </c>
      <c r="L67" s="260">
        <v>21</v>
      </c>
      <c r="M67" s="260">
        <f>G67*(1+L67/100)</f>
        <v>0</v>
      </c>
      <c r="N67" s="258">
        <v>0</v>
      </c>
      <c r="O67" s="258">
        <f>ROUND(E67*N67,2)</f>
        <v>0</v>
      </c>
      <c r="P67" s="258">
        <v>0</v>
      </c>
      <c r="Q67" s="258">
        <f>ROUND(E67*P67,2)</f>
        <v>0</v>
      </c>
      <c r="R67" s="260"/>
      <c r="S67" s="260" t="s">
        <v>263</v>
      </c>
      <c r="T67" s="261" t="s">
        <v>264</v>
      </c>
      <c r="U67" s="231">
        <v>0</v>
      </c>
      <c r="V67" s="231">
        <f>ROUND(E67*U67,2)</f>
        <v>0</v>
      </c>
      <c r="W67" s="231"/>
      <c r="X67" s="231" t="s">
        <v>157</v>
      </c>
      <c r="Y67" s="231" t="s">
        <v>158</v>
      </c>
      <c r="Z67" s="210"/>
      <c r="AA67" s="210"/>
      <c r="AB67" s="210"/>
      <c r="AC67" s="210"/>
      <c r="AD67" s="210"/>
      <c r="AE67" s="210"/>
      <c r="AF67" s="210"/>
      <c r="AG67" s="210" t="s">
        <v>506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55">
        <v>51</v>
      </c>
      <c r="B68" s="256" t="s">
        <v>551</v>
      </c>
      <c r="C68" s="271" t="s">
        <v>552</v>
      </c>
      <c r="D68" s="257" t="s">
        <v>303</v>
      </c>
      <c r="E68" s="258">
        <v>6</v>
      </c>
      <c r="F68" s="259"/>
      <c r="G68" s="260">
        <f>ROUND(E68*F68,2)</f>
        <v>0</v>
      </c>
      <c r="H68" s="259"/>
      <c r="I68" s="260">
        <f>ROUND(E68*H68,2)</f>
        <v>0</v>
      </c>
      <c r="J68" s="259"/>
      <c r="K68" s="260">
        <f>ROUND(E68*J68,2)</f>
        <v>0</v>
      </c>
      <c r="L68" s="260">
        <v>21</v>
      </c>
      <c r="M68" s="260">
        <f>G68*(1+L68/100)</f>
        <v>0</v>
      </c>
      <c r="N68" s="258">
        <v>0</v>
      </c>
      <c r="O68" s="258">
        <f>ROUND(E68*N68,2)</f>
        <v>0</v>
      </c>
      <c r="P68" s="258">
        <v>0</v>
      </c>
      <c r="Q68" s="258">
        <f>ROUND(E68*P68,2)</f>
        <v>0</v>
      </c>
      <c r="R68" s="260"/>
      <c r="S68" s="260" t="s">
        <v>263</v>
      </c>
      <c r="T68" s="261" t="s">
        <v>264</v>
      </c>
      <c r="U68" s="231">
        <v>0</v>
      </c>
      <c r="V68" s="231">
        <f>ROUND(E68*U68,2)</f>
        <v>0</v>
      </c>
      <c r="W68" s="231"/>
      <c r="X68" s="231" t="s">
        <v>157</v>
      </c>
      <c r="Y68" s="231" t="s">
        <v>158</v>
      </c>
      <c r="Z68" s="210"/>
      <c r="AA68" s="210"/>
      <c r="AB68" s="210"/>
      <c r="AC68" s="210"/>
      <c r="AD68" s="210"/>
      <c r="AE68" s="210"/>
      <c r="AF68" s="210"/>
      <c r="AG68" s="210" t="s">
        <v>506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55">
        <v>52</v>
      </c>
      <c r="B69" s="256" t="s">
        <v>553</v>
      </c>
      <c r="C69" s="271" t="s">
        <v>554</v>
      </c>
      <c r="D69" s="257" t="s">
        <v>221</v>
      </c>
      <c r="E69" s="258">
        <v>65</v>
      </c>
      <c r="F69" s="259"/>
      <c r="G69" s="260">
        <f>ROUND(E69*F69,2)</f>
        <v>0</v>
      </c>
      <c r="H69" s="259"/>
      <c r="I69" s="260">
        <f>ROUND(E69*H69,2)</f>
        <v>0</v>
      </c>
      <c r="J69" s="259"/>
      <c r="K69" s="260">
        <f>ROUND(E69*J69,2)</f>
        <v>0</v>
      </c>
      <c r="L69" s="260">
        <v>21</v>
      </c>
      <c r="M69" s="260">
        <f>G69*(1+L69/100)</f>
        <v>0</v>
      </c>
      <c r="N69" s="258">
        <v>0</v>
      </c>
      <c r="O69" s="258">
        <f>ROUND(E69*N69,2)</f>
        <v>0</v>
      </c>
      <c r="P69" s="258">
        <v>0</v>
      </c>
      <c r="Q69" s="258">
        <f>ROUND(E69*P69,2)</f>
        <v>0</v>
      </c>
      <c r="R69" s="260"/>
      <c r="S69" s="260" t="s">
        <v>263</v>
      </c>
      <c r="T69" s="261" t="s">
        <v>264</v>
      </c>
      <c r="U69" s="231">
        <v>0</v>
      </c>
      <c r="V69" s="231">
        <f>ROUND(E69*U69,2)</f>
        <v>0</v>
      </c>
      <c r="W69" s="231"/>
      <c r="X69" s="231" t="s">
        <v>157</v>
      </c>
      <c r="Y69" s="231" t="s">
        <v>158</v>
      </c>
      <c r="Z69" s="210"/>
      <c r="AA69" s="210"/>
      <c r="AB69" s="210"/>
      <c r="AC69" s="210"/>
      <c r="AD69" s="210"/>
      <c r="AE69" s="210"/>
      <c r="AF69" s="210"/>
      <c r="AG69" s="210" t="s">
        <v>506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55">
        <v>53</v>
      </c>
      <c r="B70" s="256" t="s">
        <v>555</v>
      </c>
      <c r="C70" s="271" t="s">
        <v>556</v>
      </c>
      <c r="D70" s="257" t="s">
        <v>221</v>
      </c>
      <c r="E70" s="258">
        <v>8</v>
      </c>
      <c r="F70" s="259"/>
      <c r="G70" s="260">
        <f>ROUND(E70*F70,2)</f>
        <v>0</v>
      </c>
      <c r="H70" s="259"/>
      <c r="I70" s="260">
        <f>ROUND(E70*H70,2)</f>
        <v>0</v>
      </c>
      <c r="J70" s="259"/>
      <c r="K70" s="260">
        <f>ROUND(E70*J70,2)</f>
        <v>0</v>
      </c>
      <c r="L70" s="260">
        <v>21</v>
      </c>
      <c r="M70" s="260">
        <f>G70*(1+L70/100)</f>
        <v>0</v>
      </c>
      <c r="N70" s="258">
        <v>0</v>
      </c>
      <c r="O70" s="258">
        <f>ROUND(E70*N70,2)</f>
        <v>0</v>
      </c>
      <c r="P70" s="258">
        <v>0</v>
      </c>
      <c r="Q70" s="258">
        <f>ROUND(E70*P70,2)</f>
        <v>0</v>
      </c>
      <c r="R70" s="260"/>
      <c r="S70" s="260" t="s">
        <v>263</v>
      </c>
      <c r="T70" s="261" t="s">
        <v>264</v>
      </c>
      <c r="U70" s="231">
        <v>0</v>
      </c>
      <c r="V70" s="231">
        <f>ROUND(E70*U70,2)</f>
        <v>0</v>
      </c>
      <c r="W70" s="231"/>
      <c r="X70" s="231" t="s">
        <v>157</v>
      </c>
      <c r="Y70" s="231" t="s">
        <v>158</v>
      </c>
      <c r="Z70" s="210"/>
      <c r="AA70" s="210"/>
      <c r="AB70" s="210"/>
      <c r="AC70" s="210"/>
      <c r="AD70" s="210"/>
      <c r="AE70" s="210"/>
      <c r="AF70" s="210"/>
      <c r="AG70" s="210" t="s">
        <v>506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6.4" x14ac:dyDescent="0.25">
      <c r="A71" s="240" t="s">
        <v>151</v>
      </c>
      <c r="B71" s="241" t="s">
        <v>65</v>
      </c>
      <c r="C71" s="264" t="s">
        <v>66</v>
      </c>
      <c r="D71" s="242"/>
      <c r="E71" s="243"/>
      <c r="F71" s="244"/>
      <c r="G71" s="244">
        <f>SUMIF(AG72:AG73,"&lt;&gt;NOR",G72:G73)</f>
        <v>0</v>
      </c>
      <c r="H71" s="244"/>
      <c r="I71" s="244">
        <f>SUM(I72:I73)</f>
        <v>0</v>
      </c>
      <c r="J71" s="244"/>
      <c r="K71" s="244">
        <f>SUM(K72:K73)</f>
        <v>0</v>
      </c>
      <c r="L71" s="244"/>
      <c r="M71" s="244">
        <f>SUM(M72:M73)</f>
        <v>0</v>
      </c>
      <c r="N71" s="243"/>
      <c r="O71" s="243">
        <f>SUM(O72:O73)</f>
        <v>0</v>
      </c>
      <c r="P71" s="243"/>
      <c r="Q71" s="243">
        <f>SUM(Q72:Q73)</f>
        <v>0</v>
      </c>
      <c r="R71" s="244"/>
      <c r="S71" s="244"/>
      <c r="T71" s="245"/>
      <c r="U71" s="239"/>
      <c r="V71" s="239">
        <f>SUM(V72:V73)</f>
        <v>0</v>
      </c>
      <c r="W71" s="239"/>
      <c r="X71" s="239"/>
      <c r="Y71" s="239"/>
      <c r="AG71" t="s">
        <v>152</v>
      </c>
    </row>
    <row r="72" spans="1:60" outlineLevel="1" x14ac:dyDescent="0.25">
      <c r="A72" s="255">
        <v>54</v>
      </c>
      <c r="B72" s="256" t="s">
        <v>83</v>
      </c>
      <c r="C72" s="271" t="s">
        <v>557</v>
      </c>
      <c r="D72" s="257" t="s">
        <v>303</v>
      </c>
      <c r="E72" s="258">
        <v>2</v>
      </c>
      <c r="F72" s="259"/>
      <c r="G72" s="260">
        <f>ROUND(E72*F72,2)</f>
        <v>0</v>
      </c>
      <c r="H72" s="259"/>
      <c r="I72" s="260">
        <f>ROUND(E72*H72,2)</f>
        <v>0</v>
      </c>
      <c r="J72" s="259"/>
      <c r="K72" s="260">
        <f>ROUND(E72*J72,2)</f>
        <v>0</v>
      </c>
      <c r="L72" s="260">
        <v>21</v>
      </c>
      <c r="M72" s="260">
        <f>G72*(1+L72/100)</f>
        <v>0</v>
      </c>
      <c r="N72" s="258">
        <v>0</v>
      </c>
      <c r="O72" s="258">
        <f>ROUND(E72*N72,2)</f>
        <v>0</v>
      </c>
      <c r="P72" s="258">
        <v>0</v>
      </c>
      <c r="Q72" s="258">
        <f>ROUND(E72*P72,2)</f>
        <v>0</v>
      </c>
      <c r="R72" s="260"/>
      <c r="S72" s="260" t="s">
        <v>263</v>
      </c>
      <c r="T72" s="261" t="s">
        <v>264</v>
      </c>
      <c r="U72" s="231">
        <v>0</v>
      </c>
      <c r="V72" s="231">
        <f>ROUND(E72*U72,2)</f>
        <v>0</v>
      </c>
      <c r="W72" s="231"/>
      <c r="X72" s="231" t="s">
        <v>482</v>
      </c>
      <c r="Y72" s="231" t="s">
        <v>158</v>
      </c>
      <c r="Z72" s="210"/>
      <c r="AA72" s="210"/>
      <c r="AB72" s="210"/>
      <c r="AC72" s="210"/>
      <c r="AD72" s="210"/>
      <c r="AE72" s="210"/>
      <c r="AF72" s="210"/>
      <c r="AG72" s="210" t="s">
        <v>558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55">
        <v>55</v>
      </c>
      <c r="B73" s="256" t="s">
        <v>473</v>
      </c>
      <c r="C73" s="271" t="s">
        <v>474</v>
      </c>
      <c r="D73" s="257" t="s">
        <v>471</v>
      </c>
      <c r="E73" s="258">
        <v>208</v>
      </c>
      <c r="F73" s="259"/>
      <c r="G73" s="260">
        <f>ROUND(E73*F73,2)</f>
        <v>0</v>
      </c>
      <c r="H73" s="259"/>
      <c r="I73" s="260">
        <f>ROUND(E73*H73,2)</f>
        <v>0</v>
      </c>
      <c r="J73" s="259"/>
      <c r="K73" s="260">
        <f>ROUND(E73*J73,2)</f>
        <v>0</v>
      </c>
      <c r="L73" s="260">
        <v>21</v>
      </c>
      <c r="M73" s="260">
        <f>G73*(1+L73/100)</f>
        <v>0</v>
      </c>
      <c r="N73" s="258">
        <v>0</v>
      </c>
      <c r="O73" s="258">
        <f>ROUND(E73*N73,2)</f>
        <v>0</v>
      </c>
      <c r="P73" s="258">
        <v>0</v>
      </c>
      <c r="Q73" s="258">
        <f>ROUND(E73*P73,2)</f>
        <v>0</v>
      </c>
      <c r="R73" s="260"/>
      <c r="S73" s="260" t="s">
        <v>475</v>
      </c>
      <c r="T73" s="261" t="s">
        <v>264</v>
      </c>
      <c r="U73" s="231">
        <v>0</v>
      </c>
      <c r="V73" s="231">
        <f>ROUND(E73*U73,2)</f>
        <v>0</v>
      </c>
      <c r="W73" s="231"/>
      <c r="X73" s="231" t="s">
        <v>476</v>
      </c>
      <c r="Y73" s="231" t="s">
        <v>158</v>
      </c>
      <c r="Z73" s="210"/>
      <c r="AA73" s="210"/>
      <c r="AB73" s="210"/>
      <c r="AC73" s="210"/>
      <c r="AD73" s="210"/>
      <c r="AE73" s="210"/>
      <c r="AF73" s="210"/>
      <c r="AG73" s="210" t="s">
        <v>477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x14ac:dyDescent="0.25">
      <c r="A74" s="240" t="s">
        <v>151</v>
      </c>
      <c r="B74" s="241" t="s">
        <v>67</v>
      </c>
      <c r="C74" s="264" t="s">
        <v>68</v>
      </c>
      <c r="D74" s="242"/>
      <c r="E74" s="243"/>
      <c r="F74" s="244"/>
      <c r="G74" s="244">
        <f>SUMIF(AG75:AG75,"&lt;&gt;NOR",G75:G75)</f>
        <v>0</v>
      </c>
      <c r="H74" s="244"/>
      <c r="I74" s="244">
        <f>SUM(I75:I75)</f>
        <v>0</v>
      </c>
      <c r="J74" s="244"/>
      <c r="K74" s="244">
        <f>SUM(K75:K75)</f>
        <v>0</v>
      </c>
      <c r="L74" s="244"/>
      <c r="M74" s="244">
        <f>SUM(M75:M75)</f>
        <v>0</v>
      </c>
      <c r="N74" s="243"/>
      <c r="O74" s="243">
        <f>SUM(O75:O75)</f>
        <v>0</v>
      </c>
      <c r="P74" s="243"/>
      <c r="Q74" s="243">
        <f>SUM(Q75:Q75)</f>
        <v>0</v>
      </c>
      <c r="R74" s="244"/>
      <c r="S74" s="244"/>
      <c r="T74" s="245"/>
      <c r="U74" s="239"/>
      <c r="V74" s="239">
        <f>SUM(V75:V75)</f>
        <v>0</v>
      </c>
      <c r="W74" s="239"/>
      <c r="X74" s="239"/>
      <c r="Y74" s="239"/>
      <c r="AG74" t="s">
        <v>152</v>
      </c>
    </row>
    <row r="75" spans="1:60" ht="30.6" outlineLevel="1" x14ac:dyDescent="0.25">
      <c r="A75" s="247">
        <v>56</v>
      </c>
      <c r="B75" s="248" t="s">
        <v>83</v>
      </c>
      <c r="C75" s="265" t="s">
        <v>559</v>
      </c>
      <c r="D75" s="249" t="s">
        <v>505</v>
      </c>
      <c r="E75" s="250">
        <v>1</v>
      </c>
      <c r="F75" s="251"/>
      <c r="G75" s="252">
        <f>ROUND(E75*F75,2)</f>
        <v>0</v>
      </c>
      <c r="H75" s="251"/>
      <c r="I75" s="252">
        <f>ROUND(E75*H75,2)</f>
        <v>0</v>
      </c>
      <c r="J75" s="251"/>
      <c r="K75" s="252">
        <f>ROUND(E75*J75,2)</f>
        <v>0</v>
      </c>
      <c r="L75" s="252">
        <v>21</v>
      </c>
      <c r="M75" s="252">
        <f>G75*(1+L75/100)</f>
        <v>0</v>
      </c>
      <c r="N75" s="250">
        <v>0</v>
      </c>
      <c r="O75" s="250">
        <f>ROUND(E75*N75,2)</f>
        <v>0</v>
      </c>
      <c r="P75" s="250">
        <v>0</v>
      </c>
      <c r="Q75" s="250">
        <f>ROUND(E75*P75,2)</f>
        <v>0</v>
      </c>
      <c r="R75" s="252"/>
      <c r="S75" s="252" t="s">
        <v>263</v>
      </c>
      <c r="T75" s="253" t="s">
        <v>264</v>
      </c>
      <c r="U75" s="231">
        <v>0</v>
      </c>
      <c r="V75" s="231">
        <f>ROUND(E75*U75,2)</f>
        <v>0</v>
      </c>
      <c r="W75" s="231"/>
      <c r="X75" s="231" t="s">
        <v>482</v>
      </c>
      <c r="Y75" s="231" t="s">
        <v>158</v>
      </c>
      <c r="Z75" s="210"/>
      <c r="AA75" s="210"/>
      <c r="AB75" s="210"/>
      <c r="AC75" s="210"/>
      <c r="AD75" s="210"/>
      <c r="AE75" s="210"/>
      <c r="AF75" s="210"/>
      <c r="AG75" s="210" t="s">
        <v>558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x14ac:dyDescent="0.25">
      <c r="A76" s="3"/>
      <c r="B76" s="4"/>
      <c r="C76" s="273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E76">
        <v>12</v>
      </c>
      <c r="AF76">
        <v>21</v>
      </c>
      <c r="AG76" t="s">
        <v>137</v>
      </c>
    </row>
    <row r="77" spans="1:60" x14ac:dyDescent="0.25">
      <c r="A77" s="213"/>
      <c r="B77" s="214" t="s">
        <v>31</v>
      </c>
      <c r="C77" s="274"/>
      <c r="D77" s="215"/>
      <c r="E77" s="216"/>
      <c r="F77" s="216"/>
      <c r="G77" s="246">
        <f>G8+G13+G17+G25+G28+G32+G38+G40+G71+G74</f>
        <v>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E77">
        <f>SUMIF(L7:L75,AE76,G7:G75)</f>
        <v>0</v>
      </c>
      <c r="AF77">
        <f>SUMIF(L7:L75,AF76,G7:G75)</f>
        <v>0</v>
      </c>
      <c r="AG77" t="s">
        <v>466</v>
      </c>
    </row>
    <row r="78" spans="1:60" x14ac:dyDescent="0.25">
      <c r="A78" s="3"/>
      <c r="B78" s="4"/>
      <c r="C78" s="273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60" x14ac:dyDescent="0.25">
      <c r="A79" s="3"/>
      <c r="B79" s="4"/>
      <c r="C79" s="273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60" x14ac:dyDescent="0.25">
      <c r="A80" s="217" t="s">
        <v>467</v>
      </c>
      <c r="B80" s="217"/>
      <c r="C80" s="275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5">
      <c r="A81" s="218"/>
      <c r="B81" s="219"/>
      <c r="C81" s="276"/>
      <c r="D81" s="219"/>
      <c r="E81" s="219"/>
      <c r="F81" s="219"/>
      <c r="G81" s="220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G81" t="s">
        <v>468</v>
      </c>
    </row>
    <row r="82" spans="1:33" x14ac:dyDescent="0.25">
      <c r="A82" s="221"/>
      <c r="B82" s="222"/>
      <c r="C82" s="277"/>
      <c r="D82" s="222"/>
      <c r="E82" s="222"/>
      <c r="F82" s="222"/>
      <c r="G82" s="22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25">
      <c r="A83" s="221"/>
      <c r="B83" s="222"/>
      <c r="C83" s="277"/>
      <c r="D83" s="222"/>
      <c r="E83" s="222"/>
      <c r="F83" s="222"/>
      <c r="G83" s="22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5">
      <c r="A84" s="221"/>
      <c r="B84" s="222"/>
      <c r="C84" s="277"/>
      <c r="D84" s="222"/>
      <c r="E84" s="222"/>
      <c r="F84" s="222"/>
      <c r="G84" s="22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5">
      <c r="A85" s="224"/>
      <c r="B85" s="225"/>
      <c r="C85" s="278"/>
      <c r="D85" s="225"/>
      <c r="E85" s="225"/>
      <c r="F85" s="225"/>
      <c r="G85" s="226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5">
      <c r="A86" s="3"/>
      <c r="B86" s="4"/>
      <c r="C86" s="273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33" x14ac:dyDescent="0.25">
      <c r="C87" s="279"/>
      <c r="D87" s="10"/>
      <c r="AG87" t="s">
        <v>469</v>
      </c>
    </row>
    <row r="88" spans="1:33" x14ac:dyDescent="0.25">
      <c r="D88" s="10"/>
    </row>
    <row r="89" spans="1:33" x14ac:dyDescent="0.25">
      <c r="D89" s="10"/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8">
    <mergeCell ref="A1:G1"/>
    <mergeCell ref="C2:G2"/>
    <mergeCell ref="C3:G3"/>
    <mergeCell ref="C4:G4"/>
    <mergeCell ref="A80:C80"/>
    <mergeCell ref="A81:G85"/>
    <mergeCell ref="C27:G27"/>
    <mergeCell ref="C43:G4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SO01 D.1.1 Pol</vt:lpstr>
      <vt:lpstr>SO01 D.1.4.2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D.1.1 Pol'!Názvy_tisku</vt:lpstr>
      <vt:lpstr>'SO01 D.1.4.2 Pol'!Názvy_tisku</vt:lpstr>
      <vt:lpstr>oadresa</vt:lpstr>
      <vt:lpstr>Stavba!Objednatel</vt:lpstr>
      <vt:lpstr>Stavba!Objekt</vt:lpstr>
      <vt:lpstr>'SO01 D.1.1 Pol'!Oblast_tisku</vt:lpstr>
      <vt:lpstr>'SO01 D.1.4.2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Chury</dc:creator>
  <cp:lastModifiedBy>Jiri Chury</cp:lastModifiedBy>
  <cp:lastPrinted>2019-03-19T12:27:02Z</cp:lastPrinted>
  <dcterms:created xsi:type="dcterms:W3CDTF">2009-04-08T07:15:50Z</dcterms:created>
  <dcterms:modified xsi:type="dcterms:W3CDTF">2024-04-29T17:05:22Z</dcterms:modified>
</cp:coreProperties>
</file>