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0905" yWindow="-15" windowWidth="10740" windowHeight="11130" activeTab="5"/>
  </bookViews>
  <sheets>
    <sheet name="Pokyny pro vyplnění" sheetId="11" r:id="rId1"/>
    <sheet name="Stavba" sheetId="1" r:id="rId2"/>
    <sheet name="VzorPolozky" sheetId="10" state="hidden" r:id="rId3"/>
    <sheet name="01223 11335_01 Pol" sheetId="12" r:id="rId4"/>
    <sheet name="01223 11335_02 Pol" sheetId="13" r:id="rId5"/>
    <sheet name="01223 11335_03 Pol" sheetId="14" r:id="rId6"/>
    <sheet name="01223 11335_04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'01223 11335_01 Pol'!$1:$7</definedName>
    <definedName name="_xlnm.Print_Titles" localSheetId="4">'01223 11335_02 Pol'!$1:$7</definedName>
    <definedName name="_xlnm.Print_Titles" localSheetId="5">'01223 11335_03 Pol'!$1:$7</definedName>
    <definedName name="_xlnm.Print_Titles" localSheetId="6">'01223 11335_04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'01223 11335_01 Pol'!$A$1:$Y$674</definedName>
    <definedName name="_xlnm.Print_Area" localSheetId="4">'01223 11335_02 Pol'!$A$1:$Y$51</definedName>
    <definedName name="_xlnm.Print_Area" localSheetId="5">'01223 11335_03 Pol'!$A$1:$Y$142</definedName>
    <definedName name="_xlnm.Print_Area" localSheetId="6">'01223 11335_04 Pol'!$A$1:$Y$59</definedName>
    <definedName name="_xlnm.Print_Area" localSheetId="1">Stavba!$A$1:$J$90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9" i="1"/>
  <c r="I87"/>
  <c r="I82"/>
  <c r="I81"/>
  <c r="I80"/>
  <c r="I79"/>
  <c r="I78"/>
  <c r="I77"/>
  <c r="I76"/>
  <c r="I75"/>
  <c r="I74"/>
  <c r="I73"/>
  <c r="I72"/>
  <c r="I71"/>
  <c r="I70"/>
  <c r="I69"/>
  <c r="I68"/>
  <c r="I66"/>
  <c r="I65"/>
  <c r="I64"/>
  <c r="I63"/>
  <c r="I62"/>
  <c r="I61"/>
  <c r="I60"/>
  <c r="I59"/>
  <c r="G45"/>
  <c r="F45"/>
  <c r="G43"/>
  <c r="F43"/>
  <c r="G42"/>
  <c r="F42"/>
  <c r="G58" i="15"/>
  <c r="G9"/>
  <c r="G8" s="1"/>
  <c r="I9"/>
  <c r="I8" s="1"/>
  <c r="K9"/>
  <c r="K8" s="1"/>
  <c r="O9"/>
  <c r="O8" s="1"/>
  <c r="Q9"/>
  <c r="Q8" s="1"/>
  <c r="V9"/>
  <c r="V8" s="1"/>
  <c r="G20"/>
  <c r="M20" s="1"/>
  <c r="I20"/>
  <c r="K20"/>
  <c r="O20"/>
  <c r="Q20"/>
  <c r="V20"/>
  <c r="G22"/>
  <c r="I22"/>
  <c r="K22"/>
  <c r="M22"/>
  <c r="O22"/>
  <c r="Q22"/>
  <c r="V22"/>
  <c r="G24"/>
  <c r="I24"/>
  <c r="K24"/>
  <c r="M24"/>
  <c r="O24"/>
  <c r="Q24"/>
  <c r="V24"/>
  <c r="G26"/>
  <c r="I26"/>
  <c r="K26"/>
  <c r="M26"/>
  <c r="O26"/>
  <c r="Q26"/>
  <c r="V26"/>
  <c r="G28"/>
  <c r="I28"/>
  <c r="K28"/>
  <c r="M28"/>
  <c r="O28"/>
  <c r="Q28"/>
  <c r="V28"/>
  <c r="G30"/>
  <c r="I30"/>
  <c r="K30"/>
  <c r="M30"/>
  <c r="O30"/>
  <c r="Q30"/>
  <c r="V30"/>
  <c r="G33"/>
  <c r="G32" s="1"/>
  <c r="I33"/>
  <c r="I32" s="1"/>
  <c r="K33"/>
  <c r="K32" s="1"/>
  <c r="O33"/>
  <c r="O32" s="1"/>
  <c r="Q33"/>
  <c r="V33"/>
  <c r="V32" s="1"/>
  <c r="G35"/>
  <c r="M35" s="1"/>
  <c r="I35"/>
  <c r="K35"/>
  <c r="O35"/>
  <c r="Q35"/>
  <c r="V35"/>
  <c r="G37"/>
  <c r="I37"/>
  <c r="K37"/>
  <c r="M37"/>
  <c r="O37"/>
  <c r="Q37"/>
  <c r="V37"/>
  <c r="G39"/>
  <c r="I39"/>
  <c r="K39"/>
  <c r="M39"/>
  <c r="O39"/>
  <c r="Q39"/>
  <c r="Q32" s="1"/>
  <c r="V39"/>
  <c r="G41"/>
  <c r="I41"/>
  <c r="K41"/>
  <c r="M41"/>
  <c r="O41"/>
  <c r="Q41"/>
  <c r="V41"/>
  <c r="G43"/>
  <c r="I43"/>
  <c r="K43"/>
  <c r="M43"/>
  <c r="O43"/>
  <c r="Q43"/>
  <c r="V43"/>
  <c r="G45"/>
  <c r="M45" s="1"/>
  <c r="I45"/>
  <c r="K45"/>
  <c r="O45"/>
  <c r="Q45"/>
  <c r="V45"/>
  <c r="Q47"/>
  <c r="G48"/>
  <c r="G47" s="1"/>
  <c r="I48"/>
  <c r="I47" s="1"/>
  <c r="K48"/>
  <c r="K47" s="1"/>
  <c r="O48"/>
  <c r="O47" s="1"/>
  <c r="Q48"/>
  <c r="V48"/>
  <c r="V47" s="1"/>
  <c r="G50"/>
  <c r="I50"/>
  <c r="G51"/>
  <c r="I51"/>
  <c r="K51"/>
  <c r="K50" s="1"/>
  <c r="M51"/>
  <c r="M50" s="1"/>
  <c r="O51"/>
  <c r="O50" s="1"/>
  <c r="Q51"/>
  <c r="Q50" s="1"/>
  <c r="V51"/>
  <c r="V50" s="1"/>
  <c r="G53"/>
  <c r="I53"/>
  <c r="K53"/>
  <c r="M53"/>
  <c r="O53"/>
  <c r="Q53"/>
  <c r="V53"/>
  <c r="G55"/>
  <c r="I55"/>
  <c r="K55"/>
  <c r="M55"/>
  <c r="O55"/>
  <c r="Q55"/>
  <c r="V55"/>
  <c r="AE58"/>
  <c r="G9" i="14"/>
  <c r="M9" s="1"/>
  <c r="I9"/>
  <c r="I8" s="1"/>
  <c r="K9"/>
  <c r="K8" s="1"/>
  <c r="O9"/>
  <c r="Q9"/>
  <c r="Q8" s="1"/>
  <c r="V9"/>
  <c r="V8" s="1"/>
  <c r="G11"/>
  <c r="M11" s="1"/>
  <c r="I11"/>
  <c r="K11"/>
  <c r="O11"/>
  <c r="Q11"/>
  <c r="V11"/>
  <c r="G14"/>
  <c r="M14" s="1"/>
  <c r="I14"/>
  <c r="K14"/>
  <c r="O14"/>
  <c r="Q14"/>
  <c r="V14"/>
  <c r="G16"/>
  <c r="I16"/>
  <c r="K16"/>
  <c r="O16"/>
  <c r="Q16"/>
  <c r="V16"/>
  <c r="G18"/>
  <c r="M18" s="1"/>
  <c r="I18"/>
  <c r="K18"/>
  <c r="O18"/>
  <c r="Q18"/>
  <c r="V18"/>
  <c r="G20"/>
  <c r="M20" s="1"/>
  <c r="I20"/>
  <c r="K20"/>
  <c r="O20"/>
  <c r="Q20"/>
  <c r="V20"/>
  <c r="G22"/>
  <c r="M22" s="1"/>
  <c r="I22"/>
  <c r="K22"/>
  <c r="O22"/>
  <c r="Q22"/>
  <c r="V22"/>
  <c r="G24"/>
  <c r="I24"/>
  <c r="K24"/>
  <c r="M24"/>
  <c r="O24"/>
  <c r="Q24"/>
  <c r="V24"/>
  <c r="G26"/>
  <c r="M26" s="1"/>
  <c r="I26"/>
  <c r="K26"/>
  <c r="O26"/>
  <c r="Q26"/>
  <c r="V26"/>
  <c r="G28"/>
  <c r="M28" s="1"/>
  <c r="I28"/>
  <c r="K28"/>
  <c r="O28"/>
  <c r="Q28"/>
  <c r="V28"/>
  <c r="G30"/>
  <c r="M30" s="1"/>
  <c r="I30"/>
  <c r="K30"/>
  <c r="O30"/>
  <c r="Q30"/>
  <c r="V30"/>
  <c r="G32"/>
  <c r="M32" s="1"/>
  <c r="I32"/>
  <c r="K32"/>
  <c r="O32"/>
  <c r="Q32"/>
  <c r="V32"/>
  <c r="G34"/>
  <c r="I34"/>
  <c r="K34"/>
  <c r="M34"/>
  <c r="O34"/>
  <c r="Q34"/>
  <c r="V34"/>
  <c r="G36"/>
  <c r="M36" s="1"/>
  <c r="I36"/>
  <c r="K36"/>
  <c r="O36"/>
  <c r="Q36"/>
  <c r="V36"/>
  <c r="G38"/>
  <c r="M38" s="1"/>
  <c r="I38"/>
  <c r="K38"/>
  <c r="O38"/>
  <c r="Q38"/>
  <c r="V38"/>
  <c r="G40"/>
  <c r="I40"/>
  <c r="K40"/>
  <c r="M40"/>
  <c r="O40"/>
  <c r="Q40"/>
  <c r="V40"/>
  <c r="G42"/>
  <c r="M42" s="1"/>
  <c r="I42"/>
  <c r="K42"/>
  <c r="O42"/>
  <c r="Q42"/>
  <c r="V42"/>
  <c r="G44"/>
  <c r="M44" s="1"/>
  <c r="I44"/>
  <c r="K44"/>
  <c r="O44"/>
  <c r="Q44"/>
  <c r="V44"/>
  <c r="G46"/>
  <c r="M46" s="1"/>
  <c r="I46"/>
  <c r="K46"/>
  <c r="O46"/>
  <c r="Q46"/>
  <c r="V46"/>
  <c r="G48"/>
  <c r="M48" s="1"/>
  <c r="I48"/>
  <c r="K48"/>
  <c r="O48"/>
  <c r="Q48"/>
  <c r="V48"/>
  <c r="G50"/>
  <c r="I50"/>
  <c r="K50"/>
  <c r="M50"/>
  <c r="O50"/>
  <c r="Q50"/>
  <c r="V50"/>
  <c r="G52"/>
  <c r="M52" s="1"/>
  <c r="I52"/>
  <c r="K52"/>
  <c r="O52"/>
  <c r="Q52"/>
  <c r="V52"/>
  <c r="G54"/>
  <c r="M54" s="1"/>
  <c r="I54"/>
  <c r="K54"/>
  <c r="O54"/>
  <c r="Q54"/>
  <c r="V54"/>
  <c r="G56"/>
  <c r="M56" s="1"/>
  <c r="I56"/>
  <c r="K56"/>
  <c r="O56"/>
  <c r="Q56"/>
  <c r="V56"/>
  <c r="G58"/>
  <c r="M58" s="1"/>
  <c r="I58"/>
  <c r="K58"/>
  <c r="O58"/>
  <c r="Q58"/>
  <c r="V58"/>
  <c r="G60"/>
  <c r="M60" s="1"/>
  <c r="I60"/>
  <c r="K60"/>
  <c r="O60"/>
  <c r="Q60"/>
  <c r="V60"/>
  <c r="G62"/>
  <c r="M62" s="1"/>
  <c r="I62"/>
  <c r="K62"/>
  <c r="O62"/>
  <c r="Q62"/>
  <c r="V62"/>
  <c r="G64"/>
  <c r="I64"/>
  <c r="K64"/>
  <c r="M64"/>
  <c r="O64"/>
  <c r="Q64"/>
  <c r="V64"/>
  <c r="G66"/>
  <c r="I66"/>
  <c r="K66"/>
  <c r="M66"/>
  <c r="O66"/>
  <c r="Q66"/>
  <c r="V66"/>
  <c r="G68"/>
  <c r="M68" s="1"/>
  <c r="I68"/>
  <c r="K68"/>
  <c r="O68"/>
  <c r="Q68"/>
  <c r="V68"/>
  <c r="G70"/>
  <c r="M70" s="1"/>
  <c r="I70"/>
  <c r="K70"/>
  <c r="O70"/>
  <c r="Q70"/>
  <c r="V70"/>
  <c r="G72"/>
  <c r="M72" s="1"/>
  <c r="I72"/>
  <c r="K72"/>
  <c r="O72"/>
  <c r="Q72"/>
  <c r="V72"/>
  <c r="G74"/>
  <c r="M74" s="1"/>
  <c r="I74"/>
  <c r="K74"/>
  <c r="O74"/>
  <c r="Q74"/>
  <c r="V74"/>
  <c r="G76"/>
  <c r="M76" s="1"/>
  <c r="I76"/>
  <c r="K76"/>
  <c r="O76"/>
  <c r="Q76"/>
  <c r="V76"/>
  <c r="G78"/>
  <c r="M78" s="1"/>
  <c r="I78"/>
  <c r="K78"/>
  <c r="O78"/>
  <c r="Q78"/>
  <c r="V78"/>
  <c r="G80"/>
  <c r="I80"/>
  <c r="K80"/>
  <c r="M80"/>
  <c r="O80"/>
  <c r="Q80"/>
  <c r="V80"/>
  <c r="G83"/>
  <c r="G82" s="1"/>
  <c r="I84" i="1" s="1"/>
  <c r="I83" i="14"/>
  <c r="I82" s="1"/>
  <c r="K83"/>
  <c r="K82" s="1"/>
  <c r="M83"/>
  <c r="M82" s="1"/>
  <c r="O83"/>
  <c r="O82" s="1"/>
  <c r="Q83"/>
  <c r="Q82" s="1"/>
  <c r="V83"/>
  <c r="V82" s="1"/>
  <c r="G86"/>
  <c r="M86" s="1"/>
  <c r="I86"/>
  <c r="K86"/>
  <c r="O86"/>
  <c r="Q86"/>
  <c r="V86"/>
  <c r="G88"/>
  <c r="M88" s="1"/>
  <c r="I88"/>
  <c r="K88"/>
  <c r="O88"/>
  <c r="Q88"/>
  <c r="V88"/>
  <c r="G90"/>
  <c r="I90"/>
  <c r="K90"/>
  <c r="O90"/>
  <c r="Q90"/>
  <c r="V90"/>
  <c r="G92"/>
  <c r="M92" s="1"/>
  <c r="I92"/>
  <c r="K92"/>
  <c r="O92"/>
  <c r="Q92"/>
  <c r="V92"/>
  <c r="G94"/>
  <c r="M94" s="1"/>
  <c r="I94"/>
  <c r="K94"/>
  <c r="O94"/>
  <c r="Q94"/>
  <c r="V94"/>
  <c r="G96"/>
  <c r="M96" s="1"/>
  <c r="I96"/>
  <c r="K96"/>
  <c r="O96"/>
  <c r="Q96"/>
  <c r="V96"/>
  <c r="G98"/>
  <c r="M98" s="1"/>
  <c r="I98"/>
  <c r="K98"/>
  <c r="O98"/>
  <c r="Q98"/>
  <c r="V98"/>
  <c r="G100"/>
  <c r="M100" s="1"/>
  <c r="I100"/>
  <c r="K100"/>
  <c r="O100"/>
  <c r="Q100"/>
  <c r="V100"/>
  <c r="G103"/>
  <c r="M103" s="1"/>
  <c r="I103"/>
  <c r="K103"/>
  <c r="O103"/>
  <c r="Q103"/>
  <c r="V103"/>
  <c r="G105"/>
  <c r="I105"/>
  <c r="K105"/>
  <c r="O105"/>
  <c r="Q105"/>
  <c r="V105"/>
  <c r="G107"/>
  <c r="I107"/>
  <c r="K107"/>
  <c r="M107"/>
  <c r="O107"/>
  <c r="Q107"/>
  <c r="V107"/>
  <c r="G109"/>
  <c r="I109"/>
  <c r="K109"/>
  <c r="M109"/>
  <c r="O109"/>
  <c r="Q109"/>
  <c r="V109"/>
  <c r="G111"/>
  <c r="I111"/>
  <c r="K111"/>
  <c r="M111"/>
  <c r="O111"/>
  <c r="Q111"/>
  <c r="V111"/>
  <c r="G113"/>
  <c r="M113" s="1"/>
  <c r="I113"/>
  <c r="K113"/>
  <c r="O113"/>
  <c r="Q113"/>
  <c r="V113"/>
  <c r="G115"/>
  <c r="M115" s="1"/>
  <c r="I115"/>
  <c r="K115"/>
  <c r="O115"/>
  <c r="Q115"/>
  <c r="V115"/>
  <c r="G117"/>
  <c r="M117" s="1"/>
  <c r="I117"/>
  <c r="K117"/>
  <c r="O117"/>
  <c r="Q117"/>
  <c r="V117"/>
  <c r="G119"/>
  <c r="M119" s="1"/>
  <c r="I119"/>
  <c r="K119"/>
  <c r="O119"/>
  <c r="Q119"/>
  <c r="V119"/>
  <c r="G121"/>
  <c r="M121" s="1"/>
  <c r="I121"/>
  <c r="K121"/>
  <c r="O121"/>
  <c r="Q121"/>
  <c r="V121"/>
  <c r="G123"/>
  <c r="M123" s="1"/>
  <c r="I123"/>
  <c r="K123"/>
  <c r="O123"/>
  <c r="Q123"/>
  <c r="V123"/>
  <c r="G125"/>
  <c r="I125"/>
  <c r="K125"/>
  <c r="M125"/>
  <c r="O125"/>
  <c r="Q125"/>
  <c r="V125"/>
  <c r="G127"/>
  <c r="I127"/>
  <c r="K127"/>
  <c r="M127"/>
  <c r="O127"/>
  <c r="Q127"/>
  <c r="V127"/>
  <c r="G130"/>
  <c r="G129" s="1"/>
  <c r="I88" i="1" s="1"/>
  <c r="I19" s="1"/>
  <c r="I130" i="14"/>
  <c r="K130"/>
  <c r="O130"/>
  <c r="Q130"/>
  <c r="Q129" s="1"/>
  <c r="V130"/>
  <c r="G132"/>
  <c r="M132" s="1"/>
  <c r="I132"/>
  <c r="K132"/>
  <c r="O132"/>
  <c r="Q132"/>
  <c r="V132"/>
  <c r="G134"/>
  <c r="M134" s="1"/>
  <c r="I134"/>
  <c r="K134"/>
  <c r="O134"/>
  <c r="Q134"/>
  <c r="V134"/>
  <c r="G136"/>
  <c r="M136" s="1"/>
  <c r="I136"/>
  <c r="K136"/>
  <c r="O136"/>
  <c r="Q136"/>
  <c r="V136"/>
  <c r="G138"/>
  <c r="I138"/>
  <c r="K138"/>
  <c r="M138"/>
  <c r="O138"/>
  <c r="Q138"/>
  <c r="V138"/>
  <c r="AE141"/>
  <c r="F41" i="1" s="1"/>
  <c r="G50" i="13"/>
  <c r="G8"/>
  <c r="G9"/>
  <c r="M9" s="1"/>
  <c r="M8" s="1"/>
  <c r="I9"/>
  <c r="I8" s="1"/>
  <c r="K9"/>
  <c r="K8" s="1"/>
  <c r="O9"/>
  <c r="O8" s="1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6"/>
  <c r="I16"/>
  <c r="K16"/>
  <c r="M16"/>
  <c r="O16"/>
  <c r="Q16"/>
  <c r="V16"/>
  <c r="Q19"/>
  <c r="G20"/>
  <c r="I20"/>
  <c r="I19" s="1"/>
  <c r="K20"/>
  <c r="K19" s="1"/>
  <c r="M20"/>
  <c r="O20"/>
  <c r="O19" s="1"/>
  <c r="Q20"/>
  <c r="V20"/>
  <c r="V19" s="1"/>
  <c r="G22"/>
  <c r="I22"/>
  <c r="K22"/>
  <c r="M22"/>
  <c r="O22"/>
  <c r="Q22"/>
  <c r="V22"/>
  <c r="G24"/>
  <c r="G19" s="1"/>
  <c r="I24"/>
  <c r="K24"/>
  <c r="O24"/>
  <c r="Q24"/>
  <c r="V24"/>
  <c r="G26"/>
  <c r="I26"/>
  <c r="O26"/>
  <c r="G27"/>
  <c r="M27" s="1"/>
  <c r="M26" s="1"/>
  <c r="I27"/>
  <c r="K27"/>
  <c r="K26" s="1"/>
  <c r="O27"/>
  <c r="Q27"/>
  <c r="Q26" s="1"/>
  <c r="V27"/>
  <c r="V26" s="1"/>
  <c r="G29"/>
  <c r="I29"/>
  <c r="K29"/>
  <c r="M29"/>
  <c r="O29"/>
  <c r="Q29"/>
  <c r="V29"/>
  <c r="O31"/>
  <c r="G32"/>
  <c r="G31" s="1"/>
  <c r="I32"/>
  <c r="I31" s="1"/>
  <c r="K32"/>
  <c r="K31" s="1"/>
  <c r="O32"/>
  <c r="Q32"/>
  <c r="Q31" s="1"/>
  <c r="V32"/>
  <c r="V31" s="1"/>
  <c r="G34"/>
  <c r="I34"/>
  <c r="K34"/>
  <c r="M34"/>
  <c r="O34"/>
  <c r="Q34"/>
  <c r="V34"/>
  <c r="G36"/>
  <c r="I36"/>
  <c r="K36"/>
  <c r="M36"/>
  <c r="O36"/>
  <c r="Q36"/>
  <c r="V36"/>
  <c r="G39"/>
  <c r="M39" s="1"/>
  <c r="I39"/>
  <c r="K39"/>
  <c r="O39"/>
  <c r="Q39"/>
  <c r="V39"/>
  <c r="G42"/>
  <c r="M42" s="1"/>
  <c r="I42"/>
  <c r="K42"/>
  <c r="O42"/>
  <c r="Q42"/>
  <c r="V42"/>
  <c r="G44"/>
  <c r="K44"/>
  <c r="Q44"/>
  <c r="G45"/>
  <c r="I45"/>
  <c r="I44" s="1"/>
  <c r="K45"/>
  <c r="M45"/>
  <c r="M44" s="1"/>
  <c r="O45"/>
  <c r="O44" s="1"/>
  <c r="Q45"/>
  <c r="V45"/>
  <c r="V44" s="1"/>
  <c r="G47"/>
  <c r="I47"/>
  <c r="K47"/>
  <c r="M47"/>
  <c r="O47"/>
  <c r="Q47"/>
  <c r="V47"/>
  <c r="AE50"/>
  <c r="G673" i="12"/>
  <c r="BA666"/>
  <c r="BA411"/>
  <c r="BA198"/>
  <c r="BA193"/>
  <c r="BA189"/>
  <c r="BA185"/>
  <c r="BA153"/>
  <c r="BA88"/>
  <c r="BA81"/>
  <c r="BA75"/>
  <c r="BA61"/>
  <c r="BA49"/>
  <c r="BA45"/>
  <c r="BA36"/>
  <c r="G8"/>
  <c r="G9"/>
  <c r="M9" s="1"/>
  <c r="M8" s="1"/>
  <c r="I9"/>
  <c r="I8" s="1"/>
  <c r="K9"/>
  <c r="K8" s="1"/>
  <c r="O9"/>
  <c r="O8" s="1"/>
  <c r="Q9"/>
  <c r="Q8" s="1"/>
  <c r="V9"/>
  <c r="V8" s="1"/>
  <c r="G14"/>
  <c r="I14"/>
  <c r="K14"/>
  <c r="M14"/>
  <c r="O14"/>
  <c r="Q14"/>
  <c r="V14"/>
  <c r="G18"/>
  <c r="I18"/>
  <c r="I17" s="1"/>
  <c r="K18"/>
  <c r="K17" s="1"/>
  <c r="M18"/>
  <c r="O18"/>
  <c r="O17" s="1"/>
  <c r="Q18"/>
  <c r="Q17" s="1"/>
  <c r="V18"/>
  <c r="V17" s="1"/>
  <c r="G22"/>
  <c r="I22"/>
  <c r="K22"/>
  <c r="M22"/>
  <c r="O22"/>
  <c r="Q22"/>
  <c r="V22"/>
  <c r="G26"/>
  <c r="I26"/>
  <c r="K26"/>
  <c r="M26"/>
  <c r="O26"/>
  <c r="Q26"/>
  <c r="V26"/>
  <c r="G30"/>
  <c r="M30" s="1"/>
  <c r="I30"/>
  <c r="K30"/>
  <c r="O30"/>
  <c r="Q30"/>
  <c r="V30"/>
  <c r="G35"/>
  <c r="M35" s="1"/>
  <c r="I35"/>
  <c r="K35"/>
  <c r="O35"/>
  <c r="Q35"/>
  <c r="V35"/>
  <c r="I39"/>
  <c r="V39"/>
  <c r="G40"/>
  <c r="M40" s="1"/>
  <c r="M39" s="1"/>
  <c r="I40"/>
  <c r="K40"/>
  <c r="K39" s="1"/>
  <c r="O40"/>
  <c r="O39" s="1"/>
  <c r="Q40"/>
  <c r="Q39" s="1"/>
  <c r="V40"/>
  <c r="G44"/>
  <c r="G39" s="1"/>
  <c r="I44"/>
  <c r="K44"/>
  <c r="M44"/>
  <c r="O44"/>
  <c r="Q44"/>
  <c r="V44"/>
  <c r="G48"/>
  <c r="I48"/>
  <c r="K48"/>
  <c r="M48"/>
  <c r="O48"/>
  <c r="Q48"/>
  <c r="V48"/>
  <c r="G53"/>
  <c r="I53"/>
  <c r="I52" s="1"/>
  <c r="K53"/>
  <c r="M53"/>
  <c r="O53"/>
  <c r="Q53"/>
  <c r="V53"/>
  <c r="V52" s="1"/>
  <c r="G57"/>
  <c r="M57" s="1"/>
  <c r="I57"/>
  <c r="K57"/>
  <c r="O57"/>
  <c r="O52" s="1"/>
  <c r="Q57"/>
  <c r="V57"/>
  <c r="G60"/>
  <c r="G52" s="1"/>
  <c r="I60"/>
  <c r="K60"/>
  <c r="O60"/>
  <c r="Q60"/>
  <c r="V60"/>
  <c r="G71"/>
  <c r="M71" s="1"/>
  <c r="I71"/>
  <c r="K71"/>
  <c r="O71"/>
  <c r="Q71"/>
  <c r="V71"/>
  <c r="G74"/>
  <c r="I74"/>
  <c r="K74"/>
  <c r="K52" s="1"/>
  <c r="M74"/>
  <c r="O74"/>
  <c r="Q74"/>
  <c r="V74"/>
  <c r="G80"/>
  <c r="I80"/>
  <c r="K80"/>
  <c r="M80"/>
  <c r="O80"/>
  <c r="Q80"/>
  <c r="V80"/>
  <c r="G87"/>
  <c r="I87"/>
  <c r="K87"/>
  <c r="M87"/>
  <c r="O87"/>
  <c r="Q87"/>
  <c r="V87"/>
  <c r="G91"/>
  <c r="M91" s="1"/>
  <c r="I91"/>
  <c r="K91"/>
  <c r="O91"/>
  <c r="Q91"/>
  <c r="Q52" s="1"/>
  <c r="V91"/>
  <c r="G95"/>
  <c r="I95"/>
  <c r="K95"/>
  <c r="M95"/>
  <c r="O95"/>
  <c r="Q95"/>
  <c r="V95"/>
  <c r="G98"/>
  <c r="M98" s="1"/>
  <c r="I98"/>
  <c r="K98"/>
  <c r="O98"/>
  <c r="Q98"/>
  <c r="V98"/>
  <c r="G101"/>
  <c r="M101" s="1"/>
  <c r="I101"/>
  <c r="K101"/>
  <c r="O101"/>
  <c r="Q101"/>
  <c r="V101"/>
  <c r="G103"/>
  <c r="M103" s="1"/>
  <c r="I103"/>
  <c r="K103"/>
  <c r="O103"/>
  <c r="Q103"/>
  <c r="V103"/>
  <c r="G113"/>
  <c r="M113" s="1"/>
  <c r="I113"/>
  <c r="K113"/>
  <c r="O113"/>
  <c r="Q113"/>
  <c r="V113"/>
  <c r="G117"/>
  <c r="I117"/>
  <c r="K117"/>
  <c r="M117"/>
  <c r="O117"/>
  <c r="Q117"/>
  <c r="V117"/>
  <c r="G119"/>
  <c r="I119"/>
  <c r="K119"/>
  <c r="M119"/>
  <c r="O119"/>
  <c r="Q119"/>
  <c r="V119"/>
  <c r="G124"/>
  <c r="M124" s="1"/>
  <c r="I124"/>
  <c r="K124"/>
  <c r="O124"/>
  <c r="Q124"/>
  <c r="V124"/>
  <c r="G127"/>
  <c r="I127"/>
  <c r="K127"/>
  <c r="M127"/>
  <c r="O127"/>
  <c r="Q127"/>
  <c r="V127"/>
  <c r="G131"/>
  <c r="M131" s="1"/>
  <c r="I131"/>
  <c r="K131"/>
  <c r="O131"/>
  <c r="Q131"/>
  <c r="V131"/>
  <c r="G138"/>
  <c r="M138" s="1"/>
  <c r="I138"/>
  <c r="K138"/>
  <c r="O138"/>
  <c r="Q138"/>
  <c r="V138"/>
  <c r="G146"/>
  <c r="I146"/>
  <c r="K146"/>
  <c r="K145" s="1"/>
  <c r="M146"/>
  <c r="O146"/>
  <c r="Q146"/>
  <c r="Q145" s="1"/>
  <c r="V146"/>
  <c r="G149"/>
  <c r="G145" s="1"/>
  <c r="I149"/>
  <c r="K149"/>
  <c r="M149"/>
  <c r="O149"/>
  <c r="Q149"/>
  <c r="V149"/>
  <c r="G152"/>
  <c r="I152"/>
  <c r="K152"/>
  <c r="M152"/>
  <c r="O152"/>
  <c r="O145" s="1"/>
  <c r="Q152"/>
  <c r="V152"/>
  <c r="G156"/>
  <c r="M156" s="1"/>
  <c r="I156"/>
  <c r="K156"/>
  <c r="O156"/>
  <c r="Q156"/>
  <c r="V156"/>
  <c r="G160"/>
  <c r="I160"/>
  <c r="K160"/>
  <c r="M160"/>
  <c r="O160"/>
  <c r="Q160"/>
  <c r="V160"/>
  <c r="V145" s="1"/>
  <c r="G163"/>
  <c r="M163" s="1"/>
  <c r="I163"/>
  <c r="K163"/>
  <c r="O163"/>
  <c r="Q163"/>
  <c r="V163"/>
  <c r="G167"/>
  <c r="M167" s="1"/>
  <c r="I167"/>
  <c r="K167"/>
  <c r="O167"/>
  <c r="Q167"/>
  <c r="V167"/>
  <c r="G169"/>
  <c r="M169" s="1"/>
  <c r="I169"/>
  <c r="I145" s="1"/>
  <c r="K169"/>
  <c r="O169"/>
  <c r="Q169"/>
  <c r="V169"/>
  <c r="G171"/>
  <c r="I171"/>
  <c r="K171"/>
  <c r="M171"/>
  <c r="O171"/>
  <c r="Q171"/>
  <c r="V171"/>
  <c r="G173"/>
  <c r="I173"/>
  <c r="K173"/>
  <c r="M173"/>
  <c r="O173"/>
  <c r="Q173"/>
  <c r="V173"/>
  <c r="G175"/>
  <c r="I175"/>
  <c r="K175"/>
  <c r="M175"/>
  <c r="O175"/>
  <c r="Q175"/>
  <c r="V175"/>
  <c r="G178"/>
  <c r="M178" s="1"/>
  <c r="I178"/>
  <c r="K178"/>
  <c r="O178"/>
  <c r="Q178"/>
  <c r="V178"/>
  <c r="G181"/>
  <c r="I181"/>
  <c r="K181"/>
  <c r="M181"/>
  <c r="O181"/>
  <c r="Q181"/>
  <c r="V181"/>
  <c r="G184"/>
  <c r="M184" s="1"/>
  <c r="I184"/>
  <c r="K184"/>
  <c r="O184"/>
  <c r="Q184"/>
  <c r="V184"/>
  <c r="G188"/>
  <c r="M188" s="1"/>
  <c r="I188"/>
  <c r="K188"/>
  <c r="O188"/>
  <c r="Q188"/>
  <c r="V188"/>
  <c r="G192"/>
  <c r="M192" s="1"/>
  <c r="I192"/>
  <c r="K192"/>
  <c r="O192"/>
  <c r="Q192"/>
  <c r="V192"/>
  <c r="G197"/>
  <c r="M197" s="1"/>
  <c r="I197"/>
  <c r="K197"/>
  <c r="O197"/>
  <c r="Q197"/>
  <c r="V197"/>
  <c r="G201"/>
  <c r="I201"/>
  <c r="K201"/>
  <c r="M201"/>
  <c r="O201"/>
  <c r="Q201"/>
  <c r="V201"/>
  <c r="G206"/>
  <c r="I206"/>
  <c r="K206"/>
  <c r="M206"/>
  <c r="O206"/>
  <c r="Q206"/>
  <c r="V206"/>
  <c r="G209"/>
  <c r="M209" s="1"/>
  <c r="I209"/>
  <c r="K209"/>
  <c r="O209"/>
  <c r="Q209"/>
  <c r="V209"/>
  <c r="G214"/>
  <c r="I214"/>
  <c r="K214"/>
  <c r="M214"/>
  <c r="O214"/>
  <c r="Q214"/>
  <c r="V214"/>
  <c r="G217"/>
  <c r="M217" s="1"/>
  <c r="I217"/>
  <c r="K217"/>
  <c r="O217"/>
  <c r="Q217"/>
  <c r="V217"/>
  <c r="G220"/>
  <c r="M220" s="1"/>
  <c r="I220"/>
  <c r="K220"/>
  <c r="O220"/>
  <c r="Q220"/>
  <c r="V220"/>
  <c r="G223"/>
  <c r="M223" s="1"/>
  <c r="I223"/>
  <c r="K223"/>
  <c r="O223"/>
  <c r="Q223"/>
  <c r="V223"/>
  <c r="G230"/>
  <c r="I230"/>
  <c r="K230"/>
  <c r="M230"/>
  <c r="O230"/>
  <c r="Q230"/>
  <c r="V230"/>
  <c r="G234"/>
  <c r="I234"/>
  <c r="K234"/>
  <c r="M234"/>
  <c r="O234"/>
  <c r="Q234"/>
  <c r="V234"/>
  <c r="G239"/>
  <c r="I239"/>
  <c r="K239"/>
  <c r="M239"/>
  <c r="O239"/>
  <c r="Q239"/>
  <c r="V239"/>
  <c r="G244"/>
  <c r="M244" s="1"/>
  <c r="I244"/>
  <c r="K244"/>
  <c r="O244"/>
  <c r="Q244"/>
  <c r="V244"/>
  <c r="G248"/>
  <c r="I248"/>
  <c r="K248"/>
  <c r="M248"/>
  <c r="O248"/>
  <c r="Q248"/>
  <c r="V248"/>
  <c r="G251"/>
  <c r="M251" s="1"/>
  <c r="I251"/>
  <c r="K251"/>
  <c r="O251"/>
  <c r="Q251"/>
  <c r="V251"/>
  <c r="G255"/>
  <c r="M255" s="1"/>
  <c r="I255"/>
  <c r="K255"/>
  <c r="O255"/>
  <c r="Q255"/>
  <c r="V255"/>
  <c r="G259"/>
  <c r="M259" s="1"/>
  <c r="I259"/>
  <c r="K259"/>
  <c r="O259"/>
  <c r="Q259"/>
  <c r="V259"/>
  <c r="G262"/>
  <c r="I262"/>
  <c r="K262"/>
  <c r="M262"/>
  <c r="O262"/>
  <c r="Q262"/>
  <c r="V262"/>
  <c r="G265"/>
  <c r="I265"/>
  <c r="K265"/>
  <c r="M265"/>
  <c r="O265"/>
  <c r="Q265"/>
  <c r="V265"/>
  <c r="G271"/>
  <c r="I271"/>
  <c r="K271"/>
  <c r="M271"/>
  <c r="O271"/>
  <c r="Q271"/>
  <c r="V271"/>
  <c r="G274"/>
  <c r="M274" s="1"/>
  <c r="I274"/>
  <c r="K274"/>
  <c r="O274"/>
  <c r="Q274"/>
  <c r="V274"/>
  <c r="G279"/>
  <c r="I279"/>
  <c r="K279"/>
  <c r="M279"/>
  <c r="O279"/>
  <c r="Q279"/>
  <c r="V279"/>
  <c r="G283"/>
  <c r="M283" s="1"/>
  <c r="I283"/>
  <c r="K283"/>
  <c r="O283"/>
  <c r="Q283"/>
  <c r="V283"/>
  <c r="G287"/>
  <c r="M287" s="1"/>
  <c r="I287"/>
  <c r="K287"/>
  <c r="O287"/>
  <c r="Q287"/>
  <c r="V287"/>
  <c r="G291"/>
  <c r="M291" s="1"/>
  <c r="I291"/>
  <c r="K291"/>
  <c r="O291"/>
  <c r="Q291"/>
  <c r="V291"/>
  <c r="G294"/>
  <c r="I294"/>
  <c r="K294"/>
  <c r="M294"/>
  <c r="O294"/>
  <c r="Q294"/>
  <c r="V294"/>
  <c r="G302"/>
  <c r="I302"/>
  <c r="K302"/>
  <c r="M302"/>
  <c r="O302"/>
  <c r="Q302"/>
  <c r="V302"/>
  <c r="G305"/>
  <c r="I305"/>
  <c r="K305"/>
  <c r="M305"/>
  <c r="O305"/>
  <c r="Q305"/>
  <c r="V305"/>
  <c r="G308"/>
  <c r="M308" s="1"/>
  <c r="I308"/>
  <c r="K308"/>
  <c r="O308"/>
  <c r="Q308"/>
  <c r="V308"/>
  <c r="G311"/>
  <c r="I311"/>
  <c r="K311"/>
  <c r="M311"/>
  <c r="O311"/>
  <c r="Q311"/>
  <c r="V311"/>
  <c r="G314"/>
  <c r="M314" s="1"/>
  <c r="I314"/>
  <c r="K314"/>
  <c r="O314"/>
  <c r="Q314"/>
  <c r="V314"/>
  <c r="G322"/>
  <c r="M322" s="1"/>
  <c r="I322"/>
  <c r="K322"/>
  <c r="O322"/>
  <c r="Q322"/>
  <c r="V322"/>
  <c r="G324"/>
  <c r="M324" s="1"/>
  <c r="I324"/>
  <c r="K324"/>
  <c r="O324"/>
  <c r="Q324"/>
  <c r="V324"/>
  <c r="G326"/>
  <c r="I326"/>
  <c r="K326"/>
  <c r="M326"/>
  <c r="O326"/>
  <c r="Q326"/>
  <c r="V326"/>
  <c r="G328"/>
  <c r="I328"/>
  <c r="K328"/>
  <c r="M328"/>
  <c r="O328"/>
  <c r="Q328"/>
  <c r="V328"/>
  <c r="G330"/>
  <c r="I330"/>
  <c r="K330"/>
  <c r="M330"/>
  <c r="O330"/>
  <c r="Q330"/>
  <c r="V330"/>
  <c r="G332"/>
  <c r="M332" s="1"/>
  <c r="I332"/>
  <c r="K332"/>
  <c r="O332"/>
  <c r="Q332"/>
  <c r="V332"/>
  <c r="G334"/>
  <c r="I334"/>
  <c r="K334"/>
  <c r="M334"/>
  <c r="O334"/>
  <c r="Q334"/>
  <c r="V334"/>
  <c r="G336"/>
  <c r="M336" s="1"/>
  <c r="I336"/>
  <c r="K336"/>
  <c r="O336"/>
  <c r="Q336"/>
  <c r="V336"/>
  <c r="G338"/>
  <c r="M338" s="1"/>
  <c r="I338"/>
  <c r="K338"/>
  <c r="O338"/>
  <c r="Q338"/>
  <c r="V338"/>
  <c r="G340"/>
  <c r="M340" s="1"/>
  <c r="I340"/>
  <c r="K340"/>
  <c r="O340"/>
  <c r="Q340"/>
  <c r="V340"/>
  <c r="G342"/>
  <c r="I342"/>
  <c r="K342"/>
  <c r="M342"/>
  <c r="O342"/>
  <c r="Q342"/>
  <c r="V342"/>
  <c r="G344"/>
  <c r="I344"/>
  <c r="K344"/>
  <c r="M344"/>
  <c r="O344"/>
  <c r="Q344"/>
  <c r="V344"/>
  <c r="G346"/>
  <c r="I346"/>
  <c r="K346"/>
  <c r="M346"/>
  <c r="O346"/>
  <c r="Q346"/>
  <c r="V346"/>
  <c r="G348"/>
  <c r="M348" s="1"/>
  <c r="I348"/>
  <c r="K348"/>
  <c r="O348"/>
  <c r="Q348"/>
  <c r="V348"/>
  <c r="G351"/>
  <c r="I351"/>
  <c r="K351"/>
  <c r="M351"/>
  <c r="O351"/>
  <c r="Q351"/>
  <c r="V351"/>
  <c r="G353"/>
  <c r="M353" s="1"/>
  <c r="I353"/>
  <c r="K353"/>
  <c r="O353"/>
  <c r="Q353"/>
  <c r="V353"/>
  <c r="G355"/>
  <c r="M355" s="1"/>
  <c r="I355"/>
  <c r="K355"/>
  <c r="O355"/>
  <c r="Q355"/>
  <c r="V355"/>
  <c r="G357"/>
  <c r="M357" s="1"/>
  <c r="I357"/>
  <c r="K357"/>
  <c r="O357"/>
  <c r="Q357"/>
  <c r="V357"/>
  <c r="G359"/>
  <c r="I359"/>
  <c r="K359"/>
  <c r="M359"/>
  <c r="O359"/>
  <c r="Q359"/>
  <c r="V359"/>
  <c r="G361"/>
  <c r="I361"/>
  <c r="K361"/>
  <c r="M361"/>
  <c r="O361"/>
  <c r="Q361"/>
  <c r="V361"/>
  <c r="G363"/>
  <c r="I363"/>
  <c r="K363"/>
  <c r="M363"/>
  <c r="O363"/>
  <c r="Q363"/>
  <c r="V363"/>
  <c r="G365"/>
  <c r="M365" s="1"/>
  <c r="I365"/>
  <c r="K365"/>
  <c r="O365"/>
  <c r="Q365"/>
  <c r="V365"/>
  <c r="G367"/>
  <c r="I367"/>
  <c r="K367"/>
  <c r="M367"/>
  <c r="O367"/>
  <c r="Q367"/>
  <c r="V367"/>
  <c r="G370"/>
  <c r="M370" s="1"/>
  <c r="I370"/>
  <c r="K370"/>
  <c r="O370"/>
  <c r="Q370"/>
  <c r="V370"/>
  <c r="G372"/>
  <c r="Q372"/>
  <c r="G373"/>
  <c r="M373" s="1"/>
  <c r="M372" s="1"/>
  <c r="I373"/>
  <c r="I372" s="1"/>
  <c r="K373"/>
  <c r="K372" s="1"/>
  <c r="O373"/>
  <c r="O372" s="1"/>
  <c r="Q373"/>
  <c r="V373"/>
  <c r="V372" s="1"/>
  <c r="K376"/>
  <c r="G377"/>
  <c r="G376" s="1"/>
  <c r="I377"/>
  <c r="I376" s="1"/>
  <c r="K377"/>
  <c r="M377"/>
  <c r="M376" s="1"/>
  <c r="O377"/>
  <c r="O376" s="1"/>
  <c r="Q377"/>
  <c r="V377"/>
  <c r="V376" s="1"/>
  <c r="G380"/>
  <c r="I380"/>
  <c r="K380"/>
  <c r="M380"/>
  <c r="O380"/>
  <c r="Q380"/>
  <c r="V380"/>
  <c r="G384"/>
  <c r="I384"/>
  <c r="K384"/>
  <c r="M384"/>
  <c r="O384"/>
  <c r="Q384"/>
  <c r="Q376" s="1"/>
  <c r="V384"/>
  <c r="G387"/>
  <c r="I387"/>
  <c r="K387"/>
  <c r="M387"/>
  <c r="O387"/>
  <c r="Q387"/>
  <c r="V387"/>
  <c r="G390"/>
  <c r="M390" s="1"/>
  <c r="I390"/>
  <c r="K390"/>
  <c r="O390"/>
  <c r="Q390"/>
  <c r="V390"/>
  <c r="G393"/>
  <c r="G394"/>
  <c r="M394" s="1"/>
  <c r="M393" s="1"/>
  <c r="I394"/>
  <c r="I393" s="1"/>
  <c r="K394"/>
  <c r="K393" s="1"/>
  <c r="O394"/>
  <c r="O393" s="1"/>
  <c r="Q394"/>
  <c r="V394"/>
  <c r="V393" s="1"/>
  <c r="G399"/>
  <c r="M399" s="1"/>
  <c r="I399"/>
  <c r="K399"/>
  <c r="O399"/>
  <c r="Q399"/>
  <c r="V399"/>
  <c r="G404"/>
  <c r="I404"/>
  <c r="K404"/>
  <c r="M404"/>
  <c r="O404"/>
  <c r="Q404"/>
  <c r="V404"/>
  <c r="G410"/>
  <c r="I410"/>
  <c r="K410"/>
  <c r="M410"/>
  <c r="O410"/>
  <c r="Q410"/>
  <c r="V410"/>
  <c r="G416"/>
  <c r="I416"/>
  <c r="K416"/>
  <c r="M416"/>
  <c r="O416"/>
  <c r="Q416"/>
  <c r="Q393" s="1"/>
  <c r="V416"/>
  <c r="G420"/>
  <c r="M420" s="1"/>
  <c r="I420"/>
  <c r="I419" s="1"/>
  <c r="K420"/>
  <c r="K419" s="1"/>
  <c r="O420"/>
  <c r="O419" s="1"/>
  <c r="Q420"/>
  <c r="Q419" s="1"/>
  <c r="V420"/>
  <c r="G424"/>
  <c r="G419" s="1"/>
  <c r="I424"/>
  <c r="K424"/>
  <c r="O424"/>
  <c r="Q424"/>
  <c r="V424"/>
  <c r="G433"/>
  <c r="M433" s="1"/>
  <c r="I433"/>
  <c r="K433"/>
  <c r="O433"/>
  <c r="Q433"/>
  <c r="V433"/>
  <c r="G439"/>
  <c r="M439" s="1"/>
  <c r="I439"/>
  <c r="K439"/>
  <c r="O439"/>
  <c r="Q439"/>
  <c r="V439"/>
  <c r="G442"/>
  <c r="I442"/>
  <c r="K442"/>
  <c r="M442"/>
  <c r="O442"/>
  <c r="Q442"/>
  <c r="V442"/>
  <c r="G447"/>
  <c r="I447"/>
  <c r="K447"/>
  <c r="M447"/>
  <c r="O447"/>
  <c r="Q447"/>
  <c r="V447"/>
  <c r="G450"/>
  <c r="I450"/>
  <c r="K450"/>
  <c r="M450"/>
  <c r="O450"/>
  <c r="Q450"/>
  <c r="V450"/>
  <c r="G456"/>
  <c r="I456"/>
  <c r="K456"/>
  <c r="M456"/>
  <c r="O456"/>
  <c r="Q456"/>
  <c r="V456"/>
  <c r="V419" s="1"/>
  <c r="G459"/>
  <c r="M459" s="1"/>
  <c r="I459"/>
  <c r="K459"/>
  <c r="O459"/>
  <c r="Q459"/>
  <c r="V459"/>
  <c r="G462"/>
  <c r="Q462"/>
  <c r="G463"/>
  <c r="M463" s="1"/>
  <c r="M462" s="1"/>
  <c r="I463"/>
  <c r="I462" s="1"/>
  <c r="K463"/>
  <c r="O463"/>
  <c r="O462" s="1"/>
  <c r="Q463"/>
  <c r="V463"/>
  <c r="V462" s="1"/>
  <c r="G466"/>
  <c r="M466" s="1"/>
  <c r="I466"/>
  <c r="K466"/>
  <c r="K462" s="1"/>
  <c r="O466"/>
  <c r="Q466"/>
  <c r="V466"/>
  <c r="G469"/>
  <c r="I469"/>
  <c r="K469"/>
  <c r="M469"/>
  <c r="O469"/>
  <c r="Q469"/>
  <c r="V469"/>
  <c r="G473"/>
  <c r="I473"/>
  <c r="K473"/>
  <c r="M473"/>
  <c r="O473"/>
  <c r="Q473"/>
  <c r="V473"/>
  <c r="G477"/>
  <c r="G476" s="1"/>
  <c r="I477"/>
  <c r="I476" s="1"/>
  <c r="K477"/>
  <c r="M477"/>
  <c r="O477"/>
  <c r="O476" s="1"/>
  <c r="Q477"/>
  <c r="V477"/>
  <c r="V476" s="1"/>
  <c r="G482"/>
  <c r="M482" s="1"/>
  <c r="I482"/>
  <c r="K482"/>
  <c r="O482"/>
  <c r="Q482"/>
  <c r="V482"/>
  <c r="G486"/>
  <c r="M486" s="1"/>
  <c r="I486"/>
  <c r="K486"/>
  <c r="O486"/>
  <c r="Q486"/>
  <c r="V486"/>
  <c r="G492"/>
  <c r="M492" s="1"/>
  <c r="I492"/>
  <c r="K492"/>
  <c r="O492"/>
  <c r="Q492"/>
  <c r="V492"/>
  <c r="G496"/>
  <c r="M496" s="1"/>
  <c r="I496"/>
  <c r="K496"/>
  <c r="K476" s="1"/>
  <c r="O496"/>
  <c r="Q496"/>
  <c r="V496"/>
  <c r="G500"/>
  <c r="I500"/>
  <c r="K500"/>
  <c r="M500"/>
  <c r="O500"/>
  <c r="Q500"/>
  <c r="V500"/>
  <c r="G504"/>
  <c r="I504"/>
  <c r="K504"/>
  <c r="M504"/>
  <c r="O504"/>
  <c r="Q504"/>
  <c r="V504"/>
  <c r="G508"/>
  <c r="I508"/>
  <c r="K508"/>
  <c r="M508"/>
  <c r="O508"/>
  <c r="Q508"/>
  <c r="Q476" s="1"/>
  <c r="V508"/>
  <c r="G512"/>
  <c r="I512"/>
  <c r="K512"/>
  <c r="M512"/>
  <c r="O512"/>
  <c r="Q512"/>
  <c r="V512"/>
  <c r="G515"/>
  <c r="M515" s="1"/>
  <c r="I515"/>
  <c r="K515"/>
  <c r="O515"/>
  <c r="Q515"/>
  <c r="V515"/>
  <c r="G518"/>
  <c r="G519"/>
  <c r="M519" s="1"/>
  <c r="I519"/>
  <c r="I518" s="1"/>
  <c r="K519"/>
  <c r="O519"/>
  <c r="O518" s="1"/>
  <c r="Q519"/>
  <c r="V519"/>
  <c r="V518" s="1"/>
  <c r="G521"/>
  <c r="M521" s="1"/>
  <c r="I521"/>
  <c r="K521"/>
  <c r="K518" s="1"/>
  <c r="O521"/>
  <c r="Q521"/>
  <c r="V521"/>
  <c r="G523"/>
  <c r="I523"/>
  <c r="K523"/>
  <c r="M523"/>
  <c r="O523"/>
  <c r="Q523"/>
  <c r="V523"/>
  <c r="G525"/>
  <c r="I525"/>
  <c r="K525"/>
  <c r="M525"/>
  <c r="O525"/>
  <c r="Q525"/>
  <c r="V525"/>
  <c r="G527"/>
  <c r="I527"/>
  <c r="K527"/>
  <c r="M527"/>
  <c r="O527"/>
  <c r="Q527"/>
  <c r="Q518" s="1"/>
  <c r="V527"/>
  <c r="G529"/>
  <c r="I529"/>
  <c r="K529"/>
  <c r="M529"/>
  <c r="O529"/>
  <c r="Q529"/>
  <c r="V529"/>
  <c r="G532"/>
  <c r="M532" s="1"/>
  <c r="I532"/>
  <c r="I531" s="1"/>
  <c r="K532"/>
  <c r="K531" s="1"/>
  <c r="O532"/>
  <c r="Q532"/>
  <c r="Q531" s="1"/>
  <c r="V532"/>
  <c r="G534"/>
  <c r="M534" s="1"/>
  <c r="I534"/>
  <c r="K534"/>
  <c r="O534"/>
  <c r="Q534"/>
  <c r="V534"/>
  <c r="V531" s="1"/>
  <c r="G536"/>
  <c r="I536"/>
  <c r="K536"/>
  <c r="M536"/>
  <c r="O536"/>
  <c r="Q536"/>
  <c r="V536"/>
  <c r="G538"/>
  <c r="I538"/>
  <c r="K538"/>
  <c r="M538"/>
  <c r="O538"/>
  <c r="O531" s="1"/>
  <c r="Q538"/>
  <c r="V538"/>
  <c r="G540"/>
  <c r="I540"/>
  <c r="K540"/>
  <c r="M540"/>
  <c r="O540"/>
  <c r="Q540"/>
  <c r="V540"/>
  <c r="G542"/>
  <c r="I542"/>
  <c r="K542"/>
  <c r="M542"/>
  <c r="O542"/>
  <c r="Q542"/>
  <c r="V542"/>
  <c r="G544"/>
  <c r="I544"/>
  <c r="K544"/>
  <c r="M544"/>
  <c r="O544"/>
  <c r="Q544"/>
  <c r="V544"/>
  <c r="G546"/>
  <c r="M546" s="1"/>
  <c r="I546"/>
  <c r="K546"/>
  <c r="O546"/>
  <c r="Q546"/>
  <c r="V546"/>
  <c r="G548"/>
  <c r="M548" s="1"/>
  <c r="I548"/>
  <c r="K548"/>
  <c r="O548"/>
  <c r="Q548"/>
  <c r="V548"/>
  <c r="G550"/>
  <c r="M550" s="1"/>
  <c r="I550"/>
  <c r="K550"/>
  <c r="O550"/>
  <c r="Q550"/>
  <c r="V550"/>
  <c r="G552"/>
  <c r="I552"/>
  <c r="K552"/>
  <c r="M552"/>
  <c r="O552"/>
  <c r="Q552"/>
  <c r="V552"/>
  <c r="G554"/>
  <c r="I554"/>
  <c r="K554"/>
  <c r="M554"/>
  <c r="O554"/>
  <c r="Q554"/>
  <c r="V554"/>
  <c r="G556"/>
  <c r="I556"/>
  <c r="K556"/>
  <c r="M556"/>
  <c r="O556"/>
  <c r="Q556"/>
  <c r="V556"/>
  <c r="G558"/>
  <c r="I558"/>
  <c r="K558"/>
  <c r="M558"/>
  <c r="O558"/>
  <c r="Q558"/>
  <c r="V558"/>
  <c r="G560"/>
  <c r="I560"/>
  <c r="K560"/>
  <c r="M560"/>
  <c r="O560"/>
  <c r="Q560"/>
  <c r="V560"/>
  <c r="G562"/>
  <c r="M562" s="1"/>
  <c r="I562"/>
  <c r="K562"/>
  <c r="O562"/>
  <c r="Q562"/>
  <c r="V562"/>
  <c r="G564"/>
  <c r="M564" s="1"/>
  <c r="I564"/>
  <c r="K564"/>
  <c r="O564"/>
  <c r="Q564"/>
  <c r="V564"/>
  <c r="G566"/>
  <c r="M566" s="1"/>
  <c r="I566"/>
  <c r="K566"/>
  <c r="O566"/>
  <c r="Q566"/>
  <c r="V566"/>
  <c r="G568"/>
  <c r="I568"/>
  <c r="K568"/>
  <c r="M568"/>
  <c r="O568"/>
  <c r="Q568"/>
  <c r="V568"/>
  <c r="G570"/>
  <c r="I570"/>
  <c r="K570"/>
  <c r="M570"/>
  <c r="O570"/>
  <c r="Q570"/>
  <c r="V570"/>
  <c r="G572"/>
  <c r="I572"/>
  <c r="K572"/>
  <c r="M572"/>
  <c r="O572"/>
  <c r="Q572"/>
  <c r="V572"/>
  <c r="G574"/>
  <c r="I574"/>
  <c r="K574"/>
  <c r="M574"/>
  <c r="O574"/>
  <c r="Q574"/>
  <c r="V574"/>
  <c r="G577"/>
  <c r="G576" s="1"/>
  <c r="I577"/>
  <c r="I576" s="1"/>
  <c r="K577"/>
  <c r="K576" s="1"/>
  <c r="O577"/>
  <c r="O576" s="1"/>
  <c r="Q577"/>
  <c r="V577"/>
  <c r="G579"/>
  <c r="M579" s="1"/>
  <c r="I579"/>
  <c r="K579"/>
  <c r="O579"/>
  <c r="Q579"/>
  <c r="Q576" s="1"/>
  <c r="V579"/>
  <c r="G581"/>
  <c r="I581"/>
  <c r="K581"/>
  <c r="M581"/>
  <c r="O581"/>
  <c r="Q581"/>
  <c r="V581"/>
  <c r="G583"/>
  <c r="I583"/>
  <c r="K583"/>
  <c r="M583"/>
  <c r="O583"/>
  <c r="Q583"/>
  <c r="V583"/>
  <c r="G585"/>
  <c r="I585"/>
  <c r="K585"/>
  <c r="M585"/>
  <c r="O585"/>
  <c r="Q585"/>
  <c r="V585"/>
  <c r="G587"/>
  <c r="I587"/>
  <c r="K587"/>
  <c r="M587"/>
  <c r="O587"/>
  <c r="Q587"/>
  <c r="V587"/>
  <c r="G589"/>
  <c r="I589"/>
  <c r="K589"/>
  <c r="M589"/>
  <c r="O589"/>
  <c r="Q589"/>
  <c r="V589"/>
  <c r="G591"/>
  <c r="I591"/>
  <c r="K591"/>
  <c r="M591"/>
  <c r="O591"/>
  <c r="Q591"/>
  <c r="V591"/>
  <c r="V576" s="1"/>
  <c r="G593"/>
  <c r="M593" s="1"/>
  <c r="I593"/>
  <c r="K593"/>
  <c r="O593"/>
  <c r="Q593"/>
  <c r="V593"/>
  <c r="G595"/>
  <c r="M595" s="1"/>
  <c r="I595"/>
  <c r="K595"/>
  <c r="O595"/>
  <c r="Q595"/>
  <c r="V595"/>
  <c r="G597"/>
  <c r="I597"/>
  <c r="K597"/>
  <c r="M597"/>
  <c r="O597"/>
  <c r="Q597"/>
  <c r="V597"/>
  <c r="G599"/>
  <c r="I599"/>
  <c r="K599"/>
  <c r="M599"/>
  <c r="O599"/>
  <c r="Q599"/>
  <c r="V599"/>
  <c r="G601"/>
  <c r="I601"/>
  <c r="K601"/>
  <c r="M601"/>
  <c r="O601"/>
  <c r="Q601"/>
  <c r="V601"/>
  <c r="G603"/>
  <c r="I603"/>
  <c r="K603"/>
  <c r="M603"/>
  <c r="O603"/>
  <c r="Q603"/>
  <c r="V603"/>
  <c r="G605"/>
  <c r="I605"/>
  <c r="K605"/>
  <c r="M605"/>
  <c r="O605"/>
  <c r="Q605"/>
  <c r="V605"/>
  <c r="G607"/>
  <c r="I607"/>
  <c r="K607"/>
  <c r="M607"/>
  <c r="O607"/>
  <c r="Q607"/>
  <c r="V607"/>
  <c r="G609"/>
  <c r="M609" s="1"/>
  <c r="I609"/>
  <c r="K609"/>
  <c r="O609"/>
  <c r="Q609"/>
  <c r="V609"/>
  <c r="G611"/>
  <c r="M611" s="1"/>
  <c r="I611"/>
  <c r="K611"/>
  <c r="O611"/>
  <c r="Q611"/>
  <c r="V611"/>
  <c r="G613"/>
  <c r="I613"/>
  <c r="K613"/>
  <c r="M613"/>
  <c r="O613"/>
  <c r="Q613"/>
  <c r="V613"/>
  <c r="G615"/>
  <c r="I615"/>
  <c r="K615"/>
  <c r="M615"/>
  <c r="O615"/>
  <c r="Q615"/>
  <c r="V615"/>
  <c r="G617"/>
  <c r="I617"/>
  <c r="K617"/>
  <c r="M617"/>
  <c r="O617"/>
  <c r="Q617"/>
  <c r="V617"/>
  <c r="G619"/>
  <c r="I619"/>
  <c r="K619"/>
  <c r="M619"/>
  <c r="O619"/>
  <c r="Q619"/>
  <c r="V619"/>
  <c r="G622"/>
  <c r="G621" s="1"/>
  <c r="I622"/>
  <c r="I621" s="1"/>
  <c r="K622"/>
  <c r="M622"/>
  <c r="O622"/>
  <c r="O621" s="1"/>
  <c r="Q622"/>
  <c r="V622"/>
  <c r="V621" s="1"/>
  <c r="G625"/>
  <c r="M625" s="1"/>
  <c r="I625"/>
  <c r="K625"/>
  <c r="O625"/>
  <c r="Q625"/>
  <c r="V625"/>
  <c r="G628"/>
  <c r="M628" s="1"/>
  <c r="I628"/>
  <c r="K628"/>
  <c r="O628"/>
  <c r="Q628"/>
  <c r="V628"/>
  <c r="G631"/>
  <c r="I631"/>
  <c r="K631"/>
  <c r="K621" s="1"/>
  <c r="M631"/>
  <c r="O631"/>
  <c r="Q631"/>
  <c r="V631"/>
  <c r="G634"/>
  <c r="I634"/>
  <c r="K634"/>
  <c r="M634"/>
  <c r="O634"/>
  <c r="Q634"/>
  <c r="V634"/>
  <c r="G638"/>
  <c r="I638"/>
  <c r="K638"/>
  <c r="M638"/>
  <c r="O638"/>
  <c r="Q638"/>
  <c r="V638"/>
  <c r="G643"/>
  <c r="M643" s="1"/>
  <c r="I643"/>
  <c r="K643"/>
  <c r="O643"/>
  <c r="Q643"/>
  <c r="V643"/>
  <c r="G646"/>
  <c r="M646" s="1"/>
  <c r="I646"/>
  <c r="K646"/>
  <c r="O646"/>
  <c r="Q646"/>
  <c r="Q621" s="1"/>
  <c r="V646"/>
  <c r="V649"/>
  <c r="G650"/>
  <c r="G649" s="1"/>
  <c r="I650"/>
  <c r="I649" s="1"/>
  <c r="K650"/>
  <c r="K649" s="1"/>
  <c r="O650"/>
  <c r="O649" s="1"/>
  <c r="Q650"/>
  <c r="Q649" s="1"/>
  <c r="V650"/>
  <c r="G656"/>
  <c r="Q656"/>
  <c r="G657"/>
  <c r="I657"/>
  <c r="I656" s="1"/>
  <c r="K657"/>
  <c r="K656" s="1"/>
  <c r="M657"/>
  <c r="M656" s="1"/>
  <c r="O657"/>
  <c r="O656" s="1"/>
  <c r="Q657"/>
  <c r="V657"/>
  <c r="V656" s="1"/>
  <c r="G660"/>
  <c r="I660"/>
  <c r="K660"/>
  <c r="M660"/>
  <c r="O660"/>
  <c r="Q660"/>
  <c r="V660"/>
  <c r="G662"/>
  <c r="G663"/>
  <c r="M663" s="1"/>
  <c r="M662" s="1"/>
  <c r="I663"/>
  <c r="I662" s="1"/>
  <c r="K663"/>
  <c r="K662" s="1"/>
  <c r="O663"/>
  <c r="O662" s="1"/>
  <c r="Q663"/>
  <c r="Q662" s="1"/>
  <c r="V663"/>
  <c r="V662" s="1"/>
  <c r="G665"/>
  <c r="M665" s="1"/>
  <c r="I665"/>
  <c r="K665"/>
  <c r="O665"/>
  <c r="Q665"/>
  <c r="V665"/>
  <c r="G668"/>
  <c r="I668"/>
  <c r="K668"/>
  <c r="M668"/>
  <c r="O668"/>
  <c r="Q668"/>
  <c r="V668"/>
  <c r="G670"/>
  <c r="M670" s="1"/>
  <c r="I670"/>
  <c r="K670"/>
  <c r="O670"/>
  <c r="Q670"/>
  <c r="V670"/>
  <c r="AE673"/>
  <c r="AF673"/>
  <c r="I20" i="1"/>
  <c r="I17"/>
  <c r="H46"/>
  <c r="I45"/>
  <c r="I43"/>
  <c r="J28"/>
  <c r="J26"/>
  <c r="G38"/>
  <c r="F38"/>
  <c r="J23"/>
  <c r="J24"/>
  <c r="J25"/>
  <c r="J27"/>
  <c r="E24"/>
  <c r="G24"/>
  <c r="E26"/>
  <c r="G26"/>
  <c r="AF141" i="14" l="1"/>
  <c r="G41" i="1" s="1"/>
  <c r="I41" s="1"/>
  <c r="I42"/>
  <c r="V129" i="14"/>
  <c r="M16"/>
  <c r="M13" s="1"/>
  <c r="I13"/>
  <c r="K129"/>
  <c r="I129"/>
  <c r="G102"/>
  <c r="I86" i="1" s="1"/>
  <c r="O85" i="14"/>
  <c r="O8"/>
  <c r="K85"/>
  <c r="V13"/>
  <c r="O102"/>
  <c r="M8"/>
  <c r="I102"/>
  <c r="I85"/>
  <c r="O129"/>
  <c r="Q102"/>
  <c r="K102"/>
  <c r="Q85"/>
  <c r="V85"/>
  <c r="Q13"/>
  <c r="O13"/>
  <c r="F39" i="1"/>
  <c r="F44"/>
  <c r="G85" i="14"/>
  <c r="I85" i="1" s="1"/>
  <c r="K13" i="14"/>
  <c r="G8"/>
  <c r="V102"/>
  <c r="AF58" i="15"/>
  <c r="M48"/>
  <c r="M47" s="1"/>
  <c r="M33"/>
  <c r="M32" s="1"/>
  <c r="M9"/>
  <c r="M8" s="1"/>
  <c r="G13" i="14"/>
  <c r="I83" i="1" s="1"/>
  <c r="M130" i="14"/>
  <c r="M129" s="1"/>
  <c r="M105"/>
  <c r="M102" s="1"/>
  <c r="M90"/>
  <c r="M85" s="1"/>
  <c r="M32" i="13"/>
  <c r="M31" s="1"/>
  <c r="AF50"/>
  <c r="M24"/>
  <c r="M19" s="1"/>
  <c r="M621" i="12"/>
  <c r="M476"/>
  <c r="M531"/>
  <c r="M518"/>
  <c r="M419"/>
  <c r="M17"/>
  <c r="M145"/>
  <c r="G531"/>
  <c r="G17"/>
  <c r="M650"/>
  <c r="M649" s="1"/>
  <c r="M577"/>
  <c r="M576" s="1"/>
  <c r="M424"/>
  <c r="M60"/>
  <c r="M52" s="1"/>
  <c r="G44" i="1" l="1"/>
  <c r="I44" s="1"/>
  <c r="G39"/>
  <c r="G46" s="1"/>
  <c r="G25" s="1"/>
  <c r="I18"/>
  <c r="I67"/>
  <c r="G141" i="14"/>
  <c r="F46" i="1"/>
  <c r="G23" s="1"/>
  <c r="A27" s="1"/>
  <c r="G28" s="1"/>
  <c r="G27" s="1"/>
  <c r="G29" s="1"/>
  <c r="I39" l="1"/>
  <c r="I46" s="1"/>
  <c r="J42" s="1"/>
  <c r="A28"/>
  <c r="I16"/>
  <c r="I21" s="1"/>
  <c r="I90"/>
  <c r="J45"/>
  <c r="J43"/>
  <c r="J44" l="1"/>
  <c r="J41"/>
  <c r="J39"/>
  <c r="J46" s="1"/>
  <c r="J89"/>
  <c r="J68"/>
  <c r="J80"/>
  <c r="J75"/>
  <c r="J62"/>
  <c r="J72"/>
  <c r="J85"/>
  <c r="J59"/>
  <c r="J83"/>
  <c r="J78"/>
  <c r="J76"/>
  <c r="J61"/>
  <c r="J65"/>
  <c r="J79"/>
  <c r="J81"/>
  <c r="J66"/>
  <c r="J77"/>
  <c r="J88"/>
  <c r="J86"/>
  <c r="J74"/>
  <c r="J60"/>
  <c r="J84"/>
  <c r="J69"/>
  <c r="J63"/>
  <c r="J87"/>
  <c r="J64"/>
  <c r="J71"/>
  <c r="J67"/>
  <c r="J70"/>
  <c r="J73"/>
  <c r="J82"/>
  <c r="J90" l="1"/>
</calcChain>
</file>

<file path=xl/sharedStrings.xml><?xml version="1.0" encoding="utf-8"?>
<sst xmlns="http://schemas.openxmlformats.org/spreadsheetml/2006/main" count="3843" uniqueCount="1035">
  <si>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</si>
  <si>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</si>
  <si>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</si>
  <si>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</si>
  <si>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</si>
  <si>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</si>
  <si>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</si>
  <si>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</si>
  <si>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</si>
  <si>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</si>
  <si>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</si>
  <si>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</si>
  <si>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</si>
  <si>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</si>
  <si>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</si>
  <si>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</si>
  <si>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</si>
  <si>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</si>
  <si>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</si>
  <si>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</si>
  <si>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</si>
  <si>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</si>
  <si>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</si>
  <si>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</si>
  <si>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</si>
  <si>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</si>
  <si>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</si>
  <si>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</si>
  <si>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</si>
  <si>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</si>
  <si>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</si>
  <si>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</si>
  <si>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</si>
  <si>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</si>
  <si>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</si>
  <si>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</si>
  <si>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</si>
  <si>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</si>
  <si>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</si>
  <si>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</si>
  <si>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</si>
  <si>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</si>
  <si>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</si>
  <si>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11335/01223</t>
  </si>
  <si>
    <t>Snížení energetické náročnosti budovy "A" SPŠ Jedovnice</t>
  </si>
  <si>
    <t>Střední průmyslová škola Jedovnice, příspěvková organizace</t>
  </si>
  <si>
    <t>Na Větřáku 463</t>
  </si>
  <si>
    <t>Jedovnice</t>
  </si>
  <si>
    <t>67906</t>
  </si>
  <si>
    <t>62073087</t>
  </si>
  <si>
    <t>CZ62073087</t>
  </si>
  <si>
    <t>Ing.arch. Vácha Jiří</t>
  </si>
  <si>
    <t>Pod kaplí 269/40</t>
  </si>
  <si>
    <t>Brno - Soběšice</t>
  </si>
  <si>
    <t>64400</t>
  </si>
  <si>
    <t>18139795</t>
  </si>
  <si>
    <t>CZ6003270669</t>
  </si>
  <si>
    <t>Stavba</t>
  </si>
  <si>
    <t>Stavební objekt</t>
  </si>
  <si>
    <t>01223</t>
  </si>
  <si>
    <t>11335/01</t>
  </si>
  <si>
    <t>ASŘ</t>
  </si>
  <si>
    <t>11335/02</t>
  </si>
  <si>
    <t>Vytápění</t>
  </si>
  <si>
    <t>11335/03</t>
  </si>
  <si>
    <t>FVE elektroinstalace</t>
  </si>
  <si>
    <t>11335/04</t>
  </si>
  <si>
    <t>VZT</t>
  </si>
  <si>
    <t>Celkem za stavbu</t>
  </si>
  <si>
    <t>CZK</t>
  </si>
  <si>
    <t>#POPS</t>
  </si>
  <si>
    <t>Popis stavby: 11335/01223 - Snížení energetické náročnosti budovy "A" SPŠ Jedovnice</t>
  </si>
  <si>
    <t>#POPO</t>
  </si>
  <si>
    <t>Popis objektu: 01223 - Snížení energetické náročnosti budovy "A" SPŠ Jedovnice</t>
  </si>
  <si>
    <t>#POPR</t>
  </si>
  <si>
    <t>Popis rozpočtu: 11335/01 - ASŘ</t>
  </si>
  <si>
    <t>Popis rozpočtu: 11335/02 - Vytápění</t>
  </si>
  <si>
    <t>Popis rozpočtu: 11335/03 - FVE elektroinstalace</t>
  </si>
  <si>
    <t>Popis rozpočtu: 11335/04 - VZT</t>
  </si>
  <si>
    <t>Rekapitulace dílů</t>
  </si>
  <si>
    <t>Typ dílu</t>
  </si>
  <si>
    <t>_2</t>
  </si>
  <si>
    <t>Úrava stávajícího svislého potrubí z varny v 1.PP, vedeného po fasádě</t>
  </si>
  <si>
    <t>0</t>
  </si>
  <si>
    <t>Zařízení č.1 - větrání učeben ve 4. a 5.np</t>
  </si>
  <si>
    <t>1</t>
  </si>
  <si>
    <t>Zemní práce</t>
  </si>
  <si>
    <t>2</t>
  </si>
  <si>
    <t>Základy a zvláštní zakládání</t>
  </si>
  <si>
    <t>3</t>
  </si>
  <si>
    <t>Svislé a kompletní konstrukce</t>
  </si>
  <si>
    <t>6</t>
  </si>
  <si>
    <t>Úpravy povrchu, podlahy</t>
  </si>
  <si>
    <t>9</t>
  </si>
  <si>
    <t>Ostatní konstrukce, bourání</t>
  </si>
  <si>
    <t>904</t>
  </si>
  <si>
    <t>HZS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</si>
  <si>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</si>
  <si>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</si>
  <si>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</si>
  <si>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</si>
  <si>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</si>
  <si>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</si>
  <si>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</si>
  <si>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</si>
  <si>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</si>
  <si>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</si>
  <si>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733</t>
  </si>
  <si>
    <t>Ústřední vytápění - rozvodné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</si>
  <si>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</si>
  <si>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</si>
  <si>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</si>
  <si>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</si>
  <si>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</si>
  <si>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</si>
  <si>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</si>
  <si>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</si>
  <si>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</si>
  <si>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truhlářské, okna a dveře</t>
  </si>
  <si>
    <t>767</t>
  </si>
  <si>
    <t>Konstrukce zámečnické</t>
  </si>
  <si>
    <t>769</t>
  </si>
  <si>
    <t>Otvorové prvky z plastu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</si>
  <si>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</si>
  <si>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</si>
  <si>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</si>
  <si>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</si>
  <si>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</si>
  <si>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</si>
  <si>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</si>
  <si>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</si>
  <si>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M22</t>
  </si>
  <si>
    <t>Montáž sdělovací a zabezp.tech</t>
  </si>
  <si>
    <t>M46</t>
  </si>
  <si>
    <t>Zemní práce při montážích</t>
  </si>
  <si>
    <t>M65</t>
  </si>
  <si>
    <t>Elektroinstalace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</si>
  <si>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</si>
  <si>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</si>
  <si>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</si>
  <si>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</si>
  <si>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</si>
  <si>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</si>
  <si>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</si>
  <si>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</si>
  <si>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</si>
  <si>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</si>
  <si>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</si>
  <si>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</si>
  <si>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</si>
  <si>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</si>
  <si>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</si>
  <si>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</si>
  <si>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</si>
  <si>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</si>
  <si>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</si>
  <si>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</si>
  <si>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</si>
  <si>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</si>
  <si>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</si>
  <si>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</si>
  <si>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</si>
  <si>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</si>
  <si>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</si>
  <si>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</si>
  <si>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</si>
  <si>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</si>
  <si>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</si>
  <si>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</si>
  <si>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</si>
  <si>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</si>
  <si>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</si>
  <si>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3</t>
  </si>
  <si>
    <t>m3</t>
  </si>
  <si>
    <t>800-1</t>
  </si>
  <si>
    <t>RTS 24/ II</t>
  </si>
  <si>
    <t>Práce</t>
  </si>
  <si>
    <t>Běžná</t>
  </si>
  <si>
    <t>POL1_1</t>
  </si>
  <si>
    <t>s přehozením na vzdálenost do 5 m nebo s naložením na ruční dopravní prostředek</t>
  </si>
  <si>
    <t>SPI</t>
  </si>
  <si>
    <t>(1,3+48,06*2+2,6+1,5+3,06+3,85+5,48*2-3,78)*0,5*0,6</t>
  </si>
  <si>
    <t>VV</t>
  </si>
  <si>
    <t>1*0,6*1</t>
  </si>
  <si>
    <t>SPU</t>
  </si>
  <si>
    <t>174101101R00</t>
  </si>
  <si>
    <t>Zásyp sypaninou se zhutněním jam, šachet, rýh nebo kolem objektů v těchto vykopávkách</t>
  </si>
  <si>
    <t>z jakékoliv horniny s uložením výkopku po vrstvách,</t>
  </si>
  <si>
    <t>273321411R00</t>
  </si>
  <si>
    <t>Beton základových desek železový třídy C 25/30</t>
  </si>
  <si>
    <t>801-1</t>
  </si>
  <si>
    <t>POL1_</t>
  </si>
  <si>
    <t>bez dodávky a uložení výztuže</t>
  </si>
  <si>
    <t>6,28*1,1*0,2</t>
  </si>
  <si>
    <t>273362021R00</t>
  </si>
  <si>
    <t>Uložení výztuže základových desek ze svařovaných sítí ze svařovaných sítí</t>
  </si>
  <si>
    <t>t</t>
  </si>
  <si>
    <t>včetně distančních prvků</t>
  </si>
  <si>
    <t>6,28*1,1*7,9*2/1000*1,2</t>
  </si>
  <si>
    <t>274313621R00</t>
  </si>
  <si>
    <t>Beton základových pasů prostý třídy C 20/25</t>
  </si>
  <si>
    <t>Včetně dodávky a uložení betonu a kamene.</t>
  </si>
  <si>
    <t>POP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</si>
  <si>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</si>
  <si>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</si>
  <si>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</si>
  <si>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</si>
  <si>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>6,28*1,1*0,05</t>
  </si>
  <si>
    <t>631571004R00</t>
  </si>
  <si>
    <t>Násyp  z kameniva  ze štěrkopísku 0-32 tř. I, Kamenivo nestanovené těžené; frakce 0,0 až 32,0 mm</t>
  </si>
  <si>
    <t>pod mazaniny a dlažby, popř. na plochých střechách, vodorovný nebo ve spádu, s udusáním a urovnáním povrchu,</t>
  </si>
  <si>
    <t>6,28*1,1*0,3</t>
  </si>
  <si>
    <t>311271175R00</t>
  </si>
  <si>
    <t>Zdivo nosné z tvárnic porobetonových hladkých tloušťky 200 mm, charakteristická pevnost v tlaku fk = 2,60 MPa, součinitel prostupu tepla U=0,612 W/m2.K</t>
  </si>
  <si>
    <t>m2</t>
  </si>
  <si>
    <t>(3,96+3,85*2)*0,25</t>
  </si>
  <si>
    <t>(5,48*2+7,56)*0,5</t>
  </si>
  <si>
    <t>316381116R00</t>
  </si>
  <si>
    <t>Komínové krycí desky z betonu s přesahem do 70 mm sešikmeným v podhledu proti zatékání tloušťky přes 80 do 100 mm, Výztuž ocelová betonářská - tyč; úprava: stříhaná, ohýbaná; povrch: hladký; d = 8,0 mm</t>
  </si>
  <si>
    <t>C 12/15 až C 16/20 s případnou konstrukční obvodovou výztuží včetně bednění, s potěrem nebo s povrchem vyhlazeným ve spádu k okrajům,</t>
  </si>
  <si>
    <t>1,3*0,7</t>
  </si>
  <si>
    <t>342248144R00</t>
  </si>
  <si>
    <t>Příčky z tvárnic pálených Příčky z tvárnic keramických pálených tloušťky 140 mm, z děrovaných příčkovek, P 10, zděných na tenkovrstvou maltu, Prvek zdicí pálený funkce: příčkovka, blok zdicí; broušený; dl = 497 mm; š = 140 mm; v = 249 mm; styčná plocha: P+D; lambda = 0,260 W/(m.K); fb = 1...</t>
  </si>
  <si>
    <t>jednoduché nebo příčky zděné do svislé dřevěné, cihelné, betonové nebo ocelové konstrukce na jakoukoliv maltu vápenocementovou (MVC) nebo cementovou (MC),</t>
  </si>
  <si>
    <t>2,8*2,4*2-2,3*0,9+0,9*3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</si>
  <si>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</si>
  <si>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</si>
  <si>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</si>
  <si>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3,06*3,14</t>
  </si>
  <si>
    <t>612421637R00</t>
  </si>
  <si>
    <t>Omítky vnitřní stěn vápenné nebo vápenocementové v podlaží i ve schodišti štukové</t>
  </si>
  <si>
    <t>(3,06+3,14)*2*3-3,14*3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</si>
  <si>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</si>
  <si>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</si>
  <si>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</si>
  <si>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0,94*0,26*15+1*2,25+0,85*0,57+1,8*2,25</t>
  </si>
  <si>
    <t>0,94*0,26+1,2*0,4+1*2</t>
  </si>
  <si>
    <t>2,08*1,5*9+1,6*1,2+2,08*2,25*2</t>
  </si>
  <si>
    <t>1,2*1,5*24+2,08*1,5*11+2,4*1,8+3,78*2,9</t>
  </si>
  <si>
    <t>1,2*1,5*28+2,08*1,5*11+2,4*2,4</t>
  </si>
  <si>
    <t>1,2*1,5*28+2,08*1,5*11+2,4*2,4+2,4*1,8</t>
  </si>
  <si>
    <t>1,5*1,6*8+1,2*1,6*19+2,4*1,6*11+2,4*2,4+2,4*1,8</t>
  </si>
  <si>
    <t>1,5*1,6*8+1,2*1,6*17+2,4*1,6*11+2,4*2,4+2,4*1,8</t>
  </si>
  <si>
    <t>622323041R00</t>
  </si>
  <si>
    <t>Příprava podkladu penetrace</t>
  </si>
  <si>
    <t>41,958+204,888+227,9227+1535,72</t>
  </si>
  <si>
    <t>622311525RV1</t>
  </si>
  <si>
    <t>Zateplení soklu extrudovaným polystyrénem, tloušťky 160 mm, zakončené stěrkou s výztužnou tkaninou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</si>
  <si>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</si>
  <si>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Položka neobsahuje kontaktní nátěr a povrchovou úpravu omítkou.</t>
  </si>
  <si>
    <t>Součinitel tepelné vodivosti izolantu je 0,038 W/mK.</t>
  </si>
  <si>
    <t>(48,06+18,02+3,85)*2*0,3</t>
  </si>
  <si>
    <t>622311835RV1</t>
  </si>
  <si>
    <t xml:space="preserve">Zateplení fasády  , minerálními deskami s podélným vláknem, tloušťky 160 mm, zakončené stěrkou s výztužnou tkaninou,  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</si>
  <si>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</si>
  <si>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Součinitel tepelné vodivosti izolantu je 0,036 W/mK.</t>
  </si>
  <si>
    <t>48,06*0,76+6,9*2,3+18,02*0,76+8,5*2+48,06*3,06+18,02*0,76+9*2+3,78*2,25+3,96*2*2,25</t>
  </si>
  <si>
    <t>-(0,94*0,26*16+1*2,25+0,85*0,57+1,8*2,25+1,2*0,4+1*1,7+2,08*1,5*9+1,6*1,2+2,08*2,25*2+3,13*1,9+2,3*0,9)</t>
  </si>
  <si>
    <t>622311563R00</t>
  </si>
  <si>
    <t>Zateplení parapetu extrudovaným polystyrénem, tloušťky 30 mm</t>
  </si>
  <si>
    <t>POL1_0</t>
  </si>
  <si>
    <t>nanesení lepicího tmelu na izolační desky, nalepení desek, natažení stěrky, vtlačení výztužné tkaniny a přehlazení stěrky. Včetně parapetních lišt.</t>
  </si>
  <si>
    <t>(1,2*80+2,08*33+2,4*8+1,5*16+1,2*36+2,4*22)*0,18</t>
  </si>
  <si>
    <t>622311850R00</t>
  </si>
  <si>
    <t>Povrchová úprava ostění zateplovacího systému z minerální vlny, kontaktní nátěr a omítka silikonová</t>
  </si>
  <si>
    <t>okenní a rohové lišty, výztužná stěrka. Povrchová úprava dle popisu položky.</t>
  </si>
  <si>
    <t>(1,2*80+1,5*2*80+2,08*33+1,5*2*33+2,4*4+1,8*2*4+2,4*4+2,4*2*4+1,5*16+1,6*2*16+1,2*36+1,6*2*36+2,4*22+1,6*2*22)*0,18</t>
  </si>
  <si>
    <t>622421143R00</t>
  </si>
  <si>
    <t>Omítky vnější stěn vápenocementové štukové,  , složitost 1÷ 2</t>
  </si>
  <si>
    <t>(0,9+0,32)*3</t>
  </si>
  <si>
    <t>622473187RT2</t>
  </si>
  <si>
    <t>Příplatek za okenní začišťovací lištu včetně dodávky, Lišta omítková</t>
  </si>
  <si>
    <t>m</t>
  </si>
  <si>
    <t>164,3832/0,18</t>
  </si>
  <si>
    <t>622904112R00</t>
  </si>
  <si>
    <t>Očištění fasád tlakovou vodou, složitost fasády 1 - 2</t>
  </si>
  <si>
    <t>střecha : 47,48*12,14*0,03</t>
  </si>
  <si>
    <t>7,56*5,48*0,03</t>
  </si>
  <si>
    <t>3,93*3,96*0,03</t>
  </si>
  <si>
    <t>(47,48+12,14)*2*0,2*0,22</t>
  </si>
  <si>
    <t>atika vstupního objektu : (3,96+3,85*2)*0,2*0,07</t>
  </si>
  <si>
    <t>atika střechy schodiště : (5,48*2+7,56)*0,2*0,05</t>
  </si>
  <si>
    <t>631351101R00</t>
  </si>
  <si>
    <t>Bednění stěn, rýh a otvorů v podlahách zřízení</t>
  </si>
  <si>
    <t>(47,48+12,54)*2*0,3</t>
  </si>
  <si>
    <t>(3,96+3,85*2)*0,1*2</t>
  </si>
  <si>
    <t>631351102R00</t>
  </si>
  <si>
    <t>Bednění stěn, rýh a otvorů v podlahách odstranění</t>
  </si>
  <si>
    <t>60001</t>
  </si>
  <si>
    <t>Zapravení vnitřního ostění</t>
  </si>
  <si>
    <t>Vlastní</t>
  </si>
  <si>
    <t>Indiv</t>
  </si>
  <si>
    <t>(1,2*80+1,5*2*80+2,08*33+1,5*2*33+2,4*4+1,8*2*4+2,4*4+2,4*2*4+1,5*16+1,6*2*16+1,2*36+1,6*2*36+2,4*22+1,6*2*22)</t>
  </si>
  <si>
    <t>(0,94*16+0,26*16+1+2,25+0,85+0,57+1,8+2,25+1,2+0,4+1+2+2,08*9+1,5*9+1,6+1,2+2,08*2+2,25*2+2,9+0,9)*2</t>
  </si>
  <si>
    <t>3,13+2,2*2</t>
  </si>
  <si>
    <t>60002</t>
  </si>
  <si>
    <t>Detail nadpraží v místě venkovních žaluzií - PIR tl.40mm+okapnička</t>
  </si>
  <si>
    <t>2,08*39+1,68+1,2*23+1,5*16+2,4*22</t>
  </si>
  <si>
    <t>60003</t>
  </si>
  <si>
    <t>Obklad cementovláknitými deskami tl.8mm lepený na AL rošt, D+M</t>
  </si>
  <si>
    <t>(3,85*2+3,78)*0,6</t>
  </si>
  <si>
    <t>3,78*1,15</t>
  </si>
  <si>
    <t>622311835RX6</t>
  </si>
  <si>
    <t>Zateplovací systém, fasáda, minerální desky PV, tl. 160 mm, s omítkou silikátovou probarvenou pastózní textura zrno 2mm</t>
  </si>
  <si>
    <t>1,2*6,46*19-1,2*1,6*36</t>
  </si>
  <si>
    <t>1,5*1,65*4*2</t>
  </si>
  <si>
    <t>2,4*1,65*11*2</t>
  </si>
  <si>
    <t>622311836RX6</t>
  </si>
  <si>
    <t>Zateplovací systém, fasáda, minerální desky PV, tl. 180 mm, s omítkou silikátovou probarvenou pastózní textura zrno 2mm</t>
  </si>
  <si>
    <t>(48,06+18,02)*2*17</t>
  </si>
  <si>
    <t>zs mv tl.160mm : -204,888</t>
  </si>
  <si>
    <t>obklad nad +-0,00 : -6,9*2,3</t>
  </si>
  <si>
    <t>okna,dveře : -(1,2*1,5*80+2,08*1,5*33+2,4*1,8*4+3,78*2,9+2,4*2,4*4+1,5*1,6*16+1,2*1,6*36+2,4*1,6*22)</t>
  </si>
  <si>
    <t>113108310R00</t>
  </si>
  <si>
    <t>Odstranění podkladů nebo krytů živičných, v ploše jednotlivě do 50 m2, tloušťka vrstvy 100 mm</t>
  </si>
  <si>
    <t>822-1</t>
  </si>
  <si>
    <t>(1,3+48,06+2,6+48,06+1,5+3,06+3,85+5,48*2-3,78)*0,5</t>
  </si>
  <si>
    <t>564851111R00</t>
  </si>
  <si>
    <t>Podklad ze štěrkodrti s rozprostřením a zhutněním frakce 0-63 mm, tloušťka po zhutnění 150 mm</t>
  </si>
  <si>
    <t>596811111RT4</t>
  </si>
  <si>
    <t>Kladení dlažby včetně dodávky dlaždic betonových, rozměru 500 x 500 mm, tloušťky 50 mm, do lože z kameniva těženého</t>
  </si>
  <si>
    <t>komunikací pro pěší, z dlaždic betonových a teracových, do velikosti dlaždic 0,25 m2, s provedením lože do tl. 30 mm, s vyplněním spár a se smetením přebytečného materiálu na vzdálenost do 3 m</t>
  </si>
  <si>
    <t>919735113R00</t>
  </si>
  <si>
    <t>Řezání stávajících krytů nebo podkladů živičných, hloubky přes 100 do 150 mm</t>
  </si>
  <si>
    <t>včetně spotřeby vody</t>
  </si>
  <si>
    <t>(1,3+48,06*2+2,6+1,5+3,06+3,85+5,48*2-3,78)</t>
  </si>
  <si>
    <t>941941052R00</t>
  </si>
  <si>
    <t>Montáž lešení lehkého pracovního řadového s podlahami šířky od 1,20 do 1,50 m, výšky přes 10 do 24 m</t>
  </si>
  <si>
    <t>800-3</t>
  </si>
  <si>
    <t>včetně kotvení</t>
  </si>
  <si>
    <t>941941392R00</t>
  </si>
  <si>
    <t>Montáž lešení lehkého pracovního řadového s podlahami příplatek za každý další i započatý měsíc použití lešení  šířky od 1,20 do 1,50 m a výšky přes 10 do 24 m</t>
  </si>
  <si>
    <t>2500*3</t>
  </si>
  <si>
    <t>941941852R00</t>
  </si>
  <si>
    <t>Demontáž lešení lehkého řadového s podlahami šířky přes 1,2 do 1,5 m, výšky přes 10 do 24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</si>
  <si>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</si>
  <si>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</si>
  <si>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</si>
  <si>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</si>
  <si>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</si>
  <si>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</si>
  <si>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944945013R00</t>
  </si>
  <si>
    <t>Montáž záchytné stříšky šířky přes 2 m</t>
  </si>
  <si>
    <t>2,5+4</t>
  </si>
  <si>
    <t>944945193R00</t>
  </si>
  <si>
    <t>Montáž záchytné stříšky příplatek k ceně za každý další i započatý měsíc použití záchytné stříšky  šířky přes 2 m</t>
  </si>
  <si>
    <t>6,5*3</t>
  </si>
  <si>
    <t>944945813R00</t>
  </si>
  <si>
    <t>Demontáž záchytné stříšky šířky přes 2 m</t>
  </si>
  <si>
    <t>zřizované současně s lehkým nebo těžkým lešením,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</si>
  <si>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</si>
  <si>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</si>
  <si>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</si>
  <si>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</si>
  <si>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(1,3+48,06+2,6+48,06+1,5+3,06+3,85+5,48*2-3,78)*0,6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</si>
  <si>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</si>
  <si>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</si>
  <si>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</si>
  <si>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(47,7+12,18)*2*0,165*0,2</t>
  </si>
  <si>
    <t>962032631R00</t>
  </si>
  <si>
    <t>Bourání zdiva nadzákladového komínového z jakýchkoliv cihel pálených, šamotových nebo vápenopískových nad střechou, na maltu vápenou nebo vápenocementovou</t>
  </si>
  <si>
    <t>0,45*0,45*0,34</t>
  </si>
  <si>
    <t>0,675*1,25*0,12</t>
  </si>
  <si>
    <t>962081131R00</t>
  </si>
  <si>
    <t>Bourání zdiva příček ze skleněných tvárnic, tloušťky do 100 mm</t>
  </si>
  <si>
    <t>nebo vybourání otvorů jakýchkoliv rozměrů, včetně pomocného lešení o výšce podlahy do 1900 mm a pro zatížení do 1,5 kPa  (150 kg/m2),</t>
  </si>
  <si>
    <t>2,08*1,5+2,8*2,4*2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</si>
  <si>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</si>
  <si>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</si>
  <si>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</si>
  <si>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1pp : 1,38*0,7*0,12</t>
  </si>
  <si>
    <t>1np : 2,5*1*0,25</t>
  </si>
  <si>
    <t>965042141R00</t>
  </si>
  <si>
    <t>Bourání podkladů pod dlažby nebo litých celistvých dlažeb a mazanin  betonových nebo z litého asfaltu, tloušťky do 100 mm, plochy přes 4 m2</t>
  </si>
  <si>
    <t>6,48*1,2*0,07</t>
  </si>
  <si>
    <t>965081713R00</t>
  </si>
  <si>
    <t>Bourání podlah z keramických dlaždic, tloušťky do 10 mm, plochy přes 1 m2</t>
  </si>
  <si>
    <t>bez podkladního lože, s jakoukoliv výplní spár</t>
  </si>
  <si>
    <t>3,14*1,24+3,14*0,9+3,14*0,92+3,14*0,17*4</t>
  </si>
  <si>
    <t>3,4*1,5</t>
  </si>
  <si>
    <t>965082941R00</t>
  </si>
  <si>
    <t>Odstranění násypu pod podlahami a ochranného na střechách tloušťky přes 200 mm, jakékoliv plochy</t>
  </si>
  <si>
    <t>(580,986+39,456+15,5628)*0,16</t>
  </si>
  <si>
    <t>966015121R00</t>
  </si>
  <si>
    <t>Vybourání části říms z Hurdis a desek železobetonových z desek železobetonových prefabrikovaných  , tloušťky do 150 mm, jakéhokoliv vyložení</t>
  </si>
  <si>
    <t>2,25+12,36+48,06+12,54+38,25</t>
  </si>
  <si>
    <t>966031313R00</t>
  </si>
  <si>
    <t>Vybourání částí říms z cihel vyložených do 25 cm tloušťky do 300 mm</t>
  </si>
  <si>
    <t>(2,25+12,36+48,06+12,54+38,25)*2</t>
  </si>
  <si>
    <t>966032921R00</t>
  </si>
  <si>
    <t>Odsekání říms podokenních nebo nadokenních předsazených přes líc zdiva přes 80 mm</t>
  </si>
  <si>
    <t>předsazených před líc zdiva,</t>
  </si>
  <si>
    <t>(0,94*19+0,26*19+2,08*10+1,2*10+2,08*2+2,25*2)*2</t>
  </si>
  <si>
    <t>(1,2*24+1,5*24+2,08*10+1,5*10)*2+6,9+3,4*2</t>
  </si>
  <si>
    <t>(1,2*28+1,5*28+2,08*11+1,5*11)*2</t>
  </si>
  <si>
    <t>(1,2*26+1,5*26+2,08*11+1,5*11)*2</t>
  </si>
  <si>
    <t>967032974R00</t>
  </si>
  <si>
    <t>Odsekání plošných fasádních prvků předsazených před líc zdiva do 80 mm</t>
  </si>
  <si>
    <t>9,2*0,7*12</t>
  </si>
  <si>
    <t>971033441R00</t>
  </si>
  <si>
    <t>Vybourání otvorů ve zdivu cihelném z jakýchkoliv cihel pálených  na jakoukoliv maltu vápenou nebo vápenocementovou, plochy do 0,25 m2, tloušťky do 300 mm</t>
  </si>
  <si>
    <t>kus</t>
  </si>
  <si>
    <t>základovém nebo nadzákladovém,</t>
  </si>
  <si>
    <t>Včetně pomocného lešení o výšce podlahy do 1900 mm a pro zatížení do 1,5 kPa  (150 kg/m2).</t>
  </si>
  <si>
    <t>971033531R00</t>
  </si>
  <si>
    <t>Vybourání otvorů ve zdivu cihelném z jakýchkoliv cihel pálených  na jakoukoliv maltu vápenou nebo vápenocementovou, plochy do 1 m2, tloušťky do 150 mm</t>
  </si>
  <si>
    <t>0,85*0,57</t>
  </si>
  <si>
    <t>971033541R00</t>
  </si>
  <si>
    <t>Vybourání otvorů ve zdivu cihelném z jakýchkoliv cihel pálených  na jakoukoliv maltu vápenou nebo vápenocementovou, plochy do 1 m2, tloušťky do 300 mm</t>
  </si>
  <si>
    <t>972054141R00</t>
  </si>
  <si>
    <t>Vybourání otvorů ve stropech nebo klenbách železobetonových plochy do 0,0225 m2, tloušťky do 150 mm</t>
  </si>
  <si>
    <t>bez odstranění podlahy a násypu,</t>
  </si>
  <si>
    <t>972054241R00</t>
  </si>
  <si>
    <t>Vybourání otvorů ve stropech nebo klenbách železobetonových plochy do 0,09 m2, tloušťky do 150 mm</t>
  </si>
  <si>
    <t>150x150x200 : 1</t>
  </si>
  <si>
    <t>974031155R00</t>
  </si>
  <si>
    <t>Vysekání rýh v jakémkoliv zdivu cihelném v ploše  do hloubky 100 mm, šířky do 200 mm</t>
  </si>
  <si>
    <t>20*4</t>
  </si>
  <si>
    <t>976071111R00</t>
  </si>
  <si>
    <t>Vybourání kovových doplňkových konstrukcí madel a zábradlí  v jakémkoliv zdivu</t>
  </si>
  <si>
    <t>2,4+2,4+2,4</t>
  </si>
  <si>
    <t>978015291R00</t>
  </si>
  <si>
    <t>Otlučení omítek vápenných nebo vápenocementových vnějších s vyškrabáním spár, s očištěním zdiva  1. až 4. stupni složitosti, v rozsahu do 100 %</t>
  </si>
  <si>
    <t>(2,08*39+1,68*1+1,2*23+1,5*16+2,08*22)*0,3</t>
  </si>
  <si>
    <t>978059631R00</t>
  </si>
  <si>
    <t>Odsekání a odebrání obkladů stěn z obkladaček vnějších z jakýchkoliv materiálů, plochy přes 2 m2</t>
  </si>
  <si>
    <t>včetně otlučení podkladní omítky až na zdivo,</t>
  </si>
  <si>
    <t>5,48*1,03+7,56*1,03+3,85*0,9</t>
  </si>
  <si>
    <t>(5,3-3,13)*0,9</t>
  </si>
  <si>
    <t>3,85*0,9+1,27*1,7</t>
  </si>
  <si>
    <t>711130201R00</t>
  </si>
  <si>
    <t>Odstranění izolace proti vodě - pásy na sucho svislé, 1 vrstva</t>
  </si>
  <si>
    <t>800-711</t>
  </si>
  <si>
    <t>712300832R00</t>
  </si>
  <si>
    <t xml:space="preserve">Odstranění povlakové krytiny a mechu na střechách plochých do 10° povlakové krytiny  dvouvrstvé,  </t>
  </si>
  <si>
    <t>47,7*12,18</t>
  </si>
  <si>
    <t>7,2*5,48</t>
  </si>
  <si>
    <t>3,93*3,96</t>
  </si>
  <si>
    <t>762341821R00</t>
  </si>
  <si>
    <t>Demontáž bednění a laťování bednění střech rovných, obloukových, o sklonu do 60 stupňů včetně všech nadstřešních konstrukcí z fošen hrubých</t>
  </si>
  <si>
    <t>800-762</t>
  </si>
  <si>
    <t>580,986+39,456+15,5628</t>
  </si>
  <si>
    <t>636,0048</t>
  </si>
  <si>
    <t>764311822R00</t>
  </si>
  <si>
    <t xml:space="preserve">Demontáž krytiny hladké střešní z tabulí 2 x 1 m, plochy přes 25 m, sklonu do 30° </t>
  </si>
  <si>
    <t>800-764</t>
  </si>
  <si>
    <t>POL1_7</t>
  </si>
  <si>
    <t>stříšky : 2,5*1</t>
  </si>
  <si>
    <t>1,38*0,7</t>
  </si>
  <si>
    <t>764352810R00</t>
  </si>
  <si>
    <t>Demontáž žlabů podokapních půlkruhových rovných, rš 330 mm, sklonu do 30°</t>
  </si>
  <si>
    <t>3,93+47,7*2+12,18*2</t>
  </si>
  <si>
    <t>764410850R00</t>
  </si>
  <si>
    <t>Demontáž oplechování parapetů rš od 100 do 330 mm</t>
  </si>
  <si>
    <t>1pp : 0,94*18+2,08*10</t>
  </si>
  <si>
    <t>1np : 1,2*24+2,4+2,08*10+0,85</t>
  </si>
  <si>
    <t>2np : 2,4*2+1,2*28+2,08*11</t>
  </si>
  <si>
    <t>3np : 2,4*2+1,2*28+2,08*11</t>
  </si>
  <si>
    <t>4np : 2,4*2+1,5*8+2,4*11+1,2*19</t>
  </si>
  <si>
    <t>5np : 2,4*2+1,5*8+2,4*11+1,2*17</t>
  </si>
  <si>
    <t>764430810R00</t>
  </si>
  <si>
    <t>Demontáž oplechování zdí a nadezdívek rš do 250 mm</t>
  </si>
  <si>
    <t>764430840R00</t>
  </si>
  <si>
    <t>Demontáž oplechování zdí a nadezdívek rš od 330 do 500 mm</t>
  </si>
  <si>
    <t>3,96+3,93+7,2+5,48*2</t>
  </si>
  <si>
    <t>764454803R00</t>
  </si>
  <si>
    <t>Demontáž odpadních trub nebo součástí trub kruhových , o průměru 150 mm</t>
  </si>
  <si>
    <t>20*4+3</t>
  </si>
  <si>
    <t>735151812RXY</t>
  </si>
  <si>
    <t>Demontáž otopných těles</t>
  </si>
  <si>
    <t>1+1+1+2+2+1</t>
  </si>
  <si>
    <t>90001</t>
  </si>
  <si>
    <t>Vybourání vnějších výplní otvorů, vč.likvidace</t>
  </si>
  <si>
    <t>1pp : 0,94*0,26*18+1*2+2,08*1,5*10</t>
  </si>
  <si>
    <t>1np : 1,2*1,5*24+2,4*1,8+2,08*1,5*10+1*2,25+0,85*0,57+1,8*2,25+3,13*2,2</t>
  </si>
  <si>
    <t>2np : 2,4*1,8+1,2*1,5*28+2,08*1,5*11+2,4*2,4</t>
  </si>
  <si>
    <t>3np : 2,4*1,8+1,2*1,5*18+2,08*1,5*11+2,4*2,4</t>
  </si>
  <si>
    <t>4np : 2,4*1,8+1,5*1,6*8+2,4*1,6*11+1,2*1,6*19+2,4*2,4</t>
  </si>
  <si>
    <t>5np : 2,4*1,8+1,5*1,6*8+2,4*1,6*11+1,2*1,6*17+2,4*2,4</t>
  </si>
  <si>
    <t>90002</t>
  </si>
  <si>
    <t>Vybourání vrat 2080x2250mm, vč.likvidace</t>
  </si>
  <si>
    <t>ks</t>
  </si>
  <si>
    <t>90003</t>
  </si>
  <si>
    <t>Demontáž větrací mřížky VZT, vč.likvidace</t>
  </si>
  <si>
    <t>90004</t>
  </si>
  <si>
    <t>Demontáž zásuvek na fasádě, vč.likvidace</t>
  </si>
  <si>
    <t>90005</t>
  </si>
  <si>
    <t>Demontáž vodovodního kohoutku, vč.likvidace</t>
  </si>
  <si>
    <t>90006</t>
  </si>
  <si>
    <t>Vybourání konstrukce angl.dvorku s výtahem, vč.likvidace</t>
  </si>
  <si>
    <t>90007</t>
  </si>
  <si>
    <t>Doplnění asfaltové vrstvy ve zpevněné ploše cca 2400x700</t>
  </si>
  <si>
    <t>90008</t>
  </si>
  <si>
    <t>Demontáž skříně HUP, vč.likvidace</t>
  </si>
  <si>
    <t>90009</t>
  </si>
  <si>
    <t>Demontáž vertikálně vedené VZT, nátěr, zpětná montáž</t>
  </si>
  <si>
    <t>90010</t>
  </si>
  <si>
    <t>Demontáž výlezu na střechu, vč.likvidace</t>
  </si>
  <si>
    <t>90011</t>
  </si>
  <si>
    <t>Demontáž výplně otvoru s ventilátorem vč.likvidace</t>
  </si>
  <si>
    <t>90012</t>
  </si>
  <si>
    <t>Demontáž prvků na fasádě (držák vlajky, antény, teploměr atd.), zpětná montáž</t>
  </si>
  <si>
    <t>90013</t>
  </si>
  <si>
    <t>Demontáž průduchů pr.100mm</t>
  </si>
  <si>
    <t>90014</t>
  </si>
  <si>
    <t>Zkrácení stáv.střešní krytiny (polykarbonátu) - přístřešek popelnic</t>
  </si>
  <si>
    <t>90021</t>
  </si>
  <si>
    <t>Dešťový svod PVC pr.125mm+izolace tl.20mm, D+M</t>
  </si>
  <si>
    <t>90022</t>
  </si>
  <si>
    <t>Lapač střešních splavenin+čistící kus, D+M</t>
  </si>
  <si>
    <t>90023</t>
  </si>
  <si>
    <t>Vpusť žlabu vč.řešení detailu, D+M</t>
  </si>
  <si>
    <t>90024</t>
  </si>
  <si>
    <t>Odsunutí pozice větrací hlavice</t>
  </si>
  <si>
    <t>90025</t>
  </si>
  <si>
    <t>Prostup střešním pláštěm pro jednotku chlazení</t>
  </si>
  <si>
    <t>90026</t>
  </si>
  <si>
    <t>Demontáž a zpětná montáž jednotky chlazení</t>
  </si>
  <si>
    <t>90027</t>
  </si>
  <si>
    <t>Zakrytí komínového tělesa 450x450x- klíny, OSB deska tl.24mm, D+M</t>
  </si>
  <si>
    <t>90028</t>
  </si>
  <si>
    <t>Stávající odvětrání - řešení detailu 2</t>
  </si>
  <si>
    <t>90029</t>
  </si>
  <si>
    <t>Prostup kabeláže stř.pláštěm - řešení detailu 13</t>
  </si>
  <si>
    <t>90030</t>
  </si>
  <si>
    <t>Voděodolná překližka žlabu - tl.22mm, š.1,5m, D+M</t>
  </si>
  <si>
    <t>122</t>
  </si>
  <si>
    <t>90051</t>
  </si>
  <si>
    <t>Záchytný systém, D+M</t>
  </si>
  <si>
    <t>soub</t>
  </si>
  <si>
    <t>999281211R00</t>
  </si>
  <si>
    <t>Přesun hmot pro opravy a údržbu objektů pro opravy a údržbu vnějších plášťů dosavadních objektů  výšky do 25 m</t>
  </si>
  <si>
    <t>801-4</t>
  </si>
  <si>
    <t>Přesun hmot</t>
  </si>
  <si>
    <t>POL7_</t>
  </si>
  <si>
    <t>oborů 801, 803, 811 a 812</t>
  </si>
  <si>
    <t>711132311R00</t>
  </si>
  <si>
    <t>Provedení izolace proti zemní vlhkosti pásy na sucho svislá,  , nopovou fólií včetně uchycovacích prvků</t>
  </si>
  <si>
    <t>711140016RA0</t>
  </si>
  <si>
    <t>Izolace proti vodě asfalt. pásy přitavením vodorovná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</si>
  <si>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AP-PSV</t>
  </si>
  <si>
    <t>Agregovaná položka</t>
  </si>
  <si>
    <t>POL2_</t>
  </si>
  <si>
    <t>1*0,6</t>
  </si>
  <si>
    <t>6,28*1,1</t>
  </si>
  <si>
    <t>711150016RA0</t>
  </si>
  <si>
    <t>Izolace proti vodě asfalt. pásy přitavením svislá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</si>
  <si>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(1,3+48,06+2,6+48,06+1,5+3,06+3,85+5,48*2-3,78)*1,2</t>
  </si>
  <si>
    <t>28323110R</t>
  </si>
  <si>
    <t>Fólie profilovaná funkce: drenážní; materiál: PE-HD; výška nopů = 8 mm; povrchová úprava: PES rohož</t>
  </si>
  <si>
    <t>SPCM</t>
  </si>
  <si>
    <t>Specifikace</t>
  </si>
  <si>
    <t>POL3_7</t>
  </si>
  <si>
    <t>69,366*1,1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</si>
  <si>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</si>
  <si>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</si>
  <si>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</si>
  <si>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712378006R00</t>
  </si>
  <si>
    <t>Klempířské doplňky k povlakovým krytinám z fólií rohová lišta vnější, RŠ 100 mm, z pozinkovaného plechu s povrchovou úpravou PVC</t>
  </si>
  <si>
    <t>včetně dodávek výrobků</t>
  </si>
  <si>
    <t>Úprava délky a připevnění rohové lišty natloukacími hmoždinkami včetně dodávky lišty.</t>
  </si>
  <si>
    <t>(47,48+11,05)*2</t>
  </si>
  <si>
    <t>712391171RZ1</t>
  </si>
  <si>
    <t>Povlakové krytiny střech do 10° ostatní textilie podkladní, 1 vrstva, včetně dodávky materiálu</t>
  </si>
  <si>
    <t>RTS 18/ I</t>
  </si>
  <si>
    <t>47,88*12,54</t>
  </si>
  <si>
    <t>7,56*5,48</t>
  </si>
  <si>
    <t>712373113RW3</t>
  </si>
  <si>
    <t>Provedení povlakové krytiny střech do 10°, fólií kotvenou do betonového podkladu, 8 kotev/m2, pro tloušťku tepelné izolace do 500 mm, včetně dodávky fólie tl. 1,8 mm, vč.detailů</t>
  </si>
  <si>
    <t>včetně ukotvení k podkladu hmoždinkami, svaření všech spojů a překrytí kotev fólií.</t>
  </si>
  <si>
    <t>712330010RA0</t>
  </si>
  <si>
    <t>Povlaková krytina střech sklonu do 10° do asfaltu 1 x lak asfaltový penetrační, 2 x nátěr asfaltový, 1 x pás izolační z oxidovaného asfaltu natavitelný, vložka skelná tkanina, tl. 4 mm, 1 x nátěr asfaltový pomocný za horka</t>
  </si>
  <si>
    <t>RTS 23/ I</t>
  </si>
  <si>
    <t>RTS 22/ II</t>
  </si>
  <si>
    <t>POL2_7</t>
  </si>
  <si>
    <t>nátěr penetrační, nátěr asfaltový za horka, nátěr asfaltový pomocný,  povlaková krytina střech plochých sklonu do 10° do horkého asfaltu.</t>
  </si>
  <si>
    <t>600,4152</t>
  </si>
  <si>
    <t>41,4288</t>
  </si>
  <si>
    <t>15,5628</t>
  </si>
  <si>
    <t>998712103R00</t>
  </si>
  <si>
    <t>Přesun hmot pro povlakové krytiny v objektech výšky přes 12 do 24 m</t>
  </si>
  <si>
    <t>50 m vodorovně</t>
  </si>
  <si>
    <t>713131131R00</t>
  </si>
  <si>
    <t>Montáž tepelné izolace stěn lepením</t>
  </si>
  <si>
    <t>800-713</t>
  </si>
  <si>
    <t>spodní stavba : (1,3+48,06+2,6+48,06+1,5+3,06+3,85+5,48*2-3,78)*0,6</t>
  </si>
  <si>
    <t>atika : (5,48*2+7,56)*0,585</t>
  </si>
  <si>
    <t>713141123R00</t>
  </si>
  <si>
    <t>Montáž tepelné izolace plochých střech lepené bodově na tmel, jednovrstvé</t>
  </si>
  <si>
    <t>47,48*12,14-(47,48+11,05)*2*0,56</t>
  </si>
  <si>
    <t>510,8536</t>
  </si>
  <si>
    <t>(47,48+11,05)*2*0,56</t>
  </si>
  <si>
    <t>713141714R00</t>
  </si>
  <si>
    <t>Pokládka střešních spádových klínů na pruhy lepidla, jedné vrstvy desek</t>
  </si>
  <si>
    <t>283754601R</t>
  </si>
  <si>
    <t>Výrobek izolační pro budovy z extrudovaného polystyrenu (XPS) tvar: deska; lambda = 0,034 W/(m.K); pevnost v tlaku CS 300 kPa</t>
  </si>
  <si>
    <t>69,366*0,16*1,15</t>
  </si>
  <si>
    <t>28375768.AR</t>
  </si>
  <si>
    <t>Výrobek izolační pro budovy z pěnového polystyrenu (EPS) tvar: deska; OH = 25 kg/m3; lambda = 0,035 W/(m.K); pevnost v tlaku = 150 kPa</t>
  </si>
  <si>
    <t>POL3_</t>
  </si>
  <si>
    <t>510,8536*0,27*1,1</t>
  </si>
  <si>
    <t>41,4288*0,27*1,1</t>
  </si>
  <si>
    <t>15,5628*0,12*1,1</t>
  </si>
  <si>
    <t>28375769.AR</t>
  </si>
  <si>
    <t>Výrobek izolační pro budovy z pěnového polystyrenu (EPS) tvar: deska; OH = 30 kg/m3; lambda = 0,034 W/(m.K); pevnost v tlaku = 200 kPa</t>
  </si>
  <si>
    <t>10,8342*0,05*1,1</t>
  </si>
  <si>
    <t>28375972R</t>
  </si>
  <si>
    <t>Výrobek izolační pro budovy z pěnového polystyrenu (EPS) tvar: spádová deska; OH = 25 kg/m3; lambda = 0,035 W/(m.K); pevnost v tlaku = 150 kPa</t>
  </si>
  <si>
    <t>510,8536*0,11*1,1</t>
  </si>
  <si>
    <t>41,4288*0,11*1,1</t>
  </si>
  <si>
    <t>65,5536*0,08*1,1</t>
  </si>
  <si>
    <t>15,5628*0,065*1,1</t>
  </si>
  <si>
    <t>283765954R</t>
  </si>
  <si>
    <t>Výrobek izolační pro budovy z polyurethanové pěny - PIR; tvar: deska; tl = 80 mm; lambda = 0,022 W/(m.K); pevnost v tlaku = 120 kPa; povrchová úprava: oboustranně papírová vložka s Al potahem</t>
  </si>
  <si>
    <t>65,5536*1,1</t>
  </si>
  <si>
    <t>998713103R00</t>
  </si>
  <si>
    <t>Přesun hmot pro izolace tepelné v objektech výšky do 24 m</t>
  </si>
  <si>
    <t>762495000R00</t>
  </si>
  <si>
    <t>Spojovací a ochranné prostředky hřebíky, vruty</t>
  </si>
  <si>
    <t>9*0,021</t>
  </si>
  <si>
    <t>762441112RX0</t>
  </si>
  <si>
    <t>Montáž obložení atiky z desek z překližky, 1 vrstva, šroubováním</t>
  </si>
  <si>
    <t>(5,48*2+7,56)*0,43</t>
  </si>
  <si>
    <t>606233006R</t>
  </si>
  <si>
    <t>překližka vodovzdorná; BR; jakost S/BB; tl = 21,0 mm; š = 3 000 mm; h = 1 500,0 mm; počet vrstev 15</t>
  </si>
  <si>
    <t>7,9636*1,1</t>
  </si>
  <si>
    <t>0,24004</t>
  </si>
  <si>
    <t>998762103R00</t>
  </si>
  <si>
    <t>Přesun hmot pro konstrukce tesařské v objektech výšky do 24 m</t>
  </si>
  <si>
    <t>764411120R00</t>
  </si>
  <si>
    <t>Dodávka a montáž parapetu z taženého hliníkového profilu šířky 195 mm</t>
  </si>
  <si>
    <t>2,08*39+1,68*1+1,2*57+0,85*1+1,2*23+2,08*3+2,4*4</t>
  </si>
  <si>
    <t>2,4*4+1,2*36+1,5*16+2,08*22</t>
  </si>
  <si>
    <t>2,04</t>
  </si>
  <si>
    <t>764421310R00</t>
  </si>
  <si>
    <t>Oplechování říms a ozdobných prvků z hliníkového plechu výroba a montáž   z Al plechu tloušťky 0,80 mm, rš 100 mm</t>
  </si>
  <si>
    <t>včetně rohů</t>
  </si>
  <si>
    <t>k3 : 114</t>
  </si>
  <si>
    <t>764430310R00</t>
  </si>
  <si>
    <t>Oplechování zdí a nadezdívek z hliníkového plechu výroba a montáž   rš 250 mm</t>
  </si>
  <si>
    <t>k5 : 10</t>
  </si>
  <si>
    <t>k6 : 5</t>
  </si>
  <si>
    <t>k9 : 2,04</t>
  </si>
  <si>
    <t>764430320R00</t>
  </si>
  <si>
    <t>Oplechování zdí a nadezdívek z hliníkového plechu výroba a montáž   rš 330 mm</t>
  </si>
  <si>
    <t>k1 : 122</t>
  </si>
  <si>
    <t>764430330R00</t>
  </si>
  <si>
    <t>Oplechování zdí a nadezdívek z hliníkového plechu výroba a montáž   rš 400 mm</t>
  </si>
  <si>
    <t>k4 : 11,8</t>
  </si>
  <si>
    <t>764430340R00</t>
  </si>
  <si>
    <t>Oplechování zdí a nadezdívek z hliníkového plechu výroba a montáž   rš 500 mm</t>
  </si>
  <si>
    <t>k/2 : 19</t>
  </si>
  <si>
    <t>764430350R00</t>
  </si>
  <si>
    <t>Oplechování zdí a nadezdívek z hliníkového plechu výroba a montáž   rš 600 mm</t>
  </si>
  <si>
    <t>k2 : 19</t>
  </si>
  <si>
    <t>764430360R00</t>
  </si>
  <si>
    <t>Oplechování zdí a nadezdívek z hliníkového plechu výroba a montáž   rš 750 mm</t>
  </si>
  <si>
    <t>k/7 : 0,5</t>
  </si>
  <si>
    <t>764430309R00</t>
  </si>
  <si>
    <t>Oplechování zdí včetně rohů z Al, rš 120 mm, lakovaný</t>
  </si>
  <si>
    <t>k/8 : 8</t>
  </si>
  <si>
    <t>998764103R00</t>
  </si>
  <si>
    <t>Přesun hmot pro konstrukce klempířské v objektech výšky do 24 m</t>
  </si>
  <si>
    <t>76601</t>
  </si>
  <si>
    <t>Opláštění přívodního a odvodního VZT potrubí, D+M - 1175x740, T/1, popis viz výpis výrobků</t>
  </si>
  <si>
    <t>76602</t>
  </si>
  <si>
    <t>Opláštění přívodního a odvodního VZT potrubí, D+M - 1425x690, T/2, popis viz výpis výrobků</t>
  </si>
  <si>
    <t>76603</t>
  </si>
  <si>
    <t>Opláštění přívodního a odvodního VZT potrubí, D+M - 500x665, T/3, popis viz výpis výrobků</t>
  </si>
  <si>
    <t>76604</t>
  </si>
  <si>
    <t>Opláštění přívodního a odvodního VZT potrubí, D+M - 1275x720, T/4, popis viz výpis výrobků</t>
  </si>
  <si>
    <t>76605</t>
  </si>
  <si>
    <t>Opláštění přívodního a odvodního VZT potrubí, D+M - 1225x720, T/5, popis viz výpis výrobků</t>
  </si>
  <si>
    <t>76606</t>
  </si>
  <si>
    <t>Opláštění přívodního a odvodního VZT potrubí, D+M - 865x600, T/6, popis viz výpis výrobků</t>
  </si>
  <si>
    <t>76701</t>
  </si>
  <si>
    <t>Žaluziová lamelová mřížka oken 940x250, D+M, Z/1, popis viz výpis výrobků</t>
  </si>
  <si>
    <t>76702</t>
  </si>
  <si>
    <t>Žaluziová lamelová mřížka oken 1200x300, D+M, Z/2, popis viz výpis výrobků</t>
  </si>
  <si>
    <t>76703</t>
  </si>
  <si>
    <t>Dvířka HUP 940x250, D+M, Z/3, popis viz výpis výrobků</t>
  </si>
  <si>
    <t>76704</t>
  </si>
  <si>
    <t>Venkovní krabice pro plynoměrnou sestavu 1600x1250x550, D+M, Z/4, popis viz výpis výrobků</t>
  </si>
  <si>
    <t>76705</t>
  </si>
  <si>
    <t>Dvířka přípojek elektro 860x600, D+M, Z/5, popis viz výpis výrobků</t>
  </si>
  <si>
    <t>76706</t>
  </si>
  <si>
    <t>Dvířka přípojek elektro 400x600, D+M, Z/6, popis viz výpis výrobků</t>
  </si>
  <si>
    <t>76707</t>
  </si>
  <si>
    <t>Žaluziová mřížka oken 850x570, D+M, Z/7, popis viz výpis výrobků</t>
  </si>
  <si>
    <t>76708</t>
  </si>
  <si>
    <t>Dvířka skříně elektro 650x480, D+M, Z/8, popis viz výpis výrobků</t>
  </si>
  <si>
    <t>76709</t>
  </si>
  <si>
    <t>Dvířka skříně elektro 370x210, D+M, Z/9, popis viz výpis výrobků</t>
  </si>
  <si>
    <t>76710</t>
  </si>
  <si>
    <t>Větrací mřížka 150x150, D+M, Z/10, popis viz výpis výrobků</t>
  </si>
  <si>
    <t>76711</t>
  </si>
  <si>
    <t>Pás.ocel 30/5mm, dl.675mm - det.1a+b, D+M vč.kotvení, Z/11, popis viz výpis výrobků</t>
  </si>
  <si>
    <t>76712</t>
  </si>
  <si>
    <t>Profil U140 dl.2,65m, D+M, Z/12, popis viz výpis výrobků</t>
  </si>
  <si>
    <t>76731</t>
  </si>
  <si>
    <t>AL dveře 1680x2275, D+M, D/2, popis viz výpis výrobků</t>
  </si>
  <si>
    <t>76732</t>
  </si>
  <si>
    <t>AL dveře 1680x2275, D+M, D/3, popis viz výpis výrobků</t>
  </si>
  <si>
    <t>76733</t>
  </si>
  <si>
    <t>AL dveře 3140x3201, D+M, D/4, popis viz výpis výrobků</t>
  </si>
  <si>
    <t>76734</t>
  </si>
  <si>
    <t>AL dveře 2300x2100, D+M, D/5, popis viz výpis výrobků</t>
  </si>
  <si>
    <t>76735</t>
  </si>
  <si>
    <t>AL okno 2370x900, D+M, D/6, popis viz výpis výrobků</t>
  </si>
  <si>
    <t>76736</t>
  </si>
  <si>
    <t>AL vrata 2300x2200, D+M, V/1, popis viz výpis výrobků</t>
  </si>
  <si>
    <t>76741</t>
  </si>
  <si>
    <t>Zavěšená skleněná markýza 1200x2160, D+M, OV/1, popis viz výpis výrobků a detail 8</t>
  </si>
  <si>
    <t>76742</t>
  </si>
  <si>
    <t>Náhradní umělá hnízda pro jiřičky 175x43x175, D+M, OV/2, popis viz výpis výrobků</t>
  </si>
  <si>
    <t>76743</t>
  </si>
  <si>
    <t>Kobercová zóna 3140x1240, D+M, OV/3, popis viz výpis výrobků</t>
  </si>
  <si>
    <t>76744</t>
  </si>
  <si>
    <t>Nápis s logem SPŠ, D+M, OV4, popis viz výpis výrobků</t>
  </si>
  <si>
    <t>76901</t>
  </si>
  <si>
    <t>Plast okno 1200x400, D+M, O/1, popis viz výpis výrobků</t>
  </si>
  <si>
    <t>76902</t>
  </si>
  <si>
    <t>Plast okno 950x250, D+M, O/2, popis viz výpis výrobků</t>
  </si>
  <si>
    <t>76902b</t>
  </si>
  <si>
    <t>Plast okno 950x250, D+M, O/2b, popis viz výpis výrobků</t>
  </si>
  <si>
    <t>76903</t>
  </si>
  <si>
    <t>Plast okno 950x250, D+M, O/3, popis viz výpis výrobků</t>
  </si>
  <si>
    <t>76904</t>
  </si>
  <si>
    <t>Plast okno 2080x1500, vnitřní parapet, D+M, O/4, popis viz výpis výrobků</t>
  </si>
  <si>
    <t>76905</t>
  </si>
  <si>
    <t>Plast okno 1680x1200, vnitřní parapet, D+M, O/5, popis viz výpis výrobků</t>
  </si>
  <si>
    <t>76907</t>
  </si>
  <si>
    <t>Plast okno 1200x1500, vnitřní parapet, D+M, O/7, popis viz výpis výrobků</t>
  </si>
  <si>
    <t>76908</t>
  </si>
  <si>
    <t>Plast okno 850x570, D+M, O/8, popis viz výpis výrobků</t>
  </si>
  <si>
    <t>76909</t>
  </si>
  <si>
    <t>Plast okno 1200x1500, vnitřní parapet, D+M, O/9, popis viz výpis výrobků</t>
  </si>
  <si>
    <t>76910</t>
  </si>
  <si>
    <t>Plast okno 2080x1200, vnitřní parapet, D+M, O/10, popis viz výpis výrobků</t>
  </si>
  <si>
    <t>76911</t>
  </si>
  <si>
    <t>Plast okno 2400x1800, vnitřní parapet, D+M, O/11, popis viz výpis výrobků</t>
  </si>
  <si>
    <t>76912</t>
  </si>
  <si>
    <t>Plast okno 2400x2400, vnitřní parapet, D+M, O/12, popis viz výpis výrobků</t>
  </si>
  <si>
    <t>76913</t>
  </si>
  <si>
    <t>Plast okno 1200x1600, vnitřní parapet, D+M, O/13, popis viz výpis výrobků</t>
  </si>
  <si>
    <t>76914</t>
  </si>
  <si>
    <t>Plast okno 1500x1600, vnitřní parapet, D+M, O/2, popis viz výpis výrobků</t>
  </si>
  <si>
    <t>76915</t>
  </si>
  <si>
    <t>Plast okno 2400x1500, vnitřní parapet, D+M, O/15, popis viz výpis výrobků</t>
  </si>
  <si>
    <t>76916</t>
  </si>
  <si>
    <t>Plast dveře 900x1970, D+M, O/16, popis viz výpis výrobků</t>
  </si>
  <si>
    <t>76917</t>
  </si>
  <si>
    <t>Výlez na střechu 900x620, D+M, W/1, popis viz výpis výrobků</t>
  </si>
  <si>
    <t>76921</t>
  </si>
  <si>
    <t>Venkovní žaluzie 2080x1500, D+M</t>
  </si>
  <si>
    <t>76922</t>
  </si>
  <si>
    <t>Venkovní žaluzie 1680x1200, D+M</t>
  </si>
  <si>
    <t>76923</t>
  </si>
  <si>
    <t>Venkovní žaluzie 1200x1500, D+M</t>
  </si>
  <si>
    <t>76924</t>
  </si>
  <si>
    <t>Venkovní žaluzie 1500x1600, D+M</t>
  </si>
  <si>
    <t>76925</t>
  </si>
  <si>
    <t>771120111R00</t>
  </si>
  <si>
    <t>Obklad stupňů do tmele na stupnice , jedna řada</t>
  </si>
  <si>
    <t>800-771</t>
  </si>
  <si>
    <t>3,14*4</t>
  </si>
  <si>
    <t>771120211R00</t>
  </si>
  <si>
    <t>Obklad stupňů do tmele na podstupnice , jedna řada</t>
  </si>
  <si>
    <t>771130111R00</t>
  </si>
  <si>
    <t>Obklad soklíků do tmele rovných, výšky do 100 mm</t>
  </si>
  <si>
    <t>1,24*2+0,92*2+3,14-2,07+0,2*2</t>
  </si>
  <si>
    <t>771130211R00</t>
  </si>
  <si>
    <t>Obklad soklíků do tmele schodišťových stupňovitých, výšky do 100 mm</t>
  </si>
  <si>
    <t>0,3*3*2+0,17*4*2</t>
  </si>
  <si>
    <t>771575118R00</t>
  </si>
  <si>
    <t>Montáž podlah z dlaždic keramických 600 x 600 mm, režných nebo glazovaných, hladkých, kladených do flexibilního tmele</t>
  </si>
  <si>
    <t>3,14*0,6</t>
  </si>
  <si>
    <t>3,4*1,4+(0,5+3,4+1,4)*0,2</t>
  </si>
  <si>
    <t>59764207R</t>
  </si>
  <si>
    <t>Dlažba keramická bez glazury (UGL); tl. = 10,0 mm; a = 598 mm; b = 598 mm; nasákavost = 0,5 %; protiskluznost: R9; povrch: hladký, matný; barva: šedá</t>
  </si>
  <si>
    <t>3,6*0,6+3,6*1,2</t>
  </si>
  <si>
    <t>0,6*0,6*10</t>
  </si>
  <si>
    <t>3,6*1,8</t>
  </si>
  <si>
    <t>597642402R</t>
  </si>
  <si>
    <t>Dlažba keramická typ: schodovka; bez glazury (UGL); tl. = 9,0 mm; a = 298 mm; b = 298 mm; nasákavost = 0,5 %; protiskluznost: R11; povrch: reliéfní, matný; barva: černá</t>
  </si>
  <si>
    <t>3,6*0,3*4</t>
  </si>
  <si>
    <t>998771101R00</t>
  </si>
  <si>
    <t>Přesun hmot pro podlahy z dlaždic v objektech výšky do 6 m</t>
  </si>
  <si>
    <t>781770010RA9</t>
  </si>
  <si>
    <t>Obklad vnější keramický 100x100 cm</t>
  </si>
  <si>
    <t>zs mv tl.160 : 227,9227</t>
  </si>
  <si>
    <t>zs xps tl.160 : 41,958</t>
  </si>
  <si>
    <t>ostění+parapet : (0,94*16+0,26*16+1+2,25+0,85+0,57+1,8+2,25+1,2+0,4+1+2+2,08*9+1,5*9+1,6+1,2+2,08*2+2,25*2+2,9+0,9)*2*0,2</t>
  </si>
  <si>
    <t>(3,78+2,2*2)*0,2</t>
  </si>
  <si>
    <t>784191101R00</t>
  </si>
  <si>
    <t>Příprava povrchu Penetrace (napouštění) podkladu disperzní, jednonásobná</t>
  </si>
  <si>
    <t>800-784</t>
  </si>
  <si>
    <t>9,6084+27,78</t>
  </si>
  <si>
    <t>784195212R00</t>
  </si>
  <si>
    <t>Malby z malířských směsí otěruvzdorných,  , bělost 82 %, dvojnásobné, Hmota nátěrová typ: malířská; funkce: dekorační; barva: bílá; lesk: matný (G3)</t>
  </si>
  <si>
    <t>005121R</t>
  </si>
  <si>
    <t>Zařízení staveniště</t>
  </si>
  <si>
    <t>Soubor</t>
  </si>
  <si>
    <t>VRN</t>
  </si>
  <si>
    <t>POL99_8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</si>
  <si>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</si>
  <si>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</si>
  <si>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</si>
  <si>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VRN5</t>
  </si>
  <si>
    <t>Provoz investora</t>
  </si>
  <si>
    <t>VRN6</t>
  </si>
  <si>
    <t>Kompletační činnost (IČD)</t>
  </si>
  <si>
    <t>SUM</t>
  </si>
  <si>
    <t>END</t>
  </si>
  <si>
    <t>979082111R00</t>
  </si>
  <si>
    <t>Vnitrostaveništní doprava suti a vybouraných hmot do 10 m</t>
  </si>
  <si>
    <t>Přesun suti</t>
  </si>
  <si>
    <t>POL8_</t>
  </si>
  <si>
    <t>979081121R00</t>
  </si>
  <si>
    <t>Odvoz suti a vybouraných hmot na skládku příplatek za každý další 1 km</t>
  </si>
  <si>
    <t>979081111R00</t>
  </si>
  <si>
    <t>Odvoz suti a vybouraných hmot na skládku do 1 km</t>
  </si>
  <si>
    <t>Včetně naložení na dopravní prostředek a složení na skládku, bez poplatku za skládku.</t>
  </si>
  <si>
    <t>979999997R00</t>
  </si>
  <si>
    <t>Poplatek za recyklaci, směsi suti betonu, cihel, tašek a keramiky, kusovost do 1600 cm2, skupina 17 01 07 z Katalogu odpadů</t>
  </si>
  <si>
    <t>17 107</t>
  </si>
  <si>
    <t>733110803R00</t>
  </si>
  <si>
    <t>Demontáž potrubí z ocelových trubek závitových do DN 15</t>
  </si>
  <si>
    <t>800-731</t>
  </si>
  <si>
    <t>733191913R00</t>
  </si>
  <si>
    <t>Opravy rozvodu potrubí z ocelových trubek závitových normálních i zesílených  zaslepení zkováním a zavařením, DN 15</t>
  </si>
  <si>
    <t>998733201R00</t>
  </si>
  <si>
    <t>Přesun hmot pro rozvody potrubí v objektech výšky do 6 m</t>
  </si>
  <si>
    <t>734200821R00</t>
  </si>
  <si>
    <t xml:space="preserve">Demontáž závitových armatur se dvěma závity, do G 1/2" </t>
  </si>
  <si>
    <t>998734203R00</t>
  </si>
  <si>
    <t>Přesun hmot pro armatury v objektech výšky do 4 m</t>
  </si>
  <si>
    <t>735111810R00</t>
  </si>
  <si>
    <t>Demontáž radiátorů litinových článkových</t>
  </si>
  <si>
    <t>735191910R00</t>
  </si>
  <si>
    <t>Ostatní opravy otopných těles napuštění vody do otopného systému včetně potrubí (bez kotle a ohříváků)  otopných těles</t>
  </si>
  <si>
    <t>735291800R00</t>
  </si>
  <si>
    <t>Demontáž konzol nebo držáků otopných těles, registrů, konvektorů do odpadu</t>
  </si>
  <si>
    <t>otopných těles, registrů, konvektorů do odpadu</t>
  </si>
  <si>
    <t>735494811R00</t>
  </si>
  <si>
    <t>Vypuštění vody z otopných soustav bez kotlů, ohříváků, zásobníků a nádrží</t>
  </si>
  <si>
    <t>( bez kotlů, ohříváků, zásobníků a nádrží )</t>
  </si>
  <si>
    <t>998735202R00</t>
  </si>
  <si>
    <t>Přesun hmot pro otopná tělesa v objektech výšky do 12 m</t>
  </si>
  <si>
    <t>POL7_7</t>
  </si>
  <si>
    <t>904      R00</t>
  </si>
  <si>
    <t>Hzs-zkousky v ramci montaz.praci</t>
  </si>
  <si>
    <t>hod</t>
  </si>
  <si>
    <t>Prav.M</t>
  </si>
  <si>
    <t>POL10_</t>
  </si>
  <si>
    <t>905      R00</t>
  </si>
  <si>
    <t>Hzs-revize provoz.souboru a st.obj.</t>
  </si>
  <si>
    <t>970031025R00</t>
  </si>
  <si>
    <t>Jádrové vrtání, kruhové prostupy v cihelném zdivu jádrové vrtání, d 25 mm</t>
  </si>
  <si>
    <t>970031060R00</t>
  </si>
  <si>
    <t>Jádrové vrtání, kruhové prostupy v cihelném zdivu jádrové vrtání, do D 60 mm</t>
  </si>
  <si>
    <t>210040702R00</t>
  </si>
  <si>
    <t>Montáž drážky pro trubku nebo kabel, do průměru 48 mm, včetně vysekání, zazdění a začištění</t>
  </si>
  <si>
    <t>210020952RT1</t>
  </si>
  <si>
    <t>Montáž výstražné tabulky z polystyrénu včetně dodávky štítku, formát A2-A5</t>
  </si>
  <si>
    <t>210010004RU3</t>
  </si>
  <si>
    <t>Montáž trubky ohebné, z PVC, uložené pod omítku, vnější průměr 32 mm, mech. pevnost 750 N/5 cm, včetně dodávky materiálu</t>
  </si>
  <si>
    <t>210010020RT2</t>
  </si>
  <si>
    <t>210020912R00</t>
  </si>
  <si>
    <t>210010351RT1</t>
  </si>
  <si>
    <t>210010353R00</t>
  </si>
  <si>
    <t>210220002RT2</t>
  </si>
  <si>
    <t>210220101RU2</t>
  </si>
  <si>
    <t>210220301RT3</t>
  </si>
  <si>
    <t>210220301RT2</t>
  </si>
  <si>
    <t>210220302RT2</t>
  </si>
  <si>
    <t>210220321RT1</t>
  </si>
  <si>
    <t>210220301RT1</t>
  </si>
  <si>
    <t>210220302RT3</t>
  </si>
  <si>
    <t>210220452RT1</t>
  </si>
  <si>
    <t>210800648RT1</t>
  </si>
  <si>
    <t>210800649RT1</t>
  </si>
  <si>
    <t>211220801R00</t>
  </si>
  <si>
    <t>Změření zemního odporu, vč. měřicího protokolu</t>
  </si>
  <si>
    <t>210020654R00</t>
  </si>
  <si>
    <t>210020902R00</t>
  </si>
  <si>
    <t>210010019RT2</t>
  </si>
  <si>
    <t>210020302RT1</t>
  </si>
  <si>
    <t>210160682R00</t>
  </si>
  <si>
    <t>210190002R00</t>
  </si>
  <si>
    <t>357116411R5</t>
  </si>
  <si>
    <t>Rozvaděč RDC viz jednopolové schéma FVE, PROVEDENÍ EI30-DP1</t>
  </si>
  <si>
    <t>POL3_0</t>
  </si>
  <si>
    <t>357116411R6</t>
  </si>
  <si>
    <t>Rozvaděč RAC viz jednopolové schéma FVE, Provedení EI30-DP1</t>
  </si>
  <si>
    <t>357116499R6</t>
  </si>
  <si>
    <t>Převodník RS485/Ethernet</t>
  </si>
  <si>
    <t>Převodník Ethernet/RS485</t>
  </si>
  <si>
    <t>R-položka</t>
  </si>
  <si>
    <t>POL12_0</t>
  </si>
  <si>
    <t>210010555RT2</t>
  </si>
  <si>
    <t>210160901R00</t>
  </si>
  <si>
    <t>222280215R00</t>
  </si>
  <si>
    <t>Kabel UTP kat.6 v trubkách</t>
  </si>
  <si>
    <t>460200142RT1</t>
  </si>
  <si>
    <t>Výkop kabelové rýhy 35/60 cm  hor.2, strojní výkop rýhy</t>
  </si>
  <si>
    <t>460260011RT1</t>
  </si>
  <si>
    <t>Pevné spojení páskových zemničů, naměření o čištění konců zemničů</t>
  </si>
  <si>
    <t>460420014RT3</t>
  </si>
  <si>
    <t>Zřízení kabelového lože v rýze š.do 25 cm z písku, tloušťka vrstvy 20 cm</t>
  </si>
  <si>
    <t>460490012RT1</t>
  </si>
  <si>
    <t>Fólie výstražná z PVC, šířka 33 cm, fólie PVC šířka 33 cm</t>
  </si>
  <si>
    <t>460570145R00</t>
  </si>
  <si>
    <t>460961602R00</t>
  </si>
  <si>
    <t>Zpracování výsledku měření</t>
  </si>
  <si>
    <t>460680024RT2</t>
  </si>
  <si>
    <t>Průraz zdivem v cihlové zdi tloušťky 60 cm, plochy do 0,25 m2</t>
  </si>
  <si>
    <t>460921102R00</t>
  </si>
  <si>
    <t>Zaměření a zobrazení kabel. trasy na pevný bod</t>
  </si>
  <si>
    <t>650023243R00</t>
  </si>
  <si>
    <t>650611111R01</t>
  </si>
  <si>
    <t>650611111R02</t>
  </si>
  <si>
    <t>650612131R01</t>
  </si>
  <si>
    <t>Montáž fotovoltaických panelů na rovnou střechu, V-Z krystalické panely o výkonu 550 Wp vč dodávky</t>
  </si>
  <si>
    <t>650613126R01</t>
  </si>
  <si>
    <t>650613126RT1</t>
  </si>
  <si>
    <t>Skříň rozvaděče pro střídač EIDP1</t>
  </si>
  <si>
    <t>POL12_1</t>
  </si>
  <si>
    <t>650612433R01</t>
  </si>
  <si>
    <t>Montáž optimizeru 1400Wp, dva panely vč dodávky</t>
  </si>
  <si>
    <t>650617111R00</t>
  </si>
  <si>
    <t>Montáž monitorovacího zařízení, hlavní jednotky, 1 střídač</t>
  </si>
  <si>
    <t>650619112R00</t>
  </si>
  <si>
    <t>Montáž třífázového elektroměru</t>
  </si>
  <si>
    <t>650061643R00</t>
  </si>
  <si>
    <t>Montáž jističe modulárního, třípólového, do 125 A</t>
  </si>
  <si>
    <t>005241010R</t>
  </si>
  <si>
    <t xml:space="preserve">Dokumentace skutečného provedení </t>
  </si>
  <si>
    <t>POL99_</t>
  </si>
  <si>
    <t>005231040R</t>
  </si>
  <si>
    <t>Provozní řády</t>
  </si>
  <si>
    <t>005121020R5</t>
  </si>
  <si>
    <t>Jeřáby zdvihací technika</t>
  </si>
  <si>
    <t>dny</t>
  </si>
  <si>
    <t>005231030R</t>
  </si>
  <si>
    <t xml:space="preserve">Zkušební provoz </t>
  </si>
  <si>
    <t>h</t>
  </si>
  <si>
    <t>005211040R</t>
  </si>
  <si>
    <t xml:space="preserve">Užívání veřejných ploch a prostranství  </t>
  </si>
  <si>
    <t>240001001</t>
  </si>
  <si>
    <t>Kompaktní rekuperační jednotka - stojatá, provedení viz výkresová část, V=650m3/h, Pi=3,1W/16A/230V</t>
  </si>
  <si>
    <t>vč. zabudovaných filtrů (M5/M5), el. předehřevu 1100W, hluk jednotky na plášti do Lwa=35dBA</t>
  </si>
  <si>
    <t>Součástí dodávky jednotky je:</t>
  </si>
  <si>
    <t>- el. předehřev vzduchu 1100W (zabudován v jednotce)</t>
  </si>
  <si>
    <t>- el. dohřívač vzduchu 500W (zabudován v jednotce)</t>
  </si>
  <si>
    <t>- čidlo CO2 s iR senzorem</t>
  </si>
  <si>
    <t>- vestavěná regulace</t>
  </si>
  <si>
    <t>- přívodní směrová žaluzie pro přívod vzduchu do interiéru</t>
  </si>
  <si>
    <t>- zabudované čidlo kouře do sací části větrací jednotky</t>
  </si>
  <si>
    <t>Hmotnost větrací jednotky je cca 326kg.</t>
  </si>
  <si>
    <t>240001002</t>
  </si>
  <si>
    <t>Sada filtrů třídy filtrace F7 pro přívodní část, sada obsahuje 10ks filtrů</t>
  </si>
  <si>
    <t>240001003</t>
  </si>
  <si>
    <t>Opláštění větrací jednotky - bílý lakovaný plech</t>
  </si>
  <si>
    <t>240001004</t>
  </si>
  <si>
    <t>Set ohebného potrubí o280mm délky 1000mm vč. montážního příslušenství</t>
  </si>
  <si>
    <t>240001005</t>
  </si>
  <si>
    <t>Fasádní mřížka kombinovaná (přívod+odvod) - vertikální provedení, vč. potrubních průchodek fasádou</t>
  </si>
  <si>
    <t>240001006</t>
  </si>
  <si>
    <t>Nástřik fasádní mřížky do odstínu fasády - světle šedá barva, odsouhlasit odstín s architektem</t>
  </si>
  <si>
    <t>240001007</t>
  </si>
  <si>
    <t>Ovladač k větrací jednotce s displejem - bílé provedení, součástí montáže je i propojení ovladače s, jednotkou</t>
  </si>
  <si>
    <t>00001</t>
  </si>
  <si>
    <t>Montážní, závěsný, spojovací a těsnící materiál (cca 30kg)</t>
  </si>
  <si>
    <t>Kalkul</t>
  </si>
  <si>
    <t>00002</t>
  </si>
  <si>
    <t>Doprava, svislá přeprava, lešení, plošina</t>
  </si>
  <si>
    <t>00003</t>
  </si>
  <si>
    <t>Zaregulování VZT vč.protokolu, uvedení zařízení do provozu, zaškolení obsluhy</t>
  </si>
  <si>
    <t>00004</t>
  </si>
  <si>
    <t>Zhotovení provozního řádu VZT zařízení</t>
  </si>
  <si>
    <t>00005</t>
  </si>
  <si>
    <t>Dílenská dokumentace - příprava do výroby (opozicování potrubí VZT, dořešení detailů apod.)</t>
  </si>
  <si>
    <t>00006</t>
  </si>
  <si>
    <t>Dokumentace skutečného provedení stavby vč.vypracování dokladové části VZT</t>
  </si>
  <si>
    <t>00007</t>
  </si>
  <si>
    <t>Technická a koordinační činnost na stavbě (12hod)</t>
  </si>
  <si>
    <t>00008</t>
  </si>
  <si>
    <t>VRN - náklady n aumístění stavby</t>
  </si>
  <si>
    <t>240001008</t>
  </si>
  <si>
    <t>Demontáž stávajícího VZT potrubí opatřené teplnou izolací a pozink. oplechováním vč. odvozu a, likvidace</t>
  </si>
  <si>
    <t>240001009</t>
  </si>
  <si>
    <t>Čtyřhranné VZT potrubí z předizolovaných panelů tl. 30mm pokryté hliníkovou vrstvou (potrubí vedené, venku)</t>
  </si>
  <si>
    <t>240001010</t>
  </si>
  <si>
    <t>Nástřik nového VZT potrubí vedeného po fasádě objektu, šedá metalická barva - odsouhlasit odstín s, architektem</t>
  </si>
  <si>
    <t>Montáž nosné konstrukce fotovoltaických panelů východ-západ na rovnou  střechu, 1+1 panel montáž k nosné konstr. Se zátěží.  střechy vč dodávky</t>
  </si>
  <si>
    <t>Montáž nosné konstrukce fotovoltaických panelů východ-západ na rovnou  střechu, 2+2panely montáž k nosné konstr. Se zátěží, střechy vč dodávky</t>
  </si>
  <si>
    <t>Montáž síťového střídače napětí DC/AC, fotovoltaických systémů třífázového 60000 W, vč. Dodávky</t>
  </si>
  <si>
    <t>Jistič  160 A 3 pól. charakterist. D, LTN-125D-3N, vč. vypínací cívky</t>
  </si>
  <si>
    <t>Montáž ochrany proti přetoku, vč dodávky</t>
  </si>
  <si>
    <t>Montáž sledování  CCA + TAP, vč dodávky</t>
  </si>
  <si>
    <t>Kabel pro FVE 1x6 odolný UV, vč koncovek vč dodávky</t>
  </si>
  <si>
    <t>210800387R01</t>
  </si>
  <si>
    <t>650617142R01</t>
  </si>
  <si>
    <t>650619115R01</t>
  </si>
  <si>
    <t>35822002462RX</t>
  </si>
  <si>
    <t>Rozvodka krabicová z lis. izol. 6454-30 do 10 mm2, vč krabic</t>
  </si>
  <si>
    <t>Ukončení vodičů v rozvaděči + zapojení do 35 mm2</t>
  </si>
  <si>
    <t>210100004R01</t>
  </si>
  <si>
    <t>Svorka hromosvodová do 2 šroubů /SS, SZ, SO/, včetně dodávky svorky SO</t>
  </si>
  <si>
    <t>Kabel CYKY-m 1 kV 5x50 pod omítku</t>
  </si>
  <si>
    <t>210810093R01</t>
  </si>
  <si>
    <t>Prostupka stopem/střechou</t>
  </si>
  <si>
    <t xml:space="preserve">Trubka OHEBNÁ, uložená pevně 50 mm, včetně dodávky trubky 1550 </t>
  </si>
  <si>
    <t>Ucpávka protipožární, průchod stropem, tl. 50 cm</t>
  </si>
  <si>
    <t>Rozvodka krabicová z lis. izol. 6455-11 do 4 mm2, včetně dodávky krabice 6455-11</t>
  </si>
  <si>
    <t>Vedení uzemňovací na povrchu FeZn D 10 mm, včetně drátu FeZn 10 mm</t>
  </si>
  <si>
    <t>Vodiče svodové FeZn D do 10,Al 10,Cu 8 +podpěry, včetně dodávky drátu AlMgSi T/4 8 mm</t>
  </si>
  <si>
    <t>Svorka hromosvodová do 2 šroubů /SS, SZ, SO/, včetně dodávky svorky SZ</t>
  </si>
  <si>
    <t>Svorka hromosvodová do 2 šroubů /SS, SZ, SO/, včetně dodávky svorky SS</t>
  </si>
  <si>
    <t>Svorka hromosvodová nad 2 šrouby /ST, SJ, SR, atd/, včetně dodávky svorky SR 3a Fe</t>
  </si>
  <si>
    <t>Svorka na potrubí, včetně Cu pásku, včetně dodávky svorky + Cu pásku</t>
  </si>
  <si>
    <t>Svorka hromosvodová nad 2 šrouby /ST, SJ, SR, atd/, včetně dodávky svorky SK pro vodič d 6-10 mm</t>
  </si>
  <si>
    <t>Ochranné spoj. ,Cu4-16 mm2 pevně, včetně dodávky CY 6 z/zl</t>
  </si>
  <si>
    <t>Vodič H07V-K (CYA) 16 mm2 uložený pevně, včetně dodávky vodiče CYA 16</t>
  </si>
  <si>
    <t>Vodič H07V-K (CYA) 25 mm2 uložený pevně, včetně dodávky vodiče CYA 25</t>
  </si>
  <si>
    <t>Konstrukce ocelová nosná pro zařízení do 100 kg, pro rozvaděče a střídač na stěnu vč. materiálu</t>
  </si>
  <si>
    <t>Trubka , uložená pevně 40 mm, včetně dodávky trubky 1540 UV odolná</t>
  </si>
  <si>
    <t>Žlab kabelový s příslušenstvím, 250/50 mm vč. víka, včetně dodávky žlabu 250/50</t>
  </si>
  <si>
    <t>Montáž řídící jednotky SEC1000, vč. Dodávky</t>
  </si>
  <si>
    <t>Montáž celoplechových rozvodnic do váhy 50 kg</t>
  </si>
  <si>
    <t xml:space="preserve">Osazení a připojení ekvipotenciální svorkovnice , včetně dodávky svorkovnice </t>
  </si>
  <si>
    <t>Montáž převodníku NC, M1, MN, MF, I/O modul /ethernet 3/3</t>
  </si>
  <si>
    <t>Zához rýhy 35/60 cm, hornina třídy 3, se zhutněním</t>
  </si>
  <si>
    <t>Ucpávka protipožární, průchod stěnou, tl. 30 cm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</si>
</sst>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4" fillId="3" borderId="35" xfId="0" applyNumberFormat="1" applyFont="1" applyFill="1" applyBorder="1" applyAlignment="1">
      <alignment vertical="center" wrapText="1" shrinkToFit="1"/>
    </xf>
    <xf numFmtId="4" fontId="14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8" xfId="0" applyFont="1" applyBorder="1" applyAlignment="1">
      <alignment vertical="top"/>
    </xf>
    <xf numFmtId="49" fontId="16" fillId="0" borderId="39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65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0" fontId="19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39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6" fillId="0" borderId="0" xfId="0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49" fontId="16" fillId="4" borderId="0" xfId="0" applyNumberFormat="1" applyFont="1" applyFill="1" applyAlignment="1" applyProtection="1">
      <alignment horizontal="left" vertical="top" wrapText="1"/>
      <protection locked="0"/>
    </xf>
    <xf numFmtId="49" fontId="16" fillId="4" borderId="0" xfId="0" applyNumberFormat="1" applyFont="1" applyFill="1" applyAlignment="1" applyProtection="1">
      <alignment vertical="top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189" t="s">
        <v>39</v>
      </c>
      <c r="B2" s="189"/>
      <c r="C2" s="189"/>
      <c r="D2" s="189"/>
      <c r="E2" s="189"/>
      <c r="F2" s="189"/>
      <c r="G2" s="189"/>
    </row>
  </sheetData>
  <sheetProtection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93"/>
  <sheetViews>
    <sheetView showGridLines="0" topLeftCell="B1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6" t="s">
        <v>36</v>
      </c>
      <c r="B1" s="190" t="s">
        <v>41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>
      <c r="A2" s="2"/>
      <c r="B2" s="72" t="s">
        <v>22</v>
      </c>
      <c r="C2" s="73"/>
      <c r="D2" s="74" t="s">
        <v>43</v>
      </c>
      <c r="E2" s="199" t="s">
        <v>44</v>
      </c>
      <c r="F2" s="200"/>
      <c r="G2" s="200"/>
      <c r="H2" s="200"/>
      <c r="I2" s="200"/>
      <c r="J2" s="201"/>
      <c r="O2" s="1"/>
    </row>
    <row r="3" spans="1:15" ht="27" hidden="1" customHeight="1">
      <c r="A3" s="2"/>
      <c r="B3" s="75"/>
      <c r="C3" s="73"/>
      <c r="D3" s="76"/>
      <c r="E3" s="202"/>
      <c r="F3" s="203"/>
      <c r="G3" s="203"/>
      <c r="H3" s="203"/>
      <c r="I3" s="203"/>
      <c r="J3" s="204"/>
    </row>
    <row r="4" spans="1:15" ht="23.25" customHeight="1">
      <c r="A4" s="2"/>
      <c r="B4" s="77"/>
      <c r="C4" s="78"/>
      <c r="D4" s="79"/>
      <c r="E4" s="212"/>
      <c r="F4" s="212"/>
      <c r="G4" s="212"/>
      <c r="H4" s="212"/>
      <c r="I4" s="212"/>
      <c r="J4" s="213"/>
    </row>
    <row r="5" spans="1:15" ht="24" customHeight="1">
      <c r="A5" s="2"/>
      <c r="B5" s="30" t="s">
        <v>42</v>
      </c>
      <c r="D5" s="216" t="s">
        <v>45</v>
      </c>
      <c r="E5" s="217"/>
      <c r="F5" s="217"/>
      <c r="G5" s="217"/>
      <c r="H5" s="18" t="s">
        <v>40</v>
      </c>
      <c r="I5" s="82" t="s">
        <v>49</v>
      </c>
      <c r="J5" s="8"/>
    </row>
    <row r="6" spans="1:15" ht="15.75" customHeight="1">
      <c r="A6" s="2"/>
      <c r="B6" s="27"/>
      <c r="C6" s="52"/>
      <c r="D6" s="218" t="s">
        <v>46</v>
      </c>
      <c r="E6" s="219"/>
      <c r="F6" s="219"/>
      <c r="G6" s="219"/>
      <c r="H6" s="18" t="s">
        <v>34</v>
      </c>
      <c r="I6" s="82" t="s">
        <v>50</v>
      </c>
      <c r="J6" s="8"/>
    </row>
    <row r="7" spans="1:15" ht="15.75" customHeight="1">
      <c r="A7" s="2"/>
      <c r="B7" s="28"/>
      <c r="C7" s="53"/>
      <c r="D7" s="81" t="s">
        <v>48</v>
      </c>
      <c r="E7" s="220" t="s">
        <v>47</v>
      </c>
      <c r="F7" s="221"/>
      <c r="G7" s="221"/>
      <c r="H7" s="23"/>
      <c r="I7" s="22"/>
      <c r="J7" s="33"/>
    </row>
    <row r="8" spans="1:15" ht="24" hidden="1" customHeight="1">
      <c r="A8" s="2"/>
      <c r="B8" s="30" t="s">
        <v>20</v>
      </c>
      <c r="D8" s="80" t="s">
        <v>51</v>
      </c>
      <c r="H8" s="18" t="s">
        <v>40</v>
      </c>
      <c r="I8" s="82" t="s">
        <v>55</v>
      </c>
      <c r="J8" s="8"/>
    </row>
    <row r="9" spans="1:15" ht="15.75" hidden="1" customHeight="1">
      <c r="A9" s="2"/>
      <c r="B9" s="2"/>
      <c r="D9" s="80" t="s">
        <v>52</v>
      </c>
      <c r="H9" s="18" t="s">
        <v>34</v>
      </c>
      <c r="I9" s="82" t="s">
        <v>56</v>
      </c>
      <c r="J9" s="8"/>
    </row>
    <row r="10" spans="1:15" ht="15.75" hidden="1" customHeight="1">
      <c r="A10" s="2"/>
      <c r="B10" s="34"/>
      <c r="C10" s="53"/>
      <c r="D10" s="81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>
      <c r="A11" s="2"/>
      <c r="B11" s="30" t="s">
        <v>19</v>
      </c>
      <c r="D11" s="206"/>
      <c r="E11" s="206"/>
      <c r="F11" s="206"/>
      <c r="G11" s="206"/>
      <c r="H11" s="18" t="s">
        <v>40</v>
      </c>
      <c r="I11" s="84"/>
      <c r="J11" s="8"/>
    </row>
    <row r="12" spans="1:15" ht="15.75" customHeight="1">
      <c r="A12" s="2"/>
      <c r="B12" s="27"/>
      <c r="C12" s="52"/>
      <c r="D12" s="211"/>
      <c r="E12" s="211"/>
      <c r="F12" s="211"/>
      <c r="G12" s="211"/>
      <c r="H12" s="18" t="s">
        <v>34</v>
      </c>
      <c r="I12" s="84"/>
      <c r="J12" s="8"/>
    </row>
    <row r="13" spans="1:15" ht="15.75" customHeight="1">
      <c r="A13" s="2"/>
      <c r="B13" s="28"/>
      <c r="C13" s="53"/>
      <c r="D13" s="85"/>
      <c r="E13" s="214"/>
      <c r="F13" s="215"/>
      <c r="G13" s="215"/>
      <c r="H13" s="19"/>
      <c r="I13" s="22"/>
      <c r="J13" s="33"/>
    </row>
    <row r="14" spans="1:15" ht="24" customHeight="1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>
      <c r="A15" s="2"/>
      <c r="B15" s="34" t="s">
        <v>32</v>
      </c>
      <c r="C15" s="57"/>
      <c r="D15" s="51"/>
      <c r="E15" s="205"/>
      <c r="F15" s="205"/>
      <c r="G15" s="207"/>
      <c r="H15" s="207"/>
      <c r="I15" s="207" t="s">
        <v>29</v>
      </c>
      <c r="J15" s="208"/>
    </row>
    <row r="16" spans="1:15" ht="23.25" customHeight="1">
      <c r="A16" s="142" t="s">
        <v>24</v>
      </c>
      <c r="B16" s="37" t="s">
        <v>24</v>
      </c>
      <c r="C16" s="58"/>
      <c r="D16" s="59"/>
      <c r="E16" s="196"/>
      <c r="F16" s="197"/>
      <c r="G16" s="196"/>
      <c r="H16" s="197"/>
      <c r="I16" s="196">
        <f>SUMIF(F59:F89,A16,I59:I89)+SUMIF(F59:F89,"PSU",I59:I89)</f>
        <v>0</v>
      </c>
      <c r="J16" s="198"/>
    </row>
    <row r="17" spans="1:10" ht="23.25" customHeight="1">
      <c r="A17" s="142" t="s">
        <v>25</v>
      </c>
      <c r="B17" s="37" t="s">
        <v>25</v>
      </c>
      <c r="C17" s="58"/>
      <c r="D17" s="59"/>
      <c r="E17" s="196"/>
      <c r="F17" s="197"/>
      <c r="G17" s="196"/>
      <c r="H17" s="197"/>
      <c r="I17" s="196">
        <f>SUMIF(F59:F89,A17,I59:I89)</f>
        <v>0</v>
      </c>
      <c r="J17" s="198"/>
    </row>
    <row r="18" spans="1:10" ht="23.25" customHeight="1">
      <c r="A18" s="142" t="s">
        <v>26</v>
      </c>
      <c r="B18" s="37" t="s">
        <v>26</v>
      </c>
      <c r="C18" s="58"/>
      <c r="D18" s="59"/>
      <c r="E18" s="196"/>
      <c r="F18" s="197"/>
      <c r="G18" s="196"/>
      <c r="H18" s="197"/>
      <c r="I18" s="196">
        <f>SUMIF(F59:F89,A18,I59:I89)</f>
        <v>0</v>
      </c>
      <c r="J18" s="198"/>
    </row>
    <row r="19" spans="1:10" ht="23.25" customHeight="1">
      <c r="A19" s="142" t="s">
        <v>140</v>
      </c>
      <c r="B19" s="37" t="s">
        <v>27</v>
      </c>
      <c r="C19" s="58"/>
      <c r="D19" s="59"/>
      <c r="E19" s="196"/>
      <c r="F19" s="197"/>
      <c r="G19" s="196"/>
      <c r="H19" s="197"/>
      <c r="I19" s="196">
        <f>SUMIF(F59:F89,A19,I59:I89)</f>
        <v>0</v>
      </c>
      <c r="J19" s="198"/>
    </row>
    <row r="20" spans="1:10" ht="23.25" customHeight="1">
      <c r="A20" s="142" t="s">
        <v>141</v>
      </c>
      <c r="B20" s="37" t="s">
        <v>28</v>
      </c>
      <c r="C20" s="58"/>
      <c r="D20" s="59"/>
      <c r="E20" s="196"/>
      <c r="F20" s="197"/>
      <c r="G20" s="196"/>
      <c r="H20" s="197"/>
      <c r="I20" s="196">
        <f>SUMIF(F59:F89,A20,I59:I89)</f>
        <v>0</v>
      </c>
      <c r="J20" s="198"/>
    </row>
    <row r="21" spans="1:10" ht="23.25" customHeight="1">
      <c r="A21" s="2"/>
      <c r="B21" s="47" t="s">
        <v>29</v>
      </c>
      <c r="C21" s="60"/>
      <c r="D21" s="61"/>
      <c r="E21" s="209"/>
      <c r="F21" s="210"/>
      <c r="G21" s="209"/>
      <c r="H21" s="210"/>
      <c r="I21" s="209">
        <f>SUM(I16:J20)</f>
        <v>0</v>
      </c>
      <c r="J21" s="227"/>
    </row>
    <row r="22" spans="1:10" ht="33" customHeight="1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>
      <c r="A23" s="2"/>
      <c r="B23" s="37" t="s">
        <v>12</v>
      </c>
      <c r="C23" s="58"/>
      <c r="D23" s="59"/>
      <c r="E23" s="63">
        <v>12</v>
      </c>
      <c r="F23" s="38" t="s">
        <v>0</v>
      </c>
      <c r="G23" s="225">
        <f>ZakladDPHSniVypocet</f>
        <v>0</v>
      </c>
      <c r="H23" s="226"/>
      <c r="I23" s="226"/>
      <c r="J23" s="39" t="str">
        <f t="shared" ref="J23:J28" si="0">Mena</f>
        <v>CZK</v>
      </c>
    </row>
    <row r="24" spans="1:10" ht="23.25" hidden="1" customHeight="1">
      <c r="A24" s="2"/>
      <c r="B24" s="37" t="s">
        <v>13</v>
      </c>
      <c r="C24" s="58"/>
      <c r="D24" s="59"/>
      <c r="E24" s="63">
        <f>SazbaDPH1</f>
        <v>12</v>
      </c>
      <c r="F24" s="38" t="s">
        <v>0</v>
      </c>
      <c r="G24" s="223">
        <f>I23*E23/100</f>
        <v>0</v>
      </c>
      <c r="H24" s="224"/>
      <c r="I24" s="224"/>
      <c r="J24" s="39" t="str">
        <f t="shared" si="0"/>
        <v>CZK</v>
      </c>
    </row>
    <row r="25" spans="1:10" ht="23.25" customHeight="1">
      <c r="A25" s="2"/>
      <c r="B25" s="37" t="s">
        <v>14</v>
      </c>
      <c r="C25" s="58"/>
      <c r="D25" s="59"/>
      <c r="E25" s="63">
        <v>21</v>
      </c>
      <c r="F25" s="38" t="s">
        <v>0</v>
      </c>
      <c r="G25" s="225">
        <f>ZakladDPHZaklVypocet</f>
        <v>0</v>
      </c>
      <c r="H25" s="226"/>
      <c r="I25" s="226"/>
      <c r="J25" s="39" t="str">
        <f t="shared" si="0"/>
        <v>CZK</v>
      </c>
    </row>
    <row r="26" spans="1:10" ht="23.25" hidden="1" customHeight="1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193">
        <f>I25*E25/100</f>
        <v>0</v>
      </c>
      <c r="H26" s="194"/>
      <c r="I26" s="194"/>
      <c r="J26" s="36" t="str">
        <f t="shared" si="0"/>
        <v>CZK</v>
      </c>
    </row>
    <row r="27" spans="1:10" ht="23.25" customHeight="1" thickBot="1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195">
        <f>CenaCelkemBezDPH-(ZakladDPHSni+ZakladDPHZakl)</f>
        <v>0</v>
      </c>
      <c r="H27" s="195"/>
      <c r="I27" s="195"/>
      <c r="J27" s="40" t="str">
        <f t="shared" si="0"/>
        <v>CZK</v>
      </c>
    </row>
    <row r="28" spans="1:10" ht="27.75" customHeight="1" thickBot="1">
      <c r="A28" s="2">
        <f>(A27-INT(A27))*100</f>
        <v>0</v>
      </c>
      <c r="B28" s="115" t="s">
        <v>23</v>
      </c>
      <c r="C28" s="116"/>
      <c r="D28" s="116"/>
      <c r="E28" s="117"/>
      <c r="F28" s="118"/>
      <c r="G28" s="229">
        <f>A27</f>
        <v>0</v>
      </c>
      <c r="H28" s="229"/>
      <c r="I28" s="229"/>
      <c r="J28" s="119" t="str">
        <f t="shared" si="0"/>
        <v>CZK</v>
      </c>
    </row>
    <row r="29" spans="1:10" ht="27.75" hidden="1" customHeight="1" thickBot="1">
      <c r="A29" s="2"/>
      <c r="B29" s="115" t="s">
        <v>35</v>
      </c>
      <c r="C29" s="120"/>
      <c r="D29" s="120"/>
      <c r="E29" s="120"/>
      <c r="F29" s="121"/>
      <c r="G29" s="228">
        <f>ZakladDPHSni+DPHSni+ZakladDPHZakl+DPHZakl+Zaokrouhleni</f>
        <v>0</v>
      </c>
      <c r="H29" s="228"/>
      <c r="I29" s="228"/>
      <c r="J29" s="122" t="s">
        <v>69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0"/>
      <c r="D34" s="230"/>
      <c r="E34" s="231"/>
      <c r="G34" s="232"/>
      <c r="H34" s="233"/>
      <c r="I34" s="233"/>
      <c r="J34" s="24"/>
    </row>
    <row r="35" spans="1:10" ht="12.75" customHeight="1">
      <c r="A35" s="2"/>
      <c r="B35" s="2"/>
      <c r="D35" s="222" t="s">
        <v>2</v>
      </c>
      <c r="E35" s="222"/>
      <c r="H35" s="10" t="s">
        <v>3</v>
      </c>
      <c r="J35" s="9"/>
    </row>
    <row r="36" spans="1:10" ht="13.5" customHeight="1" thickBot="1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>
      <c r="A39" s="87">
        <v>1</v>
      </c>
      <c r="B39" s="98" t="s">
        <v>57</v>
      </c>
      <c r="C39" s="234"/>
      <c r="D39" s="234"/>
      <c r="E39" s="234"/>
      <c r="F39" s="99">
        <f>'01223 11335_01 Pol'!AE673+'01223 11335_02 Pol'!AE50+'01223 11335_03 Pol'!AE141+'01223 11335_04 Pol'!AE58</f>
        <v>0</v>
      </c>
      <c r="G39" s="100">
        <f>'01223 11335_01 Pol'!AF673+'01223 11335_02 Pol'!AF50+'01223 11335_03 Pol'!AF141+'01223 11335_04 Pol'!AF58</f>
        <v>0</v>
      </c>
      <c r="H39" s="101"/>
      <c r="I39" s="102">
        <f>F39+G39+H39</f>
        <v>0</v>
      </c>
      <c r="J39" s="103" t="str">
        <f>IF(CenaCelkemVypocet=0,"",I39/CenaCelkemVypocet*100)</f>
        <v/>
      </c>
    </row>
    <row r="40" spans="1:10" ht="25.5" customHeight="1">
      <c r="A40" s="87">
        <v>2</v>
      </c>
      <c r="B40" s="104"/>
      <c r="C40" s="235" t="s">
        <v>58</v>
      </c>
      <c r="D40" s="235"/>
      <c r="E40" s="235"/>
      <c r="F40" s="105"/>
      <c r="G40" s="106"/>
      <c r="H40" s="106"/>
      <c r="I40" s="107"/>
      <c r="J40" s="108"/>
    </row>
    <row r="41" spans="1:10" ht="25.5" customHeight="1">
      <c r="A41" s="87">
        <v>2</v>
      </c>
      <c r="B41" s="104" t="s">
        <v>59</v>
      </c>
      <c r="C41" s="235" t="s">
        <v>44</v>
      </c>
      <c r="D41" s="235"/>
      <c r="E41" s="235"/>
      <c r="F41" s="105">
        <f>'01223 11335_01 Pol'!AE673+'01223 11335_02 Pol'!AE50+'01223 11335_03 Pol'!AE141+'01223 11335_04 Pol'!AE58</f>
        <v>0</v>
      </c>
      <c r="G41" s="106">
        <f>'01223 11335_01 Pol'!AF673+'01223 11335_02 Pol'!AF50+'01223 11335_03 Pol'!AF141+'01223 11335_04 Pol'!AF58</f>
        <v>0</v>
      </c>
      <c r="H41" s="106"/>
      <c r="I41" s="107">
        <f>F41+G41+H41</f>
        <v>0</v>
      </c>
      <c r="J41" s="108" t="str">
        <f>IF(CenaCelkemVypocet=0,"",I41/CenaCelkemVypocet*100)</f>
        <v/>
      </c>
    </row>
    <row r="42" spans="1:10" ht="25.5" customHeight="1">
      <c r="A42" s="87">
        <v>3</v>
      </c>
      <c r="B42" s="109" t="s">
        <v>60</v>
      </c>
      <c r="C42" s="234" t="s">
        <v>61</v>
      </c>
      <c r="D42" s="234"/>
      <c r="E42" s="234"/>
      <c r="F42" s="110">
        <f>'01223 11335_01 Pol'!AE673</f>
        <v>0</v>
      </c>
      <c r="G42" s="101">
        <f>'01223 11335_01 Pol'!AF673</f>
        <v>0</v>
      </c>
      <c r="H42" s="101"/>
      <c r="I42" s="102">
        <f>F42+G42+H42</f>
        <v>0</v>
      </c>
      <c r="J42" s="103" t="str">
        <f>IF(CenaCelkemVypocet=0,"",I42/CenaCelkemVypocet*100)</f>
        <v/>
      </c>
    </row>
    <row r="43" spans="1:10" ht="25.5" customHeight="1">
      <c r="A43" s="87">
        <v>3</v>
      </c>
      <c r="B43" s="109" t="s">
        <v>62</v>
      </c>
      <c r="C43" s="234" t="s">
        <v>63</v>
      </c>
      <c r="D43" s="234"/>
      <c r="E43" s="234"/>
      <c r="F43" s="110">
        <f>'01223 11335_02 Pol'!AE50</f>
        <v>0</v>
      </c>
      <c r="G43" s="101">
        <f>'01223 11335_02 Pol'!AF50</f>
        <v>0</v>
      </c>
      <c r="H43" s="101"/>
      <c r="I43" s="102">
        <f>F43+G43+H43</f>
        <v>0</v>
      </c>
      <c r="J43" s="103" t="str">
        <f>IF(CenaCelkemVypocet=0,"",I43/CenaCelkemVypocet*100)</f>
        <v/>
      </c>
    </row>
    <row r="44" spans="1:10" ht="25.5" customHeight="1">
      <c r="A44" s="87">
        <v>3</v>
      </c>
      <c r="B44" s="109" t="s">
        <v>64</v>
      </c>
      <c r="C44" s="234" t="s">
        <v>65</v>
      </c>
      <c r="D44" s="234"/>
      <c r="E44" s="234"/>
      <c r="F44" s="110">
        <f>'01223 11335_03 Pol'!AE141</f>
        <v>0</v>
      </c>
      <c r="G44" s="101">
        <f>'01223 11335_03 Pol'!AF141</f>
        <v>0</v>
      </c>
      <c r="H44" s="101"/>
      <c r="I44" s="102">
        <f>F44+G44+H44</f>
        <v>0</v>
      </c>
      <c r="J44" s="103" t="str">
        <f>IF(CenaCelkemVypocet=0,"",I44/CenaCelkemVypocet*100)</f>
        <v/>
      </c>
    </row>
    <row r="45" spans="1:10" ht="25.5" customHeight="1">
      <c r="A45" s="87">
        <v>3</v>
      </c>
      <c r="B45" s="109" t="s">
        <v>66</v>
      </c>
      <c r="C45" s="234" t="s">
        <v>67</v>
      </c>
      <c r="D45" s="234"/>
      <c r="E45" s="234"/>
      <c r="F45" s="110">
        <f>'01223 11335_04 Pol'!AE58</f>
        <v>0</v>
      </c>
      <c r="G45" s="101">
        <f>'01223 11335_04 Pol'!AF58</f>
        <v>0</v>
      </c>
      <c r="H45" s="101"/>
      <c r="I45" s="102">
        <f>F45+G45+H45</f>
        <v>0</v>
      </c>
      <c r="J45" s="103" t="str">
        <f>IF(CenaCelkemVypocet=0,"",I45/CenaCelkemVypocet*100)</f>
        <v/>
      </c>
    </row>
    <row r="46" spans="1:10" ht="25.5" customHeight="1">
      <c r="A46" s="87"/>
      <c r="B46" s="236" t="s">
        <v>68</v>
      </c>
      <c r="C46" s="237"/>
      <c r="D46" s="237"/>
      <c r="E46" s="237"/>
      <c r="F46" s="111">
        <f>SUMIF(A39:A45,"=1",F39:F45)</f>
        <v>0</v>
      </c>
      <c r="G46" s="112">
        <f>SUMIF(A39:A45,"=1",G39:G45)</f>
        <v>0</v>
      </c>
      <c r="H46" s="112">
        <f>SUMIF(A39:A45,"=1",H39:H45)</f>
        <v>0</v>
      </c>
      <c r="I46" s="113">
        <f>SUMIF(A39:A45,"=1",I39:I45)</f>
        <v>0</v>
      </c>
      <c r="J46" s="114">
        <f>SUMIF(A39:A45,"=1",J39:J45)</f>
        <v>0</v>
      </c>
    </row>
    <row r="48" spans="1:10">
      <c r="A48" t="s">
        <v>70</v>
      </c>
      <c r="B48" t="s">
        <v>71</v>
      </c>
    </row>
    <row r="49" spans="1:10">
      <c r="A49" t="s">
        <v>72</v>
      </c>
      <c r="B49" t="s">
        <v>73</v>
      </c>
    </row>
    <row r="50" spans="1:10">
      <c r="A50" t="s">
        <v>74</v>
      </c>
      <c r="B50" t="s">
        <v>75</v>
      </c>
    </row>
    <row r="51" spans="1:10">
      <c r="A51" t="s">
        <v>74</v>
      </c>
      <c r="B51" t="s">
        <v>76</v>
      </c>
    </row>
    <row r="52" spans="1:10">
      <c r="A52" t="s">
        <v>74</v>
      </c>
      <c r="B52" t="s">
        <v>77</v>
      </c>
    </row>
    <row r="53" spans="1:10">
      <c r="A53" t="s">
        <v>74</v>
      </c>
      <c r="B53" t="s">
        <v>78</v>
      </c>
    </row>
    <row r="56" spans="1:10" ht="15.75">
      <c r="B56" s="123" t="s">
        <v>79</v>
      </c>
    </row>
    <row r="58" spans="1:10" ht="25.5" customHeight="1">
      <c r="A58" s="125"/>
      <c r="B58" s="128" t="s">
        <v>17</v>
      </c>
      <c r="C58" s="128" t="s">
        <v>5</v>
      </c>
      <c r="D58" s="129"/>
      <c r="E58" s="129"/>
      <c r="F58" s="130" t="s">
        <v>80</v>
      </c>
      <c r="G58" s="130"/>
      <c r="H58" s="130"/>
      <c r="I58" s="130" t="s">
        <v>29</v>
      </c>
      <c r="J58" s="130" t="s">
        <v>0</v>
      </c>
    </row>
    <row r="59" spans="1:10" ht="36.75" customHeight="1">
      <c r="A59" s="126"/>
      <c r="B59" s="131" t="s">
        <v>81</v>
      </c>
      <c r="C59" s="238" t="s">
        <v>82</v>
      </c>
      <c r="D59" s="239"/>
      <c r="E59" s="239"/>
      <c r="F59" s="138" t="s">
        <v>24</v>
      </c>
      <c r="G59" s="139"/>
      <c r="H59" s="139"/>
      <c r="I59" s="139">
        <f>'01223 11335_04 Pol'!G50</f>
        <v>0</v>
      </c>
      <c r="J59" s="135" t="str">
        <f>IF(I90=0,"",I59/I90*100)</f>
        <v/>
      </c>
    </row>
    <row r="60" spans="1:10" ht="36.75" customHeight="1">
      <c r="A60" s="126"/>
      <c r="B60" s="131" t="s">
        <v>83</v>
      </c>
      <c r="C60" s="238" t="s">
        <v>84</v>
      </c>
      <c r="D60" s="239"/>
      <c r="E60" s="239"/>
      <c r="F60" s="138" t="s">
        <v>24</v>
      </c>
      <c r="G60" s="139"/>
      <c r="H60" s="139"/>
      <c r="I60" s="139">
        <f>'01223 11335_04 Pol'!G8</f>
        <v>0</v>
      </c>
      <c r="J60" s="135" t="str">
        <f>IF(I90=0,"",I60/I90*100)</f>
        <v/>
      </c>
    </row>
    <row r="61" spans="1:10" ht="36.75" customHeight="1">
      <c r="A61" s="126"/>
      <c r="B61" s="131" t="s">
        <v>85</v>
      </c>
      <c r="C61" s="238" t="s">
        <v>86</v>
      </c>
      <c r="D61" s="239"/>
      <c r="E61" s="239"/>
      <c r="F61" s="138" t="s">
        <v>24</v>
      </c>
      <c r="G61" s="139"/>
      <c r="H61" s="139"/>
      <c r="I61" s="139">
        <f>'01223 11335_01 Pol'!G8</f>
        <v>0</v>
      </c>
      <c r="J61" s="135" t="str">
        <f>IF(I90=0,"",I61/I90*100)</f>
        <v/>
      </c>
    </row>
    <row r="62" spans="1:10" ht="36.75" customHeight="1">
      <c r="A62" s="126"/>
      <c r="B62" s="131" t="s">
        <v>87</v>
      </c>
      <c r="C62" s="238" t="s">
        <v>88</v>
      </c>
      <c r="D62" s="239"/>
      <c r="E62" s="239"/>
      <c r="F62" s="138" t="s">
        <v>24</v>
      </c>
      <c r="G62" s="139"/>
      <c r="H62" s="139"/>
      <c r="I62" s="139">
        <f>'01223 11335_01 Pol'!G17</f>
        <v>0</v>
      </c>
      <c r="J62" s="135" t="str">
        <f>IF(I90=0,"",I62/I90*100)</f>
        <v/>
      </c>
    </row>
    <row r="63" spans="1:10" ht="36.75" customHeight="1">
      <c r="A63" s="126"/>
      <c r="B63" s="131" t="s">
        <v>89</v>
      </c>
      <c r="C63" s="238" t="s">
        <v>90</v>
      </c>
      <c r="D63" s="239"/>
      <c r="E63" s="239"/>
      <c r="F63" s="138" t="s">
        <v>24</v>
      </c>
      <c r="G63" s="139"/>
      <c r="H63" s="139"/>
      <c r="I63" s="139">
        <f>'01223 11335_01 Pol'!G39</f>
        <v>0</v>
      </c>
      <c r="J63" s="135" t="str">
        <f>IF(I90=0,"",I63/I90*100)</f>
        <v/>
      </c>
    </row>
    <row r="64" spans="1:10" ht="36.75" customHeight="1">
      <c r="A64" s="126"/>
      <c r="B64" s="131" t="s">
        <v>91</v>
      </c>
      <c r="C64" s="238" t="s">
        <v>92</v>
      </c>
      <c r="D64" s="239"/>
      <c r="E64" s="239"/>
      <c r="F64" s="138" t="s">
        <v>24</v>
      </c>
      <c r="G64" s="139"/>
      <c r="H64" s="139"/>
      <c r="I64" s="139">
        <f>'01223 11335_01 Pol'!G52</f>
        <v>0</v>
      </c>
      <c r="J64" s="135" t="str">
        <f>IF(I90=0,"",I64/I90*100)</f>
        <v/>
      </c>
    </row>
    <row r="65" spans="1:10" ht="36.75" customHeight="1">
      <c r="A65" s="126"/>
      <c r="B65" s="131" t="s">
        <v>93</v>
      </c>
      <c r="C65" s="238" t="s">
        <v>94</v>
      </c>
      <c r="D65" s="239"/>
      <c r="E65" s="239"/>
      <c r="F65" s="138" t="s">
        <v>24</v>
      </c>
      <c r="G65" s="139"/>
      <c r="H65" s="139"/>
      <c r="I65" s="139">
        <f>'01223 11335_01 Pol'!G145</f>
        <v>0</v>
      </c>
      <c r="J65" s="135" t="str">
        <f>IF(I90=0,"",I65/I90*100)</f>
        <v/>
      </c>
    </row>
    <row r="66" spans="1:10" ht="36.75" customHeight="1">
      <c r="A66" s="126"/>
      <c r="B66" s="131" t="s">
        <v>95</v>
      </c>
      <c r="C66" s="238" t="s">
        <v>96</v>
      </c>
      <c r="D66" s="239"/>
      <c r="E66" s="239"/>
      <c r="F66" s="138" t="s">
        <v>24</v>
      </c>
      <c r="G66" s="139"/>
      <c r="H66" s="139"/>
      <c r="I66" s="139">
        <f>'01223 11335_02 Pol'!G44</f>
        <v>0</v>
      </c>
      <c r="J66" s="135" t="str">
        <f>IF(I90=0,"",I66/I90*100)</f>
        <v/>
      </c>
    </row>
    <row r="67" spans="1:10" ht="36.75" customHeight="1">
      <c r="A67" s="126"/>
      <c r="B67" s="131" t="s">
        <v>97</v>
      </c>
      <c r="C67" s="238" t="s">
        <v>98</v>
      </c>
      <c r="D67" s="239"/>
      <c r="E67" s="239"/>
      <c r="F67" s="138" t="s">
        <v>24</v>
      </c>
      <c r="G67" s="139"/>
      <c r="H67" s="139"/>
      <c r="I67" s="139">
        <f>'01223 11335_03 Pol'!G8</f>
        <v>0</v>
      </c>
      <c r="J67" s="135" t="str">
        <f>IF(I90=0,"",I67/I90*100)</f>
        <v/>
      </c>
    </row>
    <row r="68" spans="1:10" ht="36.75" customHeight="1">
      <c r="A68" s="126"/>
      <c r="B68" s="131" t="s">
        <v>99</v>
      </c>
      <c r="C68" s="238" t="s">
        <v>100</v>
      </c>
      <c r="D68" s="239"/>
      <c r="E68" s="239"/>
      <c r="F68" s="138" t="s">
        <v>24</v>
      </c>
      <c r="G68" s="139"/>
      <c r="H68" s="139"/>
      <c r="I68" s="139">
        <f>'01223 11335_01 Pol'!G372</f>
        <v>0</v>
      </c>
      <c r="J68" s="135" t="str">
        <f>IF(I90=0,"",I68/I90*100)</f>
        <v/>
      </c>
    </row>
    <row r="69" spans="1:10" ht="36.75" customHeight="1">
      <c r="A69" s="126"/>
      <c r="B69" s="131" t="s">
        <v>101</v>
      </c>
      <c r="C69" s="238" t="s">
        <v>102</v>
      </c>
      <c r="D69" s="239"/>
      <c r="E69" s="239"/>
      <c r="F69" s="138" t="s">
        <v>25</v>
      </c>
      <c r="G69" s="139"/>
      <c r="H69" s="139"/>
      <c r="I69" s="139">
        <f>'01223 11335_01 Pol'!G376</f>
        <v>0</v>
      </c>
      <c r="J69" s="135" t="str">
        <f>IF(I90=0,"",I69/I90*100)</f>
        <v/>
      </c>
    </row>
    <row r="70" spans="1:10" ht="36.75" customHeight="1">
      <c r="A70" s="126"/>
      <c r="B70" s="131" t="s">
        <v>103</v>
      </c>
      <c r="C70" s="238" t="s">
        <v>104</v>
      </c>
      <c r="D70" s="239"/>
      <c r="E70" s="239"/>
      <c r="F70" s="138" t="s">
        <v>25</v>
      </c>
      <c r="G70" s="139"/>
      <c r="H70" s="139"/>
      <c r="I70" s="139">
        <f>'01223 11335_01 Pol'!G393</f>
        <v>0</v>
      </c>
      <c r="J70" s="135" t="str">
        <f>IF(I90=0,"",I70/I90*100)</f>
        <v/>
      </c>
    </row>
    <row r="71" spans="1:10" ht="36.75" customHeight="1">
      <c r="A71" s="126"/>
      <c r="B71" s="131" t="s">
        <v>105</v>
      </c>
      <c r="C71" s="238" t="s">
        <v>106</v>
      </c>
      <c r="D71" s="239"/>
      <c r="E71" s="239"/>
      <c r="F71" s="138" t="s">
        <v>25</v>
      </c>
      <c r="G71" s="139"/>
      <c r="H71" s="139"/>
      <c r="I71" s="139">
        <f>'01223 11335_01 Pol'!G419</f>
        <v>0</v>
      </c>
      <c r="J71" s="135" t="str">
        <f>IF(I90=0,"",I71/I90*100)</f>
        <v/>
      </c>
    </row>
    <row r="72" spans="1:10" ht="36.75" customHeight="1">
      <c r="A72" s="126"/>
      <c r="B72" s="131" t="s">
        <v>107</v>
      </c>
      <c r="C72" s="238" t="s">
        <v>108</v>
      </c>
      <c r="D72" s="239"/>
      <c r="E72" s="239"/>
      <c r="F72" s="138" t="s">
        <v>25</v>
      </c>
      <c r="G72" s="139"/>
      <c r="H72" s="139"/>
      <c r="I72" s="139">
        <f>'01223 11335_02 Pol'!G19</f>
        <v>0</v>
      </c>
      <c r="J72" s="135" t="str">
        <f>IF(I90=0,"",I72/I90*100)</f>
        <v/>
      </c>
    </row>
    <row r="73" spans="1:10" ht="36.75" customHeight="1">
      <c r="A73" s="126"/>
      <c r="B73" s="131" t="s">
        <v>109</v>
      </c>
      <c r="C73" s="238" t="s">
        <v>110</v>
      </c>
      <c r="D73" s="239"/>
      <c r="E73" s="239"/>
      <c r="F73" s="138" t="s">
        <v>25</v>
      </c>
      <c r="G73" s="139"/>
      <c r="H73" s="139"/>
      <c r="I73" s="139">
        <f>'01223 11335_02 Pol'!G26</f>
        <v>0</v>
      </c>
      <c r="J73" s="135" t="str">
        <f>IF(I90=0,"",I73/I90*100)</f>
        <v/>
      </c>
    </row>
    <row r="74" spans="1:10" ht="36.75" customHeight="1">
      <c r="A74" s="126"/>
      <c r="B74" s="131" t="s">
        <v>111</v>
      </c>
      <c r="C74" s="238" t="s">
        <v>112</v>
      </c>
      <c r="D74" s="239"/>
      <c r="E74" s="239"/>
      <c r="F74" s="138" t="s">
        <v>25</v>
      </c>
      <c r="G74" s="139"/>
      <c r="H74" s="139"/>
      <c r="I74" s="139">
        <f>'01223 11335_02 Pol'!G31</f>
        <v>0</v>
      </c>
      <c r="J74" s="135" t="str">
        <f>IF(I90=0,"",I74/I90*100)</f>
        <v/>
      </c>
    </row>
    <row r="75" spans="1:10" ht="36.75" customHeight="1">
      <c r="A75" s="126"/>
      <c r="B75" s="131" t="s">
        <v>113</v>
      </c>
      <c r="C75" s="238" t="s">
        <v>114</v>
      </c>
      <c r="D75" s="239"/>
      <c r="E75" s="239"/>
      <c r="F75" s="138" t="s">
        <v>25</v>
      </c>
      <c r="G75" s="139"/>
      <c r="H75" s="139"/>
      <c r="I75" s="139">
        <f>'01223 11335_01 Pol'!G462</f>
        <v>0</v>
      </c>
      <c r="J75" s="135" t="str">
        <f>IF(I90=0,"",I75/I90*100)</f>
        <v/>
      </c>
    </row>
    <row r="76" spans="1:10" ht="36.75" customHeight="1">
      <c r="A76" s="126"/>
      <c r="B76" s="131" t="s">
        <v>115</v>
      </c>
      <c r="C76" s="238" t="s">
        <v>116</v>
      </c>
      <c r="D76" s="239"/>
      <c r="E76" s="239"/>
      <c r="F76" s="138" t="s">
        <v>25</v>
      </c>
      <c r="G76" s="139"/>
      <c r="H76" s="139"/>
      <c r="I76" s="139">
        <f>'01223 11335_01 Pol'!G476</f>
        <v>0</v>
      </c>
      <c r="J76" s="135" t="str">
        <f>IF(I90=0,"",I76/I90*100)</f>
        <v/>
      </c>
    </row>
    <row r="77" spans="1:10" ht="36.75" customHeight="1">
      <c r="A77" s="126"/>
      <c r="B77" s="131" t="s">
        <v>117</v>
      </c>
      <c r="C77" s="238" t="s">
        <v>118</v>
      </c>
      <c r="D77" s="239"/>
      <c r="E77" s="239"/>
      <c r="F77" s="138" t="s">
        <v>25</v>
      </c>
      <c r="G77" s="139"/>
      <c r="H77" s="139"/>
      <c r="I77" s="139">
        <f>'01223 11335_01 Pol'!G518</f>
        <v>0</v>
      </c>
      <c r="J77" s="135" t="str">
        <f>IF(I90=0,"",I77/I90*100)</f>
        <v/>
      </c>
    </row>
    <row r="78" spans="1:10" ht="36.75" customHeight="1">
      <c r="A78" s="126"/>
      <c r="B78" s="131" t="s">
        <v>119</v>
      </c>
      <c r="C78" s="238" t="s">
        <v>120</v>
      </c>
      <c r="D78" s="239"/>
      <c r="E78" s="239"/>
      <c r="F78" s="138" t="s">
        <v>25</v>
      </c>
      <c r="G78" s="139"/>
      <c r="H78" s="139"/>
      <c r="I78" s="139">
        <f>'01223 11335_01 Pol'!G531</f>
        <v>0</v>
      </c>
      <c r="J78" s="135" t="str">
        <f>IF(I90=0,"",I78/I90*100)</f>
        <v/>
      </c>
    </row>
    <row r="79" spans="1:10" ht="36.75" customHeight="1">
      <c r="A79" s="126"/>
      <c r="B79" s="131" t="s">
        <v>121</v>
      </c>
      <c r="C79" s="238" t="s">
        <v>122</v>
      </c>
      <c r="D79" s="239"/>
      <c r="E79" s="239"/>
      <c r="F79" s="138" t="s">
        <v>25</v>
      </c>
      <c r="G79" s="139"/>
      <c r="H79" s="139"/>
      <c r="I79" s="139">
        <f>'01223 11335_01 Pol'!G576</f>
        <v>0</v>
      </c>
      <c r="J79" s="135" t="str">
        <f>IF(I90=0,"",I79/I90*100)</f>
        <v/>
      </c>
    </row>
    <row r="80" spans="1:10" ht="36.75" customHeight="1">
      <c r="A80" s="126"/>
      <c r="B80" s="131" t="s">
        <v>123</v>
      </c>
      <c r="C80" s="238" t="s">
        <v>124</v>
      </c>
      <c r="D80" s="239"/>
      <c r="E80" s="239"/>
      <c r="F80" s="138" t="s">
        <v>25</v>
      </c>
      <c r="G80" s="139"/>
      <c r="H80" s="139"/>
      <c r="I80" s="139">
        <f>'01223 11335_01 Pol'!G621</f>
        <v>0</v>
      </c>
      <c r="J80" s="135" t="str">
        <f>IF(I90=0,"",I80/I90*100)</f>
        <v/>
      </c>
    </row>
    <row r="81" spans="1:10" ht="36.75" customHeight="1">
      <c r="A81" s="126"/>
      <c r="B81" s="131" t="s">
        <v>125</v>
      </c>
      <c r="C81" s="238" t="s">
        <v>126</v>
      </c>
      <c r="D81" s="239"/>
      <c r="E81" s="239"/>
      <c r="F81" s="138" t="s">
        <v>25</v>
      </c>
      <c r="G81" s="139"/>
      <c r="H81" s="139"/>
      <c r="I81" s="139">
        <f>'01223 11335_01 Pol'!G649</f>
        <v>0</v>
      </c>
      <c r="J81" s="135" t="str">
        <f>IF(I90=0,"",I81/I90*100)</f>
        <v/>
      </c>
    </row>
    <row r="82" spans="1:10" ht="36.75" customHeight="1">
      <c r="A82" s="126"/>
      <c r="B82" s="131" t="s">
        <v>127</v>
      </c>
      <c r="C82" s="238" t="s">
        <v>128</v>
      </c>
      <c r="D82" s="239"/>
      <c r="E82" s="239"/>
      <c r="F82" s="138" t="s">
        <v>25</v>
      </c>
      <c r="G82" s="139"/>
      <c r="H82" s="139"/>
      <c r="I82" s="139">
        <f>'01223 11335_01 Pol'!G656</f>
        <v>0</v>
      </c>
      <c r="J82" s="135" t="str">
        <f>IF(I90=0,"",I82/I90*100)</f>
        <v/>
      </c>
    </row>
    <row r="83" spans="1:10" ht="36.75" customHeight="1">
      <c r="A83" s="126"/>
      <c r="B83" s="131" t="s">
        <v>129</v>
      </c>
      <c r="C83" s="238" t="s">
        <v>130</v>
      </c>
      <c r="D83" s="239"/>
      <c r="E83" s="239"/>
      <c r="F83" s="138" t="s">
        <v>26</v>
      </c>
      <c r="G83" s="139"/>
      <c r="H83" s="139"/>
      <c r="I83" s="139">
        <f>'01223 11335_03 Pol'!G13</f>
        <v>0</v>
      </c>
      <c r="J83" s="135" t="str">
        <f>IF(I90=0,"",I83/I90*100)</f>
        <v/>
      </c>
    </row>
    <row r="84" spans="1:10" ht="36.75" customHeight="1">
      <c r="A84" s="126"/>
      <c r="B84" s="131" t="s">
        <v>131</v>
      </c>
      <c r="C84" s="238" t="s">
        <v>132</v>
      </c>
      <c r="D84" s="239"/>
      <c r="E84" s="239"/>
      <c r="F84" s="138" t="s">
        <v>26</v>
      </c>
      <c r="G84" s="139"/>
      <c r="H84" s="139"/>
      <c r="I84" s="139">
        <f>'01223 11335_03 Pol'!G82</f>
        <v>0</v>
      </c>
      <c r="J84" s="135" t="str">
        <f>IF(I90=0,"",I84/I90*100)</f>
        <v/>
      </c>
    </row>
    <row r="85" spans="1:10" ht="36.75" customHeight="1">
      <c r="A85" s="126"/>
      <c r="B85" s="131" t="s">
        <v>133</v>
      </c>
      <c r="C85" s="238" t="s">
        <v>134</v>
      </c>
      <c r="D85" s="239"/>
      <c r="E85" s="239"/>
      <c r="F85" s="138" t="s">
        <v>26</v>
      </c>
      <c r="G85" s="139"/>
      <c r="H85" s="139"/>
      <c r="I85" s="139">
        <f>'01223 11335_03 Pol'!G85</f>
        <v>0</v>
      </c>
      <c r="J85" s="135" t="str">
        <f>IF(I90=0,"",I85/I90*100)</f>
        <v/>
      </c>
    </row>
    <row r="86" spans="1:10" ht="36.75" customHeight="1">
      <c r="A86" s="126"/>
      <c r="B86" s="131" t="s">
        <v>135</v>
      </c>
      <c r="C86" s="238" t="s">
        <v>136</v>
      </c>
      <c r="D86" s="239"/>
      <c r="E86" s="239"/>
      <c r="F86" s="138" t="s">
        <v>26</v>
      </c>
      <c r="G86" s="139"/>
      <c r="H86" s="139"/>
      <c r="I86" s="139">
        <f>'01223 11335_03 Pol'!G102</f>
        <v>0</v>
      </c>
      <c r="J86" s="135" t="str">
        <f>IF(I90=0,"",I86/I90*100)</f>
        <v/>
      </c>
    </row>
    <row r="87" spans="1:10" ht="36.75" customHeight="1">
      <c r="A87" s="126"/>
      <c r="B87" s="131" t="s">
        <v>137</v>
      </c>
      <c r="C87" s="238" t="s">
        <v>138</v>
      </c>
      <c r="D87" s="239"/>
      <c r="E87" s="239"/>
      <c r="F87" s="138" t="s">
        <v>139</v>
      </c>
      <c r="G87" s="139"/>
      <c r="H87" s="139"/>
      <c r="I87" s="139">
        <f>'01223 11335_02 Pol'!G8</f>
        <v>0</v>
      </c>
      <c r="J87" s="135" t="str">
        <f>IF(I90=0,"",I87/I90*100)</f>
        <v/>
      </c>
    </row>
    <row r="88" spans="1:10" ht="36.75" customHeight="1">
      <c r="A88" s="126"/>
      <c r="B88" s="131" t="s">
        <v>140</v>
      </c>
      <c r="C88" s="238" t="s">
        <v>27</v>
      </c>
      <c r="D88" s="239"/>
      <c r="E88" s="239"/>
      <c r="F88" s="138" t="s">
        <v>140</v>
      </c>
      <c r="G88" s="139"/>
      <c r="H88" s="139"/>
      <c r="I88" s="139">
        <f>'01223 11335_01 Pol'!G662+'01223 11335_03 Pol'!G129+'01223 11335_04 Pol'!G47</f>
        <v>0</v>
      </c>
      <c r="J88" s="135" t="str">
        <f>IF(I90=0,"",I88/I90*100)</f>
        <v/>
      </c>
    </row>
    <row r="89" spans="1:10" ht="36.75" customHeight="1">
      <c r="A89" s="126"/>
      <c r="B89" s="131" t="s">
        <v>141</v>
      </c>
      <c r="C89" s="238" t="s">
        <v>28</v>
      </c>
      <c r="D89" s="239"/>
      <c r="E89" s="239"/>
      <c r="F89" s="138" t="s">
        <v>141</v>
      </c>
      <c r="G89" s="139"/>
      <c r="H89" s="139"/>
      <c r="I89" s="139">
        <f>'01223 11335_04 Pol'!G32</f>
        <v>0</v>
      </c>
      <c r="J89" s="135" t="str">
        <f>IF(I90=0,"",I89/I90*100)</f>
        <v/>
      </c>
    </row>
    <row r="90" spans="1:10" ht="25.5" customHeight="1">
      <c r="A90" s="127"/>
      <c r="B90" s="132" t="s">
        <v>1</v>
      </c>
      <c r="C90" s="133"/>
      <c r="D90" s="134"/>
      <c r="E90" s="134"/>
      <c r="F90" s="140"/>
      <c r="G90" s="141"/>
      <c r="H90" s="141"/>
      <c r="I90" s="141">
        <f>SUM(I59:I89)</f>
        <v>0</v>
      </c>
      <c r="J90" s="136">
        <f>SUM(J59:J89)</f>
        <v>0</v>
      </c>
    </row>
    <row r="91" spans="1:10">
      <c r="F91" s="86"/>
      <c r="G91" s="86"/>
      <c r="H91" s="86"/>
      <c r="I91" s="86"/>
      <c r="J91" s="137"/>
    </row>
    <row r="92" spans="1:10">
      <c r="F92" s="86"/>
      <c r="G92" s="86"/>
      <c r="H92" s="86"/>
      <c r="I92" s="86"/>
      <c r="J92" s="137"/>
    </row>
    <row r="93" spans="1:10">
      <c r="F93" s="86"/>
      <c r="G93" s="86"/>
      <c r="H93" s="86"/>
      <c r="I93" s="86"/>
      <c r="J93" s="137"/>
    </row>
  </sheetData>
  <sheetProtection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C86:E86"/>
    <mergeCell ref="C87:E87"/>
    <mergeCell ref="C88:E88"/>
    <mergeCell ref="C89:E89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40" t="s">
        <v>6</v>
      </c>
      <c r="B1" s="240"/>
      <c r="C1" s="241"/>
      <c r="D1" s="240"/>
      <c r="E1" s="240"/>
      <c r="F1" s="240"/>
      <c r="G1" s="240"/>
    </row>
    <row r="2" spans="1:7" ht="24.95" customHeight="1">
      <c r="A2" s="49" t="s">
        <v>7</v>
      </c>
      <c r="B2" s="48"/>
      <c r="C2" s="242"/>
      <c r="D2" s="242"/>
      <c r="E2" s="242"/>
      <c r="F2" s="242"/>
      <c r="G2" s="243"/>
    </row>
    <row r="3" spans="1:7" ht="24.95" customHeight="1">
      <c r="A3" s="49" t="s">
        <v>8</v>
      </c>
      <c r="B3" s="48"/>
      <c r="C3" s="242"/>
      <c r="D3" s="242"/>
      <c r="E3" s="242"/>
      <c r="F3" s="242"/>
      <c r="G3" s="243"/>
    </row>
    <row r="4" spans="1:7" ht="24.95" customHeight="1">
      <c r="A4" s="49" t="s">
        <v>9</v>
      </c>
      <c r="B4" s="48"/>
      <c r="C4" s="242"/>
      <c r="D4" s="242"/>
      <c r="E4" s="242"/>
      <c r="F4" s="242"/>
      <c r="G4" s="243"/>
    </row>
    <row r="5" spans="1:7">
      <c r="B5" s="4"/>
      <c r="C5" s="5"/>
      <c r="D5" s="6"/>
    </row>
  </sheetData>
  <sheetProtection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4" t="s">
        <v>142</v>
      </c>
      <c r="B1" s="244"/>
      <c r="C1" s="244"/>
      <c r="D1" s="244"/>
      <c r="E1" s="244"/>
      <c r="F1" s="244"/>
      <c r="G1" s="244"/>
      <c r="AG1" t="s">
        <v>143</v>
      </c>
    </row>
    <row r="2" spans="1:60" ht="24.95" customHeight="1">
      <c r="A2" s="49" t="s">
        <v>7</v>
      </c>
      <c r="B2" s="48" t="s">
        <v>43</v>
      </c>
      <c r="C2" s="245" t="s">
        <v>44</v>
      </c>
      <c r="D2" s="246"/>
      <c r="E2" s="246"/>
      <c r="F2" s="246"/>
      <c r="G2" s="247"/>
      <c r="AG2" t="s">
        <v>144</v>
      </c>
    </row>
    <row r="3" spans="1:60" ht="24.95" customHeight="1">
      <c r="A3" s="49" t="s">
        <v>8</v>
      </c>
      <c r="B3" s="48" t="s">
        <v>59</v>
      </c>
      <c r="C3" s="245" t="s">
        <v>44</v>
      </c>
      <c r="D3" s="246"/>
      <c r="E3" s="246"/>
      <c r="F3" s="246"/>
      <c r="G3" s="247"/>
      <c r="AC3" s="124" t="s">
        <v>144</v>
      </c>
      <c r="AG3" t="s">
        <v>145</v>
      </c>
    </row>
    <row r="4" spans="1:60" ht="24.95" customHeight="1">
      <c r="A4" s="143" t="s">
        <v>9</v>
      </c>
      <c r="B4" s="144" t="s">
        <v>60</v>
      </c>
      <c r="C4" s="248" t="s">
        <v>61</v>
      </c>
      <c r="D4" s="249"/>
      <c r="E4" s="249"/>
      <c r="F4" s="249"/>
      <c r="G4" s="250"/>
      <c r="AG4" t="s">
        <v>146</v>
      </c>
    </row>
    <row r="5" spans="1:60">
      <c r="D5" s="10"/>
    </row>
    <row r="6" spans="1:60" ht="38.25">
      <c r="A6" s="146" t="s">
        <v>147</v>
      </c>
      <c r="B6" s="148" t="s">
        <v>148</v>
      </c>
      <c r="C6" s="148" t="s">
        <v>149</v>
      </c>
      <c r="D6" s="147" t="s">
        <v>150</v>
      </c>
      <c r="E6" s="146" t="s">
        <v>151</v>
      </c>
      <c r="F6" s="145" t="s">
        <v>152</v>
      </c>
      <c r="G6" s="146" t="s">
        <v>29</v>
      </c>
      <c r="H6" s="149" t="s">
        <v>30</v>
      </c>
      <c r="I6" s="149" t="s">
        <v>153</v>
      </c>
      <c r="J6" s="149" t="s">
        <v>31</v>
      </c>
      <c r="K6" s="149" t="s">
        <v>154</v>
      </c>
      <c r="L6" s="149" t="s">
        <v>155</v>
      </c>
      <c r="M6" s="149" t="s">
        <v>156</v>
      </c>
      <c r="N6" s="149" t="s">
        <v>157</v>
      </c>
      <c r="O6" s="149" t="s">
        <v>158</v>
      </c>
      <c r="P6" s="149" t="s">
        <v>159</v>
      </c>
      <c r="Q6" s="149" t="s">
        <v>160</v>
      </c>
      <c r="R6" s="149" t="s">
        <v>161</v>
      </c>
      <c r="S6" s="149" t="s">
        <v>162</v>
      </c>
      <c r="T6" s="149" t="s">
        <v>163</v>
      </c>
      <c r="U6" s="149" t="s">
        <v>164</v>
      </c>
      <c r="V6" s="149" t="s">
        <v>165</v>
      </c>
      <c r="W6" s="149" t="s">
        <v>166</v>
      </c>
      <c r="X6" s="149" t="s">
        <v>167</v>
      </c>
      <c r="Y6" s="149" t="s">
        <v>168</v>
      </c>
    </row>
    <row r="7" spans="1:60" hidden="1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>
      <c r="A8" s="166" t="s">
        <v>169</v>
      </c>
      <c r="B8" s="167" t="s">
        <v>85</v>
      </c>
      <c r="C8" s="182" t="s">
        <v>86</v>
      </c>
      <c r="D8" s="168"/>
      <c r="E8" s="169"/>
      <c r="F8" s="170"/>
      <c r="G8" s="170">
        <f>SUMIF(AG9:AG16,"&lt;&gt;NOR",G9:G16)</f>
        <v>0</v>
      </c>
      <c r="H8" s="170"/>
      <c r="I8" s="170">
        <f>SUM(I9:I16)</f>
        <v>0</v>
      </c>
      <c r="J8" s="170"/>
      <c r="K8" s="170">
        <f>SUM(K9:K16)</f>
        <v>0</v>
      </c>
      <c r="L8" s="170"/>
      <c r="M8" s="170">
        <f>SUM(M9:M16)</f>
        <v>0</v>
      </c>
      <c r="N8" s="169"/>
      <c r="O8" s="169">
        <f>SUM(O9:O16)</f>
        <v>0</v>
      </c>
      <c r="P8" s="169"/>
      <c r="Q8" s="169">
        <f>SUM(Q9:Q16)</f>
        <v>0</v>
      </c>
      <c r="R8" s="170"/>
      <c r="S8" s="170"/>
      <c r="T8" s="171"/>
      <c r="U8" s="165"/>
      <c r="V8" s="165">
        <f>SUM(V9:V16)</f>
        <v>131.75</v>
      </c>
      <c r="W8" s="165"/>
      <c r="X8" s="165"/>
      <c r="Y8" s="165"/>
      <c r="AG8" t="s">
        <v>170</v>
      </c>
    </row>
    <row r="9" spans="1:60" outlineLevel="1">
      <c r="A9" s="173">
        <v>1</v>
      </c>
      <c r="B9" s="174" t="s">
        <v>171</v>
      </c>
      <c r="C9" s="183" t="s">
        <v>172</v>
      </c>
      <c r="D9" s="175" t="s">
        <v>173</v>
      </c>
      <c r="E9" s="176">
        <v>35.283000000000001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174</v>
      </c>
      <c r="S9" s="178" t="s">
        <v>175</v>
      </c>
      <c r="T9" s="179" t="s">
        <v>175</v>
      </c>
      <c r="U9" s="161">
        <v>3.5329999999999999</v>
      </c>
      <c r="V9" s="161">
        <f>ROUND(E9*U9,2)</f>
        <v>124.65</v>
      </c>
      <c r="W9" s="161"/>
      <c r="X9" s="161" t="s">
        <v>176</v>
      </c>
      <c r="Y9" s="161" t="s">
        <v>177</v>
      </c>
      <c r="Z9" s="150"/>
      <c r="AA9" s="150"/>
      <c r="AB9" s="150"/>
      <c r="AC9" s="150"/>
      <c r="AD9" s="150"/>
      <c r="AE9" s="150"/>
      <c r="AF9" s="150"/>
      <c r="AG9" s="150" t="s">
        <v>178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>
      <c r="A10" s="157"/>
      <c r="B10" s="158"/>
      <c r="C10" s="251" t="s">
        <v>179</v>
      </c>
      <c r="D10" s="252"/>
      <c r="E10" s="252"/>
      <c r="F10" s="252"/>
      <c r="G10" s="252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0"/>
      <c r="AA10" s="150"/>
      <c r="AB10" s="150"/>
      <c r="AC10" s="150"/>
      <c r="AD10" s="150"/>
      <c r="AE10" s="150"/>
      <c r="AF10" s="150"/>
      <c r="AG10" s="150" t="s">
        <v>180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2">
      <c r="A11" s="157"/>
      <c r="B11" s="158"/>
      <c r="C11" s="184" t="s">
        <v>181</v>
      </c>
      <c r="D11" s="163"/>
      <c r="E11" s="164">
        <v>34.683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0"/>
      <c r="AA11" s="150"/>
      <c r="AB11" s="150"/>
      <c r="AC11" s="150"/>
      <c r="AD11" s="150"/>
      <c r="AE11" s="150"/>
      <c r="AF11" s="150"/>
      <c r="AG11" s="150" t="s">
        <v>182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>
      <c r="A12" s="157"/>
      <c r="B12" s="158"/>
      <c r="C12" s="184" t="s">
        <v>183</v>
      </c>
      <c r="D12" s="163"/>
      <c r="E12" s="164">
        <v>0.6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0"/>
      <c r="AA12" s="150"/>
      <c r="AB12" s="150"/>
      <c r="AC12" s="150"/>
      <c r="AD12" s="150"/>
      <c r="AE12" s="150"/>
      <c r="AF12" s="150"/>
      <c r="AG12" s="150" t="s">
        <v>182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2">
      <c r="A13" s="157"/>
      <c r="B13" s="158"/>
      <c r="C13" s="253"/>
      <c r="D13" s="254"/>
      <c r="E13" s="254"/>
      <c r="F13" s="254"/>
      <c r="G13" s="254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0"/>
      <c r="AA13" s="150"/>
      <c r="AB13" s="150"/>
      <c r="AC13" s="150"/>
      <c r="AD13" s="150"/>
      <c r="AE13" s="150"/>
      <c r="AF13" s="150"/>
      <c r="AG13" s="150" t="s">
        <v>184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>
      <c r="A14" s="173">
        <v>2</v>
      </c>
      <c r="B14" s="174" t="s">
        <v>185</v>
      </c>
      <c r="C14" s="183" t="s">
        <v>186</v>
      </c>
      <c r="D14" s="175" t="s">
        <v>173</v>
      </c>
      <c r="E14" s="176">
        <v>35.133000000000003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 t="s">
        <v>174</v>
      </c>
      <c r="S14" s="178" t="s">
        <v>175</v>
      </c>
      <c r="T14" s="179" t="s">
        <v>175</v>
      </c>
      <c r="U14" s="161">
        <v>0.20200000000000001</v>
      </c>
      <c r="V14" s="161">
        <f>ROUND(E14*U14,2)</f>
        <v>7.1</v>
      </c>
      <c r="W14" s="161"/>
      <c r="X14" s="161" t="s">
        <v>176</v>
      </c>
      <c r="Y14" s="161" t="s">
        <v>177</v>
      </c>
      <c r="Z14" s="150"/>
      <c r="AA14" s="150"/>
      <c r="AB14" s="150"/>
      <c r="AC14" s="150"/>
      <c r="AD14" s="150"/>
      <c r="AE14" s="150"/>
      <c r="AF14" s="150"/>
      <c r="AG14" s="150" t="s">
        <v>178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2">
      <c r="A15" s="157"/>
      <c r="B15" s="158"/>
      <c r="C15" s="251" t="s">
        <v>187</v>
      </c>
      <c r="D15" s="252"/>
      <c r="E15" s="252"/>
      <c r="F15" s="252"/>
      <c r="G15" s="252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0"/>
      <c r="AA15" s="150"/>
      <c r="AB15" s="150"/>
      <c r="AC15" s="150"/>
      <c r="AD15" s="150"/>
      <c r="AE15" s="150"/>
      <c r="AF15" s="150"/>
      <c r="AG15" s="150" t="s">
        <v>180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>
      <c r="A16" s="157"/>
      <c r="B16" s="158"/>
      <c r="C16" s="253"/>
      <c r="D16" s="254"/>
      <c r="E16" s="254"/>
      <c r="F16" s="254"/>
      <c r="G16" s="254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0"/>
      <c r="AA16" s="150"/>
      <c r="AB16" s="150"/>
      <c r="AC16" s="150"/>
      <c r="AD16" s="150"/>
      <c r="AE16" s="150"/>
      <c r="AF16" s="150"/>
      <c r="AG16" s="150" t="s">
        <v>184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>
      <c r="A17" s="166" t="s">
        <v>169</v>
      </c>
      <c r="B17" s="167" t="s">
        <v>87</v>
      </c>
      <c r="C17" s="182" t="s">
        <v>88</v>
      </c>
      <c r="D17" s="168"/>
      <c r="E17" s="169"/>
      <c r="F17" s="170"/>
      <c r="G17" s="170">
        <f>SUMIF(AG18:AG38,"&lt;&gt;NOR",G18:G38)</f>
        <v>0</v>
      </c>
      <c r="H17" s="170"/>
      <c r="I17" s="170">
        <f>SUM(I18:I38)</f>
        <v>0</v>
      </c>
      <c r="J17" s="170"/>
      <c r="K17" s="170">
        <f>SUM(K18:K38)</f>
        <v>0</v>
      </c>
      <c r="L17" s="170"/>
      <c r="M17" s="170">
        <f>SUM(M18:M38)</f>
        <v>0</v>
      </c>
      <c r="N17" s="169"/>
      <c r="O17" s="169">
        <f>SUM(O18:O38)</f>
        <v>9.83</v>
      </c>
      <c r="P17" s="169"/>
      <c r="Q17" s="169">
        <f>SUM(Q18:Q38)</f>
        <v>0</v>
      </c>
      <c r="R17" s="170"/>
      <c r="S17" s="170"/>
      <c r="T17" s="171"/>
      <c r="U17" s="165"/>
      <c r="V17" s="165">
        <f>SUM(V18:V38)</f>
        <v>7.85</v>
      </c>
      <c r="W17" s="165"/>
      <c r="X17" s="165"/>
      <c r="Y17" s="165"/>
      <c r="AG17" t="s">
        <v>170</v>
      </c>
    </row>
    <row r="18" spans="1:60" outlineLevel="1">
      <c r="A18" s="173">
        <v>3</v>
      </c>
      <c r="B18" s="174" t="s">
        <v>188</v>
      </c>
      <c r="C18" s="183" t="s">
        <v>189</v>
      </c>
      <c r="D18" s="175" t="s">
        <v>173</v>
      </c>
      <c r="E18" s="176">
        <v>1.3815999999999999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2.5249999999999999</v>
      </c>
      <c r="O18" s="176">
        <f>ROUND(E18*N18,2)</f>
        <v>3.49</v>
      </c>
      <c r="P18" s="176">
        <v>0</v>
      </c>
      <c r="Q18" s="176">
        <f>ROUND(E18*P18,2)</f>
        <v>0</v>
      </c>
      <c r="R18" s="178" t="s">
        <v>190</v>
      </c>
      <c r="S18" s="178" t="s">
        <v>175</v>
      </c>
      <c r="T18" s="179" t="s">
        <v>175</v>
      </c>
      <c r="U18" s="161">
        <v>0.48</v>
      </c>
      <c r="V18" s="161">
        <f>ROUND(E18*U18,2)</f>
        <v>0.66</v>
      </c>
      <c r="W18" s="161"/>
      <c r="X18" s="161" t="s">
        <v>176</v>
      </c>
      <c r="Y18" s="161" t="s">
        <v>177</v>
      </c>
      <c r="Z18" s="150"/>
      <c r="AA18" s="150"/>
      <c r="AB18" s="150"/>
      <c r="AC18" s="150"/>
      <c r="AD18" s="150"/>
      <c r="AE18" s="150"/>
      <c r="AF18" s="150"/>
      <c r="AG18" s="150" t="s">
        <v>191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2">
      <c r="A19" s="157"/>
      <c r="B19" s="158"/>
      <c r="C19" s="251" t="s">
        <v>192</v>
      </c>
      <c r="D19" s="252"/>
      <c r="E19" s="252"/>
      <c r="F19" s="252"/>
      <c r="G19" s="252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0"/>
      <c r="AA19" s="150"/>
      <c r="AB19" s="150"/>
      <c r="AC19" s="150"/>
      <c r="AD19" s="150"/>
      <c r="AE19" s="150"/>
      <c r="AF19" s="150"/>
      <c r="AG19" s="150" t="s">
        <v>180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>
      <c r="A20" s="157"/>
      <c r="B20" s="158"/>
      <c r="C20" s="184" t="s">
        <v>193</v>
      </c>
      <c r="D20" s="163"/>
      <c r="E20" s="164">
        <v>1.3815999999999999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0"/>
      <c r="AA20" s="150"/>
      <c r="AB20" s="150"/>
      <c r="AC20" s="150"/>
      <c r="AD20" s="150"/>
      <c r="AE20" s="150"/>
      <c r="AF20" s="150"/>
      <c r="AG20" s="150" t="s">
        <v>182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>
      <c r="A21" s="157"/>
      <c r="B21" s="158"/>
      <c r="C21" s="253"/>
      <c r="D21" s="254"/>
      <c r="E21" s="254"/>
      <c r="F21" s="254"/>
      <c r="G21" s="254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0"/>
      <c r="AA21" s="150"/>
      <c r="AB21" s="150"/>
      <c r="AC21" s="150"/>
      <c r="AD21" s="150"/>
      <c r="AE21" s="150"/>
      <c r="AF21" s="150"/>
      <c r="AG21" s="150" t="s">
        <v>184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>
      <c r="A22" s="173">
        <v>4</v>
      </c>
      <c r="B22" s="174" t="s">
        <v>194</v>
      </c>
      <c r="C22" s="183" t="s">
        <v>195</v>
      </c>
      <c r="D22" s="175" t="s">
        <v>196</v>
      </c>
      <c r="E22" s="176">
        <v>0.13098000000000001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1.06274</v>
      </c>
      <c r="O22" s="176">
        <f>ROUND(E22*N22,2)</f>
        <v>0.14000000000000001</v>
      </c>
      <c r="P22" s="176">
        <v>0</v>
      </c>
      <c r="Q22" s="176">
        <f>ROUND(E22*P22,2)</f>
        <v>0</v>
      </c>
      <c r="R22" s="178" t="s">
        <v>190</v>
      </c>
      <c r="S22" s="178" t="s">
        <v>175</v>
      </c>
      <c r="T22" s="179" t="s">
        <v>175</v>
      </c>
      <c r="U22" s="161">
        <v>15.231</v>
      </c>
      <c r="V22" s="161">
        <f>ROUND(E22*U22,2)</f>
        <v>1.99</v>
      </c>
      <c r="W22" s="161"/>
      <c r="X22" s="161" t="s">
        <v>176</v>
      </c>
      <c r="Y22" s="161" t="s">
        <v>177</v>
      </c>
      <c r="Z22" s="150"/>
      <c r="AA22" s="150"/>
      <c r="AB22" s="150"/>
      <c r="AC22" s="150"/>
      <c r="AD22" s="150"/>
      <c r="AE22" s="150"/>
      <c r="AF22" s="150"/>
      <c r="AG22" s="150" t="s">
        <v>191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>
      <c r="A23" s="157"/>
      <c r="B23" s="158"/>
      <c r="C23" s="251" t="s">
        <v>197</v>
      </c>
      <c r="D23" s="252"/>
      <c r="E23" s="252"/>
      <c r="F23" s="252"/>
      <c r="G23" s="252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0"/>
      <c r="AA23" s="150"/>
      <c r="AB23" s="150"/>
      <c r="AC23" s="150"/>
      <c r="AD23" s="150"/>
      <c r="AE23" s="150"/>
      <c r="AF23" s="150"/>
      <c r="AG23" s="150" t="s">
        <v>180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2">
      <c r="A24" s="157"/>
      <c r="B24" s="158"/>
      <c r="C24" s="184" t="s">
        <v>198</v>
      </c>
      <c r="D24" s="163"/>
      <c r="E24" s="164">
        <v>0.13098000000000001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0"/>
      <c r="AA24" s="150"/>
      <c r="AB24" s="150"/>
      <c r="AC24" s="150"/>
      <c r="AD24" s="150"/>
      <c r="AE24" s="150"/>
      <c r="AF24" s="150"/>
      <c r="AG24" s="150" t="s">
        <v>182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>
      <c r="A25" s="157"/>
      <c r="B25" s="158"/>
      <c r="C25" s="253"/>
      <c r="D25" s="254"/>
      <c r="E25" s="254"/>
      <c r="F25" s="254"/>
      <c r="G25" s="254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0"/>
      <c r="AA25" s="150"/>
      <c r="AB25" s="150"/>
      <c r="AC25" s="150"/>
      <c r="AD25" s="150"/>
      <c r="AE25" s="150"/>
      <c r="AF25" s="150"/>
      <c r="AG25" s="150" t="s">
        <v>184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>
      <c r="A26" s="173">
        <v>5</v>
      </c>
      <c r="B26" s="174" t="s">
        <v>199</v>
      </c>
      <c r="C26" s="183" t="s">
        <v>200</v>
      </c>
      <c r="D26" s="175" t="s">
        <v>173</v>
      </c>
      <c r="E26" s="176">
        <v>0.6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2.5249999999999999</v>
      </c>
      <c r="O26" s="176">
        <f>ROUND(E26*N26,2)</f>
        <v>1.52</v>
      </c>
      <c r="P26" s="176">
        <v>0</v>
      </c>
      <c r="Q26" s="176">
        <f>ROUND(E26*P26,2)</f>
        <v>0</v>
      </c>
      <c r="R26" s="178" t="s">
        <v>190</v>
      </c>
      <c r="S26" s="178" t="s">
        <v>175</v>
      </c>
      <c r="T26" s="179" t="s">
        <v>175</v>
      </c>
      <c r="U26" s="161">
        <v>0.47699999999999998</v>
      </c>
      <c r="V26" s="161">
        <f>ROUND(E26*U26,2)</f>
        <v>0.28999999999999998</v>
      </c>
      <c r="W26" s="161"/>
      <c r="X26" s="161" t="s">
        <v>176</v>
      </c>
      <c r="Y26" s="161" t="s">
        <v>177</v>
      </c>
      <c r="Z26" s="150"/>
      <c r="AA26" s="150"/>
      <c r="AB26" s="150"/>
      <c r="AC26" s="150"/>
      <c r="AD26" s="150"/>
      <c r="AE26" s="150"/>
      <c r="AF26" s="150"/>
      <c r="AG26" s="150" t="s">
        <v>191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>
      <c r="A27" s="157"/>
      <c r="B27" s="158"/>
      <c r="C27" s="255" t="s">
        <v>201</v>
      </c>
      <c r="D27" s="256"/>
      <c r="E27" s="256"/>
      <c r="F27" s="256"/>
      <c r="G27" s="256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0"/>
      <c r="AA27" s="150"/>
      <c r="AB27" s="150"/>
      <c r="AC27" s="150"/>
      <c r="AD27" s="150"/>
      <c r="AE27" s="150"/>
      <c r="AF27" s="150"/>
      <c r="AG27" s="150" t="s">
        <v>202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2">
      <c r="A28" s="157"/>
      <c r="B28" s="158"/>
      <c r="C28" s="184" t="s">
        <v>183</v>
      </c>
      <c r="D28" s="163"/>
      <c r="E28" s="164">
        <v>0.6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0"/>
      <c r="AA28" s="150"/>
      <c r="AB28" s="150"/>
      <c r="AC28" s="150"/>
      <c r="AD28" s="150"/>
      <c r="AE28" s="150"/>
      <c r="AF28" s="150"/>
      <c r="AG28" s="150" t="s">
        <v>182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>
      <c r="A29" s="157"/>
      <c r="B29" s="158"/>
      <c r="C29" s="253"/>
      <c r="D29" s="254"/>
      <c r="E29" s="254"/>
      <c r="F29" s="254"/>
      <c r="G29" s="254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0"/>
      <c r="AA29" s="150"/>
      <c r="AB29" s="150"/>
      <c r="AC29" s="150"/>
      <c r="AD29" s="150"/>
      <c r="AE29" s="150"/>
      <c r="AF29" s="150"/>
      <c r="AG29" s="150" t="s">
        <v>184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>
      <c r="A30" s="173">
        <v>6</v>
      </c>
      <c r="B30" s="174" t="s">
        <v>203</v>
      </c>
      <c r="C30" s="183" t="s">
        <v>204</v>
      </c>
      <c r="D30" s="175" t="s">
        <v>173</v>
      </c>
      <c r="E30" s="176">
        <v>0.34539999999999998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2.5249999999999999</v>
      </c>
      <c r="O30" s="176">
        <f>ROUND(E30*N30,2)</f>
        <v>0.87</v>
      </c>
      <c r="P30" s="176">
        <v>0</v>
      </c>
      <c r="Q30" s="176">
        <f>ROUND(E30*P30,2)</f>
        <v>0</v>
      </c>
      <c r="R30" s="178" t="s">
        <v>190</v>
      </c>
      <c r="S30" s="178" t="s">
        <v>175</v>
      </c>
      <c r="T30" s="179" t="s">
        <v>175</v>
      </c>
      <c r="U30" s="161">
        <v>3.2130000000000001</v>
      </c>
      <c r="V30" s="161">
        <f>ROUND(E30*U30,2)</f>
        <v>1.1100000000000001</v>
      </c>
      <c r="W30" s="161"/>
      <c r="X30" s="161" t="s">
        <v>176</v>
      </c>
      <c r="Y30" s="161" t="s">
        <v>177</v>
      </c>
      <c r="Z30" s="150"/>
      <c r="AA30" s="150"/>
      <c r="AB30" s="150"/>
      <c r="AC30" s="150"/>
      <c r="AD30" s="150"/>
      <c r="AE30" s="150"/>
      <c r="AF30" s="150"/>
      <c r="AG30" s="150" t="s">
        <v>191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>
      <c r="A31" s="157"/>
      <c r="B31" s="158"/>
      <c r="C31" s="251" t="s">
        <v>205</v>
      </c>
      <c r="D31" s="252"/>
      <c r="E31" s="252"/>
      <c r="F31" s="252"/>
      <c r="G31" s="252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0"/>
      <c r="AA31" s="150"/>
      <c r="AB31" s="150"/>
      <c r="AC31" s="150"/>
      <c r="AD31" s="150"/>
      <c r="AE31" s="150"/>
      <c r="AF31" s="150"/>
      <c r="AG31" s="150" t="s">
        <v>180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>
      <c r="A32" s="157"/>
      <c r="B32" s="158"/>
      <c r="C32" s="257" t="s">
        <v>206</v>
      </c>
      <c r="D32" s="258"/>
      <c r="E32" s="258"/>
      <c r="F32" s="258"/>
      <c r="G32" s="258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0"/>
      <c r="AA32" s="150"/>
      <c r="AB32" s="150"/>
      <c r="AC32" s="150"/>
      <c r="AD32" s="150"/>
      <c r="AE32" s="150"/>
      <c r="AF32" s="150"/>
      <c r="AG32" s="150" t="s">
        <v>202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>
      <c r="A33" s="157"/>
      <c r="B33" s="158"/>
      <c r="C33" s="184" t="s">
        <v>207</v>
      </c>
      <c r="D33" s="163"/>
      <c r="E33" s="164">
        <v>0.34539999999999998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0"/>
      <c r="AA33" s="150"/>
      <c r="AB33" s="150"/>
      <c r="AC33" s="150"/>
      <c r="AD33" s="150"/>
      <c r="AE33" s="150"/>
      <c r="AF33" s="150"/>
      <c r="AG33" s="150" t="s">
        <v>182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2">
      <c r="A34" s="157"/>
      <c r="B34" s="158"/>
      <c r="C34" s="253"/>
      <c r="D34" s="254"/>
      <c r="E34" s="254"/>
      <c r="F34" s="254"/>
      <c r="G34" s="254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0"/>
      <c r="AA34" s="150"/>
      <c r="AB34" s="150"/>
      <c r="AC34" s="150"/>
      <c r="AD34" s="150"/>
      <c r="AE34" s="150"/>
      <c r="AF34" s="150"/>
      <c r="AG34" s="150" t="s">
        <v>184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>
      <c r="A35" s="173">
        <v>7</v>
      </c>
      <c r="B35" s="174" t="s">
        <v>208</v>
      </c>
      <c r="C35" s="183" t="s">
        <v>209</v>
      </c>
      <c r="D35" s="175" t="s">
        <v>173</v>
      </c>
      <c r="E35" s="176">
        <v>2.0724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1.837</v>
      </c>
      <c r="O35" s="176">
        <f>ROUND(E35*N35,2)</f>
        <v>3.81</v>
      </c>
      <c r="P35" s="176">
        <v>0</v>
      </c>
      <c r="Q35" s="176">
        <f>ROUND(E35*P35,2)</f>
        <v>0</v>
      </c>
      <c r="R35" s="178" t="s">
        <v>190</v>
      </c>
      <c r="S35" s="178" t="s">
        <v>175</v>
      </c>
      <c r="T35" s="179" t="s">
        <v>175</v>
      </c>
      <c r="U35" s="161">
        <v>1.8360000000000001</v>
      </c>
      <c r="V35" s="161">
        <f>ROUND(E35*U35,2)</f>
        <v>3.8</v>
      </c>
      <c r="W35" s="161"/>
      <c r="X35" s="161" t="s">
        <v>176</v>
      </c>
      <c r="Y35" s="161" t="s">
        <v>177</v>
      </c>
      <c r="Z35" s="150"/>
      <c r="AA35" s="150"/>
      <c r="AB35" s="150"/>
      <c r="AC35" s="150"/>
      <c r="AD35" s="150"/>
      <c r="AE35" s="150"/>
      <c r="AF35" s="150"/>
      <c r="AG35" s="150" t="s">
        <v>191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2">
      <c r="A36" s="157"/>
      <c r="B36" s="158"/>
      <c r="C36" s="251" t="s">
        <v>210</v>
      </c>
      <c r="D36" s="252"/>
      <c r="E36" s="252"/>
      <c r="F36" s="252"/>
      <c r="G36" s="252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0"/>
      <c r="AA36" s="150"/>
      <c r="AB36" s="150"/>
      <c r="AC36" s="150"/>
      <c r="AD36" s="150"/>
      <c r="AE36" s="150"/>
      <c r="AF36" s="150"/>
      <c r="AG36" s="150" t="s">
        <v>180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81" t="str">
        <f>C36</f>
        <v>pod mazaniny a dlažby, popř. na plochých střechách, vodorovný nebo ve spádu, s udusáním a urovnáním povrchu,</v>
      </c>
      <c r="BB36" s="150"/>
      <c r="BC36" s="150"/>
      <c r="BD36" s="150"/>
      <c r="BE36" s="150"/>
      <c r="BF36" s="150"/>
      <c r="BG36" s="150"/>
      <c r="BH36" s="150"/>
    </row>
    <row r="37" spans="1:60" outlineLevel="2">
      <c r="A37" s="157"/>
      <c r="B37" s="158"/>
      <c r="C37" s="184" t="s">
        <v>211</v>
      </c>
      <c r="D37" s="163"/>
      <c r="E37" s="164">
        <v>2.0724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0"/>
      <c r="AA37" s="150"/>
      <c r="AB37" s="150"/>
      <c r="AC37" s="150"/>
      <c r="AD37" s="150"/>
      <c r="AE37" s="150"/>
      <c r="AF37" s="150"/>
      <c r="AG37" s="150" t="s">
        <v>182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>
      <c r="A38" s="157"/>
      <c r="B38" s="158"/>
      <c r="C38" s="253"/>
      <c r="D38" s="254"/>
      <c r="E38" s="254"/>
      <c r="F38" s="254"/>
      <c r="G38" s="254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0"/>
      <c r="AA38" s="150"/>
      <c r="AB38" s="150"/>
      <c r="AC38" s="150"/>
      <c r="AD38" s="150"/>
      <c r="AE38" s="150"/>
      <c r="AF38" s="150"/>
      <c r="AG38" s="150" t="s">
        <v>184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>
      <c r="A39" s="166" t="s">
        <v>169</v>
      </c>
      <c r="B39" s="167" t="s">
        <v>89</v>
      </c>
      <c r="C39" s="182" t="s">
        <v>90</v>
      </c>
      <c r="D39" s="168"/>
      <c r="E39" s="169"/>
      <c r="F39" s="170"/>
      <c r="G39" s="170">
        <f>SUMIF(AG40:AG51,"&lt;&gt;NOR",G40:G51)</f>
        <v>0</v>
      </c>
      <c r="H39" s="170"/>
      <c r="I39" s="170">
        <f>SUM(I40:I51)</f>
        <v>0</v>
      </c>
      <c r="J39" s="170"/>
      <c r="K39" s="170">
        <f>SUM(K40:K51)</f>
        <v>0</v>
      </c>
      <c r="L39" s="170"/>
      <c r="M39" s="170">
        <f>SUM(M40:M51)</f>
        <v>0</v>
      </c>
      <c r="N39" s="169"/>
      <c r="O39" s="169">
        <f>SUM(O40:O51)</f>
        <v>3.84</v>
      </c>
      <c r="P39" s="169"/>
      <c r="Q39" s="169">
        <f>SUM(Q40:Q51)</f>
        <v>0</v>
      </c>
      <c r="R39" s="170"/>
      <c r="S39" s="170"/>
      <c r="T39" s="171"/>
      <c r="U39" s="165"/>
      <c r="V39" s="165">
        <f>SUM(V40:V51)</f>
        <v>17.490000000000002</v>
      </c>
      <c r="W39" s="165"/>
      <c r="X39" s="165"/>
      <c r="Y39" s="165"/>
      <c r="AG39" t="s">
        <v>170</v>
      </c>
    </row>
    <row r="40" spans="1:60" ht="22.5" outlineLevel="1">
      <c r="A40" s="173">
        <v>8</v>
      </c>
      <c r="B40" s="174" t="s">
        <v>212</v>
      </c>
      <c r="C40" s="183" t="s">
        <v>213</v>
      </c>
      <c r="D40" s="175" t="s">
        <v>214</v>
      </c>
      <c r="E40" s="176">
        <v>12.175000000000001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0.15046000000000001</v>
      </c>
      <c r="O40" s="176">
        <f>ROUND(E40*N40,2)</f>
        <v>1.83</v>
      </c>
      <c r="P40" s="176">
        <v>0</v>
      </c>
      <c r="Q40" s="176">
        <f>ROUND(E40*P40,2)</f>
        <v>0</v>
      </c>
      <c r="R40" s="178" t="s">
        <v>190</v>
      </c>
      <c r="S40" s="178" t="s">
        <v>175</v>
      </c>
      <c r="T40" s="179" t="s">
        <v>175</v>
      </c>
      <c r="U40" s="161">
        <v>0.53400000000000003</v>
      </c>
      <c r="V40" s="161">
        <f>ROUND(E40*U40,2)</f>
        <v>6.5</v>
      </c>
      <c r="W40" s="161"/>
      <c r="X40" s="161" t="s">
        <v>176</v>
      </c>
      <c r="Y40" s="161" t="s">
        <v>177</v>
      </c>
      <c r="Z40" s="150"/>
      <c r="AA40" s="150"/>
      <c r="AB40" s="150"/>
      <c r="AC40" s="150"/>
      <c r="AD40" s="150"/>
      <c r="AE40" s="150"/>
      <c r="AF40" s="150"/>
      <c r="AG40" s="150" t="s">
        <v>178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>
      <c r="A41" s="157"/>
      <c r="B41" s="158"/>
      <c r="C41" s="184" t="s">
        <v>215</v>
      </c>
      <c r="D41" s="163"/>
      <c r="E41" s="164">
        <v>2.915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0"/>
      <c r="AA41" s="150"/>
      <c r="AB41" s="150"/>
      <c r="AC41" s="150"/>
      <c r="AD41" s="150"/>
      <c r="AE41" s="150"/>
      <c r="AF41" s="150"/>
      <c r="AG41" s="150" t="s">
        <v>182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3">
      <c r="A42" s="157"/>
      <c r="B42" s="158"/>
      <c r="C42" s="184" t="s">
        <v>216</v>
      </c>
      <c r="D42" s="163"/>
      <c r="E42" s="164">
        <v>9.26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0"/>
      <c r="AA42" s="150"/>
      <c r="AB42" s="150"/>
      <c r="AC42" s="150"/>
      <c r="AD42" s="150"/>
      <c r="AE42" s="150"/>
      <c r="AF42" s="150"/>
      <c r="AG42" s="150" t="s">
        <v>182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2">
      <c r="A43" s="157"/>
      <c r="B43" s="158"/>
      <c r="C43" s="253"/>
      <c r="D43" s="254"/>
      <c r="E43" s="254"/>
      <c r="F43" s="254"/>
      <c r="G43" s="254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0"/>
      <c r="AA43" s="150"/>
      <c r="AB43" s="150"/>
      <c r="AC43" s="150"/>
      <c r="AD43" s="150"/>
      <c r="AE43" s="150"/>
      <c r="AF43" s="150"/>
      <c r="AG43" s="150" t="s">
        <v>184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33.75" outlineLevel="1">
      <c r="A44" s="173">
        <v>9</v>
      </c>
      <c r="B44" s="174" t="s">
        <v>217</v>
      </c>
      <c r="C44" s="183" t="s">
        <v>218</v>
      </c>
      <c r="D44" s="175" t="s">
        <v>214</v>
      </c>
      <c r="E44" s="176">
        <v>0.91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0.28498000000000001</v>
      </c>
      <c r="O44" s="176">
        <f>ROUND(E44*N44,2)</f>
        <v>0.26</v>
      </c>
      <c r="P44" s="176">
        <v>0</v>
      </c>
      <c r="Q44" s="176">
        <f>ROUND(E44*P44,2)</f>
        <v>0</v>
      </c>
      <c r="R44" s="178" t="s">
        <v>190</v>
      </c>
      <c r="S44" s="178" t="s">
        <v>175</v>
      </c>
      <c r="T44" s="179" t="s">
        <v>175</v>
      </c>
      <c r="U44" s="161">
        <v>3.4769999999999999</v>
      </c>
      <c r="V44" s="161">
        <f>ROUND(E44*U44,2)</f>
        <v>3.16</v>
      </c>
      <c r="W44" s="161"/>
      <c r="X44" s="161" t="s">
        <v>176</v>
      </c>
      <c r="Y44" s="161" t="s">
        <v>177</v>
      </c>
      <c r="Z44" s="150"/>
      <c r="AA44" s="150"/>
      <c r="AB44" s="150"/>
      <c r="AC44" s="150"/>
      <c r="AD44" s="150"/>
      <c r="AE44" s="150"/>
      <c r="AF44" s="150"/>
      <c r="AG44" s="150" t="s">
        <v>191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2">
      <c r="A45" s="157"/>
      <c r="B45" s="158"/>
      <c r="C45" s="251" t="s">
        <v>219</v>
      </c>
      <c r="D45" s="252"/>
      <c r="E45" s="252"/>
      <c r="F45" s="252"/>
      <c r="G45" s="252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0"/>
      <c r="AA45" s="150"/>
      <c r="AB45" s="150"/>
      <c r="AC45" s="150"/>
      <c r="AD45" s="150"/>
      <c r="AE45" s="150"/>
      <c r="AF45" s="150"/>
      <c r="AG45" s="150" t="s">
        <v>180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81" t="str">
        <f>C45</f>
        <v>C 12/15 až C 16/20 s případnou konstrukční obvodovou výztuží včetně bednění, s potěrem nebo s povrchem vyhlazeným ve spádu k okrajům,</v>
      </c>
      <c r="BB45" s="150"/>
      <c r="BC45" s="150"/>
      <c r="BD45" s="150"/>
      <c r="BE45" s="150"/>
      <c r="BF45" s="150"/>
      <c r="BG45" s="150"/>
      <c r="BH45" s="150"/>
    </row>
    <row r="46" spans="1:60" outlineLevel="2">
      <c r="A46" s="157"/>
      <c r="B46" s="158"/>
      <c r="C46" s="184" t="s">
        <v>220</v>
      </c>
      <c r="D46" s="163"/>
      <c r="E46" s="164">
        <v>0.91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0"/>
      <c r="AA46" s="150"/>
      <c r="AB46" s="150"/>
      <c r="AC46" s="150"/>
      <c r="AD46" s="150"/>
      <c r="AE46" s="150"/>
      <c r="AF46" s="150"/>
      <c r="AG46" s="150" t="s">
        <v>182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2">
      <c r="A47" s="157"/>
      <c r="B47" s="158"/>
      <c r="C47" s="253"/>
      <c r="D47" s="254"/>
      <c r="E47" s="254"/>
      <c r="F47" s="254"/>
      <c r="G47" s="254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0"/>
      <c r="AA47" s="150"/>
      <c r="AB47" s="150"/>
      <c r="AC47" s="150"/>
      <c r="AD47" s="150"/>
      <c r="AE47" s="150"/>
      <c r="AF47" s="150"/>
      <c r="AG47" s="150" t="s">
        <v>184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>
      <c r="A48" s="173">
        <v>10</v>
      </c>
      <c r="B48" s="174" t="s">
        <v>221</v>
      </c>
      <c r="C48" s="183" t="s">
        <v>222</v>
      </c>
      <c r="D48" s="175" t="s">
        <v>214</v>
      </c>
      <c r="E48" s="176">
        <v>14.07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0.12404999999999999</v>
      </c>
      <c r="O48" s="176">
        <f>ROUND(E48*N48,2)</f>
        <v>1.75</v>
      </c>
      <c r="P48" s="176">
        <v>0</v>
      </c>
      <c r="Q48" s="176">
        <f>ROUND(E48*P48,2)</f>
        <v>0</v>
      </c>
      <c r="R48" s="178" t="s">
        <v>190</v>
      </c>
      <c r="S48" s="178" t="s">
        <v>175</v>
      </c>
      <c r="T48" s="179" t="s">
        <v>175</v>
      </c>
      <c r="U48" s="161">
        <v>0.55674999999999997</v>
      </c>
      <c r="V48" s="161">
        <f>ROUND(E48*U48,2)</f>
        <v>7.83</v>
      </c>
      <c r="W48" s="161"/>
      <c r="X48" s="161" t="s">
        <v>176</v>
      </c>
      <c r="Y48" s="161" t="s">
        <v>177</v>
      </c>
      <c r="Z48" s="150"/>
      <c r="AA48" s="150"/>
      <c r="AB48" s="150"/>
      <c r="AC48" s="150"/>
      <c r="AD48" s="150"/>
      <c r="AE48" s="150"/>
      <c r="AF48" s="150"/>
      <c r="AG48" s="150" t="s">
        <v>191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2.5" outlineLevel="2">
      <c r="A49" s="157"/>
      <c r="B49" s="158"/>
      <c r="C49" s="251" t="s">
        <v>223</v>
      </c>
      <c r="D49" s="252"/>
      <c r="E49" s="252"/>
      <c r="F49" s="252"/>
      <c r="G49" s="252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0"/>
      <c r="AA49" s="150"/>
      <c r="AB49" s="150"/>
      <c r="AC49" s="150"/>
      <c r="AD49" s="150"/>
      <c r="AE49" s="150"/>
      <c r="AF49" s="150"/>
      <c r="AG49" s="150" t="s">
        <v>180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81" t="str">
        <f>C49</f>
        <v>jednoduché nebo příčky zděné do svislé dřevěné, cihelné, betonové nebo ocelové konstrukce na jakoukoliv maltu vápenocementovou (MVC) nebo cementovou (MC),</v>
      </c>
      <c r="BB49" s="150"/>
      <c r="BC49" s="150"/>
      <c r="BD49" s="150"/>
      <c r="BE49" s="150"/>
      <c r="BF49" s="150"/>
      <c r="BG49" s="150"/>
      <c r="BH49" s="150"/>
    </row>
    <row r="50" spans="1:60" outlineLevel="2">
      <c r="A50" s="157"/>
      <c r="B50" s="158"/>
      <c r="C50" s="184" t="s">
        <v>224</v>
      </c>
      <c r="D50" s="163"/>
      <c r="E50" s="164">
        <v>14.07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0"/>
      <c r="AA50" s="150"/>
      <c r="AB50" s="150"/>
      <c r="AC50" s="150"/>
      <c r="AD50" s="150"/>
      <c r="AE50" s="150"/>
      <c r="AF50" s="150"/>
      <c r="AG50" s="150" t="s">
        <v>182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2">
      <c r="A51" s="157"/>
      <c r="B51" s="158"/>
      <c r="C51" s="253"/>
      <c r="D51" s="254"/>
      <c r="E51" s="254"/>
      <c r="F51" s="254"/>
      <c r="G51" s="254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0"/>
      <c r="AA51" s="150"/>
      <c r="AB51" s="150"/>
      <c r="AC51" s="150"/>
      <c r="AD51" s="150"/>
      <c r="AE51" s="150"/>
      <c r="AF51" s="150"/>
      <c r="AG51" s="150" t="s">
        <v>184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>
      <c r="A52" s="166" t="s">
        <v>169</v>
      </c>
      <c r="B52" s="167" t="s">
        <v>91</v>
      </c>
      <c r="C52" s="182" t="s">
        <v>92</v>
      </c>
      <c r="D52" s="168"/>
      <c r="E52" s="169"/>
      <c r="F52" s="170"/>
      <c r="G52" s="170">
        <f>SUMIF(AG53:AG144,"&lt;&gt;NOR",G53:G144)</f>
        <v>0</v>
      </c>
      <c r="H52" s="170"/>
      <c r="I52" s="170">
        <f>SUM(I53:I144)</f>
        <v>0</v>
      </c>
      <c r="J52" s="170"/>
      <c r="K52" s="170">
        <f>SUM(K53:K144)</f>
        <v>0</v>
      </c>
      <c r="L52" s="170"/>
      <c r="M52" s="170">
        <f>SUM(M53:M144)</f>
        <v>0</v>
      </c>
      <c r="N52" s="169"/>
      <c r="O52" s="169">
        <f>SUM(O53:O144)</f>
        <v>157.18</v>
      </c>
      <c r="P52" s="169"/>
      <c r="Q52" s="169">
        <f>SUM(Q53:Q144)</f>
        <v>0</v>
      </c>
      <c r="R52" s="170"/>
      <c r="S52" s="170"/>
      <c r="T52" s="171"/>
      <c r="U52" s="165"/>
      <c r="V52" s="165">
        <f>SUM(V53:V144)</f>
        <v>3789.26</v>
      </c>
      <c r="W52" s="165"/>
      <c r="X52" s="165"/>
      <c r="Y52" s="165"/>
      <c r="AG52" t="s">
        <v>170</v>
      </c>
    </row>
    <row r="53" spans="1:60" ht="22.5" outlineLevel="1">
      <c r="A53" s="173">
        <v>11</v>
      </c>
      <c r="B53" s="174" t="s">
        <v>225</v>
      </c>
      <c r="C53" s="183" t="s">
        <v>226</v>
      </c>
      <c r="D53" s="175" t="s">
        <v>214</v>
      </c>
      <c r="E53" s="176">
        <v>9.6083999999999996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5.1229999999999998E-2</v>
      </c>
      <c r="O53" s="176">
        <f>ROUND(E53*N53,2)</f>
        <v>0.49</v>
      </c>
      <c r="P53" s="176">
        <v>0</v>
      </c>
      <c r="Q53" s="176">
        <f>ROUND(E53*P53,2)</f>
        <v>0</v>
      </c>
      <c r="R53" s="178" t="s">
        <v>190</v>
      </c>
      <c r="S53" s="178" t="s">
        <v>175</v>
      </c>
      <c r="T53" s="179" t="s">
        <v>175</v>
      </c>
      <c r="U53" s="161">
        <v>0.90800000000000003</v>
      </c>
      <c r="V53" s="161">
        <f>ROUND(E53*U53,2)</f>
        <v>8.7200000000000006</v>
      </c>
      <c r="W53" s="161"/>
      <c r="X53" s="161" t="s">
        <v>176</v>
      </c>
      <c r="Y53" s="161" t="s">
        <v>177</v>
      </c>
      <c r="Z53" s="150"/>
      <c r="AA53" s="150"/>
      <c r="AB53" s="150"/>
      <c r="AC53" s="150"/>
      <c r="AD53" s="150"/>
      <c r="AE53" s="150"/>
      <c r="AF53" s="150"/>
      <c r="AG53" s="150" t="s">
        <v>191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>
      <c r="A54" s="157"/>
      <c r="B54" s="158"/>
      <c r="C54" s="251" t="s">
        <v>227</v>
      </c>
      <c r="D54" s="252"/>
      <c r="E54" s="252"/>
      <c r="F54" s="252"/>
      <c r="G54" s="252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0"/>
      <c r="AA54" s="150"/>
      <c r="AB54" s="150"/>
      <c r="AC54" s="150"/>
      <c r="AD54" s="150"/>
      <c r="AE54" s="150"/>
      <c r="AF54" s="150"/>
      <c r="AG54" s="150" t="s">
        <v>180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2">
      <c r="A55" s="157"/>
      <c r="B55" s="158"/>
      <c r="C55" s="184" t="s">
        <v>228</v>
      </c>
      <c r="D55" s="163"/>
      <c r="E55" s="164">
        <v>9.6083999999999996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0"/>
      <c r="AA55" s="150"/>
      <c r="AB55" s="150"/>
      <c r="AC55" s="150"/>
      <c r="AD55" s="150"/>
      <c r="AE55" s="150"/>
      <c r="AF55" s="150"/>
      <c r="AG55" s="150" t="s">
        <v>182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>
      <c r="A56" s="157"/>
      <c r="B56" s="158"/>
      <c r="C56" s="253"/>
      <c r="D56" s="254"/>
      <c r="E56" s="254"/>
      <c r="F56" s="254"/>
      <c r="G56" s="254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0"/>
      <c r="AA56" s="150"/>
      <c r="AB56" s="150"/>
      <c r="AC56" s="150"/>
      <c r="AD56" s="150"/>
      <c r="AE56" s="150"/>
      <c r="AF56" s="150"/>
      <c r="AG56" s="150" t="s">
        <v>184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>
      <c r="A57" s="173">
        <v>12</v>
      </c>
      <c r="B57" s="174" t="s">
        <v>229</v>
      </c>
      <c r="C57" s="183" t="s">
        <v>230</v>
      </c>
      <c r="D57" s="175" t="s">
        <v>214</v>
      </c>
      <c r="E57" s="176">
        <v>27.78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4.7660000000000001E-2</v>
      </c>
      <c r="O57" s="176">
        <f>ROUND(E57*N57,2)</f>
        <v>1.32</v>
      </c>
      <c r="P57" s="176">
        <v>0</v>
      </c>
      <c r="Q57" s="176">
        <f>ROUND(E57*P57,2)</f>
        <v>0</v>
      </c>
      <c r="R57" s="178" t="s">
        <v>190</v>
      </c>
      <c r="S57" s="178" t="s">
        <v>175</v>
      </c>
      <c r="T57" s="179" t="s">
        <v>175</v>
      </c>
      <c r="U57" s="161">
        <v>0.84</v>
      </c>
      <c r="V57" s="161">
        <f>ROUND(E57*U57,2)</f>
        <v>23.34</v>
      </c>
      <c r="W57" s="161"/>
      <c r="X57" s="161" t="s">
        <v>176</v>
      </c>
      <c r="Y57" s="161" t="s">
        <v>177</v>
      </c>
      <c r="Z57" s="150"/>
      <c r="AA57" s="150"/>
      <c r="AB57" s="150"/>
      <c r="AC57" s="150"/>
      <c r="AD57" s="150"/>
      <c r="AE57" s="150"/>
      <c r="AF57" s="150"/>
      <c r="AG57" s="150" t="s">
        <v>191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2">
      <c r="A58" s="157"/>
      <c r="B58" s="158"/>
      <c r="C58" s="184" t="s">
        <v>231</v>
      </c>
      <c r="D58" s="163"/>
      <c r="E58" s="164">
        <v>27.78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0"/>
      <c r="AA58" s="150"/>
      <c r="AB58" s="150"/>
      <c r="AC58" s="150"/>
      <c r="AD58" s="150"/>
      <c r="AE58" s="150"/>
      <c r="AF58" s="150"/>
      <c r="AG58" s="150" t="s">
        <v>182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2">
      <c r="A59" s="157"/>
      <c r="B59" s="158"/>
      <c r="C59" s="253"/>
      <c r="D59" s="254"/>
      <c r="E59" s="254"/>
      <c r="F59" s="254"/>
      <c r="G59" s="254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0"/>
      <c r="AA59" s="150"/>
      <c r="AB59" s="150"/>
      <c r="AC59" s="150"/>
      <c r="AD59" s="150"/>
      <c r="AE59" s="150"/>
      <c r="AF59" s="150"/>
      <c r="AG59" s="150" t="s">
        <v>184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>
      <c r="A60" s="173">
        <v>13</v>
      </c>
      <c r="B60" s="174" t="s">
        <v>232</v>
      </c>
      <c r="C60" s="183" t="s">
        <v>233</v>
      </c>
      <c r="D60" s="175" t="s">
        <v>214</v>
      </c>
      <c r="E60" s="176">
        <v>542.77689999999996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4.0000000000000003E-5</v>
      </c>
      <c r="O60" s="176">
        <f>ROUND(E60*N60,2)</f>
        <v>0.02</v>
      </c>
      <c r="P60" s="176">
        <v>0</v>
      </c>
      <c r="Q60" s="176">
        <f>ROUND(E60*P60,2)</f>
        <v>0</v>
      </c>
      <c r="R60" s="178" t="s">
        <v>190</v>
      </c>
      <c r="S60" s="178" t="s">
        <v>175</v>
      </c>
      <c r="T60" s="179" t="s">
        <v>175</v>
      </c>
      <c r="U60" s="161">
        <v>7.8E-2</v>
      </c>
      <c r="V60" s="161">
        <f>ROUND(E60*U60,2)</f>
        <v>42.34</v>
      </c>
      <c r="W60" s="161"/>
      <c r="X60" s="161" t="s">
        <v>176</v>
      </c>
      <c r="Y60" s="161" t="s">
        <v>177</v>
      </c>
      <c r="Z60" s="150"/>
      <c r="AA60" s="150"/>
      <c r="AB60" s="150"/>
      <c r="AC60" s="150"/>
      <c r="AD60" s="150"/>
      <c r="AE60" s="150"/>
      <c r="AF60" s="150"/>
      <c r="AG60" s="150" t="s">
        <v>178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2">
      <c r="A61" s="157"/>
      <c r="B61" s="158"/>
      <c r="C61" s="251" t="s">
        <v>234</v>
      </c>
      <c r="D61" s="252"/>
      <c r="E61" s="252"/>
      <c r="F61" s="252"/>
      <c r="G61" s="252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0"/>
      <c r="AA61" s="150"/>
      <c r="AB61" s="150"/>
      <c r="AC61" s="150"/>
      <c r="AD61" s="150"/>
      <c r="AE61" s="150"/>
      <c r="AF61" s="150"/>
      <c r="AG61" s="150" t="s">
        <v>180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81" t="str">
        <f>C61</f>
        <v>s rámy a zárubněmi, zábradlí, předmětů oplechování apod., které se zřizují ještě před úpravami povrchu, před jejich znečištěním při úpravách povrchu nástřikem plastických (lepivých) maltovin</v>
      </c>
      <c r="BB61" s="150"/>
      <c r="BC61" s="150"/>
      <c r="BD61" s="150"/>
      <c r="BE61" s="150"/>
      <c r="BF61" s="150"/>
      <c r="BG61" s="150"/>
      <c r="BH61" s="150"/>
    </row>
    <row r="62" spans="1:60" outlineLevel="2">
      <c r="A62" s="157"/>
      <c r="B62" s="158"/>
      <c r="C62" s="184" t="s">
        <v>235</v>
      </c>
      <c r="D62" s="163"/>
      <c r="E62" s="164">
        <v>10.4505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0"/>
      <c r="AA62" s="150"/>
      <c r="AB62" s="150"/>
      <c r="AC62" s="150"/>
      <c r="AD62" s="150"/>
      <c r="AE62" s="150"/>
      <c r="AF62" s="150"/>
      <c r="AG62" s="150" t="s">
        <v>182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>
      <c r="A63" s="157"/>
      <c r="B63" s="158"/>
      <c r="C63" s="184" t="s">
        <v>236</v>
      </c>
      <c r="D63" s="163"/>
      <c r="E63" s="164">
        <v>2.7244000000000002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0"/>
      <c r="AA63" s="150"/>
      <c r="AB63" s="150"/>
      <c r="AC63" s="150"/>
      <c r="AD63" s="150"/>
      <c r="AE63" s="150"/>
      <c r="AF63" s="150"/>
      <c r="AG63" s="150" t="s">
        <v>182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>
      <c r="A64" s="157"/>
      <c r="B64" s="158"/>
      <c r="C64" s="184" t="s">
        <v>237</v>
      </c>
      <c r="D64" s="163"/>
      <c r="E64" s="164">
        <v>39.36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0"/>
      <c r="AA64" s="150"/>
      <c r="AB64" s="150"/>
      <c r="AC64" s="150"/>
      <c r="AD64" s="150"/>
      <c r="AE64" s="150"/>
      <c r="AF64" s="150"/>
      <c r="AG64" s="150" t="s">
        <v>182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>
      <c r="A65" s="157"/>
      <c r="B65" s="158"/>
      <c r="C65" s="184" t="s">
        <v>238</v>
      </c>
      <c r="D65" s="163"/>
      <c r="E65" s="164">
        <v>92.802000000000007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0"/>
      <c r="AA65" s="150"/>
      <c r="AB65" s="150"/>
      <c r="AC65" s="150"/>
      <c r="AD65" s="150"/>
      <c r="AE65" s="150"/>
      <c r="AF65" s="150"/>
      <c r="AG65" s="150" t="s">
        <v>182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>
      <c r="A66" s="157"/>
      <c r="B66" s="158"/>
      <c r="C66" s="184" t="s">
        <v>239</v>
      </c>
      <c r="D66" s="163"/>
      <c r="E66" s="164">
        <v>90.48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0"/>
      <c r="AA66" s="150"/>
      <c r="AB66" s="150"/>
      <c r="AC66" s="150"/>
      <c r="AD66" s="150"/>
      <c r="AE66" s="150"/>
      <c r="AF66" s="150"/>
      <c r="AG66" s="150" t="s">
        <v>182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>
      <c r="A67" s="157"/>
      <c r="B67" s="158"/>
      <c r="C67" s="184" t="s">
        <v>240</v>
      </c>
      <c r="D67" s="163"/>
      <c r="E67" s="164">
        <v>94.8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0"/>
      <c r="AA67" s="150"/>
      <c r="AB67" s="150"/>
      <c r="AC67" s="150"/>
      <c r="AD67" s="150"/>
      <c r="AE67" s="150"/>
      <c r="AF67" s="150"/>
      <c r="AG67" s="150" t="s">
        <v>182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>
      <c r="A68" s="157"/>
      <c r="B68" s="158"/>
      <c r="C68" s="184" t="s">
        <v>241</v>
      </c>
      <c r="D68" s="163"/>
      <c r="E68" s="164">
        <v>108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0"/>
      <c r="AA68" s="150"/>
      <c r="AB68" s="150"/>
      <c r="AC68" s="150"/>
      <c r="AD68" s="150"/>
      <c r="AE68" s="150"/>
      <c r="AF68" s="150"/>
      <c r="AG68" s="150" t="s">
        <v>182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>
      <c r="A69" s="157"/>
      <c r="B69" s="158"/>
      <c r="C69" s="184" t="s">
        <v>242</v>
      </c>
      <c r="D69" s="163"/>
      <c r="E69" s="164">
        <v>104.16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0"/>
      <c r="AA69" s="150"/>
      <c r="AB69" s="150"/>
      <c r="AC69" s="150"/>
      <c r="AD69" s="150"/>
      <c r="AE69" s="150"/>
      <c r="AF69" s="150"/>
      <c r="AG69" s="150" t="s">
        <v>182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2">
      <c r="A70" s="157"/>
      <c r="B70" s="158"/>
      <c r="C70" s="253"/>
      <c r="D70" s="254"/>
      <c r="E70" s="254"/>
      <c r="F70" s="254"/>
      <c r="G70" s="254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0"/>
      <c r="AA70" s="150"/>
      <c r="AB70" s="150"/>
      <c r="AC70" s="150"/>
      <c r="AD70" s="150"/>
      <c r="AE70" s="150"/>
      <c r="AF70" s="150"/>
      <c r="AG70" s="150" t="s">
        <v>184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>
      <c r="A71" s="173">
        <v>14</v>
      </c>
      <c r="B71" s="174" t="s">
        <v>243</v>
      </c>
      <c r="C71" s="183" t="s">
        <v>244</v>
      </c>
      <c r="D71" s="175" t="s">
        <v>214</v>
      </c>
      <c r="E71" s="176">
        <v>2010.4887000000001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3.5E-4</v>
      </c>
      <c r="O71" s="176">
        <f>ROUND(E71*N71,2)</f>
        <v>0.7</v>
      </c>
      <c r="P71" s="176">
        <v>0</v>
      </c>
      <c r="Q71" s="176">
        <f>ROUND(E71*P71,2)</f>
        <v>0</v>
      </c>
      <c r="R71" s="178" t="s">
        <v>190</v>
      </c>
      <c r="S71" s="178" t="s">
        <v>175</v>
      </c>
      <c r="T71" s="179" t="s">
        <v>175</v>
      </c>
      <c r="U71" s="161">
        <v>7.0000000000000007E-2</v>
      </c>
      <c r="V71" s="161">
        <f>ROUND(E71*U71,2)</f>
        <v>140.72999999999999</v>
      </c>
      <c r="W71" s="161"/>
      <c r="X71" s="161" t="s">
        <v>176</v>
      </c>
      <c r="Y71" s="161" t="s">
        <v>177</v>
      </c>
      <c r="Z71" s="150"/>
      <c r="AA71" s="150"/>
      <c r="AB71" s="150"/>
      <c r="AC71" s="150"/>
      <c r="AD71" s="150"/>
      <c r="AE71" s="150"/>
      <c r="AF71" s="150"/>
      <c r="AG71" s="150" t="s">
        <v>178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>
      <c r="A72" s="157"/>
      <c r="B72" s="158"/>
      <c r="C72" s="184" t="s">
        <v>245</v>
      </c>
      <c r="D72" s="163"/>
      <c r="E72" s="164">
        <v>2010.4887000000001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0"/>
      <c r="AA72" s="150"/>
      <c r="AB72" s="150"/>
      <c r="AC72" s="150"/>
      <c r="AD72" s="150"/>
      <c r="AE72" s="150"/>
      <c r="AF72" s="150"/>
      <c r="AG72" s="150" t="s">
        <v>182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2">
      <c r="A73" s="157"/>
      <c r="B73" s="158"/>
      <c r="C73" s="253"/>
      <c r="D73" s="254"/>
      <c r="E73" s="254"/>
      <c r="F73" s="254"/>
      <c r="G73" s="254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0"/>
      <c r="AA73" s="150"/>
      <c r="AB73" s="150"/>
      <c r="AC73" s="150"/>
      <c r="AD73" s="150"/>
      <c r="AE73" s="150"/>
      <c r="AF73" s="150"/>
      <c r="AG73" s="150" t="s">
        <v>184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2.5" outlineLevel="1">
      <c r="A74" s="173">
        <v>15</v>
      </c>
      <c r="B74" s="174" t="s">
        <v>246</v>
      </c>
      <c r="C74" s="183" t="s">
        <v>247</v>
      </c>
      <c r="D74" s="175" t="s">
        <v>214</v>
      </c>
      <c r="E74" s="176">
        <v>41.957999999999998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1.3310000000000001E-2</v>
      </c>
      <c r="O74" s="176">
        <f>ROUND(E74*N74,2)</f>
        <v>0.56000000000000005</v>
      </c>
      <c r="P74" s="176">
        <v>0</v>
      </c>
      <c r="Q74" s="176">
        <f>ROUND(E74*P74,2)</f>
        <v>0</v>
      </c>
      <c r="R74" s="178" t="s">
        <v>190</v>
      </c>
      <c r="S74" s="178" t="s">
        <v>175</v>
      </c>
      <c r="T74" s="179" t="s">
        <v>175</v>
      </c>
      <c r="U74" s="161">
        <v>0.85699999999999998</v>
      </c>
      <c r="V74" s="161">
        <f>ROUND(E74*U74,2)</f>
        <v>35.96</v>
      </c>
      <c r="W74" s="161"/>
      <c r="X74" s="161" t="s">
        <v>176</v>
      </c>
      <c r="Y74" s="161" t="s">
        <v>177</v>
      </c>
      <c r="Z74" s="150"/>
      <c r="AA74" s="150"/>
      <c r="AB74" s="150"/>
      <c r="AC74" s="150"/>
      <c r="AD74" s="150"/>
      <c r="AE74" s="150"/>
      <c r="AF74" s="150"/>
      <c r="AG74" s="150" t="s">
        <v>178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2">
      <c r="A75" s="157"/>
      <c r="B75" s="158"/>
      <c r="C75" s="251" t="s">
        <v>248</v>
      </c>
      <c r="D75" s="252"/>
      <c r="E75" s="252"/>
      <c r="F75" s="252"/>
      <c r="G75" s="252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0"/>
      <c r="AA75" s="150"/>
      <c r="AB75" s="150"/>
      <c r="AC75" s="150"/>
      <c r="AD75" s="150"/>
      <c r="AE75" s="150"/>
      <c r="AF75" s="150"/>
      <c r="AG75" s="150" t="s">
        <v>180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81" t="str">
        <f>C75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75" s="150"/>
      <c r="BC75" s="150"/>
      <c r="BD75" s="150"/>
      <c r="BE75" s="150"/>
      <c r="BF75" s="150"/>
      <c r="BG75" s="150"/>
      <c r="BH75" s="150"/>
    </row>
    <row r="76" spans="1:60" outlineLevel="2">
      <c r="A76" s="157"/>
      <c r="B76" s="158"/>
      <c r="C76" s="257" t="s">
        <v>249</v>
      </c>
      <c r="D76" s="258"/>
      <c r="E76" s="258"/>
      <c r="F76" s="258"/>
      <c r="G76" s="258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0"/>
      <c r="AA76" s="150"/>
      <c r="AB76" s="150"/>
      <c r="AC76" s="150"/>
      <c r="AD76" s="150"/>
      <c r="AE76" s="150"/>
      <c r="AF76" s="150"/>
      <c r="AG76" s="150" t="s">
        <v>202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3">
      <c r="A77" s="157"/>
      <c r="B77" s="158"/>
      <c r="C77" s="257" t="s">
        <v>250</v>
      </c>
      <c r="D77" s="258"/>
      <c r="E77" s="258"/>
      <c r="F77" s="258"/>
      <c r="G77" s="258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0"/>
      <c r="AA77" s="150"/>
      <c r="AB77" s="150"/>
      <c r="AC77" s="150"/>
      <c r="AD77" s="150"/>
      <c r="AE77" s="150"/>
      <c r="AF77" s="150"/>
      <c r="AG77" s="150" t="s">
        <v>202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2">
      <c r="A78" s="157"/>
      <c r="B78" s="158"/>
      <c r="C78" s="184" t="s">
        <v>251</v>
      </c>
      <c r="D78" s="163"/>
      <c r="E78" s="164">
        <v>41.957999999999998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0"/>
      <c r="AA78" s="150"/>
      <c r="AB78" s="150"/>
      <c r="AC78" s="150"/>
      <c r="AD78" s="150"/>
      <c r="AE78" s="150"/>
      <c r="AF78" s="150"/>
      <c r="AG78" s="150" t="s">
        <v>182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2">
      <c r="A79" s="157"/>
      <c r="B79" s="158"/>
      <c r="C79" s="253"/>
      <c r="D79" s="254"/>
      <c r="E79" s="254"/>
      <c r="F79" s="254"/>
      <c r="G79" s="254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0"/>
      <c r="AA79" s="150"/>
      <c r="AB79" s="150"/>
      <c r="AC79" s="150"/>
      <c r="AD79" s="150"/>
      <c r="AE79" s="150"/>
      <c r="AF79" s="150"/>
      <c r="AG79" s="150" t="s">
        <v>184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>
      <c r="A80" s="173">
        <v>16</v>
      </c>
      <c r="B80" s="174" t="s">
        <v>252</v>
      </c>
      <c r="C80" s="183" t="s">
        <v>253</v>
      </c>
      <c r="D80" s="175" t="s">
        <v>214</v>
      </c>
      <c r="E80" s="176">
        <v>227.92269999999999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3.934E-2</v>
      </c>
      <c r="O80" s="176">
        <f>ROUND(E80*N80,2)</f>
        <v>8.9700000000000006</v>
      </c>
      <c r="P80" s="176">
        <v>0</v>
      </c>
      <c r="Q80" s="176">
        <f>ROUND(E80*P80,2)</f>
        <v>0</v>
      </c>
      <c r="R80" s="178" t="s">
        <v>190</v>
      </c>
      <c r="S80" s="178" t="s">
        <v>175</v>
      </c>
      <c r="T80" s="179" t="s">
        <v>175</v>
      </c>
      <c r="U80" s="161">
        <v>1.0169999999999999</v>
      </c>
      <c r="V80" s="161">
        <f>ROUND(E80*U80,2)</f>
        <v>231.8</v>
      </c>
      <c r="W80" s="161"/>
      <c r="X80" s="161" t="s">
        <v>176</v>
      </c>
      <c r="Y80" s="161" t="s">
        <v>177</v>
      </c>
      <c r="Z80" s="150"/>
      <c r="AA80" s="150"/>
      <c r="AB80" s="150"/>
      <c r="AC80" s="150"/>
      <c r="AD80" s="150"/>
      <c r="AE80" s="150"/>
      <c r="AF80" s="150"/>
      <c r="AG80" s="150" t="s">
        <v>191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33.75" outlineLevel="2">
      <c r="A81" s="157"/>
      <c r="B81" s="158"/>
      <c r="C81" s="251" t="s">
        <v>254</v>
      </c>
      <c r="D81" s="252"/>
      <c r="E81" s="252"/>
      <c r="F81" s="252"/>
      <c r="G81" s="252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0"/>
      <c r="AA81" s="150"/>
      <c r="AB81" s="150"/>
      <c r="AC81" s="150"/>
      <c r="AD81" s="150"/>
      <c r="AE81" s="150"/>
      <c r="AF81" s="150"/>
      <c r="AG81" s="150" t="s">
        <v>180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81" t="str">
        <f>C81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81" s="150"/>
      <c r="BC81" s="150"/>
      <c r="BD81" s="150"/>
      <c r="BE81" s="150"/>
      <c r="BF81" s="150"/>
      <c r="BG81" s="150"/>
      <c r="BH81" s="150"/>
    </row>
    <row r="82" spans="1:60" outlineLevel="2">
      <c r="A82" s="157"/>
      <c r="B82" s="158"/>
      <c r="C82" s="257" t="s">
        <v>249</v>
      </c>
      <c r="D82" s="258"/>
      <c r="E82" s="258"/>
      <c r="F82" s="258"/>
      <c r="G82" s="258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0"/>
      <c r="AA82" s="150"/>
      <c r="AB82" s="150"/>
      <c r="AC82" s="150"/>
      <c r="AD82" s="150"/>
      <c r="AE82" s="150"/>
      <c r="AF82" s="150"/>
      <c r="AG82" s="150" t="s">
        <v>202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>
      <c r="A83" s="157"/>
      <c r="B83" s="158"/>
      <c r="C83" s="257" t="s">
        <v>255</v>
      </c>
      <c r="D83" s="258"/>
      <c r="E83" s="258"/>
      <c r="F83" s="258"/>
      <c r="G83" s="258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0"/>
      <c r="AA83" s="150"/>
      <c r="AB83" s="150"/>
      <c r="AC83" s="150"/>
      <c r="AD83" s="150"/>
      <c r="AE83" s="150"/>
      <c r="AF83" s="150"/>
      <c r="AG83" s="150" t="s">
        <v>202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2">
      <c r="A84" s="157"/>
      <c r="B84" s="158"/>
      <c r="C84" s="184" t="s">
        <v>256</v>
      </c>
      <c r="D84" s="163"/>
      <c r="E84" s="164">
        <v>288.1746</v>
      </c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0"/>
      <c r="AA84" s="150"/>
      <c r="AB84" s="150"/>
      <c r="AC84" s="150"/>
      <c r="AD84" s="150"/>
      <c r="AE84" s="150"/>
      <c r="AF84" s="150"/>
      <c r="AG84" s="150" t="s">
        <v>182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33.75" outlineLevel="3">
      <c r="A85" s="157"/>
      <c r="B85" s="158"/>
      <c r="C85" s="184" t="s">
        <v>257</v>
      </c>
      <c r="D85" s="163"/>
      <c r="E85" s="164">
        <v>-60.251899999999999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0"/>
      <c r="AA85" s="150"/>
      <c r="AB85" s="150"/>
      <c r="AC85" s="150"/>
      <c r="AD85" s="150"/>
      <c r="AE85" s="150"/>
      <c r="AF85" s="150"/>
      <c r="AG85" s="150" t="s">
        <v>182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2">
      <c r="A86" s="157"/>
      <c r="B86" s="158"/>
      <c r="C86" s="253"/>
      <c r="D86" s="254"/>
      <c r="E86" s="254"/>
      <c r="F86" s="254"/>
      <c r="G86" s="254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0"/>
      <c r="AA86" s="150"/>
      <c r="AB86" s="150"/>
      <c r="AC86" s="150"/>
      <c r="AD86" s="150"/>
      <c r="AE86" s="150"/>
      <c r="AF86" s="150"/>
      <c r="AG86" s="150" t="s">
        <v>184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>
      <c r="A87" s="173">
        <v>17</v>
      </c>
      <c r="B87" s="174" t="s">
        <v>258</v>
      </c>
      <c r="C87" s="183" t="s">
        <v>259</v>
      </c>
      <c r="D87" s="175" t="s">
        <v>214</v>
      </c>
      <c r="E87" s="176">
        <v>54.691200000000002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8.94E-3</v>
      </c>
      <c r="O87" s="176">
        <f>ROUND(E87*N87,2)</f>
        <v>0.49</v>
      </c>
      <c r="P87" s="176">
        <v>0</v>
      </c>
      <c r="Q87" s="176">
        <f>ROUND(E87*P87,2)</f>
        <v>0</v>
      </c>
      <c r="R87" s="178" t="s">
        <v>190</v>
      </c>
      <c r="S87" s="178" t="s">
        <v>175</v>
      </c>
      <c r="T87" s="179" t="s">
        <v>175</v>
      </c>
      <c r="U87" s="161">
        <v>1.5620000000000001</v>
      </c>
      <c r="V87" s="161">
        <f>ROUND(E87*U87,2)</f>
        <v>85.43</v>
      </c>
      <c r="W87" s="161"/>
      <c r="X87" s="161" t="s">
        <v>176</v>
      </c>
      <c r="Y87" s="161" t="s">
        <v>177</v>
      </c>
      <c r="Z87" s="150"/>
      <c r="AA87" s="150"/>
      <c r="AB87" s="150"/>
      <c r="AC87" s="150"/>
      <c r="AD87" s="150"/>
      <c r="AE87" s="150"/>
      <c r="AF87" s="150"/>
      <c r="AG87" s="150" t="s">
        <v>260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2.5" outlineLevel="2">
      <c r="A88" s="157"/>
      <c r="B88" s="158"/>
      <c r="C88" s="251" t="s">
        <v>261</v>
      </c>
      <c r="D88" s="252"/>
      <c r="E88" s="252"/>
      <c r="F88" s="252"/>
      <c r="G88" s="252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0"/>
      <c r="AA88" s="150"/>
      <c r="AB88" s="150"/>
      <c r="AC88" s="150"/>
      <c r="AD88" s="150"/>
      <c r="AE88" s="150"/>
      <c r="AF88" s="150"/>
      <c r="AG88" s="150" t="s">
        <v>180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81" t="str">
        <f>C88</f>
        <v>nanesení lepicího tmelu na izolační desky, nalepení desek, natažení stěrky, vtlačení výztužné tkaniny a přehlazení stěrky. Včetně parapetních lišt.</v>
      </c>
      <c r="BB88" s="150"/>
      <c r="BC88" s="150"/>
      <c r="BD88" s="150"/>
      <c r="BE88" s="150"/>
      <c r="BF88" s="150"/>
      <c r="BG88" s="150"/>
      <c r="BH88" s="150"/>
    </row>
    <row r="89" spans="1:60" outlineLevel="2">
      <c r="A89" s="157"/>
      <c r="B89" s="158"/>
      <c r="C89" s="184" t="s">
        <v>262</v>
      </c>
      <c r="D89" s="163"/>
      <c r="E89" s="164">
        <v>54.691200000000002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0"/>
      <c r="AA89" s="150"/>
      <c r="AB89" s="150"/>
      <c r="AC89" s="150"/>
      <c r="AD89" s="150"/>
      <c r="AE89" s="150"/>
      <c r="AF89" s="150"/>
      <c r="AG89" s="150" t="s">
        <v>182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2">
      <c r="A90" s="157"/>
      <c r="B90" s="158"/>
      <c r="C90" s="253"/>
      <c r="D90" s="254"/>
      <c r="E90" s="254"/>
      <c r="F90" s="254"/>
      <c r="G90" s="254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0"/>
      <c r="AA90" s="150"/>
      <c r="AB90" s="150"/>
      <c r="AC90" s="150"/>
      <c r="AD90" s="150"/>
      <c r="AE90" s="150"/>
      <c r="AF90" s="150"/>
      <c r="AG90" s="150" t="s">
        <v>184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1">
      <c r="A91" s="173">
        <v>18</v>
      </c>
      <c r="B91" s="174" t="s">
        <v>263</v>
      </c>
      <c r="C91" s="183" t="s">
        <v>264</v>
      </c>
      <c r="D91" s="175" t="s">
        <v>214</v>
      </c>
      <c r="E91" s="176">
        <v>164.38319999999999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6">
        <v>1.469E-2</v>
      </c>
      <c r="O91" s="176">
        <f>ROUND(E91*N91,2)</f>
        <v>2.41</v>
      </c>
      <c r="P91" s="176">
        <v>0</v>
      </c>
      <c r="Q91" s="176">
        <f>ROUND(E91*P91,2)</f>
        <v>0</v>
      </c>
      <c r="R91" s="178" t="s">
        <v>190</v>
      </c>
      <c r="S91" s="178" t="s">
        <v>175</v>
      </c>
      <c r="T91" s="179" t="s">
        <v>175</v>
      </c>
      <c r="U91" s="161">
        <v>2.33</v>
      </c>
      <c r="V91" s="161">
        <f>ROUND(E91*U91,2)</f>
        <v>383.01</v>
      </c>
      <c r="W91" s="161"/>
      <c r="X91" s="161" t="s">
        <v>176</v>
      </c>
      <c r="Y91" s="161" t="s">
        <v>177</v>
      </c>
      <c r="Z91" s="150"/>
      <c r="AA91" s="150"/>
      <c r="AB91" s="150"/>
      <c r="AC91" s="150"/>
      <c r="AD91" s="150"/>
      <c r="AE91" s="150"/>
      <c r="AF91" s="150"/>
      <c r="AG91" s="150" t="s">
        <v>178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2">
      <c r="A92" s="157"/>
      <c r="B92" s="158"/>
      <c r="C92" s="251" t="s">
        <v>265</v>
      </c>
      <c r="D92" s="252"/>
      <c r="E92" s="252"/>
      <c r="F92" s="252"/>
      <c r="G92" s="252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0"/>
      <c r="AA92" s="150"/>
      <c r="AB92" s="150"/>
      <c r="AC92" s="150"/>
      <c r="AD92" s="150"/>
      <c r="AE92" s="150"/>
      <c r="AF92" s="150"/>
      <c r="AG92" s="150" t="s">
        <v>180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2">
      <c r="A93" s="157"/>
      <c r="B93" s="158"/>
      <c r="C93" s="184" t="s">
        <v>266</v>
      </c>
      <c r="D93" s="163"/>
      <c r="E93" s="164">
        <v>164.38319999999999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0"/>
      <c r="AA93" s="150"/>
      <c r="AB93" s="150"/>
      <c r="AC93" s="150"/>
      <c r="AD93" s="150"/>
      <c r="AE93" s="150"/>
      <c r="AF93" s="150"/>
      <c r="AG93" s="150" t="s">
        <v>182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2">
      <c r="A94" s="157"/>
      <c r="B94" s="158"/>
      <c r="C94" s="253"/>
      <c r="D94" s="254"/>
      <c r="E94" s="254"/>
      <c r="F94" s="254"/>
      <c r="G94" s="254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0"/>
      <c r="AA94" s="150"/>
      <c r="AB94" s="150"/>
      <c r="AC94" s="150"/>
      <c r="AD94" s="150"/>
      <c r="AE94" s="150"/>
      <c r="AF94" s="150"/>
      <c r="AG94" s="150" t="s">
        <v>184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>
      <c r="A95" s="173">
        <v>19</v>
      </c>
      <c r="B95" s="174" t="s">
        <v>267</v>
      </c>
      <c r="C95" s="183" t="s">
        <v>268</v>
      </c>
      <c r="D95" s="175" t="s">
        <v>214</v>
      </c>
      <c r="E95" s="176">
        <v>3.66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6">
        <v>5.2580000000000002E-2</v>
      </c>
      <c r="O95" s="176">
        <f>ROUND(E95*N95,2)</f>
        <v>0.19</v>
      </c>
      <c r="P95" s="176">
        <v>0</v>
      </c>
      <c r="Q95" s="176">
        <f>ROUND(E95*P95,2)</f>
        <v>0</v>
      </c>
      <c r="R95" s="178" t="s">
        <v>190</v>
      </c>
      <c r="S95" s="178" t="s">
        <v>175</v>
      </c>
      <c r="T95" s="179" t="s">
        <v>175</v>
      </c>
      <c r="U95" s="161">
        <v>0.91700000000000004</v>
      </c>
      <c r="V95" s="161">
        <f>ROUND(E95*U95,2)</f>
        <v>3.36</v>
      </c>
      <c r="W95" s="161"/>
      <c r="X95" s="161" t="s">
        <v>176</v>
      </c>
      <c r="Y95" s="161" t="s">
        <v>177</v>
      </c>
      <c r="Z95" s="150"/>
      <c r="AA95" s="150"/>
      <c r="AB95" s="150"/>
      <c r="AC95" s="150"/>
      <c r="AD95" s="150"/>
      <c r="AE95" s="150"/>
      <c r="AF95" s="150"/>
      <c r="AG95" s="150" t="s">
        <v>191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>
      <c r="A96" s="157"/>
      <c r="B96" s="158"/>
      <c r="C96" s="184" t="s">
        <v>269</v>
      </c>
      <c r="D96" s="163"/>
      <c r="E96" s="164">
        <v>3.66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0"/>
      <c r="AA96" s="150"/>
      <c r="AB96" s="150"/>
      <c r="AC96" s="150"/>
      <c r="AD96" s="150"/>
      <c r="AE96" s="150"/>
      <c r="AF96" s="150"/>
      <c r="AG96" s="150" t="s">
        <v>182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2">
      <c r="A97" s="157"/>
      <c r="B97" s="158"/>
      <c r="C97" s="253"/>
      <c r="D97" s="254"/>
      <c r="E97" s="254"/>
      <c r="F97" s="254"/>
      <c r="G97" s="254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0"/>
      <c r="AA97" s="150"/>
      <c r="AB97" s="150"/>
      <c r="AC97" s="150"/>
      <c r="AD97" s="150"/>
      <c r="AE97" s="150"/>
      <c r="AF97" s="150"/>
      <c r="AG97" s="150" t="s">
        <v>184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>
      <c r="A98" s="173">
        <v>20</v>
      </c>
      <c r="B98" s="174" t="s">
        <v>270</v>
      </c>
      <c r="C98" s="183" t="s">
        <v>271</v>
      </c>
      <c r="D98" s="175" t="s">
        <v>272</v>
      </c>
      <c r="E98" s="176">
        <v>913.24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6">
        <v>1.4999999999999999E-4</v>
      </c>
      <c r="O98" s="176">
        <f>ROUND(E98*N98,2)</f>
        <v>0.14000000000000001</v>
      </c>
      <c r="P98" s="176">
        <v>0</v>
      </c>
      <c r="Q98" s="176">
        <f>ROUND(E98*P98,2)</f>
        <v>0</v>
      </c>
      <c r="R98" s="178" t="s">
        <v>190</v>
      </c>
      <c r="S98" s="178" t="s">
        <v>175</v>
      </c>
      <c r="T98" s="179" t="s">
        <v>175</v>
      </c>
      <c r="U98" s="161">
        <v>0.05</v>
      </c>
      <c r="V98" s="161">
        <f>ROUND(E98*U98,2)</f>
        <v>45.66</v>
      </c>
      <c r="W98" s="161"/>
      <c r="X98" s="161" t="s">
        <v>176</v>
      </c>
      <c r="Y98" s="161" t="s">
        <v>177</v>
      </c>
      <c r="Z98" s="150"/>
      <c r="AA98" s="150"/>
      <c r="AB98" s="150"/>
      <c r="AC98" s="150"/>
      <c r="AD98" s="150"/>
      <c r="AE98" s="150"/>
      <c r="AF98" s="150"/>
      <c r="AG98" s="150" t="s">
        <v>178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2">
      <c r="A99" s="157"/>
      <c r="B99" s="158"/>
      <c r="C99" s="184" t="s">
        <v>273</v>
      </c>
      <c r="D99" s="163"/>
      <c r="E99" s="164">
        <v>913.24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0"/>
      <c r="AA99" s="150"/>
      <c r="AB99" s="150"/>
      <c r="AC99" s="150"/>
      <c r="AD99" s="150"/>
      <c r="AE99" s="150"/>
      <c r="AF99" s="150"/>
      <c r="AG99" s="150" t="s">
        <v>182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2">
      <c r="A100" s="157"/>
      <c r="B100" s="158"/>
      <c r="C100" s="253"/>
      <c r="D100" s="254"/>
      <c r="E100" s="254"/>
      <c r="F100" s="254"/>
      <c r="G100" s="254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0"/>
      <c r="AA100" s="150"/>
      <c r="AB100" s="150"/>
      <c r="AC100" s="150"/>
      <c r="AD100" s="150"/>
      <c r="AE100" s="150"/>
      <c r="AF100" s="150"/>
      <c r="AG100" s="150" t="s">
        <v>184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>
      <c r="A101" s="173">
        <v>21</v>
      </c>
      <c r="B101" s="174" t="s">
        <v>274</v>
      </c>
      <c r="C101" s="183" t="s">
        <v>275</v>
      </c>
      <c r="D101" s="175" t="s">
        <v>214</v>
      </c>
      <c r="E101" s="176">
        <v>2010.4887000000001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2.0000000000000002E-5</v>
      </c>
      <c r="O101" s="176">
        <f>ROUND(E101*N101,2)</f>
        <v>0.04</v>
      </c>
      <c r="P101" s="176">
        <v>0</v>
      </c>
      <c r="Q101" s="176">
        <f>ROUND(E101*P101,2)</f>
        <v>0</v>
      </c>
      <c r="R101" s="178" t="s">
        <v>190</v>
      </c>
      <c r="S101" s="178" t="s">
        <v>175</v>
      </c>
      <c r="T101" s="179" t="s">
        <v>175</v>
      </c>
      <c r="U101" s="161">
        <v>0.11</v>
      </c>
      <c r="V101" s="161">
        <f>ROUND(E101*U101,2)</f>
        <v>221.15</v>
      </c>
      <c r="W101" s="161"/>
      <c r="X101" s="161" t="s">
        <v>176</v>
      </c>
      <c r="Y101" s="161" t="s">
        <v>177</v>
      </c>
      <c r="Z101" s="150"/>
      <c r="AA101" s="150"/>
      <c r="AB101" s="150"/>
      <c r="AC101" s="150"/>
      <c r="AD101" s="150"/>
      <c r="AE101" s="150"/>
      <c r="AF101" s="150"/>
      <c r="AG101" s="150" t="s">
        <v>178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2">
      <c r="A102" s="157"/>
      <c r="B102" s="158"/>
      <c r="C102" s="259"/>
      <c r="D102" s="260"/>
      <c r="E102" s="260"/>
      <c r="F102" s="260"/>
      <c r="G102" s="260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0"/>
      <c r="AA102" s="150"/>
      <c r="AB102" s="150"/>
      <c r="AC102" s="150"/>
      <c r="AD102" s="150"/>
      <c r="AE102" s="150"/>
      <c r="AF102" s="150"/>
      <c r="AG102" s="150" t="s">
        <v>184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>
      <c r="A103" s="173">
        <v>22</v>
      </c>
      <c r="B103" s="174" t="s">
        <v>203</v>
      </c>
      <c r="C103" s="183" t="s">
        <v>204</v>
      </c>
      <c r="D103" s="175" t="s">
        <v>173</v>
      </c>
      <c r="E103" s="176">
        <v>24.596959999999999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6">
        <v>2.5249999999999999</v>
      </c>
      <c r="O103" s="176">
        <f>ROUND(E103*N103,2)</f>
        <v>62.11</v>
      </c>
      <c r="P103" s="176">
        <v>0</v>
      </c>
      <c r="Q103" s="176">
        <f>ROUND(E103*P103,2)</f>
        <v>0</v>
      </c>
      <c r="R103" s="178" t="s">
        <v>190</v>
      </c>
      <c r="S103" s="178" t="s">
        <v>175</v>
      </c>
      <c r="T103" s="179" t="s">
        <v>175</v>
      </c>
      <c r="U103" s="161">
        <v>3.2130000000000001</v>
      </c>
      <c r="V103" s="161">
        <f>ROUND(E103*U103,2)</f>
        <v>79.03</v>
      </c>
      <c r="W103" s="161"/>
      <c r="X103" s="161" t="s">
        <v>176</v>
      </c>
      <c r="Y103" s="161" t="s">
        <v>177</v>
      </c>
      <c r="Z103" s="150"/>
      <c r="AA103" s="150"/>
      <c r="AB103" s="150"/>
      <c r="AC103" s="150"/>
      <c r="AD103" s="150"/>
      <c r="AE103" s="150"/>
      <c r="AF103" s="150"/>
      <c r="AG103" s="150" t="s">
        <v>191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2">
      <c r="A104" s="157"/>
      <c r="B104" s="158"/>
      <c r="C104" s="251" t="s">
        <v>205</v>
      </c>
      <c r="D104" s="252"/>
      <c r="E104" s="252"/>
      <c r="F104" s="252"/>
      <c r="G104" s="252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0"/>
      <c r="AA104" s="150"/>
      <c r="AB104" s="150"/>
      <c r="AC104" s="150"/>
      <c r="AD104" s="150"/>
      <c r="AE104" s="150"/>
      <c r="AF104" s="150"/>
      <c r="AG104" s="150" t="s">
        <v>180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2">
      <c r="A105" s="157"/>
      <c r="B105" s="158"/>
      <c r="C105" s="257" t="s">
        <v>206</v>
      </c>
      <c r="D105" s="258"/>
      <c r="E105" s="258"/>
      <c r="F105" s="258"/>
      <c r="G105" s="258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0"/>
      <c r="AA105" s="150"/>
      <c r="AB105" s="150"/>
      <c r="AC105" s="150"/>
      <c r="AD105" s="150"/>
      <c r="AE105" s="150"/>
      <c r="AF105" s="150"/>
      <c r="AG105" s="150" t="s">
        <v>202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2">
      <c r="A106" s="157"/>
      <c r="B106" s="158"/>
      <c r="C106" s="184" t="s">
        <v>276</v>
      </c>
      <c r="D106" s="163"/>
      <c r="E106" s="164">
        <v>17.29222</v>
      </c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0"/>
      <c r="AA106" s="150"/>
      <c r="AB106" s="150"/>
      <c r="AC106" s="150"/>
      <c r="AD106" s="150"/>
      <c r="AE106" s="150"/>
      <c r="AF106" s="150"/>
      <c r="AG106" s="150" t="s">
        <v>182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3">
      <c r="A107" s="157"/>
      <c r="B107" s="158"/>
      <c r="C107" s="184" t="s">
        <v>277</v>
      </c>
      <c r="D107" s="163"/>
      <c r="E107" s="164">
        <v>1.2428600000000001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0"/>
      <c r="AA107" s="150"/>
      <c r="AB107" s="150"/>
      <c r="AC107" s="150"/>
      <c r="AD107" s="150"/>
      <c r="AE107" s="150"/>
      <c r="AF107" s="150"/>
      <c r="AG107" s="150" t="s">
        <v>182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3">
      <c r="A108" s="157"/>
      <c r="B108" s="158"/>
      <c r="C108" s="184" t="s">
        <v>278</v>
      </c>
      <c r="D108" s="163"/>
      <c r="E108" s="164">
        <v>0.46688000000000002</v>
      </c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0"/>
      <c r="AA108" s="150"/>
      <c r="AB108" s="150"/>
      <c r="AC108" s="150"/>
      <c r="AD108" s="150"/>
      <c r="AE108" s="150"/>
      <c r="AF108" s="150"/>
      <c r="AG108" s="150" t="s">
        <v>182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3">
      <c r="A109" s="157"/>
      <c r="B109" s="158"/>
      <c r="C109" s="184" t="s">
        <v>279</v>
      </c>
      <c r="D109" s="163"/>
      <c r="E109" s="164">
        <v>5.2465599999999997</v>
      </c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0"/>
      <c r="AA109" s="150"/>
      <c r="AB109" s="150"/>
      <c r="AC109" s="150"/>
      <c r="AD109" s="150"/>
      <c r="AE109" s="150"/>
      <c r="AF109" s="150"/>
      <c r="AG109" s="150" t="s">
        <v>182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3">
      <c r="A110" s="157"/>
      <c r="B110" s="158"/>
      <c r="C110" s="184" t="s">
        <v>280</v>
      </c>
      <c r="D110" s="163"/>
      <c r="E110" s="164">
        <v>0.16324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0"/>
      <c r="AA110" s="150"/>
      <c r="AB110" s="150"/>
      <c r="AC110" s="150"/>
      <c r="AD110" s="150"/>
      <c r="AE110" s="150"/>
      <c r="AF110" s="150"/>
      <c r="AG110" s="150" t="s">
        <v>182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3">
      <c r="A111" s="157"/>
      <c r="B111" s="158"/>
      <c r="C111" s="184" t="s">
        <v>281</v>
      </c>
      <c r="D111" s="163"/>
      <c r="E111" s="164">
        <v>0.1852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0"/>
      <c r="AA111" s="150"/>
      <c r="AB111" s="150"/>
      <c r="AC111" s="150"/>
      <c r="AD111" s="150"/>
      <c r="AE111" s="150"/>
      <c r="AF111" s="150"/>
      <c r="AG111" s="150" t="s">
        <v>182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2">
      <c r="A112" s="157"/>
      <c r="B112" s="158"/>
      <c r="C112" s="253"/>
      <c r="D112" s="254"/>
      <c r="E112" s="254"/>
      <c r="F112" s="254"/>
      <c r="G112" s="254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0"/>
      <c r="AA112" s="150"/>
      <c r="AB112" s="150"/>
      <c r="AC112" s="150"/>
      <c r="AD112" s="150"/>
      <c r="AE112" s="150"/>
      <c r="AF112" s="150"/>
      <c r="AG112" s="150" t="s">
        <v>184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>
      <c r="A113" s="173">
        <v>23</v>
      </c>
      <c r="B113" s="174" t="s">
        <v>282</v>
      </c>
      <c r="C113" s="183" t="s">
        <v>283</v>
      </c>
      <c r="D113" s="175" t="s">
        <v>214</v>
      </c>
      <c r="E113" s="176">
        <v>38.344000000000001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6">
        <v>1.4080000000000001E-2</v>
      </c>
      <c r="O113" s="176">
        <f>ROUND(E113*N113,2)</f>
        <v>0.54</v>
      </c>
      <c r="P113" s="176">
        <v>0</v>
      </c>
      <c r="Q113" s="176">
        <f>ROUND(E113*P113,2)</f>
        <v>0</v>
      </c>
      <c r="R113" s="178" t="s">
        <v>190</v>
      </c>
      <c r="S113" s="178" t="s">
        <v>175</v>
      </c>
      <c r="T113" s="179" t="s">
        <v>175</v>
      </c>
      <c r="U113" s="161">
        <v>0.39600000000000002</v>
      </c>
      <c r="V113" s="161">
        <f>ROUND(E113*U113,2)</f>
        <v>15.18</v>
      </c>
      <c r="W113" s="161"/>
      <c r="X113" s="161" t="s">
        <v>176</v>
      </c>
      <c r="Y113" s="161" t="s">
        <v>177</v>
      </c>
      <c r="Z113" s="150"/>
      <c r="AA113" s="150"/>
      <c r="AB113" s="150"/>
      <c r="AC113" s="150"/>
      <c r="AD113" s="150"/>
      <c r="AE113" s="150"/>
      <c r="AF113" s="150"/>
      <c r="AG113" s="150" t="s">
        <v>191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2">
      <c r="A114" s="157"/>
      <c r="B114" s="158"/>
      <c r="C114" s="184" t="s">
        <v>284</v>
      </c>
      <c r="D114" s="163"/>
      <c r="E114" s="164">
        <v>36.012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0"/>
      <c r="AA114" s="150"/>
      <c r="AB114" s="150"/>
      <c r="AC114" s="150"/>
      <c r="AD114" s="150"/>
      <c r="AE114" s="150"/>
      <c r="AF114" s="150"/>
      <c r="AG114" s="150" t="s">
        <v>182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3">
      <c r="A115" s="157"/>
      <c r="B115" s="158"/>
      <c r="C115" s="184" t="s">
        <v>285</v>
      </c>
      <c r="D115" s="163"/>
      <c r="E115" s="164">
        <v>2.3319999999999999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0"/>
      <c r="AA115" s="150"/>
      <c r="AB115" s="150"/>
      <c r="AC115" s="150"/>
      <c r="AD115" s="150"/>
      <c r="AE115" s="150"/>
      <c r="AF115" s="150"/>
      <c r="AG115" s="150" t="s">
        <v>182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2">
      <c r="A116" s="157"/>
      <c r="B116" s="158"/>
      <c r="C116" s="253"/>
      <c r="D116" s="254"/>
      <c r="E116" s="254"/>
      <c r="F116" s="254"/>
      <c r="G116" s="254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0"/>
      <c r="AA116" s="150"/>
      <c r="AB116" s="150"/>
      <c r="AC116" s="150"/>
      <c r="AD116" s="150"/>
      <c r="AE116" s="150"/>
      <c r="AF116" s="150"/>
      <c r="AG116" s="150" t="s">
        <v>184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>
      <c r="A117" s="173">
        <v>24</v>
      </c>
      <c r="B117" s="174" t="s">
        <v>286</v>
      </c>
      <c r="C117" s="183" t="s">
        <v>287</v>
      </c>
      <c r="D117" s="175" t="s">
        <v>214</v>
      </c>
      <c r="E117" s="176">
        <v>38.344000000000001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8" t="s">
        <v>190</v>
      </c>
      <c r="S117" s="178" t="s">
        <v>175</v>
      </c>
      <c r="T117" s="179" t="s">
        <v>175</v>
      </c>
      <c r="U117" s="161">
        <v>0.24</v>
      </c>
      <c r="V117" s="161">
        <f>ROUND(E117*U117,2)</f>
        <v>9.1999999999999993</v>
      </c>
      <c r="W117" s="161"/>
      <c r="X117" s="161" t="s">
        <v>176</v>
      </c>
      <c r="Y117" s="161" t="s">
        <v>177</v>
      </c>
      <c r="Z117" s="150"/>
      <c r="AA117" s="150"/>
      <c r="AB117" s="150"/>
      <c r="AC117" s="150"/>
      <c r="AD117" s="150"/>
      <c r="AE117" s="150"/>
      <c r="AF117" s="150"/>
      <c r="AG117" s="150" t="s">
        <v>191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2">
      <c r="A118" s="157"/>
      <c r="B118" s="158"/>
      <c r="C118" s="259"/>
      <c r="D118" s="260"/>
      <c r="E118" s="260"/>
      <c r="F118" s="260"/>
      <c r="G118" s="260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0"/>
      <c r="AA118" s="150"/>
      <c r="AB118" s="150"/>
      <c r="AC118" s="150"/>
      <c r="AD118" s="150"/>
      <c r="AE118" s="150"/>
      <c r="AF118" s="150"/>
      <c r="AG118" s="150" t="s">
        <v>184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>
      <c r="A119" s="173">
        <v>25</v>
      </c>
      <c r="B119" s="174" t="s">
        <v>288</v>
      </c>
      <c r="C119" s="183" t="s">
        <v>289</v>
      </c>
      <c r="D119" s="175" t="s">
        <v>272</v>
      </c>
      <c r="E119" s="176">
        <v>1080.77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8"/>
      <c r="S119" s="178" t="s">
        <v>290</v>
      </c>
      <c r="T119" s="179" t="s">
        <v>291</v>
      </c>
      <c r="U119" s="161">
        <v>0</v>
      </c>
      <c r="V119" s="161">
        <f>ROUND(E119*U119,2)</f>
        <v>0</v>
      </c>
      <c r="W119" s="161"/>
      <c r="X119" s="161" t="s">
        <v>176</v>
      </c>
      <c r="Y119" s="161" t="s">
        <v>177</v>
      </c>
      <c r="Z119" s="150"/>
      <c r="AA119" s="150"/>
      <c r="AB119" s="150"/>
      <c r="AC119" s="150"/>
      <c r="AD119" s="150"/>
      <c r="AE119" s="150"/>
      <c r="AF119" s="150"/>
      <c r="AG119" s="150" t="s">
        <v>191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ht="22.5" outlineLevel="2">
      <c r="A120" s="157"/>
      <c r="B120" s="158"/>
      <c r="C120" s="184" t="s">
        <v>292</v>
      </c>
      <c r="D120" s="163"/>
      <c r="E120" s="164">
        <v>913.24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0"/>
      <c r="AA120" s="150"/>
      <c r="AB120" s="150"/>
      <c r="AC120" s="150"/>
      <c r="AD120" s="150"/>
      <c r="AE120" s="150"/>
      <c r="AF120" s="150"/>
      <c r="AG120" s="150" t="s">
        <v>182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ht="22.5" outlineLevel="3">
      <c r="A121" s="157"/>
      <c r="B121" s="158"/>
      <c r="C121" s="184" t="s">
        <v>293</v>
      </c>
      <c r="D121" s="163"/>
      <c r="E121" s="164">
        <v>160</v>
      </c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0"/>
      <c r="AA121" s="150"/>
      <c r="AB121" s="150"/>
      <c r="AC121" s="150"/>
      <c r="AD121" s="150"/>
      <c r="AE121" s="150"/>
      <c r="AF121" s="150"/>
      <c r="AG121" s="150" t="s">
        <v>182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3">
      <c r="A122" s="157"/>
      <c r="B122" s="158"/>
      <c r="C122" s="184" t="s">
        <v>294</v>
      </c>
      <c r="D122" s="163"/>
      <c r="E122" s="164">
        <v>7.53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0"/>
      <c r="AA122" s="150"/>
      <c r="AB122" s="150"/>
      <c r="AC122" s="150"/>
      <c r="AD122" s="150"/>
      <c r="AE122" s="150"/>
      <c r="AF122" s="150"/>
      <c r="AG122" s="150" t="s">
        <v>182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2">
      <c r="A123" s="157"/>
      <c r="B123" s="158"/>
      <c r="C123" s="253"/>
      <c r="D123" s="254"/>
      <c r="E123" s="254"/>
      <c r="F123" s="254"/>
      <c r="G123" s="254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0"/>
      <c r="AA123" s="150"/>
      <c r="AB123" s="150"/>
      <c r="AC123" s="150"/>
      <c r="AD123" s="150"/>
      <c r="AE123" s="150"/>
      <c r="AF123" s="150"/>
      <c r="AG123" s="150" t="s">
        <v>184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>
      <c r="A124" s="173">
        <v>26</v>
      </c>
      <c r="B124" s="174" t="s">
        <v>295</v>
      </c>
      <c r="C124" s="183" t="s">
        <v>296</v>
      </c>
      <c r="D124" s="175" t="s">
        <v>272</v>
      </c>
      <c r="E124" s="176">
        <v>187.2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8"/>
      <c r="S124" s="178" t="s">
        <v>290</v>
      </c>
      <c r="T124" s="179" t="s">
        <v>291</v>
      </c>
      <c r="U124" s="161">
        <v>0</v>
      </c>
      <c r="V124" s="161">
        <f>ROUND(E124*U124,2)</f>
        <v>0</v>
      </c>
      <c r="W124" s="161"/>
      <c r="X124" s="161" t="s">
        <v>176</v>
      </c>
      <c r="Y124" s="161" t="s">
        <v>177</v>
      </c>
      <c r="Z124" s="150"/>
      <c r="AA124" s="150"/>
      <c r="AB124" s="150"/>
      <c r="AC124" s="150"/>
      <c r="AD124" s="150"/>
      <c r="AE124" s="150"/>
      <c r="AF124" s="150"/>
      <c r="AG124" s="150" t="s">
        <v>191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2">
      <c r="A125" s="157"/>
      <c r="B125" s="158"/>
      <c r="C125" s="184" t="s">
        <v>297</v>
      </c>
      <c r="D125" s="163"/>
      <c r="E125" s="164">
        <v>187.2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0"/>
      <c r="AA125" s="150"/>
      <c r="AB125" s="150"/>
      <c r="AC125" s="150"/>
      <c r="AD125" s="150"/>
      <c r="AE125" s="150"/>
      <c r="AF125" s="150"/>
      <c r="AG125" s="150" t="s">
        <v>182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2">
      <c r="A126" s="157"/>
      <c r="B126" s="158"/>
      <c r="C126" s="253"/>
      <c r="D126" s="254"/>
      <c r="E126" s="254"/>
      <c r="F126" s="254"/>
      <c r="G126" s="254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0"/>
      <c r="AA126" s="150"/>
      <c r="AB126" s="150"/>
      <c r="AC126" s="150"/>
      <c r="AD126" s="150"/>
      <c r="AE126" s="150"/>
      <c r="AF126" s="150"/>
      <c r="AG126" s="150" t="s">
        <v>184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>
      <c r="A127" s="173">
        <v>27</v>
      </c>
      <c r="B127" s="174" t="s">
        <v>298</v>
      </c>
      <c r="C127" s="183" t="s">
        <v>299</v>
      </c>
      <c r="D127" s="175" t="s">
        <v>214</v>
      </c>
      <c r="E127" s="176">
        <v>11.234999999999999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6">
        <v>0</v>
      </c>
      <c r="O127" s="176">
        <f>ROUND(E127*N127,2)</f>
        <v>0</v>
      </c>
      <c r="P127" s="176">
        <v>0</v>
      </c>
      <c r="Q127" s="176">
        <f>ROUND(E127*P127,2)</f>
        <v>0</v>
      </c>
      <c r="R127" s="178"/>
      <c r="S127" s="178" t="s">
        <v>290</v>
      </c>
      <c r="T127" s="179" t="s">
        <v>291</v>
      </c>
      <c r="U127" s="161">
        <v>0</v>
      </c>
      <c r="V127" s="161">
        <f>ROUND(E127*U127,2)</f>
        <v>0</v>
      </c>
      <c r="W127" s="161"/>
      <c r="X127" s="161" t="s">
        <v>176</v>
      </c>
      <c r="Y127" s="161" t="s">
        <v>177</v>
      </c>
      <c r="Z127" s="150"/>
      <c r="AA127" s="150"/>
      <c r="AB127" s="150"/>
      <c r="AC127" s="150"/>
      <c r="AD127" s="150"/>
      <c r="AE127" s="150"/>
      <c r="AF127" s="150"/>
      <c r="AG127" s="150" t="s">
        <v>191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2">
      <c r="A128" s="157"/>
      <c r="B128" s="158"/>
      <c r="C128" s="184" t="s">
        <v>300</v>
      </c>
      <c r="D128" s="163"/>
      <c r="E128" s="164">
        <v>6.8879999999999999</v>
      </c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0"/>
      <c r="AA128" s="150"/>
      <c r="AB128" s="150"/>
      <c r="AC128" s="150"/>
      <c r="AD128" s="150"/>
      <c r="AE128" s="150"/>
      <c r="AF128" s="150"/>
      <c r="AG128" s="150" t="s">
        <v>182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3">
      <c r="A129" s="157"/>
      <c r="B129" s="158"/>
      <c r="C129" s="184" t="s">
        <v>301</v>
      </c>
      <c r="D129" s="163"/>
      <c r="E129" s="164">
        <v>4.3470000000000004</v>
      </c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0"/>
      <c r="AA129" s="150"/>
      <c r="AB129" s="150"/>
      <c r="AC129" s="150"/>
      <c r="AD129" s="150"/>
      <c r="AE129" s="150"/>
      <c r="AF129" s="150"/>
      <c r="AG129" s="150" t="s">
        <v>182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2">
      <c r="A130" s="157"/>
      <c r="B130" s="158"/>
      <c r="C130" s="253"/>
      <c r="D130" s="254"/>
      <c r="E130" s="254"/>
      <c r="F130" s="254"/>
      <c r="G130" s="254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0"/>
      <c r="AA130" s="150"/>
      <c r="AB130" s="150"/>
      <c r="AC130" s="150"/>
      <c r="AD130" s="150"/>
      <c r="AE130" s="150"/>
      <c r="AF130" s="150"/>
      <c r="AG130" s="150" t="s">
        <v>184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ht="22.5" outlineLevel="1">
      <c r="A131" s="173">
        <v>28</v>
      </c>
      <c r="B131" s="174" t="s">
        <v>302</v>
      </c>
      <c r="C131" s="183" t="s">
        <v>303</v>
      </c>
      <c r="D131" s="175" t="s">
        <v>214</v>
      </c>
      <c r="E131" s="176">
        <v>204.88800000000001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6">
        <v>4.2639999999999997E-2</v>
      </c>
      <c r="O131" s="176">
        <f>ROUND(E131*N131,2)</f>
        <v>8.74</v>
      </c>
      <c r="P131" s="176">
        <v>0</v>
      </c>
      <c r="Q131" s="176">
        <f>ROUND(E131*P131,2)</f>
        <v>0</v>
      </c>
      <c r="R131" s="178"/>
      <c r="S131" s="178" t="s">
        <v>290</v>
      </c>
      <c r="T131" s="179" t="s">
        <v>175</v>
      </c>
      <c r="U131" s="161">
        <v>1.4157999999999999</v>
      </c>
      <c r="V131" s="161">
        <f>ROUND(E131*U131,2)</f>
        <v>290.08</v>
      </c>
      <c r="W131" s="161"/>
      <c r="X131" s="161" t="s">
        <v>176</v>
      </c>
      <c r="Y131" s="161" t="s">
        <v>177</v>
      </c>
      <c r="Z131" s="150"/>
      <c r="AA131" s="150"/>
      <c r="AB131" s="150"/>
      <c r="AC131" s="150"/>
      <c r="AD131" s="150"/>
      <c r="AE131" s="150"/>
      <c r="AF131" s="150"/>
      <c r="AG131" s="150" t="s">
        <v>178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2">
      <c r="A132" s="157"/>
      <c r="B132" s="158"/>
      <c r="C132" s="255" t="s">
        <v>255</v>
      </c>
      <c r="D132" s="256"/>
      <c r="E132" s="256"/>
      <c r="F132" s="256"/>
      <c r="G132" s="256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0"/>
      <c r="AA132" s="150"/>
      <c r="AB132" s="150"/>
      <c r="AC132" s="150"/>
      <c r="AD132" s="150"/>
      <c r="AE132" s="150"/>
      <c r="AF132" s="150"/>
      <c r="AG132" s="150" t="s">
        <v>202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2">
      <c r="A133" s="157"/>
      <c r="B133" s="158"/>
      <c r="C133" s="184" t="s">
        <v>304</v>
      </c>
      <c r="D133" s="163"/>
      <c r="E133" s="164">
        <v>78.168000000000006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0"/>
      <c r="AA133" s="150"/>
      <c r="AB133" s="150"/>
      <c r="AC133" s="150"/>
      <c r="AD133" s="150"/>
      <c r="AE133" s="150"/>
      <c r="AF133" s="150"/>
      <c r="AG133" s="150" t="s">
        <v>182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3">
      <c r="A134" s="157"/>
      <c r="B134" s="158"/>
      <c r="C134" s="184" t="s">
        <v>305</v>
      </c>
      <c r="D134" s="163"/>
      <c r="E134" s="164">
        <v>19.8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0"/>
      <c r="AA134" s="150"/>
      <c r="AB134" s="150"/>
      <c r="AC134" s="150"/>
      <c r="AD134" s="150"/>
      <c r="AE134" s="150"/>
      <c r="AF134" s="150"/>
      <c r="AG134" s="150" t="s">
        <v>182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3">
      <c r="A135" s="157"/>
      <c r="B135" s="158"/>
      <c r="C135" s="184" t="s">
        <v>306</v>
      </c>
      <c r="D135" s="163"/>
      <c r="E135" s="164">
        <v>87.12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0"/>
      <c r="AA135" s="150"/>
      <c r="AB135" s="150"/>
      <c r="AC135" s="150"/>
      <c r="AD135" s="150"/>
      <c r="AE135" s="150"/>
      <c r="AF135" s="150"/>
      <c r="AG135" s="150" t="s">
        <v>182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3">
      <c r="A136" s="157"/>
      <c r="B136" s="158"/>
      <c r="C136" s="184" t="s">
        <v>305</v>
      </c>
      <c r="D136" s="163"/>
      <c r="E136" s="164">
        <v>19.8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0"/>
      <c r="AA136" s="150"/>
      <c r="AB136" s="150"/>
      <c r="AC136" s="150"/>
      <c r="AD136" s="150"/>
      <c r="AE136" s="150"/>
      <c r="AF136" s="150"/>
      <c r="AG136" s="150" t="s">
        <v>182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2">
      <c r="A137" s="157"/>
      <c r="B137" s="158"/>
      <c r="C137" s="253"/>
      <c r="D137" s="254"/>
      <c r="E137" s="254"/>
      <c r="F137" s="254"/>
      <c r="G137" s="254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0"/>
      <c r="AA137" s="150"/>
      <c r="AB137" s="150"/>
      <c r="AC137" s="150"/>
      <c r="AD137" s="150"/>
      <c r="AE137" s="150"/>
      <c r="AF137" s="150"/>
      <c r="AG137" s="150" t="s">
        <v>184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ht="22.5" outlineLevel="1">
      <c r="A138" s="173">
        <v>29</v>
      </c>
      <c r="B138" s="174" t="s">
        <v>307</v>
      </c>
      <c r="C138" s="183" t="s">
        <v>308</v>
      </c>
      <c r="D138" s="175" t="s">
        <v>214</v>
      </c>
      <c r="E138" s="176">
        <v>1535.72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21</v>
      </c>
      <c r="M138" s="178">
        <f>G138*(1+L138/100)</f>
        <v>0</v>
      </c>
      <c r="N138" s="176">
        <v>4.5879999999999997E-2</v>
      </c>
      <c r="O138" s="176">
        <f>ROUND(E138*N138,2)</f>
        <v>70.459999999999994</v>
      </c>
      <c r="P138" s="176">
        <v>0</v>
      </c>
      <c r="Q138" s="176">
        <f>ROUND(E138*P138,2)</f>
        <v>0</v>
      </c>
      <c r="R138" s="178"/>
      <c r="S138" s="178" t="s">
        <v>290</v>
      </c>
      <c r="T138" s="179" t="s">
        <v>175</v>
      </c>
      <c r="U138" s="161">
        <v>1.4157999999999999</v>
      </c>
      <c r="V138" s="161">
        <f>ROUND(E138*U138,2)</f>
        <v>2174.27</v>
      </c>
      <c r="W138" s="161"/>
      <c r="X138" s="161" t="s">
        <v>176</v>
      </c>
      <c r="Y138" s="161" t="s">
        <v>177</v>
      </c>
      <c r="Z138" s="150"/>
      <c r="AA138" s="150"/>
      <c r="AB138" s="150"/>
      <c r="AC138" s="150"/>
      <c r="AD138" s="150"/>
      <c r="AE138" s="150"/>
      <c r="AF138" s="150"/>
      <c r="AG138" s="150" t="s">
        <v>178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2">
      <c r="A139" s="157"/>
      <c r="B139" s="158"/>
      <c r="C139" s="255" t="s">
        <v>255</v>
      </c>
      <c r="D139" s="256"/>
      <c r="E139" s="256"/>
      <c r="F139" s="256"/>
      <c r="G139" s="256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0"/>
      <c r="AA139" s="150"/>
      <c r="AB139" s="150"/>
      <c r="AC139" s="150"/>
      <c r="AD139" s="150"/>
      <c r="AE139" s="150"/>
      <c r="AF139" s="150"/>
      <c r="AG139" s="150" t="s">
        <v>202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2">
      <c r="A140" s="157"/>
      <c r="B140" s="158"/>
      <c r="C140" s="184" t="s">
        <v>309</v>
      </c>
      <c r="D140" s="163"/>
      <c r="E140" s="164">
        <v>2246.7199999999998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0"/>
      <c r="AA140" s="150"/>
      <c r="AB140" s="150"/>
      <c r="AC140" s="150"/>
      <c r="AD140" s="150"/>
      <c r="AE140" s="150"/>
      <c r="AF140" s="150"/>
      <c r="AG140" s="150" t="s">
        <v>182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3">
      <c r="A141" s="157"/>
      <c r="B141" s="158"/>
      <c r="C141" s="184" t="s">
        <v>310</v>
      </c>
      <c r="D141" s="163"/>
      <c r="E141" s="164">
        <v>-204.88800000000001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0"/>
      <c r="AA141" s="150"/>
      <c r="AB141" s="150"/>
      <c r="AC141" s="150"/>
      <c r="AD141" s="150"/>
      <c r="AE141" s="150"/>
      <c r="AF141" s="150"/>
      <c r="AG141" s="150" t="s">
        <v>182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3">
      <c r="A142" s="157"/>
      <c r="B142" s="158"/>
      <c r="C142" s="184" t="s">
        <v>311</v>
      </c>
      <c r="D142" s="163"/>
      <c r="E142" s="164">
        <v>-15.87</v>
      </c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0"/>
      <c r="AA142" s="150"/>
      <c r="AB142" s="150"/>
      <c r="AC142" s="150"/>
      <c r="AD142" s="150"/>
      <c r="AE142" s="150"/>
      <c r="AF142" s="150"/>
      <c r="AG142" s="150" t="s">
        <v>182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33.75" outlineLevel="3">
      <c r="A143" s="157"/>
      <c r="B143" s="158"/>
      <c r="C143" s="184" t="s">
        <v>312</v>
      </c>
      <c r="D143" s="163"/>
      <c r="E143" s="164">
        <v>-490.24200000000002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0"/>
      <c r="AA143" s="150"/>
      <c r="AB143" s="150"/>
      <c r="AC143" s="150"/>
      <c r="AD143" s="150"/>
      <c r="AE143" s="150"/>
      <c r="AF143" s="150"/>
      <c r="AG143" s="150" t="s">
        <v>182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2">
      <c r="A144" s="157"/>
      <c r="B144" s="158"/>
      <c r="C144" s="253"/>
      <c r="D144" s="254"/>
      <c r="E144" s="254"/>
      <c r="F144" s="254"/>
      <c r="G144" s="254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0"/>
      <c r="AA144" s="150"/>
      <c r="AB144" s="150"/>
      <c r="AC144" s="150"/>
      <c r="AD144" s="150"/>
      <c r="AE144" s="150"/>
      <c r="AF144" s="150"/>
      <c r="AG144" s="150" t="s">
        <v>184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>
      <c r="A145" s="166" t="s">
        <v>169</v>
      </c>
      <c r="B145" s="167" t="s">
        <v>93</v>
      </c>
      <c r="C145" s="182" t="s">
        <v>94</v>
      </c>
      <c r="D145" s="168"/>
      <c r="E145" s="169"/>
      <c r="F145" s="170"/>
      <c r="G145" s="170">
        <f>SUMIF(AG146:AG371,"&lt;&gt;NOR",G146:G371)</f>
        <v>0</v>
      </c>
      <c r="H145" s="170"/>
      <c r="I145" s="170">
        <f>SUM(I146:I371)</f>
        <v>0</v>
      </c>
      <c r="J145" s="170"/>
      <c r="K145" s="170">
        <f>SUM(K146:K371)</f>
        <v>0</v>
      </c>
      <c r="L145" s="170"/>
      <c r="M145" s="170">
        <f>SUM(M146:M371)</f>
        <v>0</v>
      </c>
      <c r="N145" s="169"/>
      <c r="O145" s="169">
        <f>SUM(O146:O371)</f>
        <v>95.370000000000019</v>
      </c>
      <c r="P145" s="169"/>
      <c r="Q145" s="169">
        <f>SUM(Q146:Q371)</f>
        <v>293.47999999999996</v>
      </c>
      <c r="R145" s="170"/>
      <c r="S145" s="170"/>
      <c r="T145" s="171"/>
      <c r="U145" s="165"/>
      <c r="V145" s="165">
        <f>SUM(V146:V371)</f>
        <v>1808.9599999999998</v>
      </c>
      <c r="W145" s="165"/>
      <c r="X145" s="165"/>
      <c r="Y145" s="165"/>
      <c r="AG145" t="s">
        <v>170</v>
      </c>
    </row>
    <row r="146" spans="1:60" ht="22.5" outlineLevel="1">
      <c r="A146" s="173">
        <v>30</v>
      </c>
      <c r="B146" s="174" t="s">
        <v>313</v>
      </c>
      <c r="C146" s="183" t="s">
        <v>314</v>
      </c>
      <c r="D146" s="175" t="s">
        <v>214</v>
      </c>
      <c r="E146" s="176">
        <v>57.805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6">
        <v>0</v>
      </c>
      <c r="O146" s="176">
        <f>ROUND(E146*N146,2)</f>
        <v>0</v>
      </c>
      <c r="P146" s="176">
        <v>0.22</v>
      </c>
      <c r="Q146" s="176">
        <f>ROUND(E146*P146,2)</f>
        <v>12.72</v>
      </c>
      <c r="R146" s="178" t="s">
        <v>315</v>
      </c>
      <c r="S146" s="178" t="s">
        <v>175</v>
      </c>
      <c r="T146" s="179" t="s">
        <v>175</v>
      </c>
      <c r="U146" s="161">
        <v>0.375</v>
      </c>
      <c r="V146" s="161">
        <f>ROUND(E146*U146,2)</f>
        <v>21.68</v>
      </c>
      <c r="W146" s="161"/>
      <c r="X146" s="161" t="s">
        <v>176</v>
      </c>
      <c r="Y146" s="161" t="s">
        <v>177</v>
      </c>
      <c r="Z146" s="150"/>
      <c r="AA146" s="150"/>
      <c r="AB146" s="150"/>
      <c r="AC146" s="150"/>
      <c r="AD146" s="150"/>
      <c r="AE146" s="150"/>
      <c r="AF146" s="150"/>
      <c r="AG146" s="150" t="s">
        <v>178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2">
      <c r="A147" s="157"/>
      <c r="B147" s="158"/>
      <c r="C147" s="184" t="s">
        <v>316</v>
      </c>
      <c r="D147" s="163"/>
      <c r="E147" s="164">
        <v>57.805</v>
      </c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0"/>
      <c r="AA147" s="150"/>
      <c r="AB147" s="150"/>
      <c r="AC147" s="150"/>
      <c r="AD147" s="150"/>
      <c r="AE147" s="150"/>
      <c r="AF147" s="150"/>
      <c r="AG147" s="150" t="s">
        <v>182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2">
      <c r="A148" s="157"/>
      <c r="B148" s="158"/>
      <c r="C148" s="253"/>
      <c r="D148" s="254"/>
      <c r="E148" s="254"/>
      <c r="F148" s="254"/>
      <c r="G148" s="254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0"/>
      <c r="AA148" s="150"/>
      <c r="AB148" s="150"/>
      <c r="AC148" s="150"/>
      <c r="AD148" s="150"/>
      <c r="AE148" s="150"/>
      <c r="AF148" s="150"/>
      <c r="AG148" s="150" t="s">
        <v>184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ht="22.5" outlineLevel="1">
      <c r="A149" s="173">
        <v>31</v>
      </c>
      <c r="B149" s="174" t="s">
        <v>317</v>
      </c>
      <c r="C149" s="183" t="s">
        <v>318</v>
      </c>
      <c r="D149" s="175" t="s">
        <v>214</v>
      </c>
      <c r="E149" s="176">
        <v>57.805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6">
        <v>0.27994000000000002</v>
      </c>
      <c r="O149" s="176">
        <f>ROUND(E149*N149,2)</f>
        <v>16.18</v>
      </c>
      <c r="P149" s="176">
        <v>0</v>
      </c>
      <c r="Q149" s="176">
        <f>ROUND(E149*P149,2)</f>
        <v>0</v>
      </c>
      <c r="R149" s="178" t="s">
        <v>315</v>
      </c>
      <c r="S149" s="178" t="s">
        <v>175</v>
      </c>
      <c r="T149" s="179" t="s">
        <v>175</v>
      </c>
      <c r="U149" s="161">
        <v>2.5999999999999999E-2</v>
      </c>
      <c r="V149" s="161">
        <f>ROUND(E149*U149,2)</f>
        <v>1.5</v>
      </c>
      <c r="W149" s="161"/>
      <c r="X149" s="161" t="s">
        <v>176</v>
      </c>
      <c r="Y149" s="161" t="s">
        <v>177</v>
      </c>
      <c r="Z149" s="150"/>
      <c r="AA149" s="150"/>
      <c r="AB149" s="150"/>
      <c r="AC149" s="150"/>
      <c r="AD149" s="150"/>
      <c r="AE149" s="150"/>
      <c r="AF149" s="150"/>
      <c r="AG149" s="150" t="s">
        <v>178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2">
      <c r="A150" s="157"/>
      <c r="B150" s="158"/>
      <c r="C150" s="184" t="s">
        <v>316</v>
      </c>
      <c r="D150" s="163"/>
      <c r="E150" s="164">
        <v>57.805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0"/>
      <c r="AA150" s="150"/>
      <c r="AB150" s="150"/>
      <c r="AC150" s="150"/>
      <c r="AD150" s="150"/>
      <c r="AE150" s="150"/>
      <c r="AF150" s="150"/>
      <c r="AG150" s="150" t="s">
        <v>182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2">
      <c r="A151" s="157"/>
      <c r="B151" s="158"/>
      <c r="C151" s="253"/>
      <c r="D151" s="254"/>
      <c r="E151" s="254"/>
      <c r="F151" s="254"/>
      <c r="G151" s="254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0"/>
      <c r="AA151" s="150"/>
      <c r="AB151" s="150"/>
      <c r="AC151" s="150"/>
      <c r="AD151" s="150"/>
      <c r="AE151" s="150"/>
      <c r="AF151" s="150"/>
      <c r="AG151" s="150" t="s">
        <v>184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ht="22.5" outlineLevel="1">
      <c r="A152" s="173">
        <v>32</v>
      </c>
      <c r="B152" s="174" t="s">
        <v>319</v>
      </c>
      <c r="C152" s="183" t="s">
        <v>320</v>
      </c>
      <c r="D152" s="175" t="s">
        <v>214</v>
      </c>
      <c r="E152" s="176">
        <v>57.805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21</v>
      </c>
      <c r="M152" s="178">
        <f>G152*(1+L152/100)</f>
        <v>0</v>
      </c>
      <c r="N152" s="176">
        <v>0.18310000000000001</v>
      </c>
      <c r="O152" s="176">
        <f>ROUND(E152*N152,2)</f>
        <v>10.58</v>
      </c>
      <c r="P152" s="176">
        <v>0</v>
      </c>
      <c r="Q152" s="176">
        <f>ROUND(E152*P152,2)</f>
        <v>0</v>
      </c>
      <c r="R152" s="178" t="s">
        <v>315</v>
      </c>
      <c r="S152" s="178" t="s">
        <v>175</v>
      </c>
      <c r="T152" s="179" t="s">
        <v>175</v>
      </c>
      <c r="U152" s="161">
        <v>0.375</v>
      </c>
      <c r="V152" s="161">
        <f>ROUND(E152*U152,2)</f>
        <v>21.68</v>
      </c>
      <c r="W152" s="161"/>
      <c r="X152" s="161" t="s">
        <v>176</v>
      </c>
      <c r="Y152" s="161" t="s">
        <v>177</v>
      </c>
      <c r="Z152" s="150"/>
      <c r="AA152" s="150"/>
      <c r="AB152" s="150"/>
      <c r="AC152" s="150"/>
      <c r="AD152" s="150"/>
      <c r="AE152" s="150"/>
      <c r="AF152" s="150"/>
      <c r="AG152" s="150" t="s">
        <v>260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ht="22.5" outlineLevel="2">
      <c r="A153" s="157"/>
      <c r="B153" s="158"/>
      <c r="C153" s="251" t="s">
        <v>321</v>
      </c>
      <c r="D153" s="252"/>
      <c r="E153" s="252"/>
      <c r="F153" s="252"/>
      <c r="G153" s="252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0"/>
      <c r="AA153" s="150"/>
      <c r="AB153" s="150"/>
      <c r="AC153" s="150"/>
      <c r="AD153" s="150"/>
      <c r="AE153" s="150"/>
      <c r="AF153" s="150"/>
      <c r="AG153" s="150" t="s">
        <v>180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81" t="str">
        <f>C153</f>
        <v>komunikací pro pěší, z dlaždic betonových a teracových, do velikosti dlaždic 0,25 m2, s provedením lože do tl. 30 mm, s vyplněním spár a se smetením přebytečného materiálu na vzdálenost do 3 m</v>
      </c>
      <c r="BB153" s="150"/>
      <c r="BC153" s="150"/>
      <c r="BD153" s="150"/>
      <c r="BE153" s="150"/>
      <c r="BF153" s="150"/>
      <c r="BG153" s="150"/>
      <c r="BH153" s="150"/>
    </row>
    <row r="154" spans="1:60" outlineLevel="2">
      <c r="A154" s="157"/>
      <c r="B154" s="158"/>
      <c r="C154" s="184" t="s">
        <v>316</v>
      </c>
      <c r="D154" s="163"/>
      <c r="E154" s="164">
        <v>57.805</v>
      </c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0"/>
      <c r="AA154" s="150"/>
      <c r="AB154" s="150"/>
      <c r="AC154" s="150"/>
      <c r="AD154" s="150"/>
      <c r="AE154" s="150"/>
      <c r="AF154" s="150"/>
      <c r="AG154" s="150" t="s">
        <v>182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2">
      <c r="A155" s="157"/>
      <c r="B155" s="158"/>
      <c r="C155" s="253"/>
      <c r="D155" s="254"/>
      <c r="E155" s="254"/>
      <c r="F155" s="254"/>
      <c r="G155" s="254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0"/>
      <c r="AA155" s="150"/>
      <c r="AB155" s="150"/>
      <c r="AC155" s="150"/>
      <c r="AD155" s="150"/>
      <c r="AE155" s="150"/>
      <c r="AF155" s="150"/>
      <c r="AG155" s="150" t="s">
        <v>184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>
      <c r="A156" s="173">
        <v>33</v>
      </c>
      <c r="B156" s="174" t="s">
        <v>322</v>
      </c>
      <c r="C156" s="183" t="s">
        <v>323</v>
      </c>
      <c r="D156" s="175" t="s">
        <v>272</v>
      </c>
      <c r="E156" s="176">
        <v>115.61</v>
      </c>
      <c r="F156" s="177"/>
      <c r="G156" s="178">
        <f>ROUND(E156*F156,2)</f>
        <v>0</v>
      </c>
      <c r="H156" s="177"/>
      <c r="I156" s="178">
        <f>ROUND(E156*H156,2)</f>
        <v>0</v>
      </c>
      <c r="J156" s="177"/>
      <c r="K156" s="178">
        <f>ROUND(E156*J156,2)</f>
        <v>0</v>
      </c>
      <c r="L156" s="178">
        <v>21</v>
      </c>
      <c r="M156" s="178">
        <f>G156*(1+L156/100)</f>
        <v>0</v>
      </c>
      <c r="N156" s="176">
        <v>0</v>
      </c>
      <c r="O156" s="176">
        <f>ROUND(E156*N156,2)</f>
        <v>0</v>
      </c>
      <c r="P156" s="176">
        <v>0</v>
      </c>
      <c r="Q156" s="176">
        <f>ROUND(E156*P156,2)</f>
        <v>0</v>
      </c>
      <c r="R156" s="178" t="s">
        <v>315</v>
      </c>
      <c r="S156" s="178" t="s">
        <v>175</v>
      </c>
      <c r="T156" s="179" t="s">
        <v>175</v>
      </c>
      <c r="U156" s="161">
        <v>5.5E-2</v>
      </c>
      <c r="V156" s="161">
        <f>ROUND(E156*U156,2)</f>
        <v>6.36</v>
      </c>
      <c r="W156" s="161"/>
      <c r="X156" s="161" t="s">
        <v>176</v>
      </c>
      <c r="Y156" s="161" t="s">
        <v>177</v>
      </c>
      <c r="Z156" s="150"/>
      <c r="AA156" s="150"/>
      <c r="AB156" s="150"/>
      <c r="AC156" s="150"/>
      <c r="AD156" s="150"/>
      <c r="AE156" s="150"/>
      <c r="AF156" s="150"/>
      <c r="AG156" s="150" t="s">
        <v>178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2">
      <c r="A157" s="157"/>
      <c r="B157" s="158"/>
      <c r="C157" s="251" t="s">
        <v>324</v>
      </c>
      <c r="D157" s="252"/>
      <c r="E157" s="252"/>
      <c r="F157" s="252"/>
      <c r="G157" s="252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0"/>
      <c r="AA157" s="150"/>
      <c r="AB157" s="150"/>
      <c r="AC157" s="150"/>
      <c r="AD157" s="150"/>
      <c r="AE157" s="150"/>
      <c r="AF157" s="150"/>
      <c r="AG157" s="150" t="s">
        <v>180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2">
      <c r="A158" s="157"/>
      <c r="B158" s="158"/>
      <c r="C158" s="184" t="s">
        <v>325</v>
      </c>
      <c r="D158" s="163"/>
      <c r="E158" s="164">
        <v>115.61</v>
      </c>
      <c r="F158" s="161"/>
      <c r="G158" s="161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0"/>
      <c r="AA158" s="150"/>
      <c r="AB158" s="150"/>
      <c r="AC158" s="150"/>
      <c r="AD158" s="150"/>
      <c r="AE158" s="150"/>
      <c r="AF158" s="150"/>
      <c r="AG158" s="150" t="s">
        <v>182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2">
      <c r="A159" s="157"/>
      <c r="B159" s="158"/>
      <c r="C159" s="253"/>
      <c r="D159" s="254"/>
      <c r="E159" s="254"/>
      <c r="F159" s="254"/>
      <c r="G159" s="254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0"/>
      <c r="AA159" s="150"/>
      <c r="AB159" s="150"/>
      <c r="AC159" s="150"/>
      <c r="AD159" s="150"/>
      <c r="AE159" s="150"/>
      <c r="AF159" s="150"/>
      <c r="AG159" s="150" t="s">
        <v>184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ht="22.5" outlineLevel="1">
      <c r="A160" s="173">
        <v>34</v>
      </c>
      <c r="B160" s="174" t="s">
        <v>326</v>
      </c>
      <c r="C160" s="183" t="s">
        <v>327</v>
      </c>
      <c r="D160" s="175" t="s">
        <v>214</v>
      </c>
      <c r="E160" s="176">
        <v>2500</v>
      </c>
      <c r="F160" s="177"/>
      <c r="G160" s="178">
        <f>ROUND(E160*F160,2)</f>
        <v>0</v>
      </c>
      <c r="H160" s="177"/>
      <c r="I160" s="178">
        <f>ROUND(E160*H160,2)</f>
        <v>0</v>
      </c>
      <c r="J160" s="177"/>
      <c r="K160" s="178">
        <f>ROUND(E160*J160,2)</f>
        <v>0</v>
      </c>
      <c r="L160" s="178">
        <v>21</v>
      </c>
      <c r="M160" s="178">
        <f>G160*(1+L160/100)</f>
        <v>0</v>
      </c>
      <c r="N160" s="176">
        <v>2.426E-2</v>
      </c>
      <c r="O160" s="176">
        <f>ROUND(E160*N160,2)</f>
        <v>60.65</v>
      </c>
      <c r="P160" s="176">
        <v>0</v>
      </c>
      <c r="Q160" s="176">
        <f>ROUND(E160*P160,2)</f>
        <v>0</v>
      </c>
      <c r="R160" s="178" t="s">
        <v>328</v>
      </c>
      <c r="S160" s="178" t="s">
        <v>175</v>
      </c>
      <c r="T160" s="179" t="s">
        <v>175</v>
      </c>
      <c r="U160" s="161">
        <v>0.14199999999999999</v>
      </c>
      <c r="V160" s="161">
        <f>ROUND(E160*U160,2)</f>
        <v>355</v>
      </c>
      <c r="W160" s="161"/>
      <c r="X160" s="161" t="s">
        <v>176</v>
      </c>
      <c r="Y160" s="161" t="s">
        <v>177</v>
      </c>
      <c r="Z160" s="150"/>
      <c r="AA160" s="150"/>
      <c r="AB160" s="150"/>
      <c r="AC160" s="150"/>
      <c r="AD160" s="150"/>
      <c r="AE160" s="150"/>
      <c r="AF160" s="150"/>
      <c r="AG160" s="150" t="s">
        <v>178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2">
      <c r="A161" s="157"/>
      <c r="B161" s="158"/>
      <c r="C161" s="251" t="s">
        <v>329</v>
      </c>
      <c r="D161" s="252"/>
      <c r="E161" s="252"/>
      <c r="F161" s="252"/>
      <c r="G161" s="252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0"/>
      <c r="AA161" s="150"/>
      <c r="AB161" s="150"/>
      <c r="AC161" s="150"/>
      <c r="AD161" s="150"/>
      <c r="AE161" s="150"/>
      <c r="AF161" s="150"/>
      <c r="AG161" s="150" t="s">
        <v>180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2">
      <c r="A162" s="157"/>
      <c r="B162" s="158"/>
      <c r="C162" s="253"/>
      <c r="D162" s="254"/>
      <c r="E162" s="254"/>
      <c r="F162" s="254"/>
      <c r="G162" s="254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0"/>
      <c r="AA162" s="150"/>
      <c r="AB162" s="150"/>
      <c r="AC162" s="150"/>
      <c r="AD162" s="150"/>
      <c r="AE162" s="150"/>
      <c r="AF162" s="150"/>
      <c r="AG162" s="150" t="s">
        <v>184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ht="22.5" outlineLevel="1">
      <c r="A163" s="173">
        <v>35</v>
      </c>
      <c r="B163" s="174" t="s">
        <v>330</v>
      </c>
      <c r="C163" s="183" t="s">
        <v>331</v>
      </c>
      <c r="D163" s="175" t="s">
        <v>214</v>
      </c>
      <c r="E163" s="176">
        <v>7500</v>
      </c>
      <c r="F163" s="177"/>
      <c r="G163" s="178">
        <f>ROUND(E163*F163,2)</f>
        <v>0</v>
      </c>
      <c r="H163" s="177"/>
      <c r="I163" s="178">
        <f>ROUND(E163*H163,2)</f>
        <v>0</v>
      </c>
      <c r="J163" s="177"/>
      <c r="K163" s="178">
        <f>ROUND(E163*J163,2)</f>
        <v>0</v>
      </c>
      <c r="L163" s="178">
        <v>21</v>
      </c>
      <c r="M163" s="178">
        <f>G163*(1+L163/100)</f>
        <v>0</v>
      </c>
      <c r="N163" s="176">
        <v>1.0200000000000001E-3</v>
      </c>
      <c r="O163" s="176">
        <f>ROUND(E163*N163,2)</f>
        <v>7.65</v>
      </c>
      <c r="P163" s="176">
        <v>0</v>
      </c>
      <c r="Q163" s="176">
        <f>ROUND(E163*P163,2)</f>
        <v>0</v>
      </c>
      <c r="R163" s="178" t="s">
        <v>328</v>
      </c>
      <c r="S163" s="178" t="s">
        <v>175</v>
      </c>
      <c r="T163" s="179" t="s">
        <v>175</v>
      </c>
      <c r="U163" s="161">
        <v>7.0000000000000001E-3</v>
      </c>
      <c r="V163" s="161">
        <f>ROUND(E163*U163,2)</f>
        <v>52.5</v>
      </c>
      <c r="W163" s="161"/>
      <c r="X163" s="161" t="s">
        <v>176</v>
      </c>
      <c r="Y163" s="161" t="s">
        <v>177</v>
      </c>
      <c r="Z163" s="150"/>
      <c r="AA163" s="150"/>
      <c r="AB163" s="150"/>
      <c r="AC163" s="150"/>
      <c r="AD163" s="150"/>
      <c r="AE163" s="150"/>
      <c r="AF163" s="150"/>
      <c r="AG163" s="150" t="s">
        <v>178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2">
      <c r="A164" s="157"/>
      <c r="B164" s="158"/>
      <c r="C164" s="251" t="s">
        <v>329</v>
      </c>
      <c r="D164" s="252"/>
      <c r="E164" s="252"/>
      <c r="F164" s="252"/>
      <c r="G164" s="252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0"/>
      <c r="AA164" s="150"/>
      <c r="AB164" s="150"/>
      <c r="AC164" s="150"/>
      <c r="AD164" s="150"/>
      <c r="AE164" s="150"/>
      <c r="AF164" s="150"/>
      <c r="AG164" s="150" t="s">
        <v>180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2">
      <c r="A165" s="157"/>
      <c r="B165" s="158"/>
      <c r="C165" s="184" t="s">
        <v>332</v>
      </c>
      <c r="D165" s="163"/>
      <c r="E165" s="164">
        <v>7500</v>
      </c>
      <c r="F165" s="161"/>
      <c r="G165" s="161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0"/>
      <c r="AA165" s="150"/>
      <c r="AB165" s="150"/>
      <c r="AC165" s="150"/>
      <c r="AD165" s="150"/>
      <c r="AE165" s="150"/>
      <c r="AF165" s="150"/>
      <c r="AG165" s="150" t="s">
        <v>182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2">
      <c r="A166" s="157"/>
      <c r="B166" s="158"/>
      <c r="C166" s="253"/>
      <c r="D166" s="254"/>
      <c r="E166" s="254"/>
      <c r="F166" s="254"/>
      <c r="G166" s="254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0"/>
      <c r="AA166" s="150"/>
      <c r="AB166" s="150"/>
      <c r="AC166" s="150"/>
      <c r="AD166" s="150"/>
      <c r="AE166" s="150"/>
      <c r="AF166" s="150"/>
      <c r="AG166" s="150" t="s">
        <v>184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22.5" outlineLevel="1">
      <c r="A167" s="173">
        <v>36</v>
      </c>
      <c r="B167" s="174" t="s">
        <v>333</v>
      </c>
      <c r="C167" s="183" t="s">
        <v>334</v>
      </c>
      <c r="D167" s="175" t="s">
        <v>214</v>
      </c>
      <c r="E167" s="176">
        <v>2500</v>
      </c>
      <c r="F167" s="177"/>
      <c r="G167" s="178">
        <f>ROUND(E167*F167,2)</f>
        <v>0</v>
      </c>
      <c r="H167" s="177"/>
      <c r="I167" s="178">
        <f>ROUND(E167*H167,2)</f>
        <v>0</v>
      </c>
      <c r="J167" s="177"/>
      <c r="K167" s="178">
        <f>ROUND(E167*J167,2)</f>
        <v>0</v>
      </c>
      <c r="L167" s="178">
        <v>21</v>
      </c>
      <c r="M167" s="178">
        <f>G167*(1+L167/100)</f>
        <v>0</v>
      </c>
      <c r="N167" s="176">
        <v>0</v>
      </c>
      <c r="O167" s="176">
        <f>ROUND(E167*N167,2)</f>
        <v>0</v>
      </c>
      <c r="P167" s="176">
        <v>0</v>
      </c>
      <c r="Q167" s="176">
        <f>ROUND(E167*P167,2)</f>
        <v>0</v>
      </c>
      <c r="R167" s="178" t="s">
        <v>328</v>
      </c>
      <c r="S167" s="178" t="s">
        <v>175</v>
      </c>
      <c r="T167" s="179" t="s">
        <v>175</v>
      </c>
      <c r="U167" s="161">
        <v>0.12</v>
      </c>
      <c r="V167" s="161">
        <f>ROUND(E167*U167,2)</f>
        <v>300</v>
      </c>
      <c r="W167" s="161"/>
      <c r="X167" s="161" t="s">
        <v>176</v>
      </c>
      <c r="Y167" s="161" t="s">
        <v>177</v>
      </c>
      <c r="Z167" s="150"/>
      <c r="AA167" s="150"/>
      <c r="AB167" s="150"/>
      <c r="AC167" s="150"/>
      <c r="AD167" s="150"/>
      <c r="AE167" s="150"/>
      <c r="AF167" s="150"/>
      <c r="AG167" s="150" t="s">
        <v>178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2">
      <c r="A168" s="157"/>
      <c r="B168" s="158"/>
      <c r="C168" s="259"/>
      <c r="D168" s="260"/>
      <c r="E168" s="260"/>
      <c r="F168" s="260"/>
      <c r="G168" s="260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61"/>
      <c r="Z168" s="150"/>
      <c r="AA168" s="150"/>
      <c r="AB168" s="150"/>
      <c r="AC168" s="150"/>
      <c r="AD168" s="150"/>
      <c r="AE168" s="150"/>
      <c r="AF168" s="150"/>
      <c r="AG168" s="150" t="s">
        <v>184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>
      <c r="A169" s="173">
        <v>37</v>
      </c>
      <c r="B169" s="174" t="s">
        <v>335</v>
      </c>
      <c r="C169" s="183" t="s">
        <v>336</v>
      </c>
      <c r="D169" s="175" t="s">
        <v>214</v>
      </c>
      <c r="E169" s="176">
        <v>2500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21</v>
      </c>
      <c r="M169" s="178">
        <f>G169*(1+L169/100)</f>
        <v>0</v>
      </c>
      <c r="N169" s="176">
        <v>0</v>
      </c>
      <c r="O169" s="176">
        <f>ROUND(E169*N169,2)</f>
        <v>0</v>
      </c>
      <c r="P169" s="176">
        <v>0</v>
      </c>
      <c r="Q169" s="176">
        <f>ROUND(E169*P169,2)</f>
        <v>0</v>
      </c>
      <c r="R169" s="178" t="s">
        <v>328</v>
      </c>
      <c r="S169" s="178" t="s">
        <v>175</v>
      </c>
      <c r="T169" s="179" t="s">
        <v>175</v>
      </c>
      <c r="U169" s="161">
        <v>3.0300000000000001E-2</v>
      </c>
      <c r="V169" s="161">
        <f>ROUND(E169*U169,2)</f>
        <v>75.75</v>
      </c>
      <c r="W169" s="161"/>
      <c r="X169" s="161" t="s">
        <v>176</v>
      </c>
      <c r="Y169" s="161" t="s">
        <v>177</v>
      </c>
      <c r="Z169" s="150"/>
      <c r="AA169" s="150"/>
      <c r="AB169" s="150"/>
      <c r="AC169" s="150"/>
      <c r="AD169" s="150"/>
      <c r="AE169" s="150"/>
      <c r="AF169" s="150"/>
      <c r="AG169" s="150" t="s">
        <v>178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2">
      <c r="A170" s="157"/>
      <c r="B170" s="158"/>
      <c r="C170" s="259"/>
      <c r="D170" s="260"/>
      <c r="E170" s="260"/>
      <c r="F170" s="260"/>
      <c r="G170" s="260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0"/>
      <c r="AA170" s="150"/>
      <c r="AB170" s="150"/>
      <c r="AC170" s="150"/>
      <c r="AD170" s="150"/>
      <c r="AE170" s="150"/>
      <c r="AF170" s="150"/>
      <c r="AG170" s="150" t="s">
        <v>184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22.5" outlineLevel="1">
      <c r="A171" s="173">
        <v>38</v>
      </c>
      <c r="B171" s="174" t="s">
        <v>337</v>
      </c>
      <c r="C171" s="183" t="s">
        <v>338</v>
      </c>
      <c r="D171" s="175" t="s">
        <v>214</v>
      </c>
      <c r="E171" s="176">
        <v>7500</v>
      </c>
      <c r="F171" s="177"/>
      <c r="G171" s="178">
        <f>ROUND(E171*F171,2)</f>
        <v>0</v>
      </c>
      <c r="H171" s="177"/>
      <c r="I171" s="178">
        <f>ROUND(E171*H171,2)</f>
        <v>0</v>
      </c>
      <c r="J171" s="177"/>
      <c r="K171" s="178">
        <f>ROUND(E171*J171,2)</f>
        <v>0</v>
      </c>
      <c r="L171" s="178">
        <v>21</v>
      </c>
      <c r="M171" s="178">
        <f>G171*(1+L171/100)</f>
        <v>0</v>
      </c>
      <c r="N171" s="176">
        <v>0</v>
      </c>
      <c r="O171" s="176">
        <f>ROUND(E171*N171,2)</f>
        <v>0</v>
      </c>
      <c r="P171" s="176">
        <v>0</v>
      </c>
      <c r="Q171" s="176">
        <f>ROUND(E171*P171,2)</f>
        <v>0</v>
      </c>
      <c r="R171" s="178" t="s">
        <v>328</v>
      </c>
      <c r="S171" s="178" t="s">
        <v>175</v>
      </c>
      <c r="T171" s="179" t="s">
        <v>175</v>
      </c>
      <c r="U171" s="161">
        <v>0</v>
      </c>
      <c r="V171" s="161">
        <f>ROUND(E171*U171,2)</f>
        <v>0</v>
      </c>
      <c r="W171" s="161"/>
      <c r="X171" s="161" t="s">
        <v>176</v>
      </c>
      <c r="Y171" s="161" t="s">
        <v>177</v>
      </c>
      <c r="Z171" s="150"/>
      <c r="AA171" s="150"/>
      <c r="AB171" s="150"/>
      <c r="AC171" s="150"/>
      <c r="AD171" s="150"/>
      <c r="AE171" s="150"/>
      <c r="AF171" s="150"/>
      <c r="AG171" s="150" t="s">
        <v>178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2">
      <c r="A172" s="157"/>
      <c r="B172" s="158"/>
      <c r="C172" s="259"/>
      <c r="D172" s="260"/>
      <c r="E172" s="260"/>
      <c r="F172" s="260"/>
      <c r="G172" s="260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0"/>
      <c r="AA172" s="150"/>
      <c r="AB172" s="150"/>
      <c r="AC172" s="150"/>
      <c r="AD172" s="150"/>
      <c r="AE172" s="150"/>
      <c r="AF172" s="150"/>
      <c r="AG172" s="150" t="s">
        <v>184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>
      <c r="A173" s="173">
        <v>39</v>
      </c>
      <c r="B173" s="174" t="s">
        <v>339</v>
      </c>
      <c r="C173" s="183" t="s">
        <v>340</v>
      </c>
      <c r="D173" s="175" t="s">
        <v>214</v>
      </c>
      <c r="E173" s="176">
        <v>2500</v>
      </c>
      <c r="F173" s="177"/>
      <c r="G173" s="178">
        <f>ROUND(E173*F173,2)</f>
        <v>0</v>
      </c>
      <c r="H173" s="177"/>
      <c r="I173" s="178">
        <f>ROUND(E173*H173,2)</f>
        <v>0</v>
      </c>
      <c r="J173" s="177"/>
      <c r="K173" s="178">
        <f>ROUND(E173*J173,2)</f>
        <v>0</v>
      </c>
      <c r="L173" s="178">
        <v>21</v>
      </c>
      <c r="M173" s="178">
        <f>G173*(1+L173/100)</f>
        <v>0</v>
      </c>
      <c r="N173" s="176">
        <v>0</v>
      </c>
      <c r="O173" s="176">
        <f>ROUND(E173*N173,2)</f>
        <v>0</v>
      </c>
      <c r="P173" s="176">
        <v>0</v>
      </c>
      <c r="Q173" s="176">
        <f>ROUND(E173*P173,2)</f>
        <v>0</v>
      </c>
      <c r="R173" s="178" t="s">
        <v>328</v>
      </c>
      <c r="S173" s="178" t="s">
        <v>175</v>
      </c>
      <c r="T173" s="179" t="s">
        <v>175</v>
      </c>
      <c r="U173" s="161">
        <v>1.7999999999999999E-2</v>
      </c>
      <c r="V173" s="161">
        <f>ROUND(E173*U173,2)</f>
        <v>45</v>
      </c>
      <c r="W173" s="161"/>
      <c r="X173" s="161" t="s">
        <v>176</v>
      </c>
      <c r="Y173" s="161" t="s">
        <v>177</v>
      </c>
      <c r="Z173" s="150"/>
      <c r="AA173" s="150"/>
      <c r="AB173" s="150"/>
      <c r="AC173" s="150"/>
      <c r="AD173" s="150"/>
      <c r="AE173" s="150"/>
      <c r="AF173" s="150"/>
      <c r="AG173" s="150" t="s">
        <v>178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2">
      <c r="A174" s="157"/>
      <c r="B174" s="158"/>
      <c r="C174" s="259"/>
      <c r="D174" s="260"/>
      <c r="E174" s="260"/>
      <c r="F174" s="260"/>
      <c r="G174" s="260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0"/>
      <c r="AA174" s="150"/>
      <c r="AB174" s="150"/>
      <c r="AC174" s="150"/>
      <c r="AD174" s="150"/>
      <c r="AE174" s="150"/>
      <c r="AF174" s="150"/>
      <c r="AG174" s="150" t="s">
        <v>184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>
      <c r="A175" s="173">
        <v>40</v>
      </c>
      <c r="B175" s="174" t="s">
        <v>341</v>
      </c>
      <c r="C175" s="183" t="s">
        <v>342</v>
      </c>
      <c r="D175" s="175" t="s">
        <v>272</v>
      </c>
      <c r="E175" s="176">
        <v>6.5</v>
      </c>
      <c r="F175" s="177"/>
      <c r="G175" s="178">
        <f>ROUND(E175*F175,2)</f>
        <v>0</v>
      </c>
      <c r="H175" s="177"/>
      <c r="I175" s="178">
        <f>ROUND(E175*H175,2)</f>
        <v>0</v>
      </c>
      <c r="J175" s="177"/>
      <c r="K175" s="178">
        <f>ROUND(E175*J175,2)</f>
        <v>0</v>
      </c>
      <c r="L175" s="178">
        <v>21</v>
      </c>
      <c r="M175" s="178">
        <f>G175*(1+L175/100)</f>
        <v>0</v>
      </c>
      <c r="N175" s="176">
        <v>2.4819999999999998E-2</v>
      </c>
      <c r="O175" s="176">
        <f>ROUND(E175*N175,2)</f>
        <v>0.16</v>
      </c>
      <c r="P175" s="176">
        <v>0</v>
      </c>
      <c r="Q175" s="176">
        <f>ROUND(E175*P175,2)</f>
        <v>0</v>
      </c>
      <c r="R175" s="178" t="s">
        <v>328</v>
      </c>
      <c r="S175" s="178" t="s">
        <v>175</v>
      </c>
      <c r="T175" s="179" t="s">
        <v>175</v>
      </c>
      <c r="U175" s="161">
        <v>0.23899999999999999</v>
      </c>
      <c r="V175" s="161">
        <f>ROUND(E175*U175,2)</f>
        <v>1.55</v>
      </c>
      <c r="W175" s="161"/>
      <c r="X175" s="161" t="s">
        <v>176</v>
      </c>
      <c r="Y175" s="161" t="s">
        <v>177</v>
      </c>
      <c r="Z175" s="150"/>
      <c r="AA175" s="150"/>
      <c r="AB175" s="150"/>
      <c r="AC175" s="150"/>
      <c r="AD175" s="150"/>
      <c r="AE175" s="150"/>
      <c r="AF175" s="150"/>
      <c r="AG175" s="150" t="s">
        <v>178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2">
      <c r="A176" s="157"/>
      <c r="B176" s="158"/>
      <c r="C176" s="184" t="s">
        <v>343</v>
      </c>
      <c r="D176" s="163"/>
      <c r="E176" s="164">
        <v>6.5</v>
      </c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0"/>
      <c r="AA176" s="150"/>
      <c r="AB176" s="150"/>
      <c r="AC176" s="150"/>
      <c r="AD176" s="150"/>
      <c r="AE176" s="150"/>
      <c r="AF176" s="150"/>
      <c r="AG176" s="150" t="s">
        <v>182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2">
      <c r="A177" s="157"/>
      <c r="B177" s="158"/>
      <c r="C177" s="253"/>
      <c r="D177" s="254"/>
      <c r="E177" s="254"/>
      <c r="F177" s="254"/>
      <c r="G177" s="254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0"/>
      <c r="AA177" s="150"/>
      <c r="AB177" s="150"/>
      <c r="AC177" s="150"/>
      <c r="AD177" s="150"/>
      <c r="AE177" s="150"/>
      <c r="AF177" s="150"/>
      <c r="AG177" s="150" t="s">
        <v>184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>
      <c r="A178" s="173">
        <v>41</v>
      </c>
      <c r="B178" s="174" t="s">
        <v>344</v>
      </c>
      <c r="C178" s="183" t="s">
        <v>345</v>
      </c>
      <c r="D178" s="175" t="s">
        <v>272</v>
      </c>
      <c r="E178" s="176">
        <v>19.5</v>
      </c>
      <c r="F178" s="177"/>
      <c r="G178" s="178">
        <f>ROUND(E178*F178,2)</f>
        <v>0</v>
      </c>
      <c r="H178" s="177"/>
      <c r="I178" s="178">
        <f>ROUND(E178*H178,2)</f>
        <v>0</v>
      </c>
      <c r="J178" s="177"/>
      <c r="K178" s="178">
        <f>ROUND(E178*J178,2)</f>
        <v>0</v>
      </c>
      <c r="L178" s="178">
        <v>21</v>
      </c>
      <c r="M178" s="178">
        <f>G178*(1+L178/100)</f>
        <v>0</v>
      </c>
      <c r="N178" s="176">
        <v>2.2499999999999998E-3</v>
      </c>
      <c r="O178" s="176">
        <f>ROUND(E178*N178,2)</f>
        <v>0.04</v>
      </c>
      <c r="P178" s="176">
        <v>0</v>
      </c>
      <c r="Q178" s="176">
        <f>ROUND(E178*P178,2)</f>
        <v>0</v>
      </c>
      <c r="R178" s="178" t="s">
        <v>328</v>
      </c>
      <c r="S178" s="178" t="s">
        <v>175</v>
      </c>
      <c r="T178" s="179" t="s">
        <v>175</v>
      </c>
      <c r="U178" s="161">
        <v>0.01</v>
      </c>
      <c r="V178" s="161">
        <f>ROUND(E178*U178,2)</f>
        <v>0.2</v>
      </c>
      <c r="W178" s="161"/>
      <c r="X178" s="161" t="s">
        <v>176</v>
      </c>
      <c r="Y178" s="161" t="s">
        <v>177</v>
      </c>
      <c r="Z178" s="150"/>
      <c r="AA178" s="150"/>
      <c r="AB178" s="150"/>
      <c r="AC178" s="150"/>
      <c r="AD178" s="150"/>
      <c r="AE178" s="150"/>
      <c r="AF178" s="150"/>
      <c r="AG178" s="150" t="s">
        <v>260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2">
      <c r="A179" s="157"/>
      <c r="B179" s="158"/>
      <c r="C179" s="184" t="s">
        <v>346</v>
      </c>
      <c r="D179" s="163"/>
      <c r="E179" s="164">
        <v>19.5</v>
      </c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0"/>
      <c r="AA179" s="150"/>
      <c r="AB179" s="150"/>
      <c r="AC179" s="150"/>
      <c r="AD179" s="150"/>
      <c r="AE179" s="150"/>
      <c r="AF179" s="150"/>
      <c r="AG179" s="150" t="s">
        <v>182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2">
      <c r="A180" s="157"/>
      <c r="B180" s="158"/>
      <c r="C180" s="253"/>
      <c r="D180" s="254"/>
      <c r="E180" s="254"/>
      <c r="F180" s="254"/>
      <c r="G180" s="254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0"/>
      <c r="AA180" s="150"/>
      <c r="AB180" s="150"/>
      <c r="AC180" s="150"/>
      <c r="AD180" s="150"/>
      <c r="AE180" s="150"/>
      <c r="AF180" s="150"/>
      <c r="AG180" s="150" t="s">
        <v>184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>
      <c r="A181" s="173">
        <v>42</v>
      </c>
      <c r="B181" s="174" t="s">
        <v>347</v>
      </c>
      <c r="C181" s="183" t="s">
        <v>348</v>
      </c>
      <c r="D181" s="175" t="s">
        <v>272</v>
      </c>
      <c r="E181" s="176">
        <v>6.5</v>
      </c>
      <c r="F181" s="177"/>
      <c r="G181" s="178">
        <f>ROUND(E181*F181,2)</f>
        <v>0</v>
      </c>
      <c r="H181" s="177"/>
      <c r="I181" s="178">
        <f>ROUND(E181*H181,2)</f>
        <v>0</v>
      </c>
      <c r="J181" s="177"/>
      <c r="K181" s="178">
        <f>ROUND(E181*J181,2)</f>
        <v>0</v>
      </c>
      <c r="L181" s="178">
        <v>21</v>
      </c>
      <c r="M181" s="178">
        <f>G181*(1+L181/100)</f>
        <v>0</v>
      </c>
      <c r="N181" s="176">
        <v>0</v>
      </c>
      <c r="O181" s="176">
        <f>ROUND(E181*N181,2)</f>
        <v>0</v>
      </c>
      <c r="P181" s="176">
        <v>0</v>
      </c>
      <c r="Q181" s="176">
        <f>ROUND(E181*P181,2)</f>
        <v>0</v>
      </c>
      <c r="R181" s="178" t="s">
        <v>328</v>
      </c>
      <c r="S181" s="178" t="s">
        <v>175</v>
      </c>
      <c r="T181" s="179" t="s">
        <v>175</v>
      </c>
      <c r="U181" s="161">
        <v>0.154</v>
      </c>
      <c r="V181" s="161">
        <f>ROUND(E181*U181,2)</f>
        <v>1</v>
      </c>
      <c r="W181" s="161"/>
      <c r="X181" s="161" t="s">
        <v>176</v>
      </c>
      <c r="Y181" s="161" t="s">
        <v>177</v>
      </c>
      <c r="Z181" s="150"/>
      <c r="AA181" s="150"/>
      <c r="AB181" s="150"/>
      <c r="AC181" s="150"/>
      <c r="AD181" s="150"/>
      <c r="AE181" s="150"/>
      <c r="AF181" s="150"/>
      <c r="AG181" s="150" t="s">
        <v>178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2">
      <c r="A182" s="157"/>
      <c r="B182" s="158"/>
      <c r="C182" s="251" t="s">
        <v>349</v>
      </c>
      <c r="D182" s="252"/>
      <c r="E182" s="252"/>
      <c r="F182" s="252"/>
      <c r="G182" s="252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0"/>
      <c r="AA182" s="150"/>
      <c r="AB182" s="150"/>
      <c r="AC182" s="150"/>
      <c r="AD182" s="150"/>
      <c r="AE182" s="150"/>
      <c r="AF182" s="150"/>
      <c r="AG182" s="150" t="s">
        <v>180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2">
      <c r="A183" s="157"/>
      <c r="B183" s="158"/>
      <c r="C183" s="253"/>
      <c r="D183" s="254"/>
      <c r="E183" s="254"/>
      <c r="F183" s="254"/>
      <c r="G183" s="254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0"/>
      <c r="AA183" s="150"/>
      <c r="AB183" s="150"/>
      <c r="AC183" s="150"/>
      <c r="AD183" s="150"/>
      <c r="AE183" s="150"/>
      <c r="AF183" s="150"/>
      <c r="AG183" s="150" t="s">
        <v>184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>
      <c r="A184" s="173">
        <v>43</v>
      </c>
      <c r="B184" s="174" t="s">
        <v>350</v>
      </c>
      <c r="C184" s="183" t="s">
        <v>351</v>
      </c>
      <c r="D184" s="175" t="s">
        <v>214</v>
      </c>
      <c r="E184" s="176">
        <v>69.366</v>
      </c>
      <c r="F184" s="177"/>
      <c r="G184" s="178">
        <f>ROUND(E184*F184,2)</f>
        <v>0</v>
      </c>
      <c r="H184" s="177"/>
      <c r="I184" s="178">
        <f>ROUND(E184*H184,2)</f>
        <v>0</v>
      </c>
      <c r="J184" s="177"/>
      <c r="K184" s="178">
        <f>ROUND(E184*J184,2)</f>
        <v>0</v>
      </c>
      <c r="L184" s="178">
        <v>21</v>
      </c>
      <c r="M184" s="178">
        <f>G184*(1+L184/100)</f>
        <v>0</v>
      </c>
      <c r="N184" s="176">
        <v>6.7000000000000002E-4</v>
      </c>
      <c r="O184" s="176">
        <f>ROUND(E184*N184,2)</f>
        <v>0.05</v>
      </c>
      <c r="P184" s="176">
        <v>0.31900000000000001</v>
      </c>
      <c r="Q184" s="176">
        <f>ROUND(E184*P184,2)</f>
        <v>22.13</v>
      </c>
      <c r="R184" s="178" t="s">
        <v>352</v>
      </c>
      <c r="S184" s="178" t="s">
        <v>175</v>
      </c>
      <c r="T184" s="179" t="s">
        <v>175</v>
      </c>
      <c r="U184" s="161">
        <v>0.317</v>
      </c>
      <c r="V184" s="161">
        <f>ROUND(E184*U184,2)</f>
        <v>21.99</v>
      </c>
      <c r="W184" s="161"/>
      <c r="X184" s="161" t="s">
        <v>176</v>
      </c>
      <c r="Y184" s="161" t="s">
        <v>177</v>
      </c>
      <c r="Z184" s="150"/>
      <c r="AA184" s="150"/>
      <c r="AB184" s="150"/>
      <c r="AC184" s="150"/>
      <c r="AD184" s="150"/>
      <c r="AE184" s="150"/>
      <c r="AF184" s="150"/>
      <c r="AG184" s="150" t="s">
        <v>191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22.5" outlineLevel="2">
      <c r="A185" s="157"/>
      <c r="B185" s="158"/>
      <c r="C185" s="251" t="s">
        <v>353</v>
      </c>
      <c r="D185" s="252"/>
      <c r="E185" s="252"/>
      <c r="F185" s="252"/>
      <c r="G185" s="252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0"/>
      <c r="AA185" s="150"/>
      <c r="AB185" s="150"/>
      <c r="AC185" s="150"/>
      <c r="AD185" s="150"/>
      <c r="AE185" s="150"/>
      <c r="AF185" s="150"/>
      <c r="AG185" s="150" t="s">
        <v>180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81" t="str">
        <f>C185</f>
        <v>nebo vybourání otvorů průřezové plochy přes 4 m2 v příčkách, včetně pomocného lešení o výšce podlahy do 1900 mm a pro zatížení do 1,5 kPa  (150 kg/m2),</v>
      </c>
      <c r="BB185" s="150"/>
      <c r="BC185" s="150"/>
      <c r="BD185" s="150"/>
      <c r="BE185" s="150"/>
      <c r="BF185" s="150"/>
      <c r="BG185" s="150"/>
      <c r="BH185" s="150"/>
    </row>
    <row r="186" spans="1:60" outlineLevel="2">
      <c r="A186" s="157"/>
      <c r="B186" s="158"/>
      <c r="C186" s="184" t="s">
        <v>354</v>
      </c>
      <c r="D186" s="163"/>
      <c r="E186" s="164">
        <v>69.366</v>
      </c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0"/>
      <c r="AA186" s="150"/>
      <c r="AB186" s="150"/>
      <c r="AC186" s="150"/>
      <c r="AD186" s="150"/>
      <c r="AE186" s="150"/>
      <c r="AF186" s="150"/>
      <c r="AG186" s="150" t="s">
        <v>182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2">
      <c r="A187" s="157"/>
      <c r="B187" s="158"/>
      <c r="C187" s="253"/>
      <c r="D187" s="254"/>
      <c r="E187" s="254"/>
      <c r="F187" s="254"/>
      <c r="G187" s="254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0"/>
      <c r="AA187" s="150"/>
      <c r="AB187" s="150"/>
      <c r="AC187" s="150"/>
      <c r="AD187" s="150"/>
      <c r="AE187" s="150"/>
      <c r="AF187" s="150"/>
      <c r="AG187" s="150" t="s">
        <v>184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ht="22.5" outlineLevel="1">
      <c r="A188" s="173">
        <v>44</v>
      </c>
      <c r="B188" s="174" t="s">
        <v>355</v>
      </c>
      <c r="C188" s="183" t="s">
        <v>356</v>
      </c>
      <c r="D188" s="175" t="s">
        <v>173</v>
      </c>
      <c r="E188" s="176">
        <v>3.95208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21</v>
      </c>
      <c r="M188" s="178">
        <f>G188*(1+L188/100)</f>
        <v>0</v>
      </c>
      <c r="N188" s="176">
        <v>1.2800000000000001E-3</v>
      </c>
      <c r="O188" s="176">
        <f>ROUND(E188*N188,2)</f>
        <v>0.01</v>
      </c>
      <c r="P188" s="176">
        <v>1.8</v>
      </c>
      <c r="Q188" s="176">
        <f>ROUND(E188*P188,2)</f>
        <v>7.11</v>
      </c>
      <c r="R188" s="178" t="s">
        <v>352</v>
      </c>
      <c r="S188" s="178" t="s">
        <v>175</v>
      </c>
      <c r="T188" s="179" t="s">
        <v>175</v>
      </c>
      <c r="U188" s="161">
        <v>1.52</v>
      </c>
      <c r="V188" s="161">
        <f>ROUND(E188*U188,2)</f>
        <v>6.01</v>
      </c>
      <c r="W188" s="161"/>
      <c r="X188" s="161" t="s">
        <v>176</v>
      </c>
      <c r="Y188" s="161" t="s">
        <v>177</v>
      </c>
      <c r="Z188" s="150"/>
      <c r="AA188" s="150"/>
      <c r="AB188" s="150"/>
      <c r="AC188" s="150"/>
      <c r="AD188" s="150"/>
      <c r="AE188" s="150"/>
      <c r="AF188" s="150"/>
      <c r="AG188" s="150" t="s">
        <v>191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ht="22.5" outlineLevel="2">
      <c r="A189" s="157"/>
      <c r="B189" s="158"/>
      <c r="C189" s="251" t="s">
        <v>357</v>
      </c>
      <c r="D189" s="252"/>
      <c r="E189" s="252"/>
      <c r="F189" s="252"/>
      <c r="G189" s="252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0"/>
      <c r="AA189" s="150"/>
      <c r="AB189" s="150"/>
      <c r="AC189" s="150"/>
      <c r="AD189" s="150"/>
      <c r="AE189" s="150"/>
      <c r="AF189" s="150"/>
      <c r="AG189" s="150" t="s">
        <v>180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81" t="str">
        <f>C189</f>
        <v>nebo vybourání otvorů průřezové plochy přes 4 m2 ve zdivu nadzákladovém, včetně pomocného lešení o výšce podlahy do 1900 mm a pro zatížení do 1,5 kPa  (150 kg/m2)</v>
      </c>
      <c r="BB189" s="150"/>
      <c r="BC189" s="150"/>
      <c r="BD189" s="150"/>
      <c r="BE189" s="150"/>
      <c r="BF189" s="150"/>
      <c r="BG189" s="150"/>
      <c r="BH189" s="150"/>
    </row>
    <row r="190" spans="1:60" outlineLevel="2">
      <c r="A190" s="157"/>
      <c r="B190" s="158"/>
      <c r="C190" s="184" t="s">
        <v>358</v>
      </c>
      <c r="D190" s="163"/>
      <c r="E190" s="164">
        <v>3.95208</v>
      </c>
      <c r="F190" s="161"/>
      <c r="G190" s="161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0"/>
      <c r="AA190" s="150"/>
      <c r="AB190" s="150"/>
      <c r="AC190" s="150"/>
      <c r="AD190" s="150"/>
      <c r="AE190" s="150"/>
      <c r="AF190" s="150"/>
      <c r="AG190" s="150" t="s">
        <v>182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2">
      <c r="A191" s="157"/>
      <c r="B191" s="158"/>
      <c r="C191" s="253"/>
      <c r="D191" s="254"/>
      <c r="E191" s="254"/>
      <c r="F191" s="254"/>
      <c r="G191" s="254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0"/>
      <c r="AA191" s="150"/>
      <c r="AB191" s="150"/>
      <c r="AC191" s="150"/>
      <c r="AD191" s="150"/>
      <c r="AE191" s="150"/>
      <c r="AF191" s="150"/>
      <c r="AG191" s="150" t="s">
        <v>184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ht="22.5" outlineLevel="1">
      <c r="A192" s="173">
        <v>45</v>
      </c>
      <c r="B192" s="174" t="s">
        <v>359</v>
      </c>
      <c r="C192" s="183" t="s">
        <v>360</v>
      </c>
      <c r="D192" s="175" t="s">
        <v>173</v>
      </c>
      <c r="E192" s="176">
        <v>0.1701</v>
      </c>
      <c r="F192" s="177"/>
      <c r="G192" s="178">
        <f>ROUND(E192*F192,2)</f>
        <v>0</v>
      </c>
      <c r="H192" s="177"/>
      <c r="I192" s="178">
        <f>ROUND(E192*H192,2)</f>
        <v>0</v>
      </c>
      <c r="J192" s="177"/>
      <c r="K192" s="178">
        <f>ROUND(E192*J192,2)</f>
        <v>0</v>
      </c>
      <c r="L192" s="178">
        <v>21</v>
      </c>
      <c r="M192" s="178">
        <f>G192*(1+L192/100)</f>
        <v>0</v>
      </c>
      <c r="N192" s="176">
        <v>0</v>
      </c>
      <c r="O192" s="176">
        <f>ROUND(E192*N192,2)</f>
        <v>0</v>
      </c>
      <c r="P192" s="176">
        <v>1.5940000000000001</v>
      </c>
      <c r="Q192" s="176">
        <f>ROUND(E192*P192,2)</f>
        <v>0.27</v>
      </c>
      <c r="R192" s="178" t="s">
        <v>352</v>
      </c>
      <c r="S192" s="178" t="s">
        <v>175</v>
      </c>
      <c r="T192" s="179" t="s">
        <v>175</v>
      </c>
      <c r="U192" s="161">
        <v>2.42</v>
      </c>
      <c r="V192" s="161">
        <f>ROUND(E192*U192,2)</f>
        <v>0.41</v>
      </c>
      <c r="W192" s="161"/>
      <c r="X192" s="161" t="s">
        <v>176</v>
      </c>
      <c r="Y192" s="161" t="s">
        <v>177</v>
      </c>
      <c r="Z192" s="150"/>
      <c r="AA192" s="150"/>
      <c r="AB192" s="150"/>
      <c r="AC192" s="150"/>
      <c r="AD192" s="150"/>
      <c r="AE192" s="150"/>
      <c r="AF192" s="150"/>
      <c r="AG192" s="150" t="s">
        <v>178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ht="22.5" outlineLevel="2">
      <c r="A193" s="157"/>
      <c r="B193" s="158"/>
      <c r="C193" s="251" t="s">
        <v>357</v>
      </c>
      <c r="D193" s="252"/>
      <c r="E193" s="252"/>
      <c r="F193" s="252"/>
      <c r="G193" s="252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0"/>
      <c r="AA193" s="150"/>
      <c r="AB193" s="150"/>
      <c r="AC193" s="150"/>
      <c r="AD193" s="150"/>
      <c r="AE193" s="150"/>
      <c r="AF193" s="150"/>
      <c r="AG193" s="150" t="s">
        <v>180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81" t="str">
        <f>C193</f>
        <v>nebo vybourání otvorů průřezové plochy přes 4 m2 ve zdivu nadzákladovém, včetně pomocného lešení o výšce podlahy do 1900 mm a pro zatížení do 1,5 kPa  (150 kg/m2)</v>
      </c>
      <c r="BB193" s="150"/>
      <c r="BC193" s="150"/>
      <c r="BD193" s="150"/>
      <c r="BE193" s="150"/>
      <c r="BF193" s="150"/>
      <c r="BG193" s="150"/>
      <c r="BH193" s="150"/>
    </row>
    <row r="194" spans="1:60" outlineLevel="2">
      <c r="A194" s="157"/>
      <c r="B194" s="158"/>
      <c r="C194" s="184" t="s">
        <v>361</v>
      </c>
      <c r="D194" s="163"/>
      <c r="E194" s="164">
        <v>6.8849999999999995E-2</v>
      </c>
      <c r="F194" s="161"/>
      <c r="G194" s="161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0"/>
      <c r="AA194" s="150"/>
      <c r="AB194" s="150"/>
      <c r="AC194" s="150"/>
      <c r="AD194" s="150"/>
      <c r="AE194" s="150"/>
      <c r="AF194" s="150"/>
      <c r="AG194" s="150" t="s">
        <v>182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3">
      <c r="A195" s="157"/>
      <c r="B195" s="158"/>
      <c r="C195" s="184" t="s">
        <v>362</v>
      </c>
      <c r="D195" s="163"/>
      <c r="E195" s="164">
        <v>0.10125000000000001</v>
      </c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0"/>
      <c r="AA195" s="150"/>
      <c r="AB195" s="150"/>
      <c r="AC195" s="150"/>
      <c r="AD195" s="150"/>
      <c r="AE195" s="150"/>
      <c r="AF195" s="150"/>
      <c r="AG195" s="150" t="s">
        <v>182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2">
      <c r="A196" s="157"/>
      <c r="B196" s="158"/>
      <c r="C196" s="253"/>
      <c r="D196" s="254"/>
      <c r="E196" s="254"/>
      <c r="F196" s="254"/>
      <c r="G196" s="254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0"/>
      <c r="AA196" s="150"/>
      <c r="AB196" s="150"/>
      <c r="AC196" s="150"/>
      <c r="AD196" s="150"/>
      <c r="AE196" s="150"/>
      <c r="AF196" s="150"/>
      <c r="AG196" s="150" t="s">
        <v>184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>
      <c r="A197" s="173">
        <v>46</v>
      </c>
      <c r="B197" s="174" t="s">
        <v>363</v>
      </c>
      <c r="C197" s="183" t="s">
        <v>364</v>
      </c>
      <c r="D197" s="175" t="s">
        <v>214</v>
      </c>
      <c r="E197" s="176">
        <v>16.559999999999999</v>
      </c>
      <c r="F197" s="177"/>
      <c r="G197" s="178">
        <f>ROUND(E197*F197,2)</f>
        <v>0</v>
      </c>
      <c r="H197" s="177"/>
      <c r="I197" s="178">
        <f>ROUND(E197*H197,2)</f>
        <v>0</v>
      </c>
      <c r="J197" s="177"/>
      <c r="K197" s="178">
        <f>ROUND(E197*J197,2)</f>
        <v>0</v>
      </c>
      <c r="L197" s="178">
        <v>21</v>
      </c>
      <c r="M197" s="178">
        <f>G197*(1+L197/100)</f>
        <v>0</v>
      </c>
      <c r="N197" s="176">
        <v>6.7000000000000002E-4</v>
      </c>
      <c r="O197" s="176">
        <f>ROUND(E197*N197,2)</f>
        <v>0.01</v>
      </c>
      <c r="P197" s="176">
        <v>5.5E-2</v>
      </c>
      <c r="Q197" s="176">
        <f>ROUND(E197*P197,2)</f>
        <v>0.91</v>
      </c>
      <c r="R197" s="178" t="s">
        <v>352</v>
      </c>
      <c r="S197" s="178" t="s">
        <v>175</v>
      </c>
      <c r="T197" s="179" t="s">
        <v>175</v>
      </c>
      <c r="U197" s="161">
        <v>0.38100000000000001</v>
      </c>
      <c r="V197" s="161">
        <f>ROUND(E197*U197,2)</f>
        <v>6.31</v>
      </c>
      <c r="W197" s="161"/>
      <c r="X197" s="161" t="s">
        <v>176</v>
      </c>
      <c r="Y197" s="161" t="s">
        <v>177</v>
      </c>
      <c r="Z197" s="150"/>
      <c r="AA197" s="150"/>
      <c r="AB197" s="150"/>
      <c r="AC197" s="150"/>
      <c r="AD197" s="150"/>
      <c r="AE197" s="150"/>
      <c r="AF197" s="150"/>
      <c r="AG197" s="150" t="s">
        <v>191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ht="22.5" outlineLevel="2">
      <c r="A198" s="157"/>
      <c r="B198" s="158"/>
      <c r="C198" s="251" t="s">
        <v>365</v>
      </c>
      <c r="D198" s="252"/>
      <c r="E198" s="252"/>
      <c r="F198" s="252"/>
      <c r="G198" s="252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0"/>
      <c r="AA198" s="150"/>
      <c r="AB198" s="150"/>
      <c r="AC198" s="150"/>
      <c r="AD198" s="150"/>
      <c r="AE198" s="150"/>
      <c r="AF198" s="150"/>
      <c r="AG198" s="150" t="s">
        <v>180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81" t="str">
        <f>C198</f>
        <v>nebo vybourání otvorů jakýchkoliv rozměrů, včetně pomocného lešení o výšce podlahy do 1900 mm a pro zatížení do 1,5 kPa  (150 kg/m2),</v>
      </c>
      <c r="BB198" s="150"/>
      <c r="BC198" s="150"/>
      <c r="BD198" s="150"/>
      <c r="BE198" s="150"/>
      <c r="BF198" s="150"/>
      <c r="BG198" s="150"/>
      <c r="BH198" s="150"/>
    </row>
    <row r="199" spans="1:60" outlineLevel="2">
      <c r="A199" s="157"/>
      <c r="B199" s="158"/>
      <c r="C199" s="184" t="s">
        <v>366</v>
      </c>
      <c r="D199" s="163"/>
      <c r="E199" s="164">
        <v>16.559999999999999</v>
      </c>
      <c r="F199" s="161"/>
      <c r="G199" s="161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0"/>
      <c r="AA199" s="150"/>
      <c r="AB199" s="150"/>
      <c r="AC199" s="150"/>
      <c r="AD199" s="150"/>
      <c r="AE199" s="150"/>
      <c r="AF199" s="150"/>
      <c r="AG199" s="150" t="s">
        <v>182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2">
      <c r="A200" s="157"/>
      <c r="B200" s="158"/>
      <c r="C200" s="253"/>
      <c r="D200" s="254"/>
      <c r="E200" s="254"/>
      <c r="F200" s="254"/>
      <c r="G200" s="254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0"/>
      <c r="AA200" s="150"/>
      <c r="AB200" s="150"/>
      <c r="AC200" s="150"/>
      <c r="AD200" s="150"/>
      <c r="AE200" s="150"/>
      <c r="AF200" s="150"/>
      <c r="AG200" s="150" t="s">
        <v>184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>
      <c r="A201" s="173">
        <v>47</v>
      </c>
      <c r="B201" s="174" t="s">
        <v>367</v>
      </c>
      <c r="C201" s="183" t="s">
        <v>368</v>
      </c>
      <c r="D201" s="175" t="s">
        <v>173</v>
      </c>
      <c r="E201" s="176">
        <v>0.74092000000000002</v>
      </c>
      <c r="F201" s="177"/>
      <c r="G201" s="178">
        <f>ROUND(E201*F201,2)</f>
        <v>0</v>
      </c>
      <c r="H201" s="177"/>
      <c r="I201" s="178">
        <f>ROUND(E201*H201,2)</f>
        <v>0</v>
      </c>
      <c r="J201" s="177"/>
      <c r="K201" s="178">
        <f>ROUND(E201*J201,2)</f>
        <v>0</v>
      </c>
      <c r="L201" s="178">
        <v>21</v>
      </c>
      <c r="M201" s="178">
        <f>G201*(1+L201/100)</f>
        <v>0</v>
      </c>
      <c r="N201" s="176">
        <v>6.6600000000000001E-3</v>
      </c>
      <c r="O201" s="176">
        <f>ROUND(E201*N201,2)</f>
        <v>0</v>
      </c>
      <c r="P201" s="176">
        <v>2.4</v>
      </c>
      <c r="Q201" s="176">
        <f>ROUND(E201*P201,2)</f>
        <v>1.78</v>
      </c>
      <c r="R201" s="178" t="s">
        <v>352</v>
      </c>
      <c r="S201" s="178" t="s">
        <v>175</v>
      </c>
      <c r="T201" s="179" t="s">
        <v>175</v>
      </c>
      <c r="U201" s="161">
        <v>6.72</v>
      </c>
      <c r="V201" s="161">
        <f>ROUND(E201*U201,2)</f>
        <v>4.9800000000000004</v>
      </c>
      <c r="W201" s="161"/>
      <c r="X201" s="161" t="s">
        <v>176</v>
      </c>
      <c r="Y201" s="161" t="s">
        <v>177</v>
      </c>
      <c r="Z201" s="150"/>
      <c r="AA201" s="150"/>
      <c r="AB201" s="150"/>
      <c r="AC201" s="150"/>
      <c r="AD201" s="150"/>
      <c r="AE201" s="150"/>
      <c r="AF201" s="150"/>
      <c r="AG201" s="150" t="s">
        <v>191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2">
      <c r="A202" s="157"/>
      <c r="B202" s="158"/>
      <c r="C202" s="251" t="s">
        <v>369</v>
      </c>
      <c r="D202" s="252"/>
      <c r="E202" s="252"/>
      <c r="F202" s="252"/>
      <c r="G202" s="252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0"/>
      <c r="AA202" s="150"/>
      <c r="AB202" s="150"/>
      <c r="AC202" s="150"/>
      <c r="AD202" s="150"/>
      <c r="AE202" s="150"/>
      <c r="AF202" s="150"/>
      <c r="AG202" s="150" t="s">
        <v>180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2">
      <c r="A203" s="157"/>
      <c r="B203" s="158"/>
      <c r="C203" s="184" t="s">
        <v>370</v>
      </c>
      <c r="D203" s="163"/>
      <c r="E203" s="164">
        <v>0.11592</v>
      </c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0"/>
      <c r="AA203" s="150"/>
      <c r="AB203" s="150"/>
      <c r="AC203" s="150"/>
      <c r="AD203" s="150"/>
      <c r="AE203" s="150"/>
      <c r="AF203" s="150"/>
      <c r="AG203" s="150" t="s">
        <v>182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3">
      <c r="A204" s="157"/>
      <c r="B204" s="158"/>
      <c r="C204" s="184" t="s">
        <v>371</v>
      </c>
      <c r="D204" s="163"/>
      <c r="E204" s="164">
        <v>0.625</v>
      </c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0"/>
      <c r="AA204" s="150"/>
      <c r="AB204" s="150"/>
      <c r="AC204" s="150"/>
      <c r="AD204" s="150"/>
      <c r="AE204" s="150"/>
      <c r="AF204" s="150"/>
      <c r="AG204" s="150" t="s">
        <v>182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2">
      <c r="A205" s="157"/>
      <c r="B205" s="158"/>
      <c r="C205" s="253"/>
      <c r="D205" s="254"/>
      <c r="E205" s="254"/>
      <c r="F205" s="254"/>
      <c r="G205" s="254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0"/>
      <c r="AA205" s="150"/>
      <c r="AB205" s="150"/>
      <c r="AC205" s="150"/>
      <c r="AD205" s="150"/>
      <c r="AE205" s="150"/>
      <c r="AF205" s="150"/>
      <c r="AG205" s="150" t="s">
        <v>184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ht="22.5" outlineLevel="1">
      <c r="A206" s="173">
        <v>48</v>
      </c>
      <c r="B206" s="174" t="s">
        <v>372</v>
      </c>
      <c r="C206" s="183" t="s">
        <v>373</v>
      </c>
      <c r="D206" s="175" t="s">
        <v>173</v>
      </c>
      <c r="E206" s="176">
        <v>0.54432000000000003</v>
      </c>
      <c r="F206" s="177"/>
      <c r="G206" s="178">
        <f>ROUND(E206*F206,2)</f>
        <v>0</v>
      </c>
      <c r="H206" s="177"/>
      <c r="I206" s="178">
        <f>ROUND(E206*H206,2)</f>
        <v>0</v>
      </c>
      <c r="J206" s="177"/>
      <c r="K206" s="178">
        <f>ROUND(E206*J206,2)</f>
        <v>0</v>
      </c>
      <c r="L206" s="178">
        <v>21</v>
      </c>
      <c r="M206" s="178">
        <f>G206*(1+L206/100)</f>
        <v>0</v>
      </c>
      <c r="N206" s="176">
        <v>0</v>
      </c>
      <c r="O206" s="176">
        <f>ROUND(E206*N206,2)</f>
        <v>0</v>
      </c>
      <c r="P206" s="176">
        <v>2.2000000000000002</v>
      </c>
      <c r="Q206" s="176">
        <f>ROUND(E206*P206,2)</f>
        <v>1.2</v>
      </c>
      <c r="R206" s="178" t="s">
        <v>352</v>
      </c>
      <c r="S206" s="178" t="s">
        <v>175</v>
      </c>
      <c r="T206" s="179" t="s">
        <v>175</v>
      </c>
      <c r="U206" s="161">
        <v>7.1950000000000003</v>
      </c>
      <c r="V206" s="161">
        <f>ROUND(E206*U206,2)</f>
        <v>3.92</v>
      </c>
      <c r="W206" s="161"/>
      <c r="X206" s="161" t="s">
        <v>176</v>
      </c>
      <c r="Y206" s="161" t="s">
        <v>177</v>
      </c>
      <c r="Z206" s="150"/>
      <c r="AA206" s="150"/>
      <c r="AB206" s="150"/>
      <c r="AC206" s="150"/>
      <c r="AD206" s="150"/>
      <c r="AE206" s="150"/>
      <c r="AF206" s="150"/>
      <c r="AG206" s="150" t="s">
        <v>191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2">
      <c r="A207" s="157"/>
      <c r="B207" s="158"/>
      <c r="C207" s="184" t="s">
        <v>374</v>
      </c>
      <c r="D207" s="163"/>
      <c r="E207" s="164">
        <v>0.54432000000000003</v>
      </c>
      <c r="F207" s="161"/>
      <c r="G207" s="161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0"/>
      <c r="AA207" s="150"/>
      <c r="AB207" s="150"/>
      <c r="AC207" s="150"/>
      <c r="AD207" s="150"/>
      <c r="AE207" s="150"/>
      <c r="AF207" s="150"/>
      <c r="AG207" s="150" t="s">
        <v>182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2">
      <c r="A208" s="157"/>
      <c r="B208" s="158"/>
      <c r="C208" s="253"/>
      <c r="D208" s="254"/>
      <c r="E208" s="254"/>
      <c r="F208" s="254"/>
      <c r="G208" s="254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0"/>
      <c r="AA208" s="150"/>
      <c r="AB208" s="150"/>
      <c r="AC208" s="150"/>
      <c r="AD208" s="150"/>
      <c r="AE208" s="150"/>
      <c r="AF208" s="150"/>
      <c r="AG208" s="150" t="s">
        <v>184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>
      <c r="A209" s="173">
        <v>49</v>
      </c>
      <c r="B209" s="174" t="s">
        <v>375</v>
      </c>
      <c r="C209" s="183" t="s">
        <v>376</v>
      </c>
      <c r="D209" s="175" t="s">
        <v>214</v>
      </c>
      <c r="E209" s="176">
        <v>16.843599999999999</v>
      </c>
      <c r="F209" s="177"/>
      <c r="G209" s="178">
        <f>ROUND(E209*F209,2)</f>
        <v>0</v>
      </c>
      <c r="H209" s="177"/>
      <c r="I209" s="178">
        <f>ROUND(E209*H209,2)</f>
        <v>0</v>
      </c>
      <c r="J209" s="177"/>
      <c r="K209" s="178">
        <f>ROUND(E209*J209,2)</f>
        <v>0</v>
      </c>
      <c r="L209" s="178">
        <v>21</v>
      </c>
      <c r="M209" s="178">
        <f>G209*(1+L209/100)</f>
        <v>0</v>
      </c>
      <c r="N209" s="176">
        <v>0</v>
      </c>
      <c r="O209" s="176">
        <f>ROUND(E209*N209,2)</f>
        <v>0</v>
      </c>
      <c r="P209" s="176">
        <v>0.02</v>
      </c>
      <c r="Q209" s="176">
        <f>ROUND(E209*P209,2)</f>
        <v>0.34</v>
      </c>
      <c r="R209" s="178" t="s">
        <v>352</v>
      </c>
      <c r="S209" s="178" t="s">
        <v>175</v>
      </c>
      <c r="T209" s="179" t="s">
        <v>175</v>
      </c>
      <c r="U209" s="161">
        <v>0.14699999999999999</v>
      </c>
      <c r="V209" s="161">
        <f>ROUND(E209*U209,2)</f>
        <v>2.48</v>
      </c>
      <c r="W209" s="161"/>
      <c r="X209" s="161" t="s">
        <v>176</v>
      </c>
      <c r="Y209" s="161" t="s">
        <v>177</v>
      </c>
      <c r="Z209" s="150"/>
      <c r="AA209" s="150"/>
      <c r="AB209" s="150"/>
      <c r="AC209" s="150"/>
      <c r="AD209" s="150"/>
      <c r="AE209" s="150"/>
      <c r="AF209" s="150"/>
      <c r="AG209" s="150" t="s">
        <v>191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2">
      <c r="A210" s="157"/>
      <c r="B210" s="158"/>
      <c r="C210" s="251" t="s">
        <v>377</v>
      </c>
      <c r="D210" s="252"/>
      <c r="E210" s="252"/>
      <c r="F210" s="252"/>
      <c r="G210" s="252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0"/>
      <c r="AA210" s="150"/>
      <c r="AB210" s="150"/>
      <c r="AC210" s="150"/>
      <c r="AD210" s="150"/>
      <c r="AE210" s="150"/>
      <c r="AF210" s="150"/>
      <c r="AG210" s="150" t="s">
        <v>180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2">
      <c r="A211" s="157"/>
      <c r="B211" s="158"/>
      <c r="C211" s="184" t="s">
        <v>378</v>
      </c>
      <c r="D211" s="163"/>
      <c r="E211" s="164">
        <v>11.743600000000001</v>
      </c>
      <c r="F211" s="161"/>
      <c r="G211" s="16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0"/>
      <c r="AA211" s="150"/>
      <c r="AB211" s="150"/>
      <c r="AC211" s="150"/>
      <c r="AD211" s="150"/>
      <c r="AE211" s="150"/>
      <c r="AF211" s="150"/>
      <c r="AG211" s="150" t="s">
        <v>182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3">
      <c r="A212" s="157"/>
      <c r="B212" s="158"/>
      <c r="C212" s="184" t="s">
        <v>379</v>
      </c>
      <c r="D212" s="163"/>
      <c r="E212" s="164">
        <v>5.0999999999999996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0"/>
      <c r="AA212" s="150"/>
      <c r="AB212" s="150"/>
      <c r="AC212" s="150"/>
      <c r="AD212" s="150"/>
      <c r="AE212" s="150"/>
      <c r="AF212" s="150"/>
      <c r="AG212" s="150" t="s">
        <v>182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2">
      <c r="A213" s="157"/>
      <c r="B213" s="158"/>
      <c r="C213" s="253"/>
      <c r="D213" s="254"/>
      <c r="E213" s="254"/>
      <c r="F213" s="254"/>
      <c r="G213" s="254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0"/>
      <c r="AA213" s="150"/>
      <c r="AB213" s="150"/>
      <c r="AC213" s="150"/>
      <c r="AD213" s="150"/>
      <c r="AE213" s="150"/>
      <c r="AF213" s="150"/>
      <c r="AG213" s="150" t="s">
        <v>184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ht="22.5" outlineLevel="1">
      <c r="A214" s="173">
        <v>50</v>
      </c>
      <c r="B214" s="174" t="s">
        <v>380</v>
      </c>
      <c r="C214" s="183" t="s">
        <v>381</v>
      </c>
      <c r="D214" s="175" t="s">
        <v>173</v>
      </c>
      <c r="E214" s="176">
        <v>101.76076999999999</v>
      </c>
      <c r="F214" s="177"/>
      <c r="G214" s="178">
        <f>ROUND(E214*F214,2)</f>
        <v>0</v>
      </c>
      <c r="H214" s="177"/>
      <c r="I214" s="178">
        <f>ROUND(E214*H214,2)</f>
        <v>0</v>
      </c>
      <c r="J214" s="177"/>
      <c r="K214" s="178">
        <f>ROUND(E214*J214,2)</f>
        <v>0</v>
      </c>
      <c r="L214" s="178">
        <v>21</v>
      </c>
      <c r="M214" s="178">
        <f>G214*(1+L214/100)</f>
        <v>0</v>
      </c>
      <c r="N214" s="176">
        <v>0</v>
      </c>
      <c r="O214" s="176">
        <f>ROUND(E214*N214,2)</f>
        <v>0</v>
      </c>
      <c r="P214" s="176">
        <v>1.4</v>
      </c>
      <c r="Q214" s="176">
        <f>ROUND(E214*P214,2)</f>
        <v>142.47</v>
      </c>
      <c r="R214" s="178" t="s">
        <v>352</v>
      </c>
      <c r="S214" s="178" t="s">
        <v>175</v>
      </c>
      <c r="T214" s="179" t="s">
        <v>175</v>
      </c>
      <c r="U214" s="161">
        <v>0.875</v>
      </c>
      <c r="V214" s="161">
        <f>ROUND(E214*U214,2)</f>
        <v>89.04</v>
      </c>
      <c r="W214" s="161"/>
      <c r="X214" s="161" t="s">
        <v>176</v>
      </c>
      <c r="Y214" s="161" t="s">
        <v>177</v>
      </c>
      <c r="Z214" s="150"/>
      <c r="AA214" s="150"/>
      <c r="AB214" s="150"/>
      <c r="AC214" s="150"/>
      <c r="AD214" s="150"/>
      <c r="AE214" s="150"/>
      <c r="AF214" s="150"/>
      <c r="AG214" s="150" t="s">
        <v>191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2">
      <c r="A215" s="157"/>
      <c r="B215" s="158"/>
      <c r="C215" s="184" t="s">
        <v>382</v>
      </c>
      <c r="D215" s="163"/>
      <c r="E215" s="164">
        <v>101.76076999999999</v>
      </c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0"/>
      <c r="AA215" s="150"/>
      <c r="AB215" s="150"/>
      <c r="AC215" s="150"/>
      <c r="AD215" s="150"/>
      <c r="AE215" s="150"/>
      <c r="AF215" s="150"/>
      <c r="AG215" s="150" t="s">
        <v>182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2">
      <c r="A216" s="157"/>
      <c r="B216" s="158"/>
      <c r="C216" s="253"/>
      <c r="D216" s="254"/>
      <c r="E216" s="254"/>
      <c r="F216" s="254"/>
      <c r="G216" s="254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0"/>
      <c r="AA216" s="150"/>
      <c r="AB216" s="150"/>
      <c r="AC216" s="150"/>
      <c r="AD216" s="150"/>
      <c r="AE216" s="150"/>
      <c r="AF216" s="150"/>
      <c r="AG216" s="150" t="s">
        <v>184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ht="22.5" outlineLevel="1">
      <c r="A217" s="173">
        <v>51</v>
      </c>
      <c r="B217" s="174" t="s">
        <v>383</v>
      </c>
      <c r="C217" s="183" t="s">
        <v>384</v>
      </c>
      <c r="D217" s="175" t="s">
        <v>272</v>
      </c>
      <c r="E217" s="176">
        <v>113.46</v>
      </c>
      <c r="F217" s="177"/>
      <c r="G217" s="178">
        <f>ROUND(E217*F217,2)</f>
        <v>0</v>
      </c>
      <c r="H217" s="177"/>
      <c r="I217" s="178">
        <f>ROUND(E217*H217,2)</f>
        <v>0</v>
      </c>
      <c r="J217" s="177"/>
      <c r="K217" s="178">
        <f>ROUND(E217*J217,2)</f>
        <v>0</v>
      </c>
      <c r="L217" s="178">
        <v>21</v>
      </c>
      <c r="M217" s="178">
        <f>G217*(1+L217/100)</f>
        <v>0</v>
      </c>
      <c r="N217" s="176">
        <v>0</v>
      </c>
      <c r="O217" s="176">
        <f>ROUND(E217*N217,2)</f>
        <v>0</v>
      </c>
      <c r="P217" s="176">
        <v>5.8000000000000003E-2</v>
      </c>
      <c r="Q217" s="176">
        <f>ROUND(E217*P217,2)</f>
        <v>6.58</v>
      </c>
      <c r="R217" s="178" t="s">
        <v>352</v>
      </c>
      <c r="S217" s="178" t="s">
        <v>175</v>
      </c>
      <c r="T217" s="179" t="s">
        <v>175</v>
      </c>
      <c r="U217" s="161">
        <v>1.18</v>
      </c>
      <c r="V217" s="161">
        <f>ROUND(E217*U217,2)</f>
        <v>133.88</v>
      </c>
      <c r="W217" s="161"/>
      <c r="X217" s="161" t="s">
        <v>176</v>
      </c>
      <c r="Y217" s="161" t="s">
        <v>177</v>
      </c>
      <c r="Z217" s="150"/>
      <c r="AA217" s="150"/>
      <c r="AB217" s="150"/>
      <c r="AC217" s="150"/>
      <c r="AD217" s="150"/>
      <c r="AE217" s="150"/>
      <c r="AF217" s="150"/>
      <c r="AG217" s="150" t="s">
        <v>260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2">
      <c r="A218" s="157"/>
      <c r="B218" s="158"/>
      <c r="C218" s="184" t="s">
        <v>385</v>
      </c>
      <c r="D218" s="163"/>
      <c r="E218" s="164">
        <v>113.46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0"/>
      <c r="AA218" s="150"/>
      <c r="AB218" s="150"/>
      <c r="AC218" s="150"/>
      <c r="AD218" s="150"/>
      <c r="AE218" s="150"/>
      <c r="AF218" s="150"/>
      <c r="AG218" s="150" t="s">
        <v>182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2">
      <c r="A219" s="157"/>
      <c r="B219" s="158"/>
      <c r="C219" s="253"/>
      <c r="D219" s="254"/>
      <c r="E219" s="254"/>
      <c r="F219" s="254"/>
      <c r="G219" s="254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0"/>
      <c r="AA219" s="150"/>
      <c r="AB219" s="150"/>
      <c r="AC219" s="150"/>
      <c r="AD219" s="150"/>
      <c r="AE219" s="150"/>
      <c r="AF219" s="150"/>
      <c r="AG219" s="150" t="s">
        <v>184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>
      <c r="A220" s="173">
        <v>52</v>
      </c>
      <c r="B220" s="174" t="s">
        <v>386</v>
      </c>
      <c r="C220" s="183" t="s">
        <v>387</v>
      </c>
      <c r="D220" s="175" t="s">
        <v>272</v>
      </c>
      <c r="E220" s="176">
        <v>226.92</v>
      </c>
      <c r="F220" s="177"/>
      <c r="G220" s="178">
        <f>ROUND(E220*F220,2)</f>
        <v>0</v>
      </c>
      <c r="H220" s="177"/>
      <c r="I220" s="178">
        <f>ROUND(E220*H220,2)</f>
        <v>0</v>
      </c>
      <c r="J220" s="177"/>
      <c r="K220" s="178">
        <f>ROUND(E220*J220,2)</f>
        <v>0</v>
      </c>
      <c r="L220" s="178">
        <v>21</v>
      </c>
      <c r="M220" s="178">
        <f>G220*(1+L220/100)</f>
        <v>0</v>
      </c>
      <c r="N220" s="176">
        <v>0</v>
      </c>
      <c r="O220" s="176">
        <f>ROUND(E220*N220,2)</f>
        <v>0</v>
      </c>
      <c r="P220" s="176">
        <v>8.2000000000000003E-2</v>
      </c>
      <c r="Q220" s="176">
        <f>ROUND(E220*P220,2)</f>
        <v>18.61</v>
      </c>
      <c r="R220" s="178" t="s">
        <v>352</v>
      </c>
      <c r="S220" s="178" t="s">
        <v>175</v>
      </c>
      <c r="T220" s="179" t="s">
        <v>175</v>
      </c>
      <c r="U220" s="161">
        <v>0.42099999999999999</v>
      </c>
      <c r="V220" s="161">
        <f>ROUND(E220*U220,2)</f>
        <v>95.53</v>
      </c>
      <c r="W220" s="161"/>
      <c r="X220" s="161" t="s">
        <v>176</v>
      </c>
      <c r="Y220" s="161" t="s">
        <v>177</v>
      </c>
      <c r="Z220" s="150"/>
      <c r="AA220" s="150"/>
      <c r="AB220" s="150"/>
      <c r="AC220" s="150"/>
      <c r="AD220" s="150"/>
      <c r="AE220" s="150"/>
      <c r="AF220" s="150"/>
      <c r="AG220" s="150" t="s">
        <v>191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2">
      <c r="A221" s="157"/>
      <c r="B221" s="158"/>
      <c r="C221" s="184" t="s">
        <v>388</v>
      </c>
      <c r="D221" s="163"/>
      <c r="E221" s="164">
        <v>226.92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0"/>
      <c r="AA221" s="150"/>
      <c r="AB221" s="150"/>
      <c r="AC221" s="150"/>
      <c r="AD221" s="150"/>
      <c r="AE221" s="150"/>
      <c r="AF221" s="150"/>
      <c r="AG221" s="150" t="s">
        <v>182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2">
      <c r="A222" s="157"/>
      <c r="B222" s="158"/>
      <c r="C222" s="253"/>
      <c r="D222" s="254"/>
      <c r="E222" s="254"/>
      <c r="F222" s="254"/>
      <c r="G222" s="254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0"/>
      <c r="AA222" s="150"/>
      <c r="AB222" s="150"/>
      <c r="AC222" s="150"/>
      <c r="AD222" s="150"/>
      <c r="AE222" s="150"/>
      <c r="AF222" s="150"/>
      <c r="AG222" s="150" t="s">
        <v>184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>
      <c r="A223" s="173">
        <v>53</v>
      </c>
      <c r="B223" s="174" t="s">
        <v>389</v>
      </c>
      <c r="C223" s="183" t="s">
        <v>390</v>
      </c>
      <c r="D223" s="175" t="s">
        <v>272</v>
      </c>
      <c r="E223" s="176">
        <v>792.54</v>
      </c>
      <c r="F223" s="177"/>
      <c r="G223" s="178">
        <f>ROUND(E223*F223,2)</f>
        <v>0</v>
      </c>
      <c r="H223" s="177"/>
      <c r="I223" s="178">
        <f>ROUND(E223*H223,2)</f>
        <v>0</v>
      </c>
      <c r="J223" s="177"/>
      <c r="K223" s="178">
        <f>ROUND(E223*J223,2)</f>
        <v>0</v>
      </c>
      <c r="L223" s="178">
        <v>21</v>
      </c>
      <c r="M223" s="178">
        <f>G223*(1+L223/100)</f>
        <v>0</v>
      </c>
      <c r="N223" s="176">
        <v>0</v>
      </c>
      <c r="O223" s="176">
        <f>ROUND(E223*N223,2)</f>
        <v>0</v>
      </c>
      <c r="P223" s="176">
        <v>0.03</v>
      </c>
      <c r="Q223" s="176">
        <f>ROUND(E223*P223,2)</f>
        <v>23.78</v>
      </c>
      <c r="R223" s="178" t="s">
        <v>352</v>
      </c>
      <c r="S223" s="178" t="s">
        <v>175</v>
      </c>
      <c r="T223" s="179" t="s">
        <v>175</v>
      </c>
      <c r="U223" s="161">
        <v>0.17599999999999999</v>
      </c>
      <c r="V223" s="161">
        <f>ROUND(E223*U223,2)</f>
        <v>139.49</v>
      </c>
      <c r="W223" s="161"/>
      <c r="X223" s="161" t="s">
        <v>176</v>
      </c>
      <c r="Y223" s="161" t="s">
        <v>177</v>
      </c>
      <c r="Z223" s="150"/>
      <c r="AA223" s="150"/>
      <c r="AB223" s="150"/>
      <c r="AC223" s="150"/>
      <c r="AD223" s="150"/>
      <c r="AE223" s="150"/>
      <c r="AF223" s="150"/>
      <c r="AG223" s="150" t="s">
        <v>191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2">
      <c r="A224" s="157"/>
      <c r="B224" s="158"/>
      <c r="C224" s="251" t="s">
        <v>391</v>
      </c>
      <c r="D224" s="252"/>
      <c r="E224" s="252"/>
      <c r="F224" s="252"/>
      <c r="G224" s="252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0"/>
      <c r="AA224" s="150"/>
      <c r="AB224" s="150"/>
      <c r="AC224" s="150"/>
      <c r="AD224" s="150"/>
      <c r="AE224" s="150"/>
      <c r="AF224" s="150"/>
      <c r="AG224" s="150" t="s">
        <v>180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2">
      <c r="A225" s="157"/>
      <c r="B225" s="158"/>
      <c r="C225" s="184" t="s">
        <v>392</v>
      </c>
      <c r="D225" s="163"/>
      <c r="E225" s="164">
        <v>128.52000000000001</v>
      </c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0"/>
      <c r="AA225" s="150"/>
      <c r="AB225" s="150"/>
      <c r="AC225" s="150"/>
      <c r="AD225" s="150"/>
      <c r="AE225" s="150"/>
      <c r="AF225" s="150"/>
      <c r="AG225" s="150" t="s">
        <v>182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3">
      <c r="A226" s="157"/>
      <c r="B226" s="158"/>
      <c r="C226" s="184" t="s">
        <v>393</v>
      </c>
      <c r="D226" s="163"/>
      <c r="E226" s="164">
        <v>214.9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0"/>
      <c r="AA226" s="150"/>
      <c r="AB226" s="150"/>
      <c r="AC226" s="150"/>
      <c r="AD226" s="150"/>
      <c r="AE226" s="150"/>
      <c r="AF226" s="150"/>
      <c r="AG226" s="150" t="s">
        <v>182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3">
      <c r="A227" s="157"/>
      <c r="B227" s="158"/>
      <c r="C227" s="184" t="s">
        <v>394</v>
      </c>
      <c r="D227" s="163"/>
      <c r="E227" s="164">
        <v>229.96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0"/>
      <c r="AA227" s="150"/>
      <c r="AB227" s="150"/>
      <c r="AC227" s="150"/>
      <c r="AD227" s="150"/>
      <c r="AE227" s="150"/>
      <c r="AF227" s="150"/>
      <c r="AG227" s="150" t="s">
        <v>182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3">
      <c r="A228" s="157"/>
      <c r="B228" s="158"/>
      <c r="C228" s="184" t="s">
        <v>395</v>
      </c>
      <c r="D228" s="163"/>
      <c r="E228" s="164">
        <v>219.16</v>
      </c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0"/>
      <c r="AA228" s="150"/>
      <c r="AB228" s="150"/>
      <c r="AC228" s="150"/>
      <c r="AD228" s="150"/>
      <c r="AE228" s="150"/>
      <c r="AF228" s="150"/>
      <c r="AG228" s="150" t="s">
        <v>182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2">
      <c r="A229" s="157"/>
      <c r="B229" s="158"/>
      <c r="C229" s="253"/>
      <c r="D229" s="254"/>
      <c r="E229" s="254"/>
      <c r="F229" s="254"/>
      <c r="G229" s="254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0"/>
      <c r="AA229" s="150"/>
      <c r="AB229" s="150"/>
      <c r="AC229" s="150"/>
      <c r="AD229" s="150"/>
      <c r="AE229" s="150"/>
      <c r="AF229" s="150"/>
      <c r="AG229" s="150" t="s">
        <v>184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>
      <c r="A230" s="173">
        <v>54</v>
      </c>
      <c r="B230" s="174" t="s">
        <v>396</v>
      </c>
      <c r="C230" s="183" t="s">
        <v>397</v>
      </c>
      <c r="D230" s="175" t="s">
        <v>214</v>
      </c>
      <c r="E230" s="176">
        <v>77.28</v>
      </c>
      <c r="F230" s="177"/>
      <c r="G230" s="178">
        <f>ROUND(E230*F230,2)</f>
        <v>0</v>
      </c>
      <c r="H230" s="177"/>
      <c r="I230" s="178">
        <f>ROUND(E230*H230,2)</f>
        <v>0</v>
      </c>
      <c r="J230" s="177"/>
      <c r="K230" s="178">
        <f>ROUND(E230*J230,2)</f>
        <v>0</v>
      </c>
      <c r="L230" s="178">
        <v>21</v>
      </c>
      <c r="M230" s="178">
        <f>G230*(1+L230/100)</f>
        <v>0</v>
      </c>
      <c r="N230" s="176">
        <v>0</v>
      </c>
      <c r="O230" s="176">
        <f>ROUND(E230*N230,2)</f>
        <v>0</v>
      </c>
      <c r="P230" s="176">
        <v>0.108</v>
      </c>
      <c r="Q230" s="176">
        <f>ROUND(E230*P230,2)</f>
        <v>8.35</v>
      </c>
      <c r="R230" s="178" t="s">
        <v>352</v>
      </c>
      <c r="S230" s="178" t="s">
        <v>175</v>
      </c>
      <c r="T230" s="179" t="s">
        <v>175</v>
      </c>
      <c r="U230" s="161">
        <v>0.67</v>
      </c>
      <c r="V230" s="161">
        <f>ROUND(E230*U230,2)</f>
        <v>51.78</v>
      </c>
      <c r="W230" s="161"/>
      <c r="X230" s="161" t="s">
        <v>176</v>
      </c>
      <c r="Y230" s="161" t="s">
        <v>177</v>
      </c>
      <c r="Z230" s="150"/>
      <c r="AA230" s="150"/>
      <c r="AB230" s="150"/>
      <c r="AC230" s="150"/>
      <c r="AD230" s="150"/>
      <c r="AE230" s="150"/>
      <c r="AF230" s="150"/>
      <c r="AG230" s="150" t="s">
        <v>191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2">
      <c r="A231" s="157"/>
      <c r="B231" s="158"/>
      <c r="C231" s="251" t="s">
        <v>391</v>
      </c>
      <c r="D231" s="252"/>
      <c r="E231" s="252"/>
      <c r="F231" s="252"/>
      <c r="G231" s="252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0"/>
      <c r="AA231" s="150"/>
      <c r="AB231" s="150"/>
      <c r="AC231" s="150"/>
      <c r="AD231" s="150"/>
      <c r="AE231" s="150"/>
      <c r="AF231" s="150"/>
      <c r="AG231" s="150" t="s">
        <v>180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2">
      <c r="A232" s="157"/>
      <c r="B232" s="158"/>
      <c r="C232" s="184" t="s">
        <v>398</v>
      </c>
      <c r="D232" s="163"/>
      <c r="E232" s="164">
        <v>77.28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0"/>
      <c r="AA232" s="150"/>
      <c r="AB232" s="150"/>
      <c r="AC232" s="150"/>
      <c r="AD232" s="150"/>
      <c r="AE232" s="150"/>
      <c r="AF232" s="150"/>
      <c r="AG232" s="150" t="s">
        <v>182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2">
      <c r="A233" s="157"/>
      <c r="B233" s="158"/>
      <c r="C233" s="253"/>
      <c r="D233" s="254"/>
      <c r="E233" s="254"/>
      <c r="F233" s="254"/>
      <c r="G233" s="254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61"/>
      <c r="Z233" s="150"/>
      <c r="AA233" s="150"/>
      <c r="AB233" s="150"/>
      <c r="AC233" s="150"/>
      <c r="AD233" s="150"/>
      <c r="AE233" s="150"/>
      <c r="AF233" s="150"/>
      <c r="AG233" s="150" t="s">
        <v>184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ht="22.5" outlineLevel="1">
      <c r="A234" s="173">
        <v>55</v>
      </c>
      <c r="B234" s="174" t="s">
        <v>399</v>
      </c>
      <c r="C234" s="183" t="s">
        <v>400</v>
      </c>
      <c r="D234" s="175" t="s">
        <v>401</v>
      </c>
      <c r="E234" s="176">
        <v>2</v>
      </c>
      <c r="F234" s="177"/>
      <c r="G234" s="178">
        <f>ROUND(E234*F234,2)</f>
        <v>0</v>
      </c>
      <c r="H234" s="177"/>
      <c r="I234" s="178">
        <f>ROUND(E234*H234,2)</f>
        <v>0</v>
      </c>
      <c r="J234" s="177"/>
      <c r="K234" s="178">
        <f>ROUND(E234*J234,2)</f>
        <v>0</v>
      </c>
      <c r="L234" s="178">
        <v>21</v>
      </c>
      <c r="M234" s="178">
        <f>G234*(1+L234/100)</f>
        <v>0</v>
      </c>
      <c r="N234" s="176">
        <v>3.4000000000000002E-4</v>
      </c>
      <c r="O234" s="176">
        <f>ROUND(E234*N234,2)</f>
        <v>0</v>
      </c>
      <c r="P234" s="176">
        <v>0.13800000000000001</v>
      </c>
      <c r="Q234" s="176">
        <f>ROUND(E234*P234,2)</f>
        <v>0.28000000000000003</v>
      </c>
      <c r="R234" s="178" t="s">
        <v>352</v>
      </c>
      <c r="S234" s="178" t="s">
        <v>175</v>
      </c>
      <c r="T234" s="179" t="s">
        <v>175</v>
      </c>
      <c r="U234" s="161">
        <v>0.81299999999999994</v>
      </c>
      <c r="V234" s="161">
        <f>ROUND(E234*U234,2)</f>
        <v>1.63</v>
      </c>
      <c r="W234" s="161"/>
      <c r="X234" s="161" t="s">
        <v>176</v>
      </c>
      <c r="Y234" s="161" t="s">
        <v>177</v>
      </c>
      <c r="Z234" s="150"/>
      <c r="AA234" s="150"/>
      <c r="AB234" s="150"/>
      <c r="AC234" s="150"/>
      <c r="AD234" s="150"/>
      <c r="AE234" s="150"/>
      <c r="AF234" s="150"/>
      <c r="AG234" s="150" t="s">
        <v>191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2">
      <c r="A235" s="157"/>
      <c r="B235" s="158"/>
      <c r="C235" s="251" t="s">
        <v>402</v>
      </c>
      <c r="D235" s="252"/>
      <c r="E235" s="252"/>
      <c r="F235" s="252"/>
      <c r="G235" s="252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0"/>
      <c r="AA235" s="150"/>
      <c r="AB235" s="150"/>
      <c r="AC235" s="150"/>
      <c r="AD235" s="150"/>
      <c r="AE235" s="150"/>
      <c r="AF235" s="150"/>
      <c r="AG235" s="150" t="s">
        <v>180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2">
      <c r="A236" s="157"/>
      <c r="B236" s="158"/>
      <c r="C236" s="257" t="s">
        <v>403</v>
      </c>
      <c r="D236" s="258"/>
      <c r="E236" s="258"/>
      <c r="F236" s="258"/>
      <c r="G236" s="258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0"/>
      <c r="AA236" s="150"/>
      <c r="AB236" s="150"/>
      <c r="AC236" s="150"/>
      <c r="AD236" s="150"/>
      <c r="AE236" s="150"/>
      <c r="AF236" s="150"/>
      <c r="AG236" s="150" t="s">
        <v>202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2">
      <c r="A237" s="157"/>
      <c r="B237" s="158"/>
      <c r="C237" s="184" t="s">
        <v>87</v>
      </c>
      <c r="D237" s="163"/>
      <c r="E237" s="164">
        <v>2</v>
      </c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0"/>
      <c r="AA237" s="150"/>
      <c r="AB237" s="150"/>
      <c r="AC237" s="150"/>
      <c r="AD237" s="150"/>
      <c r="AE237" s="150"/>
      <c r="AF237" s="150"/>
      <c r="AG237" s="150" t="s">
        <v>182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2">
      <c r="A238" s="157"/>
      <c r="B238" s="158"/>
      <c r="C238" s="253"/>
      <c r="D238" s="254"/>
      <c r="E238" s="254"/>
      <c r="F238" s="254"/>
      <c r="G238" s="254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61"/>
      <c r="Z238" s="150"/>
      <c r="AA238" s="150"/>
      <c r="AB238" s="150"/>
      <c r="AC238" s="150"/>
      <c r="AD238" s="150"/>
      <c r="AE238" s="150"/>
      <c r="AF238" s="150"/>
      <c r="AG238" s="150" t="s">
        <v>184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ht="22.5" outlineLevel="1">
      <c r="A239" s="173">
        <v>56</v>
      </c>
      <c r="B239" s="174" t="s">
        <v>404</v>
      </c>
      <c r="C239" s="183" t="s">
        <v>405</v>
      </c>
      <c r="D239" s="175" t="s">
        <v>214</v>
      </c>
      <c r="E239" s="176">
        <v>0.48449999999999999</v>
      </c>
      <c r="F239" s="177"/>
      <c r="G239" s="178">
        <f>ROUND(E239*F239,2)</f>
        <v>0</v>
      </c>
      <c r="H239" s="177"/>
      <c r="I239" s="178">
        <f>ROUND(E239*H239,2)</f>
        <v>0</v>
      </c>
      <c r="J239" s="177"/>
      <c r="K239" s="178">
        <f>ROUND(E239*J239,2)</f>
        <v>0</v>
      </c>
      <c r="L239" s="178">
        <v>21</v>
      </c>
      <c r="M239" s="178">
        <f>G239*(1+L239/100)</f>
        <v>0</v>
      </c>
      <c r="N239" s="176">
        <v>1.65E-3</v>
      </c>
      <c r="O239" s="176">
        <f>ROUND(E239*N239,2)</f>
        <v>0</v>
      </c>
      <c r="P239" s="176">
        <v>0.27</v>
      </c>
      <c r="Q239" s="176">
        <f>ROUND(E239*P239,2)</f>
        <v>0.13</v>
      </c>
      <c r="R239" s="178" t="s">
        <v>352</v>
      </c>
      <c r="S239" s="178" t="s">
        <v>175</v>
      </c>
      <c r="T239" s="179" t="s">
        <v>175</v>
      </c>
      <c r="U239" s="161">
        <v>0.70499999999999996</v>
      </c>
      <c r="V239" s="161">
        <f>ROUND(E239*U239,2)</f>
        <v>0.34</v>
      </c>
      <c r="W239" s="161"/>
      <c r="X239" s="161" t="s">
        <v>176</v>
      </c>
      <c r="Y239" s="161" t="s">
        <v>177</v>
      </c>
      <c r="Z239" s="150"/>
      <c r="AA239" s="150"/>
      <c r="AB239" s="150"/>
      <c r="AC239" s="150"/>
      <c r="AD239" s="150"/>
      <c r="AE239" s="150"/>
      <c r="AF239" s="150"/>
      <c r="AG239" s="150" t="s">
        <v>191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2">
      <c r="A240" s="157"/>
      <c r="B240" s="158"/>
      <c r="C240" s="251" t="s">
        <v>402</v>
      </c>
      <c r="D240" s="252"/>
      <c r="E240" s="252"/>
      <c r="F240" s="252"/>
      <c r="G240" s="252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61"/>
      <c r="Z240" s="150"/>
      <c r="AA240" s="150"/>
      <c r="AB240" s="150"/>
      <c r="AC240" s="150"/>
      <c r="AD240" s="150"/>
      <c r="AE240" s="150"/>
      <c r="AF240" s="150"/>
      <c r="AG240" s="150" t="s">
        <v>180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2">
      <c r="A241" s="157"/>
      <c r="B241" s="158"/>
      <c r="C241" s="257" t="s">
        <v>403</v>
      </c>
      <c r="D241" s="258"/>
      <c r="E241" s="258"/>
      <c r="F241" s="258"/>
      <c r="G241" s="258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0"/>
      <c r="AA241" s="150"/>
      <c r="AB241" s="150"/>
      <c r="AC241" s="150"/>
      <c r="AD241" s="150"/>
      <c r="AE241" s="150"/>
      <c r="AF241" s="150"/>
      <c r="AG241" s="150" t="s">
        <v>202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2">
      <c r="A242" s="157"/>
      <c r="B242" s="158"/>
      <c r="C242" s="184" t="s">
        <v>406</v>
      </c>
      <c r="D242" s="163"/>
      <c r="E242" s="164">
        <v>0.48449999999999999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0"/>
      <c r="AA242" s="150"/>
      <c r="AB242" s="150"/>
      <c r="AC242" s="150"/>
      <c r="AD242" s="150"/>
      <c r="AE242" s="150"/>
      <c r="AF242" s="150"/>
      <c r="AG242" s="150" t="s">
        <v>182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2">
      <c r="A243" s="157"/>
      <c r="B243" s="158"/>
      <c r="C243" s="253"/>
      <c r="D243" s="254"/>
      <c r="E243" s="254"/>
      <c r="F243" s="254"/>
      <c r="G243" s="254"/>
      <c r="H243" s="161"/>
      <c r="I243" s="161"/>
      <c r="J243" s="161"/>
      <c r="K243" s="161"/>
      <c r="L243" s="161"/>
      <c r="M243" s="161"/>
      <c r="N243" s="160"/>
      <c r="O243" s="160"/>
      <c r="P243" s="160"/>
      <c r="Q243" s="160"/>
      <c r="R243" s="161"/>
      <c r="S243" s="161"/>
      <c r="T243" s="161"/>
      <c r="U243" s="161"/>
      <c r="V243" s="161"/>
      <c r="W243" s="161"/>
      <c r="X243" s="161"/>
      <c r="Y243" s="161"/>
      <c r="Z243" s="150"/>
      <c r="AA243" s="150"/>
      <c r="AB243" s="150"/>
      <c r="AC243" s="150"/>
      <c r="AD243" s="150"/>
      <c r="AE243" s="150"/>
      <c r="AF243" s="150"/>
      <c r="AG243" s="150" t="s">
        <v>184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ht="22.5" outlineLevel="1">
      <c r="A244" s="173">
        <v>57</v>
      </c>
      <c r="B244" s="174" t="s">
        <v>407</v>
      </c>
      <c r="C244" s="183" t="s">
        <v>408</v>
      </c>
      <c r="D244" s="175" t="s">
        <v>173</v>
      </c>
      <c r="E244" s="176">
        <v>1</v>
      </c>
      <c r="F244" s="177"/>
      <c r="G244" s="178">
        <f>ROUND(E244*F244,2)</f>
        <v>0</v>
      </c>
      <c r="H244" s="177"/>
      <c r="I244" s="178">
        <f>ROUND(E244*H244,2)</f>
        <v>0</v>
      </c>
      <c r="J244" s="177"/>
      <c r="K244" s="178">
        <f>ROUND(E244*J244,2)</f>
        <v>0</v>
      </c>
      <c r="L244" s="178">
        <v>21</v>
      </c>
      <c r="M244" s="178">
        <f>G244*(1+L244/100)</f>
        <v>0</v>
      </c>
      <c r="N244" s="176">
        <v>1.82E-3</v>
      </c>
      <c r="O244" s="176">
        <f>ROUND(E244*N244,2)</f>
        <v>0</v>
      </c>
      <c r="P244" s="176">
        <v>1.8</v>
      </c>
      <c r="Q244" s="176">
        <f>ROUND(E244*P244,2)</f>
        <v>1.8</v>
      </c>
      <c r="R244" s="178" t="s">
        <v>352</v>
      </c>
      <c r="S244" s="178" t="s">
        <v>175</v>
      </c>
      <c r="T244" s="179" t="s">
        <v>175</v>
      </c>
      <c r="U244" s="161">
        <v>5.016</v>
      </c>
      <c r="V244" s="161">
        <f>ROUND(E244*U244,2)</f>
        <v>5.0199999999999996</v>
      </c>
      <c r="W244" s="161"/>
      <c r="X244" s="161" t="s">
        <v>176</v>
      </c>
      <c r="Y244" s="161" t="s">
        <v>177</v>
      </c>
      <c r="Z244" s="150"/>
      <c r="AA244" s="150"/>
      <c r="AB244" s="150"/>
      <c r="AC244" s="150"/>
      <c r="AD244" s="150"/>
      <c r="AE244" s="150"/>
      <c r="AF244" s="150"/>
      <c r="AG244" s="150" t="s">
        <v>191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2">
      <c r="A245" s="157"/>
      <c r="B245" s="158"/>
      <c r="C245" s="251" t="s">
        <v>402</v>
      </c>
      <c r="D245" s="252"/>
      <c r="E245" s="252"/>
      <c r="F245" s="252"/>
      <c r="G245" s="252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0"/>
      <c r="AA245" s="150"/>
      <c r="AB245" s="150"/>
      <c r="AC245" s="150"/>
      <c r="AD245" s="150"/>
      <c r="AE245" s="150"/>
      <c r="AF245" s="150"/>
      <c r="AG245" s="150" t="s">
        <v>180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2">
      <c r="A246" s="157"/>
      <c r="B246" s="158"/>
      <c r="C246" s="257" t="s">
        <v>403</v>
      </c>
      <c r="D246" s="258"/>
      <c r="E246" s="258"/>
      <c r="F246" s="258"/>
      <c r="G246" s="258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61"/>
      <c r="Z246" s="150"/>
      <c r="AA246" s="150"/>
      <c r="AB246" s="150"/>
      <c r="AC246" s="150"/>
      <c r="AD246" s="150"/>
      <c r="AE246" s="150"/>
      <c r="AF246" s="150"/>
      <c r="AG246" s="150" t="s">
        <v>202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2">
      <c r="A247" s="157"/>
      <c r="B247" s="158"/>
      <c r="C247" s="253"/>
      <c r="D247" s="254"/>
      <c r="E247" s="254"/>
      <c r="F247" s="254"/>
      <c r="G247" s="254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0"/>
      <c r="AA247" s="150"/>
      <c r="AB247" s="150"/>
      <c r="AC247" s="150"/>
      <c r="AD247" s="150"/>
      <c r="AE247" s="150"/>
      <c r="AF247" s="150"/>
      <c r="AG247" s="150" t="s">
        <v>184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ht="22.5" outlineLevel="1">
      <c r="A248" s="173">
        <v>58</v>
      </c>
      <c r="B248" s="174" t="s">
        <v>409</v>
      </c>
      <c r="C248" s="183" t="s">
        <v>410</v>
      </c>
      <c r="D248" s="175" t="s">
        <v>401</v>
      </c>
      <c r="E248" s="176">
        <v>1</v>
      </c>
      <c r="F248" s="177"/>
      <c r="G248" s="178">
        <f>ROUND(E248*F248,2)</f>
        <v>0</v>
      </c>
      <c r="H248" s="177"/>
      <c r="I248" s="178">
        <f>ROUND(E248*H248,2)</f>
        <v>0</v>
      </c>
      <c r="J248" s="177"/>
      <c r="K248" s="178">
        <f>ROUND(E248*J248,2)</f>
        <v>0</v>
      </c>
      <c r="L248" s="178">
        <v>21</v>
      </c>
      <c r="M248" s="178">
        <f>G248*(1+L248/100)</f>
        <v>0</v>
      </c>
      <c r="N248" s="176">
        <v>0</v>
      </c>
      <c r="O248" s="176">
        <f>ROUND(E248*N248,2)</f>
        <v>0</v>
      </c>
      <c r="P248" s="176">
        <v>8.0000000000000002E-3</v>
      </c>
      <c r="Q248" s="176">
        <f>ROUND(E248*P248,2)</f>
        <v>0.01</v>
      </c>
      <c r="R248" s="178" t="s">
        <v>352</v>
      </c>
      <c r="S248" s="178" t="s">
        <v>175</v>
      </c>
      <c r="T248" s="179" t="s">
        <v>175</v>
      </c>
      <c r="U248" s="161">
        <v>0.51200000000000001</v>
      </c>
      <c r="V248" s="161">
        <f>ROUND(E248*U248,2)</f>
        <v>0.51</v>
      </c>
      <c r="W248" s="161"/>
      <c r="X248" s="161" t="s">
        <v>176</v>
      </c>
      <c r="Y248" s="161" t="s">
        <v>177</v>
      </c>
      <c r="Z248" s="150"/>
      <c r="AA248" s="150"/>
      <c r="AB248" s="150"/>
      <c r="AC248" s="150"/>
      <c r="AD248" s="150"/>
      <c r="AE248" s="150"/>
      <c r="AF248" s="150"/>
      <c r="AG248" s="150" t="s">
        <v>191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2">
      <c r="A249" s="157"/>
      <c r="B249" s="158"/>
      <c r="C249" s="251" t="s">
        <v>411</v>
      </c>
      <c r="D249" s="252"/>
      <c r="E249" s="252"/>
      <c r="F249" s="252"/>
      <c r="G249" s="252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0"/>
      <c r="AA249" s="150"/>
      <c r="AB249" s="150"/>
      <c r="AC249" s="150"/>
      <c r="AD249" s="150"/>
      <c r="AE249" s="150"/>
      <c r="AF249" s="150"/>
      <c r="AG249" s="150" t="s">
        <v>180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2">
      <c r="A250" s="157"/>
      <c r="B250" s="158"/>
      <c r="C250" s="253"/>
      <c r="D250" s="254"/>
      <c r="E250" s="254"/>
      <c r="F250" s="254"/>
      <c r="G250" s="254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0"/>
      <c r="AA250" s="150"/>
      <c r="AB250" s="150"/>
      <c r="AC250" s="150"/>
      <c r="AD250" s="150"/>
      <c r="AE250" s="150"/>
      <c r="AF250" s="150"/>
      <c r="AG250" s="150" t="s">
        <v>184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ht="22.5" outlineLevel="1">
      <c r="A251" s="173">
        <v>59</v>
      </c>
      <c r="B251" s="174" t="s">
        <v>412</v>
      </c>
      <c r="C251" s="183" t="s">
        <v>413</v>
      </c>
      <c r="D251" s="175" t="s">
        <v>401</v>
      </c>
      <c r="E251" s="176">
        <v>1</v>
      </c>
      <c r="F251" s="177"/>
      <c r="G251" s="178">
        <f>ROUND(E251*F251,2)</f>
        <v>0</v>
      </c>
      <c r="H251" s="177"/>
      <c r="I251" s="178">
        <f>ROUND(E251*H251,2)</f>
        <v>0</v>
      </c>
      <c r="J251" s="177"/>
      <c r="K251" s="178">
        <f>ROUND(E251*J251,2)</f>
        <v>0</v>
      </c>
      <c r="L251" s="178">
        <v>21</v>
      </c>
      <c r="M251" s="178">
        <f>G251*(1+L251/100)</f>
        <v>0</v>
      </c>
      <c r="N251" s="176">
        <v>0</v>
      </c>
      <c r="O251" s="176">
        <f>ROUND(E251*N251,2)</f>
        <v>0</v>
      </c>
      <c r="P251" s="176">
        <v>3.2000000000000001E-2</v>
      </c>
      <c r="Q251" s="176">
        <f>ROUND(E251*P251,2)</f>
        <v>0.03</v>
      </c>
      <c r="R251" s="178" t="s">
        <v>352</v>
      </c>
      <c r="S251" s="178" t="s">
        <v>175</v>
      </c>
      <c r="T251" s="179" t="s">
        <v>175</v>
      </c>
      <c r="U251" s="161">
        <v>0.83699999999999997</v>
      </c>
      <c r="V251" s="161">
        <f>ROUND(E251*U251,2)</f>
        <v>0.84</v>
      </c>
      <c r="W251" s="161"/>
      <c r="X251" s="161" t="s">
        <v>176</v>
      </c>
      <c r="Y251" s="161" t="s">
        <v>177</v>
      </c>
      <c r="Z251" s="150"/>
      <c r="AA251" s="150"/>
      <c r="AB251" s="150"/>
      <c r="AC251" s="150"/>
      <c r="AD251" s="150"/>
      <c r="AE251" s="150"/>
      <c r="AF251" s="150"/>
      <c r="AG251" s="150" t="s">
        <v>191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2">
      <c r="A252" s="157"/>
      <c r="B252" s="158"/>
      <c r="C252" s="251" t="s">
        <v>411</v>
      </c>
      <c r="D252" s="252"/>
      <c r="E252" s="252"/>
      <c r="F252" s="252"/>
      <c r="G252" s="252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0"/>
      <c r="AA252" s="150"/>
      <c r="AB252" s="150"/>
      <c r="AC252" s="150"/>
      <c r="AD252" s="150"/>
      <c r="AE252" s="150"/>
      <c r="AF252" s="150"/>
      <c r="AG252" s="150" t="s">
        <v>180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2">
      <c r="A253" s="157"/>
      <c r="B253" s="158"/>
      <c r="C253" s="184" t="s">
        <v>414</v>
      </c>
      <c r="D253" s="163"/>
      <c r="E253" s="164">
        <v>1</v>
      </c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0"/>
      <c r="AA253" s="150"/>
      <c r="AB253" s="150"/>
      <c r="AC253" s="150"/>
      <c r="AD253" s="150"/>
      <c r="AE253" s="150"/>
      <c r="AF253" s="150"/>
      <c r="AG253" s="150" t="s">
        <v>182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2">
      <c r="A254" s="157"/>
      <c r="B254" s="158"/>
      <c r="C254" s="253"/>
      <c r="D254" s="254"/>
      <c r="E254" s="254"/>
      <c r="F254" s="254"/>
      <c r="G254" s="254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0"/>
      <c r="AA254" s="150"/>
      <c r="AB254" s="150"/>
      <c r="AC254" s="150"/>
      <c r="AD254" s="150"/>
      <c r="AE254" s="150"/>
      <c r="AF254" s="150"/>
      <c r="AG254" s="150" t="s">
        <v>184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>
      <c r="A255" s="173">
        <v>60</v>
      </c>
      <c r="B255" s="174" t="s">
        <v>415</v>
      </c>
      <c r="C255" s="183" t="s">
        <v>416</v>
      </c>
      <c r="D255" s="175" t="s">
        <v>272</v>
      </c>
      <c r="E255" s="176">
        <v>80</v>
      </c>
      <c r="F255" s="177"/>
      <c r="G255" s="178">
        <f>ROUND(E255*F255,2)</f>
        <v>0</v>
      </c>
      <c r="H255" s="177"/>
      <c r="I255" s="178">
        <f>ROUND(E255*H255,2)</f>
        <v>0</v>
      </c>
      <c r="J255" s="177"/>
      <c r="K255" s="178">
        <f>ROUND(E255*J255,2)</f>
        <v>0</v>
      </c>
      <c r="L255" s="178">
        <v>21</v>
      </c>
      <c r="M255" s="178">
        <f>G255*(1+L255/100)</f>
        <v>0</v>
      </c>
      <c r="N255" s="176">
        <v>4.8999999999999998E-4</v>
      </c>
      <c r="O255" s="176">
        <f>ROUND(E255*N255,2)</f>
        <v>0.04</v>
      </c>
      <c r="P255" s="176">
        <v>3.7999999999999999E-2</v>
      </c>
      <c r="Q255" s="176">
        <f>ROUND(E255*P255,2)</f>
        <v>3.04</v>
      </c>
      <c r="R255" s="178" t="s">
        <v>352</v>
      </c>
      <c r="S255" s="178" t="s">
        <v>175</v>
      </c>
      <c r="T255" s="179" t="s">
        <v>175</v>
      </c>
      <c r="U255" s="161">
        <v>0.59499999999999997</v>
      </c>
      <c r="V255" s="161">
        <f>ROUND(E255*U255,2)</f>
        <v>47.6</v>
      </c>
      <c r="W255" s="161"/>
      <c r="X255" s="161" t="s">
        <v>176</v>
      </c>
      <c r="Y255" s="161" t="s">
        <v>177</v>
      </c>
      <c r="Z255" s="150"/>
      <c r="AA255" s="150"/>
      <c r="AB255" s="150"/>
      <c r="AC255" s="150"/>
      <c r="AD255" s="150"/>
      <c r="AE255" s="150"/>
      <c r="AF255" s="150"/>
      <c r="AG255" s="150" t="s">
        <v>191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2">
      <c r="A256" s="157"/>
      <c r="B256" s="158"/>
      <c r="C256" s="255" t="s">
        <v>403</v>
      </c>
      <c r="D256" s="256"/>
      <c r="E256" s="256"/>
      <c r="F256" s="256"/>
      <c r="G256" s="256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0"/>
      <c r="AA256" s="150"/>
      <c r="AB256" s="150"/>
      <c r="AC256" s="150"/>
      <c r="AD256" s="150"/>
      <c r="AE256" s="150"/>
      <c r="AF256" s="150"/>
      <c r="AG256" s="150" t="s">
        <v>202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2">
      <c r="A257" s="157"/>
      <c r="B257" s="158"/>
      <c r="C257" s="184" t="s">
        <v>417</v>
      </c>
      <c r="D257" s="163"/>
      <c r="E257" s="164">
        <v>80</v>
      </c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0"/>
      <c r="AA257" s="150"/>
      <c r="AB257" s="150"/>
      <c r="AC257" s="150"/>
      <c r="AD257" s="150"/>
      <c r="AE257" s="150"/>
      <c r="AF257" s="150"/>
      <c r="AG257" s="150" t="s">
        <v>182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2">
      <c r="A258" s="157"/>
      <c r="B258" s="158"/>
      <c r="C258" s="253"/>
      <c r="D258" s="254"/>
      <c r="E258" s="254"/>
      <c r="F258" s="254"/>
      <c r="G258" s="254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0"/>
      <c r="AA258" s="150"/>
      <c r="AB258" s="150"/>
      <c r="AC258" s="150"/>
      <c r="AD258" s="150"/>
      <c r="AE258" s="150"/>
      <c r="AF258" s="150"/>
      <c r="AG258" s="150" t="s">
        <v>184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>
      <c r="A259" s="173">
        <v>61</v>
      </c>
      <c r="B259" s="174" t="s">
        <v>418</v>
      </c>
      <c r="C259" s="183" t="s">
        <v>419</v>
      </c>
      <c r="D259" s="175" t="s">
        <v>272</v>
      </c>
      <c r="E259" s="176">
        <v>7.2</v>
      </c>
      <c r="F259" s="177"/>
      <c r="G259" s="178">
        <f>ROUND(E259*F259,2)</f>
        <v>0</v>
      </c>
      <c r="H259" s="177"/>
      <c r="I259" s="178">
        <f>ROUND(E259*H259,2)</f>
        <v>0</v>
      </c>
      <c r="J259" s="177"/>
      <c r="K259" s="178">
        <f>ROUND(E259*J259,2)</f>
        <v>0</v>
      </c>
      <c r="L259" s="178">
        <v>21</v>
      </c>
      <c r="M259" s="178">
        <f>G259*(1+L259/100)</f>
        <v>0</v>
      </c>
      <c r="N259" s="176">
        <v>0</v>
      </c>
      <c r="O259" s="176">
        <f>ROUND(E259*N259,2)</f>
        <v>0</v>
      </c>
      <c r="P259" s="176">
        <v>3.6999999999999998E-2</v>
      </c>
      <c r="Q259" s="176">
        <f>ROUND(E259*P259,2)</f>
        <v>0.27</v>
      </c>
      <c r="R259" s="178" t="s">
        <v>352</v>
      </c>
      <c r="S259" s="178" t="s">
        <v>175</v>
      </c>
      <c r="T259" s="179" t="s">
        <v>175</v>
      </c>
      <c r="U259" s="161">
        <v>0.55000000000000004</v>
      </c>
      <c r="V259" s="161">
        <f>ROUND(E259*U259,2)</f>
        <v>3.96</v>
      </c>
      <c r="W259" s="161"/>
      <c r="X259" s="161" t="s">
        <v>176</v>
      </c>
      <c r="Y259" s="161" t="s">
        <v>177</v>
      </c>
      <c r="Z259" s="150"/>
      <c r="AA259" s="150"/>
      <c r="AB259" s="150"/>
      <c r="AC259" s="150"/>
      <c r="AD259" s="150"/>
      <c r="AE259" s="150"/>
      <c r="AF259" s="150"/>
      <c r="AG259" s="150" t="s">
        <v>191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2">
      <c r="A260" s="157"/>
      <c r="B260" s="158"/>
      <c r="C260" s="184" t="s">
        <v>420</v>
      </c>
      <c r="D260" s="163"/>
      <c r="E260" s="164">
        <v>7.2</v>
      </c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0"/>
      <c r="AA260" s="150"/>
      <c r="AB260" s="150"/>
      <c r="AC260" s="150"/>
      <c r="AD260" s="150"/>
      <c r="AE260" s="150"/>
      <c r="AF260" s="150"/>
      <c r="AG260" s="150" t="s">
        <v>182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2">
      <c r="A261" s="157"/>
      <c r="B261" s="158"/>
      <c r="C261" s="253"/>
      <c r="D261" s="254"/>
      <c r="E261" s="254"/>
      <c r="F261" s="254"/>
      <c r="G261" s="254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0"/>
      <c r="AA261" s="150"/>
      <c r="AB261" s="150"/>
      <c r="AC261" s="150"/>
      <c r="AD261" s="150"/>
      <c r="AE261" s="150"/>
      <c r="AF261" s="150"/>
      <c r="AG261" s="150" t="s">
        <v>184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ht="22.5" outlineLevel="1">
      <c r="A262" s="173">
        <v>62</v>
      </c>
      <c r="B262" s="174" t="s">
        <v>421</v>
      </c>
      <c r="C262" s="183" t="s">
        <v>422</v>
      </c>
      <c r="D262" s="175" t="s">
        <v>214</v>
      </c>
      <c r="E262" s="176">
        <v>54.048000000000002</v>
      </c>
      <c r="F262" s="177"/>
      <c r="G262" s="178">
        <f>ROUND(E262*F262,2)</f>
        <v>0</v>
      </c>
      <c r="H262" s="177"/>
      <c r="I262" s="178">
        <f>ROUND(E262*H262,2)</f>
        <v>0</v>
      </c>
      <c r="J262" s="177"/>
      <c r="K262" s="178">
        <f>ROUND(E262*J262,2)</f>
        <v>0</v>
      </c>
      <c r="L262" s="178">
        <v>21</v>
      </c>
      <c r="M262" s="178">
        <f>G262*(1+L262/100)</f>
        <v>0</v>
      </c>
      <c r="N262" s="176">
        <v>0</v>
      </c>
      <c r="O262" s="176">
        <f>ROUND(E262*N262,2)</f>
        <v>0</v>
      </c>
      <c r="P262" s="176">
        <v>5.8999999999999997E-2</v>
      </c>
      <c r="Q262" s="176">
        <f>ROUND(E262*P262,2)</f>
        <v>3.19</v>
      </c>
      <c r="R262" s="178" t="s">
        <v>352</v>
      </c>
      <c r="S262" s="178" t="s">
        <v>175</v>
      </c>
      <c r="T262" s="179" t="s">
        <v>175</v>
      </c>
      <c r="U262" s="161">
        <v>0.2</v>
      </c>
      <c r="V262" s="161">
        <f>ROUND(E262*U262,2)</f>
        <v>10.81</v>
      </c>
      <c r="W262" s="161"/>
      <c r="X262" s="161" t="s">
        <v>176</v>
      </c>
      <c r="Y262" s="161" t="s">
        <v>177</v>
      </c>
      <c r="Z262" s="150"/>
      <c r="AA262" s="150"/>
      <c r="AB262" s="150"/>
      <c r="AC262" s="150"/>
      <c r="AD262" s="150"/>
      <c r="AE262" s="150"/>
      <c r="AF262" s="150"/>
      <c r="AG262" s="150" t="s">
        <v>178</v>
      </c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2">
      <c r="A263" s="157"/>
      <c r="B263" s="158"/>
      <c r="C263" s="184" t="s">
        <v>423</v>
      </c>
      <c r="D263" s="163"/>
      <c r="E263" s="164">
        <v>54.048000000000002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0"/>
      <c r="AA263" s="150"/>
      <c r="AB263" s="150"/>
      <c r="AC263" s="150"/>
      <c r="AD263" s="150"/>
      <c r="AE263" s="150"/>
      <c r="AF263" s="150"/>
      <c r="AG263" s="150" t="s">
        <v>182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2">
      <c r="A264" s="157"/>
      <c r="B264" s="158"/>
      <c r="C264" s="253"/>
      <c r="D264" s="254"/>
      <c r="E264" s="254"/>
      <c r="F264" s="254"/>
      <c r="G264" s="254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0"/>
      <c r="AA264" s="150"/>
      <c r="AB264" s="150"/>
      <c r="AC264" s="150"/>
      <c r="AD264" s="150"/>
      <c r="AE264" s="150"/>
      <c r="AF264" s="150"/>
      <c r="AG264" s="150" t="s">
        <v>184</v>
      </c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ht="22.5" outlineLevel="1">
      <c r="A265" s="173">
        <v>63</v>
      </c>
      <c r="B265" s="174" t="s">
        <v>424</v>
      </c>
      <c r="C265" s="183" t="s">
        <v>425</v>
      </c>
      <c r="D265" s="175" t="s">
        <v>214</v>
      </c>
      <c r="E265" s="176">
        <v>24.473199999999999</v>
      </c>
      <c r="F265" s="177"/>
      <c r="G265" s="178">
        <f>ROUND(E265*F265,2)</f>
        <v>0</v>
      </c>
      <c r="H265" s="177"/>
      <c r="I265" s="178">
        <f>ROUND(E265*H265,2)</f>
        <v>0</v>
      </c>
      <c r="J265" s="177"/>
      <c r="K265" s="178">
        <f>ROUND(E265*J265,2)</f>
        <v>0</v>
      </c>
      <c r="L265" s="178">
        <v>21</v>
      </c>
      <c r="M265" s="178">
        <f>G265*(1+L265/100)</f>
        <v>0</v>
      </c>
      <c r="N265" s="176">
        <v>0</v>
      </c>
      <c r="O265" s="176">
        <f>ROUND(E265*N265,2)</f>
        <v>0</v>
      </c>
      <c r="P265" s="176">
        <v>8.8999999999999996E-2</v>
      </c>
      <c r="Q265" s="176">
        <f>ROUND(E265*P265,2)</f>
        <v>2.1800000000000002</v>
      </c>
      <c r="R265" s="178" t="s">
        <v>352</v>
      </c>
      <c r="S265" s="178" t="s">
        <v>175</v>
      </c>
      <c r="T265" s="179" t="s">
        <v>175</v>
      </c>
      <c r="U265" s="161">
        <v>0.39</v>
      </c>
      <c r="V265" s="161">
        <f>ROUND(E265*U265,2)</f>
        <v>9.5399999999999991</v>
      </c>
      <c r="W265" s="161"/>
      <c r="X265" s="161" t="s">
        <v>176</v>
      </c>
      <c r="Y265" s="161" t="s">
        <v>177</v>
      </c>
      <c r="Z265" s="150"/>
      <c r="AA265" s="150"/>
      <c r="AB265" s="150"/>
      <c r="AC265" s="150"/>
      <c r="AD265" s="150"/>
      <c r="AE265" s="150"/>
      <c r="AF265" s="150"/>
      <c r="AG265" s="150" t="s">
        <v>178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2">
      <c r="A266" s="157"/>
      <c r="B266" s="158"/>
      <c r="C266" s="251" t="s">
        <v>426</v>
      </c>
      <c r="D266" s="252"/>
      <c r="E266" s="252"/>
      <c r="F266" s="252"/>
      <c r="G266" s="252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0"/>
      <c r="AA266" s="150"/>
      <c r="AB266" s="150"/>
      <c r="AC266" s="150"/>
      <c r="AD266" s="150"/>
      <c r="AE266" s="150"/>
      <c r="AF266" s="150"/>
      <c r="AG266" s="150" t="s">
        <v>180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2">
      <c r="A267" s="157"/>
      <c r="B267" s="158"/>
      <c r="C267" s="184" t="s">
        <v>427</v>
      </c>
      <c r="D267" s="163"/>
      <c r="E267" s="164">
        <v>16.8962</v>
      </c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0"/>
      <c r="AA267" s="150"/>
      <c r="AB267" s="150"/>
      <c r="AC267" s="150"/>
      <c r="AD267" s="150"/>
      <c r="AE267" s="150"/>
      <c r="AF267" s="150"/>
      <c r="AG267" s="150" t="s">
        <v>182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3">
      <c r="A268" s="157"/>
      <c r="B268" s="158"/>
      <c r="C268" s="184" t="s">
        <v>428</v>
      </c>
      <c r="D268" s="163"/>
      <c r="E268" s="164">
        <v>1.9530000000000001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0"/>
      <c r="AA268" s="150"/>
      <c r="AB268" s="150"/>
      <c r="AC268" s="150"/>
      <c r="AD268" s="150"/>
      <c r="AE268" s="150"/>
      <c r="AF268" s="150"/>
      <c r="AG268" s="150" t="s">
        <v>182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3">
      <c r="A269" s="157"/>
      <c r="B269" s="158"/>
      <c r="C269" s="184" t="s">
        <v>429</v>
      </c>
      <c r="D269" s="163"/>
      <c r="E269" s="164">
        <v>5.6239999999999997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0"/>
      <c r="AA269" s="150"/>
      <c r="AB269" s="150"/>
      <c r="AC269" s="150"/>
      <c r="AD269" s="150"/>
      <c r="AE269" s="150"/>
      <c r="AF269" s="150"/>
      <c r="AG269" s="150" t="s">
        <v>182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2">
      <c r="A270" s="157"/>
      <c r="B270" s="158"/>
      <c r="C270" s="253"/>
      <c r="D270" s="254"/>
      <c r="E270" s="254"/>
      <c r="F270" s="254"/>
      <c r="G270" s="254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0"/>
      <c r="AA270" s="150"/>
      <c r="AB270" s="150"/>
      <c r="AC270" s="150"/>
      <c r="AD270" s="150"/>
      <c r="AE270" s="150"/>
      <c r="AF270" s="150"/>
      <c r="AG270" s="150" t="s">
        <v>184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>
      <c r="A271" s="173">
        <v>64</v>
      </c>
      <c r="B271" s="174" t="s">
        <v>430</v>
      </c>
      <c r="C271" s="183" t="s">
        <v>431</v>
      </c>
      <c r="D271" s="175" t="s">
        <v>214</v>
      </c>
      <c r="E271" s="176">
        <v>69.366</v>
      </c>
      <c r="F271" s="177"/>
      <c r="G271" s="178">
        <f>ROUND(E271*F271,2)</f>
        <v>0</v>
      </c>
      <c r="H271" s="177"/>
      <c r="I271" s="178">
        <f>ROUND(E271*H271,2)</f>
        <v>0</v>
      </c>
      <c r="J271" s="177"/>
      <c r="K271" s="178">
        <f>ROUND(E271*J271,2)</f>
        <v>0</v>
      </c>
      <c r="L271" s="178">
        <v>21</v>
      </c>
      <c r="M271" s="178">
        <f>G271*(1+L271/100)</f>
        <v>0</v>
      </c>
      <c r="N271" s="176">
        <v>0</v>
      </c>
      <c r="O271" s="176">
        <f>ROUND(E271*N271,2)</f>
        <v>0</v>
      </c>
      <c r="P271" s="176">
        <v>4.8300000000000001E-3</v>
      </c>
      <c r="Q271" s="176">
        <f>ROUND(E271*P271,2)</f>
        <v>0.34</v>
      </c>
      <c r="R271" s="178" t="s">
        <v>432</v>
      </c>
      <c r="S271" s="178" t="s">
        <v>175</v>
      </c>
      <c r="T271" s="179" t="s">
        <v>175</v>
      </c>
      <c r="U271" s="161">
        <v>3.5999999999999997E-2</v>
      </c>
      <c r="V271" s="161">
        <f>ROUND(E271*U271,2)</f>
        <v>2.5</v>
      </c>
      <c r="W271" s="161"/>
      <c r="X271" s="161" t="s">
        <v>176</v>
      </c>
      <c r="Y271" s="161" t="s">
        <v>177</v>
      </c>
      <c r="Z271" s="150"/>
      <c r="AA271" s="150"/>
      <c r="AB271" s="150"/>
      <c r="AC271" s="150"/>
      <c r="AD271" s="150"/>
      <c r="AE271" s="150"/>
      <c r="AF271" s="150"/>
      <c r="AG271" s="150" t="s">
        <v>191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2">
      <c r="A272" s="157"/>
      <c r="B272" s="158"/>
      <c r="C272" s="184" t="s">
        <v>354</v>
      </c>
      <c r="D272" s="163"/>
      <c r="E272" s="164">
        <v>69.366</v>
      </c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0"/>
      <c r="AA272" s="150"/>
      <c r="AB272" s="150"/>
      <c r="AC272" s="150"/>
      <c r="AD272" s="150"/>
      <c r="AE272" s="150"/>
      <c r="AF272" s="150"/>
      <c r="AG272" s="150" t="s">
        <v>182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2">
      <c r="A273" s="157"/>
      <c r="B273" s="158"/>
      <c r="C273" s="253"/>
      <c r="D273" s="254"/>
      <c r="E273" s="254"/>
      <c r="F273" s="254"/>
      <c r="G273" s="254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0"/>
      <c r="AA273" s="150"/>
      <c r="AB273" s="150"/>
      <c r="AC273" s="150"/>
      <c r="AD273" s="150"/>
      <c r="AE273" s="150"/>
      <c r="AF273" s="150"/>
      <c r="AG273" s="150" t="s">
        <v>184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ht="22.5" outlineLevel="1">
      <c r="A274" s="173">
        <v>65</v>
      </c>
      <c r="B274" s="174" t="s">
        <v>433</v>
      </c>
      <c r="C274" s="183" t="s">
        <v>434</v>
      </c>
      <c r="D274" s="175" t="s">
        <v>214</v>
      </c>
      <c r="E274" s="176">
        <v>636.00480000000005</v>
      </c>
      <c r="F274" s="177"/>
      <c r="G274" s="178">
        <f>ROUND(E274*F274,2)</f>
        <v>0</v>
      </c>
      <c r="H274" s="177"/>
      <c r="I274" s="178">
        <f>ROUND(E274*H274,2)</f>
        <v>0</v>
      </c>
      <c r="J274" s="177"/>
      <c r="K274" s="178">
        <f>ROUND(E274*J274,2)</f>
        <v>0</v>
      </c>
      <c r="L274" s="178">
        <v>21</v>
      </c>
      <c r="M274" s="178">
        <f>G274*(1+L274/100)</f>
        <v>0</v>
      </c>
      <c r="N274" s="176">
        <v>0</v>
      </c>
      <c r="O274" s="176">
        <f>ROUND(E274*N274,2)</f>
        <v>0</v>
      </c>
      <c r="P274" s="176">
        <v>0.01</v>
      </c>
      <c r="Q274" s="176">
        <f>ROUND(E274*P274,2)</f>
        <v>6.36</v>
      </c>
      <c r="R274" s="178" t="s">
        <v>432</v>
      </c>
      <c r="S274" s="178" t="s">
        <v>175</v>
      </c>
      <c r="T274" s="179" t="s">
        <v>175</v>
      </c>
      <c r="U274" s="161">
        <v>0.06</v>
      </c>
      <c r="V274" s="161">
        <f>ROUND(E274*U274,2)</f>
        <v>38.159999999999997</v>
      </c>
      <c r="W274" s="161"/>
      <c r="X274" s="161" t="s">
        <v>176</v>
      </c>
      <c r="Y274" s="161" t="s">
        <v>177</v>
      </c>
      <c r="Z274" s="150"/>
      <c r="AA274" s="150"/>
      <c r="AB274" s="150"/>
      <c r="AC274" s="150"/>
      <c r="AD274" s="150"/>
      <c r="AE274" s="150"/>
      <c r="AF274" s="150"/>
      <c r="AG274" s="150" t="s">
        <v>191</v>
      </c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2">
      <c r="A275" s="157"/>
      <c r="B275" s="158"/>
      <c r="C275" s="184" t="s">
        <v>435</v>
      </c>
      <c r="D275" s="163"/>
      <c r="E275" s="164">
        <v>580.98599999999999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0"/>
      <c r="AA275" s="150"/>
      <c r="AB275" s="150"/>
      <c r="AC275" s="150"/>
      <c r="AD275" s="150"/>
      <c r="AE275" s="150"/>
      <c r="AF275" s="150"/>
      <c r="AG275" s="150" t="s">
        <v>182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3">
      <c r="A276" s="157"/>
      <c r="B276" s="158"/>
      <c r="C276" s="184" t="s">
        <v>436</v>
      </c>
      <c r="D276" s="163"/>
      <c r="E276" s="164">
        <v>39.456000000000003</v>
      </c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0"/>
      <c r="AA276" s="150"/>
      <c r="AB276" s="150"/>
      <c r="AC276" s="150"/>
      <c r="AD276" s="150"/>
      <c r="AE276" s="150"/>
      <c r="AF276" s="150"/>
      <c r="AG276" s="150" t="s">
        <v>182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3">
      <c r="A277" s="157"/>
      <c r="B277" s="158"/>
      <c r="C277" s="184" t="s">
        <v>437</v>
      </c>
      <c r="D277" s="163"/>
      <c r="E277" s="164">
        <v>15.562799999999999</v>
      </c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0"/>
      <c r="AA277" s="150"/>
      <c r="AB277" s="150"/>
      <c r="AC277" s="150"/>
      <c r="AD277" s="150"/>
      <c r="AE277" s="150"/>
      <c r="AF277" s="150"/>
      <c r="AG277" s="150" t="s">
        <v>182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2">
      <c r="A278" s="157"/>
      <c r="B278" s="158"/>
      <c r="C278" s="253"/>
      <c r="D278" s="254"/>
      <c r="E278" s="254"/>
      <c r="F278" s="254"/>
      <c r="G278" s="254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0"/>
      <c r="AA278" s="150"/>
      <c r="AB278" s="150"/>
      <c r="AC278" s="150"/>
      <c r="AD278" s="150"/>
      <c r="AE278" s="150"/>
      <c r="AF278" s="150"/>
      <c r="AG278" s="150" t="s">
        <v>184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ht="22.5" outlineLevel="1">
      <c r="A279" s="173">
        <v>66</v>
      </c>
      <c r="B279" s="174" t="s">
        <v>433</v>
      </c>
      <c r="C279" s="183" t="s">
        <v>434</v>
      </c>
      <c r="D279" s="175" t="s">
        <v>214</v>
      </c>
      <c r="E279" s="176">
        <v>620.44200000000001</v>
      </c>
      <c r="F279" s="177"/>
      <c r="G279" s="178">
        <f>ROUND(E279*F279,2)</f>
        <v>0</v>
      </c>
      <c r="H279" s="177"/>
      <c r="I279" s="178">
        <f>ROUND(E279*H279,2)</f>
        <v>0</v>
      </c>
      <c r="J279" s="177"/>
      <c r="K279" s="178">
        <f>ROUND(E279*J279,2)</f>
        <v>0</v>
      </c>
      <c r="L279" s="178">
        <v>21</v>
      </c>
      <c r="M279" s="178">
        <f>G279*(1+L279/100)</f>
        <v>0</v>
      </c>
      <c r="N279" s="176">
        <v>0</v>
      </c>
      <c r="O279" s="176">
        <f>ROUND(E279*N279,2)</f>
        <v>0</v>
      </c>
      <c r="P279" s="176">
        <v>0.01</v>
      </c>
      <c r="Q279" s="176">
        <f>ROUND(E279*P279,2)</f>
        <v>6.2</v>
      </c>
      <c r="R279" s="178" t="s">
        <v>432</v>
      </c>
      <c r="S279" s="178" t="s">
        <v>175</v>
      </c>
      <c r="T279" s="179" t="s">
        <v>175</v>
      </c>
      <c r="U279" s="161">
        <v>0.06</v>
      </c>
      <c r="V279" s="161">
        <f>ROUND(E279*U279,2)</f>
        <v>37.229999999999997</v>
      </c>
      <c r="W279" s="161"/>
      <c r="X279" s="161" t="s">
        <v>176</v>
      </c>
      <c r="Y279" s="161" t="s">
        <v>177</v>
      </c>
      <c r="Z279" s="150"/>
      <c r="AA279" s="150"/>
      <c r="AB279" s="150"/>
      <c r="AC279" s="150"/>
      <c r="AD279" s="150"/>
      <c r="AE279" s="150"/>
      <c r="AF279" s="150"/>
      <c r="AG279" s="150" t="s">
        <v>191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2">
      <c r="A280" s="157"/>
      <c r="B280" s="158"/>
      <c r="C280" s="184" t="s">
        <v>435</v>
      </c>
      <c r="D280" s="163"/>
      <c r="E280" s="164">
        <v>580.98599999999999</v>
      </c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0"/>
      <c r="AA280" s="150"/>
      <c r="AB280" s="150"/>
      <c r="AC280" s="150"/>
      <c r="AD280" s="150"/>
      <c r="AE280" s="150"/>
      <c r="AF280" s="150"/>
      <c r="AG280" s="150" t="s">
        <v>182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3">
      <c r="A281" s="157"/>
      <c r="B281" s="158"/>
      <c r="C281" s="184" t="s">
        <v>436</v>
      </c>
      <c r="D281" s="163"/>
      <c r="E281" s="164">
        <v>39.456000000000003</v>
      </c>
      <c r="F281" s="161"/>
      <c r="G281" s="161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0"/>
      <c r="AA281" s="150"/>
      <c r="AB281" s="150"/>
      <c r="AC281" s="150"/>
      <c r="AD281" s="150"/>
      <c r="AE281" s="150"/>
      <c r="AF281" s="150"/>
      <c r="AG281" s="150" t="s">
        <v>182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2">
      <c r="A282" s="157"/>
      <c r="B282" s="158"/>
      <c r="C282" s="253"/>
      <c r="D282" s="254"/>
      <c r="E282" s="254"/>
      <c r="F282" s="254"/>
      <c r="G282" s="254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0"/>
      <c r="AA282" s="150"/>
      <c r="AB282" s="150"/>
      <c r="AC282" s="150"/>
      <c r="AD282" s="150"/>
      <c r="AE282" s="150"/>
      <c r="AF282" s="150"/>
      <c r="AG282" s="150" t="s">
        <v>184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ht="22.5" outlineLevel="1">
      <c r="A283" s="173">
        <v>67</v>
      </c>
      <c r="B283" s="174" t="s">
        <v>438</v>
      </c>
      <c r="C283" s="183" t="s">
        <v>439</v>
      </c>
      <c r="D283" s="175" t="s">
        <v>214</v>
      </c>
      <c r="E283" s="176">
        <v>1272.0096000000001</v>
      </c>
      <c r="F283" s="177"/>
      <c r="G283" s="178">
        <f>ROUND(E283*F283,2)</f>
        <v>0</v>
      </c>
      <c r="H283" s="177"/>
      <c r="I283" s="178">
        <f>ROUND(E283*H283,2)</f>
        <v>0</v>
      </c>
      <c r="J283" s="177"/>
      <c r="K283" s="178">
        <f>ROUND(E283*J283,2)</f>
        <v>0</v>
      </c>
      <c r="L283" s="178">
        <v>21</v>
      </c>
      <c r="M283" s="178">
        <f>G283*(1+L283/100)</f>
        <v>0</v>
      </c>
      <c r="N283" s="176">
        <v>0</v>
      </c>
      <c r="O283" s="176">
        <f>ROUND(E283*N283,2)</f>
        <v>0</v>
      </c>
      <c r="P283" s="176">
        <v>1.7000000000000001E-2</v>
      </c>
      <c r="Q283" s="176">
        <f>ROUND(E283*P283,2)</f>
        <v>21.62</v>
      </c>
      <c r="R283" s="178" t="s">
        <v>440</v>
      </c>
      <c r="S283" s="178" t="s">
        <v>175</v>
      </c>
      <c r="T283" s="179" t="s">
        <v>175</v>
      </c>
      <c r="U283" s="161">
        <v>0.11</v>
      </c>
      <c r="V283" s="161">
        <f>ROUND(E283*U283,2)</f>
        <v>139.91999999999999</v>
      </c>
      <c r="W283" s="161"/>
      <c r="X283" s="161" t="s">
        <v>176</v>
      </c>
      <c r="Y283" s="161" t="s">
        <v>177</v>
      </c>
      <c r="Z283" s="150"/>
      <c r="AA283" s="150"/>
      <c r="AB283" s="150"/>
      <c r="AC283" s="150"/>
      <c r="AD283" s="150"/>
      <c r="AE283" s="150"/>
      <c r="AF283" s="150"/>
      <c r="AG283" s="150" t="s">
        <v>191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2">
      <c r="A284" s="157"/>
      <c r="B284" s="158"/>
      <c r="C284" s="184" t="s">
        <v>441</v>
      </c>
      <c r="D284" s="163"/>
      <c r="E284" s="164">
        <v>636.00480000000005</v>
      </c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0"/>
      <c r="AA284" s="150"/>
      <c r="AB284" s="150"/>
      <c r="AC284" s="150"/>
      <c r="AD284" s="150"/>
      <c r="AE284" s="150"/>
      <c r="AF284" s="150"/>
      <c r="AG284" s="150" t="s">
        <v>182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3">
      <c r="A285" s="157"/>
      <c r="B285" s="158"/>
      <c r="C285" s="184" t="s">
        <v>442</v>
      </c>
      <c r="D285" s="163"/>
      <c r="E285" s="164">
        <v>636.00480000000005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0"/>
      <c r="AA285" s="150"/>
      <c r="AB285" s="150"/>
      <c r="AC285" s="150"/>
      <c r="AD285" s="150"/>
      <c r="AE285" s="150"/>
      <c r="AF285" s="150"/>
      <c r="AG285" s="150" t="s">
        <v>182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2">
      <c r="A286" s="157"/>
      <c r="B286" s="158"/>
      <c r="C286" s="253"/>
      <c r="D286" s="254"/>
      <c r="E286" s="254"/>
      <c r="F286" s="254"/>
      <c r="G286" s="254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61"/>
      <c r="Z286" s="150"/>
      <c r="AA286" s="150"/>
      <c r="AB286" s="150"/>
      <c r="AC286" s="150"/>
      <c r="AD286" s="150"/>
      <c r="AE286" s="150"/>
      <c r="AF286" s="150"/>
      <c r="AG286" s="150" t="s">
        <v>184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>
      <c r="A287" s="173">
        <v>68</v>
      </c>
      <c r="B287" s="174" t="s">
        <v>443</v>
      </c>
      <c r="C287" s="183" t="s">
        <v>444</v>
      </c>
      <c r="D287" s="175" t="s">
        <v>214</v>
      </c>
      <c r="E287" s="176">
        <v>3.4660000000000002</v>
      </c>
      <c r="F287" s="177"/>
      <c r="G287" s="178">
        <f>ROUND(E287*F287,2)</f>
        <v>0</v>
      </c>
      <c r="H287" s="177"/>
      <c r="I287" s="178">
        <f>ROUND(E287*H287,2)</f>
        <v>0</v>
      </c>
      <c r="J287" s="177"/>
      <c r="K287" s="178">
        <f>ROUND(E287*J287,2)</f>
        <v>0</v>
      </c>
      <c r="L287" s="178">
        <v>21</v>
      </c>
      <c r="M287" s="178">
        <f>G287*(1+L287/100)</f>
        <v>0</v>
      </c>
      <c r="N287" s="176">
        <v>0</v>
      </c>
      <c r="O287" s="176">
        <f>ROUND(E287*N287,2)</f>
        <v>0</v>
      </c>
      <c r="P287" s="176">
        <v>7.3200000000000001E-3</v>
      </c>
      <c r="Q287" s="176">
        <f>ROUND(E287*P287,2)</f>
        <v>0.03</v>
      </c>
      <c r="R287" s="178" t="s">
        <v>445</v>
      </c>
      <c r="S287" s="178" t="s">
        <v>175</v>
      </c>
      <c r="T287" s="179" t="s">
        <v>175</v>
      </c>
      <c r="U287" s="161">
        <v>9.1999999999999998E-2</v>
      </c>
      <c r="V287" s="161">
        <f>ROUND(E287*U287,2)</f>
        <v>0.32</v>
      </c>
      <c r="W287" s="161"/>
      <c r="X287" s="161" t="s">
        <v>176</v>
      </c>
      <c r="Y287" s="161" t="s">
        <v>177</v>
      </c>
      <c r="Z287" s="150"/>
      <c r="AA287" s="150"/>
      <c r="AB287" s="150"/>
      <c r="AC287" s="150"/>
      <c r="AD287" s="150"/>
      <c r="AE287" s="150"/>
      <c r="AF287" s="150"/>
      <c r="AG287" s="150" t="s">
        <v>446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2">
      <c r="A288" s="157"/>
      <c r="B288" s="158"/>
      <c r="C288" s="184" t="s">
        <v>447</v>
      </c>
      <c r="D288" s="163"/>
      <c r="E288" s="164">
        <v>2.5</v>
      </c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0"/>
      <c r="AA288" s="150"/>
      <c r="AB288" s="150"/>
      <c r="AC288" s="150"/>
      <c r="AD288" s="150"/>
      <c r="AE288" s="150"/>
      <c r="AF288" s="150"/>
      <c r="AG288" s="150" t="s">
        <v>182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3">
      <c r="A289" s="157"/>
      <c r="B289" s="158"/>
      <c r="C289" s="184" t="s">
        <v>448</v>
      </c>
      <c r="D289" s="163"/>
      <c r="E289" s="164">
        <v>0.96599999999999997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0"/>
      <c r="AA289" s="150"/>
      <c r="AB289" s="150"/>
      <c r="AC289" s="150"/>
      <c r="AD289" s="150"/>
      <c r="AE289" s="150"/>
      <c r="AF289" s="150"/>
      <c r="AG289" s="150" t="s">
        <v>182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2">
      <c r="A290" s="157"/>
      <c r="B290" s="158"/>
      <c r="C290" s="253"/>
      <c r="D290" s="254"/>
      <c r="E290" s="254"/>
      <c r="F290" s="254"/>
      <c r="G290" s="254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0"/>
      <c r="AA290" s="150"/>
      <c r="AB290" s="150"/>
      <c r="AC290" s="150"/>
      <c r="AD290" s="150"/>
      <c r="AE290" s="150"/>
      <c r="AF290" s="150"/>
      <c r="AG290" s="150" t="s">
        <v>184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>
      <c r="A291" s="173">
        <v>69</v>
      </c>
      <c r="B291" s="174" t="s">
        <v>449</v>
      </c>
      <c r="C291" s="183" t="s">
        <v>450</v>
      </c>
      <c r="D291" s="175" t="s">
        <v>272</v>
      </c>
      <c r="E291" s="176">
        <v>123.69</v>
      </c>
      <c r="F291" s="177"/>
      <c r="G291" s="178">
        <f>ROUND(E291*F291,2)</f>
        <v>0</v>
      </c>
      <c r="H291" s="177"/>
      <c r="I291" s="178">
        <f>ROUND(E291*H291,2)</f>
        <v>0</v>
      </c>
      <c r="J291" s="177"/>
      <c r="K291" s="178">
        <f>ROUND(E291*J291,2)</f>
        <v>0</v>
      </c>
      <c r="L291" s="178">
        <v>21</v>
      </c>
      <c r="M291" s="178">
        <f>G291*(1+L291/100)</f>
        <v>0</v>
      </c>
      <c r="N291" s="176">
        <v>0</v>
      </c>
      <c r="O291" s="176">
        <f>ROUND(E291*N291,2)</f>
        <v>0</v>
      </c>
      <c r="P291" s="176">
        <v>3.3600000000000001E-3</v>
      </c>
      <c r="Q291" s="176">
        <f>ROUND(E291*P291,2)</f>
        <v>0.42</v>
      </c>
      <c r="R291" s="178" t="s">
        <v>445</v>
      </c>
      <c r="S291" s="178" t="s">
        <v>175</v>
      </c>
      <c r="T291" s="179" t="s">
        <v>175</v>
      </c>
      <c r="U291" s="161">
        <v>6.9000000000000006E-2</v>
      </c>
      <c r="V291" s="161">
        <f>ROUND(E291*U291,2)</f>
        <v>8.5299999999999994</v>
      </c>
      <c r="W291" s="161"/>
      <c r="X291" s="161" t="s">
        <v>176</v>
      </c>
      <c r="Y291" s="161" t="s">
        <v>177</v>
      </c>
      <c r="Z291" s="150"/>
      <c r="AA291" s="150"/>
      <c r="AB291" s="150"/>
      <c r="AC291" s="150"/>
      <c r="AD291" s="150"/>
      <c r="AE291" s="150"/>
      <c r="AF291" s="150"/>
      <c r="AG291" s="150" t="s">
        <v>446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2">
      <c r="A292" s="157"/>
      <c r="B292" s="158"/>
      <c r="C292" s="184" t="s">
        <v>451</v>
      </c>
      <c r="D292" s="163"/>
      <c r="E292" s="164">
        <v>123.69</v>
      </c>
      <c r="F292" s="161"/>
      <c r="G292" s="161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0"/>
      <c r="AA292" s="150"/>
      <c r="AB292" s="150"/>
      <c r="AC292" s="150"/>
      <c r="AD292" s="150"/>
      <c r="AE292" s="150"/>
      <c r="AF292" s="150"/>
      <c r="AG292" s="150" t="s">
        <v>182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2">
      <c r="A293" s="157"/>
      <c r="B293" s="158"/>
      <c r="C293" s="253"/>
      <c r="D293" s="254"/>
      <c r="E293" s="254"/>
      <c r="F293" s="254"/>
      <c r="G293" s="254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0"/>
      <c r="AA293" s="150"/>
      <c r="AB293" s="150"/>
      <c r="AC293" s="150"/>
      <c r="AD293" s="150"/>
      <c r="AE293" s="150"/>
      <c r="AF293" s="150"/>
      <c r="AG293" s="150" t="s">
        <v>184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>
      <c r="A294" s="173">
        <v>70</v>
      </c>
      <c r="B294" s="174" t="s">
        <v>452</v>
      </c>
      <c r="C294" s="183" t="s">
        <v>453</v>
      </c>
      <c r="D294" s="175" t="s">
        <v>272</v>
      </c>
      <c r="E294" s="176">
        <v>342.73</v>
      </c>
      <c r="F294" s="177"/>
      <c r="G294" s="178">
        <f>ROUND(E294*F294,2)</f>
        <v>0</v>
      </c>
      <c r="H294" s="177"/>
      <c r="I294" s="178">
        <f>ROUND(E294*H294,2)</f>
        <v>0</v>
      </c>
      <c r="J294" s="177"/>
      <c r="K294" s="178">
        <f>ROUND(E294*J294,2)</f>
        <v>0</v>
      </c>
      <c r="L294" s="178">
        <v>21</v>
      </c>
      <c r="M294" s="178">
        <f>G294*(1+L294/100)</f>
        <v>0</v>
      </c>
      <c r="N294" s="176">
        <v>0</v>
      </c>
      <c r="O294" s="176">
        <f>ROUND(E294*N294,2)</f>
        <v>0</v>
      </c>
      <c r="P294" s="176">
        <v>1.3500000000000001E-3</v>
      </c>
      <c r="Q294" s="176">
        <f>ROUND(E294*P294,2)</f>
        <v>0.46</v>
      </c>
      <c r="R294" s="178" t="s">
        <v>445</v>
      </c>
      <c r="S294" s="178" t="s">
        <v>175</v>
      </c>
      <c r="T294" s="179" t="s">
        <v>175</v>
      </c>
      <c r="U294" s="161">
        <v>9.1999999999999998E-2</v>
      </c>
      <c r="V294" s="161">
        <f>ROUND(E294*U294,2)</f>
        <v>31.53</v>
      </c>
      <c r="W294" s="161"/>
      <c r="X294" s="161" t="s">
        <v>176</v>
      </c>
      <c r="Y294" s="161" t="s">
        <v>177</v>
      </c>
      <c r="Z294" s="150"/>
      <c r="AA294" s="150"/>
      <c r="AB294" s="150"/>
      <c r="AC294" s="150"/>
      <c r="AD294" s="150"/>
      <c r="AE294" s="150"/>
      <c r="AF294" s="150"/>
      <c r="AG294" s="150" t="s">
        <v>446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2">
      <c r="A295" s="157"/>
      <c r="B295" s="158"/>
      <c r="C295" s="184" t="s">
        <v>454</v>
      </c>
      <c r="D295" s="163"/>
      <c r="E295" s="164">
        <v>37.72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0"/>
      <c r="AA295" s="150"/>
      <c r="AB295" s="150"/>
      <c r="AC295" s="150"/>
      <c r="AD295" s="150"/>
      <c r="AE295" s="150"/>
      <c r="AF295" s="150"/>
      <c r="AG295" s="150" t="s">
        <v>182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3">
      <c r="A296" s="157"/>
      <c r="B296" s="158"/>
      <c r="C296" s="184" t="s">
        <v>455</v>
      </c>
      <c r="D296" s="163"/>
      <c r="E296" s="164">
        <v>52.85</v>
      </c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0"/>
      <c r="AA296" s="150"/>
      <c r="AB296" s="150"/>
      <c r="AC296" s="150"/>
      <c r="AD296" s="150"/>
      <c r="AE296" s="150"/>
      <c r="AF296" s="150"/>
      <c r="AG296" s="150" t="s">
        <v>182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3">
      <c r="A297" s="157"/>
      <c r="B297" s="158"/>
      <c r="C297" s="184" t="s">
        <v>456</v>
      </c>
      <c r="D297" s="163"/>
      <c r="E297" s="164">
        <v>61.28</v>
      </c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0"/>
      <c r="AA297" s="150"/>
      <c r="AB297" s="150"/>
      <c r="AC297" s="150"/>
      <c r="AD297" s="150"/>
      <c r="AE297" s="150"/>
      <c r="AF297" s="150"/>
      <c r="AG297" s="150" t="s">
        <v>182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3">
      <c r="A298" s="157"/>
      <c r="B298" s="158"/>
      <c r="C298" s="184" t="s">
        <v>457</v>
      </c>
      <c r="D298" s="163"/>
      <c r="E298" s="164">
        <v>61.28</v>
      </c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0"/>
      <c r="AA298" s="150"/>
      <c r="AB298" s="150"/>
      <c r="AC298" s="150"/>
      <c r="AD298" s="150"/>
      <c r="AE298" s="150"/>
      <c r="AF298" s="150"/>
      <c r="AG298" s="150" t="s">
        <v>182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3">
      <c r="A299" s="157"/>
      <c r="B299" s="158"/>
      <c r="C299" s="184" t="s">
        <v>458</v>
      </c>
      <c r="D299" s="163"/>
      <c r="E299" s="164">
        <v>66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0"/>
      <c r="AA299" s="150"/>
      <c r="AB299" s="150"/>
      <c r="AC299" s="150"/>
      <c r="AD299" s="150"/>
      <c r="AE299" s="150"/>
      <c r="AF299" s="150"/>
      <c r="AG299" s="150" t="s">
        <v>182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3">
      <c r="A300" s="157"/>
      <c r="B300" s="158"/>
      <c r="C300" s="184" t="s">
        <v>459</v>
      </c>
      <c r="D300" s="163"/>
      <c r="E300" s="164">
        <v>63.6</v>
      </c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0"/>
      <c r="AA300" s="150"/>
      <c r="AB300" s="150"/>
      <c r="AC300" s="150"/>
      <c r="AD300" s="150"/>
      <c r="AE300" s="150"/>
      <c r="AF300" s="150"/>
      <c r="AG300" s="150" t="s">
        <v>182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2">
      <c r="A301" s="157"/>
      <c r="B301" s="158"/>
      <c r="C301" s="253"/>
      <c r="D301" s="254"/>
      <c r="E301" s="254"/>
      <c r="F301" s="254"/>
      <c r="G301" s="254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0"/>
      <c r="AA301" s="150"/>
      <c r="AB301" s="150"/>
      <c r="AC301" s="150"/>
      <c r="AD301" s="150"/>
      <c r="AE301" s="150"/>
      <c r="AF301" s="150"/>
      <c r="AG301" s="150" t="s">
        <v>184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>
      <c r="A302" s="173">
        <v>71</v>
      </c>
      <c r="B302" s="174" t="s">
        <v>460</v>
      </c>
      <c r="C302" s="183" t="s">
        <v>461</v>
      </c>
      <c r="D302" s="175" t="s">
        <v>272</v>
      </c>
      <c r="E302" s="176">
        <v>226.92</v>
      </c>
      <c r="F302" s="177"/>
      <c r="G302" s="178">
        <f>ROUND(E302*F302,2)</f>
        <v>0</v>
      </c>
      <c r="H302" s="177"/>
      <c r="I302" s="178">
        <f>ROUND(E302*H302,2)</f>
        <v>0</v>
      </c>
      <c r="J302" s="177"/>
      <c r="K302" s="178">
        <f>ROUND(E302*J302,2)</f>
        <v>0</v>
      </c>
      <c r="L302" s="178">
        <v>21</v>
      </c>
      <c r="M302" s="178">
        <f>G302*(1+L302/100)</f>
        <v>0</v>
      </c>
      <c r="N302" s="176">
        <v>0</v>
      </c>
      <c r="O302" s="176">
        <f>ROUND(E302*N302,2)</f>
        <v>0</v>
      </c>
      <c r="P302" s="176">
        <v>1.42E-3</v>
      </c>
      <c r="Q302" s="176">
        <f>ROUND(E302*P302,2)</f>
        <v>0.32</v>
      </c>
      <c r="R302" s="178" t="s">
        <v>445</v>
      </c>
      <c r="S302" s="178" t="s">
        <v>175</v>
      </c>
      <c r="T302" s="179" t="s">
        <v>175</v>
      </c>
      <c r="U302" s="161">
        <v>9.1999999999999998E-2</v>
      </c>
      <c r="V302" s="161">
        <f>ROUND(E302*U302,2)</f>
        <v>20.88</v>
      </c>
      <c r="W302" s="161"/>
      <c r="X302" s="161" t="s">
        <v>176</v>
      </c>
      <c r="Y302" s="161" t="s">
        <v>177</v>
      </c>
      <c r="Z302" s="150"/>
      <c r="AA302" s="150"/>
      <c r="AB302" s="150"/>
      <c r="AC302" s="150"/>
      <c r="AD302" s="150"/>
      <c r="AE302" s="150"/>
      <c r="AF302" s="150"/>
      <c r="AG302" s="150" t="s">
        <v>191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2">
      <c r="A303" s="157"/>
      <c r="B303" s="158"/>
      <c r="C303" s="184" t="s">
        <v>388</v>
      </c>
      <c r="D303" s="163"/>
      <c r="E303" s="164">
        <v>226.92</v>
      </c>
      <c r="F303" s="161"/>
      <c r="G303" s="161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  <c r="R303" s="161"/>
      <c r="S303" s="161"/>
      <c r="T303" s="161"/>
      <c r="U303" s="161"/>
      <c r="V303" s="161"/>
      <c r="W303" s="161"/>
      <c r="X303" s="161"/>
      <c r="Y303" s="161"/>
      <c r="Z303" s="150"/>
      <c r="AA303" s="150"/>
      <c r="AB303" s="150"/>
      <c r="AC303" s="150"/>
      <c r="AD303" s="150"/>
      <c r="AE303" s="150"/>
      <c r="AF303" s="150"/>
      <c r="AG303" s="150" t="s">
        <v>182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2">
      <c r="A304" s="157"/>
      <c r="B304" s="158"/>
      <c r="C304" s="253"/>
      <c r="D304" s="254"/>
      <c r="E304" s="254"/>
      <c r="F304" s="254"/>
      <c r="G304" s="254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0"/>
      <c r="AA304" s="150"/>
      <c r="AB304" s="150"/>
      <c r="AC304" s="150"/>
      <c r="AD304" s="150"/>
      <c r="AE304" s="150"/>
      <c r="AF304" s="150"/>
      <c r="AG304" s="150" t="s">
        <v>184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>
      <c r="A305" s="173">
        <v>72</v>
      </c>
      <c r="B305" s="174" t="s">
        <v>462</v>
      </c>
      <c r="C305" s="183" t="s">
        <v>463</v>
      </c>
      <c r="D305" s="175" t="s">
        <v>272</v>
      </c>
      <c r="E305" s="176">
        <v>26.05</v>
      </c>
      <c r="F305" s="177"/>
      <c r="G305" s="178">
        <f>ROUND(E305*F305,2)</f>
        <v>0</v>
      </c>
      <c r="H305" s="177"/>
      <c r="I305" s="178">
        <f>ROUND(E305*H305,2)</f>
        <v>0</v>
      </c>
      <c r="J305" s="177"/>
      <c r="K305" s="178">
        <f>ROUND(E305*J305,2)</f>
        <v>0</v>
      </c>
      <c r="L305" s="178">
        <v>21</v>
      </c>
      <c r="M305" s="178">
        <f>G305*(1+L305/100)</f>
        <v>0</v>
      </c>
      <c r="N305" s="176">
        <v>0</v>
      </c>
      <c r="O305" s="176">
        <f>ROUND(E305*N305,2)</f>
        <v>0</v>
      </c>
      <c r="P305" s="176">
        <v>2.3E-3</v>
      </c>
      <c r="Q305" s="176">
        <f>ROUND(E305*P305,2)</f>
        <v>0.06</v>
      </c>
      <c r="R305" s="178" t="s">
        <v>445</v>
      </c>
      <c r="S305" s="178" t="s">
        <v>175</v>
      </c>
      <c r="T305" s="179" t="s">
        <v>175</v>
      </c>
      <c r="U305" s="161">
        <v>0.10349999999999999</v>
      </c>
      <c r="V305" s="161">
        <f>ROUND(E305*U305,2)</f>
        <v>2.7</v>
      </c>
      <c r="W305" s="161"/>
      <c r="X305" s="161" t="s">
        <v>176</v>
      </c>
      <c r="Y305" s="161" t="s">
        <v>177</v>
      </c>
      <c r="Z305" s="150"/>
      <c r="AA305" s="150"/>
      <c r="AB305" s="150"/>
      <c r="AC305" s="150"/>
      <c r="AD305" s="150"/>
      <c r="AE305" s="150"/>
      <c r="AF305" s="150"/>
      <c r="AG305" s="150" t="s">
        <v>191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2">
      <c r="A306" s="157"/>
      <c r="B306" s="158"/>
      <c r="C306" s="184" t="s">
        <v>464</v>
      </c>
      <c r="D306" s="163"/>
      <c r="E306" s="164">
        <v>26.05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0"/>
      <c r="AA306" s="150"/>
      <c r="AB306" s="150"/>
      <c r="AC306" s="150"/>
      <c r="AD306" s="150"/>
      <c r="AE306" s="150"/>
      <c r="AF306" s="150"/>
      <c r="AG306" s="150" t="s">
        <v>182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2">
      <c r="A307" s="157"/>
      <c r="B307" s="158"/>
      <c r="C307" s="253"/>
      <c r="D307" s="254"/>
      <c r="E307" s="254"/>
      <c r="F307" s="254"/>
      <c r="G307" s="254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0"/>
      <c r="AA307" s="150"/>
      <c r="AB307" s="150"/>
      <c r="AC307" s="150"/>
      <c r="AD307" s="150"/>
      <c r="AE307" s="150"/>
      <c r="AF307" s="150"/>
      <c r="AG307" s="150" t="s">
        <v>184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>
      <c r="A308" s="173">
        <v>73</v>
      </c>
      <c r="B308" s="174" t="s">
        <v>465</v>
      </c>
      <c r="C308" s="183" t="s">
        <v>466</v>
      </c>
      <c r="D308" s="175" t="s">
        <v>272</v>
      </c>
      <c r="E308" s="176">
        <v>83</v>
      </c>
      <c r="F308" s="177"/>
      <c r="G308" s="178">
        <f>ROUND(E308*F308,2)</f>
        <v>0</v>
      </c>
      <c r="H308" s="177"/>
      <c r="I308" s="178">
        <f>ROUND(E308*H308,2)</f>
        <v>0</v>
      </c>
      <c r="J308" s="177"/>
      <c r="K308" s="178">
        <f>ROUND(E308*J308,2)</f>
        <v>0</v>
      </c>
      <c r="L308" s="178">
        <v>21</v>
      </c>
      <c r="M308" s="178">
        <f>G308*(1+L308/100)</f>
        <v>0</v>
      </c>
      <c r="N308" s="176">
        <v>0</v>
      </c>
      <c r="O308" s="176">
        <f>ROUND(E308*N308,2)</f>
        <v>0</v>
      </c>
      <c r="P308" s="176">
        <v>3.5599999999999998E-3</v>
      </c>
      <c r="Q308" s="176">
        <f>ROUND(E308*P308,2)</f>
        <v>0.3</v>
      </c>
      <c r="R308" s="178" t="s">
        <v>445</v>
      </c>
      <c r="S308" s="178" t="s">
        <v>175</v>
      </c>
      <c r="T308" s="179" t="s">
        <v>175</v>
      </c>
      <c r="U308" s="161">
        <v>8.0500000000000002E-2</v>
      </c>
      <c r="V308" s="161">
        <f>ROUND(E308*U308,2)</f>
        <v>6.68</v>
      </c>
      <c r="W308" s="161"/>
      <c r="X308" s="161" t="s">
        <v>176</v>
      </c>
      <c r="Y308" s="161" t="s">
        <v>177</v>
      </c>
      <c r="Z308" s="150"/>
      <c r="AA308" s="150"/>
      <c r="AB308" s="150"/>
      <c r="AC308" s="150"/>
      <c r="AD308" s="150"/>
      <c r="AE308" s="150"/>
      <c r="AF308" s="150"/>
      <c r="AG308" s="150" t="s">
        <v>446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2">
      <c r="A309" s="157"/>
      <c r="B309" s="158"/>
      <c r="C309" s="184" t="s">
        <v>467</v>
      </c>
      <c r="D309" s="163"/>
      <c r="E309" s="164">
        <v>83</v>
      </c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61"/>
      <c r="Z309" s="150"/>
      <c r="AA309" s="150"/>
      <c r="AB309" s="150"/>
      <c r="AC309" s="150"/>
      <c r="AD309" s="150"/>
      <c r="AE309" s="150"/>
      <c r="AF309" s="150"/>
      <c r="AG309" s="150" t="s">
        <v>182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2">
      <c r="A310" s="157"/>
      <c r="B310" s="158"/>
      <c r="C310" s="253"/>
      <c r="D310" s="254"/>
      <c r="E310" s="254"/>
      <c r="F310" s="254"/>
      <c r="G310" s="254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0"/>
      <c r="AA310" s="150"/>
      <c r="AB310" s="150"/>
      <c r="AC310" s="150"/>
      <c r="AD310" s="150"/>
      <c r="AE310" s="150"/>
      <c r="AF310" s="150"/>
      <c r="AG310" s="150" t="s">
        <v>184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>
      <c r="A311" s="173">
        <v>74</v>
      </c>
      <c r="B311" s="174" t="s">
        <v>468</v>
      </c>
      <c r="C311" s="183" t="s">
        <v>469</v>
      </c>
      <c r="D311" s="175" t="s">
        <v>401</v>
      </c>
      <c r="E311" s="176">
        <v>8</v>
      </c>
      <c r="F311" s="177"/>
      <c r="G311" s="178">
        <f>ROUND(E311*F311,2)</f>
        <v>0</v>
      </c>
      <c r="H311" s="177"/>
      <c r="I311" s="178">
        <f>ROUND(E311*H311,2)</f>
        <v>0</v>
      </c>
      <c r="J311" s="177"/>
      <c r="K311" s="178">
        <f>ROUND(E311*J311,2)</f>
        <v>0</v>
      </c>
      <c r="L311" s="178">
        <v>21</v>
      </c>
      <c r="M311" s="178">
        <f>G311*(1+L311/100)</f>
        <v>0</v>
      </c>
      <c r="N311" s="176">
        <v>5.0000000000000002E-5</v>
      </c>
      <c r="O311" s="176">
        <f>ROUND(E311*N311,2)</f>
        <v>0</v>
      </c>
      <c r="P311" s="176">
        <v>2.3259999999999999E-2</v>
      </c>
      <c r="Q311" s="176">
        <f>ROUND(E311*P311,2)</f>
        <v>0.19</v>
      </c>
      <c r="R311" s="178"/>
      <c r="S311" s="178" t="s">
        <v>290</v>
      </c>
      <c r="T311" s="179" t="s">
        <v>175</v>
      </c>
      <c r="U311" s="161">
        <v>0.27800000000000002</v>
      </c>
      <c r="V311" s="161">
        <f>ROUND(E311*U311,2)</f>
        <v>2.2200000000000002</v>
      </c>
      <c r="W311" s="161"/>
      <c r="X311" s="161" t="s">
        <v>176</v>
      </c>
      <c r="Y311" s="161" t="s">
        <v>177</v>
      </c>
      <c r="Z311" s="150"/>
      <c r="AA311" s="150"/>
      <c r="AB311" s="150"/>
      <c r="AC311" s="150"/>
      <c r="AD311" s="150"/>
      <c r="AE311" s="150"/>
      <c r="AF311" s="150"/>
      <c r="AG311" s="150" t="s">
        <v>191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2">
      <c r="A312" s="157"/>
      <c r="B312" s="158"/>
      <c r="C312" s="184" t="s">
        <v>470</v>
      </c>
      <c r="D312" s="163"/>
      <c r="E312" s="164">
        <v>8</v>
      </c>
      <c r="F312" s="161"/>
      <c r="G312" s="161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  <c r="R312" s="161"/>
      <c r="S312" s="161"/>
      <c r="T312" s="161"/>
      <c r="U312" s="161"/>
      <c r="V312" s="161"/>
      <c r="W312" s="161"/>
      <c r="X312" s="161"/>
      <c r="Y312" s="161"/>
      <c r="Z312" s="150"/>
      <c r="AA312" s="150"/>
      <c r="AB312" s="150"/>
      <c r="AC312" s="150"/>
      <c r="AD312" s="150"/>
      <c r="AE312" s="150"/>
      <c r="AF312" s="150"/>
      <c r="AG312" s="150" t="s">
        <v>182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2">
      <c r="A313" s="157"/>
      <c r="B313" s="158"/>
      <c r="C313" s="253"/>
      <c r="D313" s="254"/>
      <c r="E313" s="254"/>
      <c r="F313" s="254"/>
      <c r="G313" s="254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0"/>
      <c r="AA313" s="150"/>
      <c r="AB313" s="150"/>
      <c r="AC313" s="150"/>
      <c r="AD313" s="150"/>
      <c r="AE313" s="150"/>
      <c r="AF313" s="150"/>
      <c r="AG313" s="150" t="s">
        <v>184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>
      <c r="A314" s="173">
        <v>75</v>
      </c>
      <c r="B314" s="174" t="s">
        <v>471</v>
      </c>
      <c r="C314" s="183" t="s">
        <v>472</v>
      </c>
      <c r="D314" s="175" t="s">
        <v>214</v>
      </c>
      <c r="E314" s="176">
        <v>513.74969999999996</v>
      </c>
      <c r="F314" s="177"/>
      <c r="G314" s="178">
        <f>ROUND(E314*F314,2)</f>
        <v>0</v>
      </c>
      <c r="H314" s="177"/>
      <c r="I314" s="178">
        <f>ROUND(E314*H314,2)</f>
        <v>0</v>
      </c>
      <c r="J314" s="177"/>
      <c r="K314" s="178">
        <f>ROUND(E314*J314,2)</f>
        <v>0</v>
      </c>
      <c r="L314" s="178">
        <v>21</v>
      </c>
      <c r="M314" s="178">
        <f>G314*(1+L314/100)</f>
        <v>0</v>
      </c>
      <c r="N314" s="176">
        <v>0</v>
      </c>
      <c r="O314" s="176">
        <f>ROUND(E314*N314,2)</f>
        <v>0</v>
      </c>
      <c r="P314" s="176">
        <v>0</v>
      </c>
      <c r="Q314" s="176">
        <f>ROUND(E314*P314,2)</f>
        <v>0</v>
      </c>
      <c r="R314" s="178"/>
      <c r="S314" s="178" t="s">
        <v>290</v>
      </c>
      <c r="T314" s="179" t="s">
        <v>291</v>
      </c>
      <c r="U314" s="161">
        <v>0</v>
      </c>
      <c r="V314" s="161">
        <f>ROUND(E314*U314,2)</f>
        <v>0</v>
      </c>
      <c r="W314" s="161"/>
      <c r="X314" s="161" t="s">
        <v>176</v>
      </c>
      <c r="Y314" s="161" t="s">
        <v>177</v>
      </c>
      <c r="Z314" s="150"/>
      <c r="AA314" s="150"/>
      <c r="AB314" s="150"/>
      <c r="AC314" s="150"/>
      <c r="AD314" s="150"/>
      <c r="AE314" s="150"/>
      <c r="AF314" s="150"/>
      <c r="AG314" s="150" t="s">
        <v>191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2">
      <c r="A315" s="157"/>
      <c r="B315" s="158"/>
      <c r="C315" s="184" t="s">
        <v>473</v>
      </c>
      <c r="D315" s="163"/>
      <c r="E315" s="164">
        <v>37.599200000000003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0"/>
      <c r="AA315" s="150"/>
      <c r="AB315" s="150"/>
      <c r="AC315" s="150"/>
      <c r="AD315" s="150"/>
      <c r="AE315" s="150"/>
      <c r="AF315" s="150"/>
      <c r="AG315" s="150" t="s">
        <v>182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3">
      <c r="A316" s="157"/>
      <c r="B316" s="158"/>
      <c r="C316" s="184" t="s">
        <v>474</v>
      </c>
      <c r="D316" s="163"/>
      <c r="E316" s="164">
        <v>92.390500000000003</v>
      </c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0"/>
      <c r="AA316" s="150"/>
      <c r="AB316" s="150"/>
      <c r="AC316" s="150"/>
      <c r="AD316" s="150"/>
      <c r="AE316" s="150"/>
      <c r="AF316" s="150"/>
      <c r="AG316" s="150" t="s">
        <v>182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3">
      <c r="A317" s="157"/>
      <c r="B317" s="158"/>
      <c r="C317" s="184" t="s">
        <v>475</v>
      </c>
      <c r="D317" s="163"/>
      <c r="E317" s="164">
        <v>94.8</v>
      </c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  <c r="R317" s="161"/>
      <c r="S317" s="161"/>
      <c r="T317" s="161"/>
      <c r="U317" s="161"/>
      <c r="V317" s="161"/>
      <c r="W317" s="161"/>
      <c r="X317" s="161"/>
      <c r="Y317" s="161"/>
      <c r="Z317" s="150"/>
      <c r="AA317" s="150"/>
      <c r="AB317" s="150"/>
      <c r="AC317" s="150"/>
      <c r="AD317" s="150"/>
      <c r="AE317" s="150"/>
      <c r="AF317" s="150"/>
      <c r="AG317" s="150" t="s">
        <v>182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3">
      <c r="A318" s="157"/>
      <c r="B318" s="158"/>
      <c r="C318" s="184" t="s">
        <v>476</v>
      </c>
      <c r="D318" s="163"/>
      <c r="E318" s="164">
        <v>76.8</v>
      </c>
      <c r="F318" s="161"/>
      <c r="G318" s="161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0"/>
      <c r="AA318" s="150"/>
      <c r="AB318" s="150"/>
      <c r="AC318" s="150"/>
      <c r="AD318" s="150"/>
      <c r="AE318" s="150"/>
      <c r="AF318" s="150"/>
      <c r="AG318" s="150" t="s">
        <v>182</v>
      </c>
      <c r="AH318" s="150">
        <v>0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3">
      <c r="A319" s="157"/>
      <c r="B319" s="158"/>
      <c r="C319" s="184" t="s">
        <v>477</v>
      </c>
      <c r="D319" s="163"/>
      <c r="E319" s="164">
        <v>108</v>
      </c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0"/>
      <c r="AA319" s="150"/>
      <c r="AB319" s="150"/>
      <c r="AC319" s="150"/>
      <c r="AD319" s="150"/>
      <c r="AE319" s="150"/>
      <c r="AF319" s="150"/>
      <c r="AG319" s="150" t="s">
        <v>182</v>
      </c>
      <c r="AH319" s="150">
        <v>0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3">
      <c r="A320" s="157"/>
      <c r="B320" s="158"/>
      <c r="C320" s="184" t="s">
        <v>478</v>
      </c>
      <c r="D320" s="163"/>
      <c r="E320" s="164">
        <v>104.16</v>
      </c>
      <c r="F320" s="161"/>
      <c r="G320" s="161"/>
      <c r="H320" s="161"/>
      <c r="I320" s="161"/>
      <c r="J320" s="161"/>
      <c r="K320" s="161"/>
      <c r="L320" s="161"/>
      <c r="M320" s="161"/>
      <c r="N320" s="160"/>
      <c r="O320" s="160"/>
      <c r="P320" s="160"/>
      <c r="Q320" s="160"/>
      <c r="R320" s="161"/>
      <c r="S320" s="161"/>
      <c r="T320" s="161"/>
      <c r="U320" s="161"/>
      <c r="V320" s="161"/>
      <c r="W320" s="161"/>
      <c r="X320" s="161"/>
      <c r="Y320" s="161"/>
      <c r="Z320" s="150"/>
      <c r="AA320" s="150"/>
      <c r="AB320" s="150"/>
      <c r="AC320" s="150"/>
      <c r="AD320" s="150"/>
      <c r="AE320" s="150"/>
      <c r="AF320" s="150"/>
      <c r="AG320" s="150" t="s">
        <v>182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2">
      <c r="A321" s="157"/>
      <c r="B321" s="158"/>
      <c r="C321" s="253"/>
      <c r="D321" s="254"/>
      <c r="E321" s="254"/>
      <c r="F321" s="254"/>
      <c r="G321" s="254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61"/>
      <c r="Z321" s="150"/>
      <c r="AA321" s="150"/>
      <c r="AB321" s="150"/>
      <c r="AC321" s="150"/>
      <c r="AD321" s="150"/>
      <c r="AE321" s="150"/>
      <c r="AF321" s="150"/>
      <c r="AG321" s="150" t="s">
        <v>184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>
      <c r="A322" s="173">
        <v>76</v>
      </c>
      <c r="B322" s="174" t="s">
        <v>479</v>
      </c>
      <c r="C322" s="183" t="s">
        <v>480</v>
      </c>
      <c r="D322" s="175" t="s">
        <v>481</v>
      </c>
      <c r="E322" s="176">
        <v>2</v>
      </c>
      <c r="F322" s="177"/>
      <c r="G322" s="178">
        <f>ROUND(E322*F322,2)</f>
        <v>0</v>
      </c>
      <c r="H322" s="177"/>
      <c r="I322" s="178">
        <f>ROUND(E322*H322,2)</f>
        <v>0</v>
      </c>
      <c r="J322" s="177"/>
      <c r="K322" s="178">
        <f>ROUND(E322*J322,2)</f>
        <v>0</v>
      </c>
      <c r="L322" s="178">
        <v>21</v>
      </c>
      <c r="M322" s="178">
        <f>G322*(1+L322/100)</f>
        <v>0</v>
      </c>
      <c r="N322" s="176">
        <v>0</v>
      </c>
      <c r="O322" s="176">
        <f>ROUND(E322*N322,2)</f>
        <v>0</v>
      </c>
      <c r="P322" s="176">
        <v>0</v>
      </c>
      <c r="Q322" s="176">
        <f>ROUND(E322*P322,2)</f>
        <v>0</v>
      </c>
      <c r="R322" s="178"/>
      <c r="S322" s="178" t="s">
        <v>290</v>
      </c>
      <c r="T322" s="179" t="s">
        <v>291</v>
      </c>
      <c r="U322" s="161">
        <v>0</v>
      </c>
      <c r="V322" s="161">
        <f>ROUND(E322*U322,2)</f>
        <v>0</v>
      </c>
      <c r="W322" s="161"/>
      <c r="X322" s="161" t="s">
        <v>176</v>
      </c>
      <c r="Y322" s="161" t="s">
        <v>177</v>
      </c>
      <c r="Z322" s="150"/>
      <c r="AA322" s="150"/>
      <c r="AB322" s="150"/>
      <c r="AC322" s="150"/>
      <c r="AD322" s="150"/>
      <c r="AE322" s="150"/>
      <c r="AF322" s="150"/>
      <c r="AG322" s="150" t="s">
        <v>191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2">
      <c r="A323" s="157"/>
      <c r="B323" s="158"/>
      <c r="C323" s="259"/>
      <c r="D323" s="260"/>
      <c r="E323" s="260"/>
      <c r="F323" s="260"/>
      <c r="G323" s="260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0"/>
      <c r="AA323" s="150"/>
      <c r="AB323" s="150"/>
      <c r="AC323" s="150"/>
      <c r="AD323" s="150"/>
      <c r="AE323" s="150"/>
      <c r="AF323" s="150"/>
      <c r="AG323" s="150" t="s">
        <v>184</v>
      </c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>
      <c r="A324" s="173">
        <v>77</v>
      </c>
      <c r="B324" s="174" t="s">
        <v>482</v>
      </c>
      <c r="C324" s="183" t="s">
        <v>483</v>
      </c>
      <c r="D324" s="175" t="s">
        <v>481</v>
      </c>
      <c r="E324" s="176">
        <v>3</v>
      </c>
      <c r="F324" s="177"/>
      <c r="G324" s="178">
        <f>ROUND(E324*F324,2)</f>
        <v>0</v>
      </c>
      <c r="H324" s="177"/>
      <c r="I324" s="178">
        <f>ROUND(E324*H324,2)</f>
        <v>0</v>
      </c>
      <c r="J324" s="177"/>
      <c r="K324" s="178">
        <f>ROUND(E324*J324,2)</f>
        <v>0</v>
      </c>
      <c r="L324" s="178">
        <v>21</v>
      </c>
      <c r="M324" s="178">
        <f>G324*(1+L324/100)</f>
        <v>0</v>
      </c>
      <c r="N324" s="176">
        <v>0</v>
      </c>
      <c r="O324" s="176">
        <f>ROUND(E324*N324,2)</f>
        <v>0</v>
      </c>
      <c r="P324" s="176">
        <v>0</v>
      </c>
      <c r="Q324" s="176">
        <f>ROUND(E324*P324,2)</f>
        <v>0</v>
      </c>
      <c r="R324" s="178"/>
      <c r="S324" s="178" t="s">
        <v>290</v>
      </c>
      <c r="T324" s="179" t="s">
        <v>291</v>
      </c>
      <c r="U324" s="161">
        <v>0</v>
      </c>
      <c r="V324" s="161">
        <f>ROUND(E324*U324,2)</f>
        <v>0</v>
      </c>
      <c r="W324" s="161"/>
      <c r="X324" s="161" t="s">
        <v>176</v>
      </c>
      <c r="Y324" s="161" t="s">
        <v>177</v>
      </c>
      <c r="Z324" s="150"/>
      <c r="AA324" s="150"/>
      <c r="AB324" s="150"/>
      <c r="AC324" s="150"/>
      <c r="AD324" s="150"/>
      <c r="AE324" s="150"/>
      <c r="AF324" s="150"/>
      <c r="AG324" s="150" t="s">
        <v>178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2">
      <c r="A325" s="157"/>
      <c r="B325" s="158"/>
      <c r="C325" s="259"/>
      <c r="D325" s="260"/>
      <c r="E325" s="260"/>
      <c r="F325" s="260"/>
      <c r="G325" s="260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0"/>
      <c r="AA325" s="150"/>
      <c r="AB325" s="150"/>
      <c r="AC325" s="150"/>
      <c r="AD325" s="150"/>
      <c r="AE325" s="150"/>
      <c r="AF325" s="150"/>
      <c r="AG325" s="150" t="s">
        <v>184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>
      <c r="A326" s="173">
        <v>78</v>
      </c>
      <c r="B326" s="174" t="s">
        <v>484</v>
      </c>
      <c r="C326" s="183" t="s">
        <v>485</v>
      </c>
      <c r="D326" s="175" t="s">
        <v>481</v>
      </c>
      <c r="E326" s="176">
        <v>2</v>
      </c>
      <c r="F326" s="177"/>
      <c r="G326" s="178">
        <f>ROUND(E326*F326,2)</f>
        <v>0</v>
      </c>
      <c r="H326" s="177"/>
      <c r="I326" s="178">
        <f>ROUND(E326*H326,2)</f>
        <v>0</v>
      </c>
      <c r="J326" s="177"/>
      <c r="K326" s="178">
        <f>ROUND(E326*J326,2)</f>
        <v>0</v>
      </c>
      <c r="L326" s="178">
        <v>21</v>
      </c>
      <c r="M326" s="178">
        <f>G326*(1+L326/100)</f>
        <v>0</v>
      </c>
      <c r="N326" s="176">
        <v>0</v>
      </c>
      <c r="O326" s="176">
        <f>ROUND(E326*N326,2)</f>
        <v>0</v>
      </c>
      <c r="P326" s="176">
        <v>0</v>
      </c>
      <c r="Q326" s="176">
        <f>ROUND(E326*P326,2)</f>
        <v>0</v>
      </c>
      <c r="R326" s="178"/>
      <c r="S326" s="178" t="s">
        <v>290</v>
      </c>
      <c r="T326" s="179" t="s">
        <v>291</v>
      </c>
      <c r="U326" s="161">
        <v>0</v>
      </c>
      <c r="V326" s="161">
        <f>ROUND(E326*U326,2)</f>
        <v>0</v>
      </c>
      <c r="W326" s="161"/>
      <c r="X326" s="161" t="s">
        <v>176</v>
      </c>
      <c r="Y326" s="161" t="s">
        <v>177</v>
      </c>
      <c r="Z326" s="150"/>
      <c r="AA326" s="150"/>
      <c r="AB326" s="150"/>
      <c r="AC326" s="150"/>
      <c r="AD326" s="150"/>
      <c r="AE326" s="150"/>
      <c r="AF326" s="150"/>
      <c r="AG326" s="150" t="s">
        <v>178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2">
      <c r="A327" s="157"/>
      <c r="B327" s="158"/>
      <c r="C327" s="259"/>
      <c r="D327" s="260"/>
      <c r="E327" s="260"/>
      <c r="F327" s="260"/>
      <c r="G327" s="260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  <c r="R327" s="161"/>
      <c r="S327" s="161"/>
      <c r="T327" s="161"/>
      <c r="U327" s="161"/>
      <c r="V327" s="161"/>
      <c r="W327" s="161"/>
      <c r="X327" s="161"/>
      <c r="Y327" s="161"/>
      <c r="Z327" s="150"/>
      <c r="AA327" s="150"/>
      <c r="AB327" s="150"/>
      <c r="AC327" s="150"/>
      <c r="AD327" s="150"/>
      <c r="AE327" s="150"/>
      <c r="AF327" s="150"/>
      <c r="AG327" s="150" t="s">
        <v>184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>
      <c r="A328" s="173">
        <v>79</v>
      </c>
      <c r="B328" s="174" t="s">
        <v>486</v>
      </c>
      <c r="C328" s="183" t="s">
        <v>487</v>
      </c>
      <c r="D328" s="175" t="s">
        <v>481</v>
      </c>
      <c r="E328" s="176">
        <v>1</v>
      </c>
      <c r="F328" s="177"/>
      <c r="G328" s="178">
        <f>ROUND(E328*F328,2)</f>
        <v>0</v>
      </c>
      <c r="H328" s="177"/>
      <c r="I328" s="178">
        <f>ROUND(E328*H328,2)</f>
        <v>0</v>
      </c>
      <c r="J328" s="177"/>
      <c r="K328" s="178">
        <f>ROUND(E328*J328,2)</f>
        <v>0</v>
      </c>
      <c r="L328" s="178">
        <v>21</v>
      </c>
      <c r="M328" s="178">
        <f>G328*(1+L328/100)</f>
        <v>0</v>
      </c>
      <c r="N328" s="176">
        <v>0</v>
      </c>
      <c r="O328" s="176">
        <f>ROUND(E328*N328,2)</f>
        <v>0</v>
      </c>
      <c r="P328" s="176">
        <v>0</v>
      </c>
      <c r="Q328" s="176">
        <f>ROUND(E328*P328,2)</f>
        <v>0</v>
      </c>
      <c r="R328" s="178"/>
      <c r="S328" s="178" t="s">
        <v>290</v>
      </c>
      <c r="T328" s="179" t="s">
        <v>291</v>
      </c>
      <c r="U328" s="161">
        <v>0</v>
      </c>
      <c r="V328" s="161">
        <f>ROUND(E328*U328,2)</f>
        <v>0</v>
      </c>
      <c r="W328" s="161"/>
      <c r="X328" s="161" t="s">
        <v>176</v>
      </c>
      <c r="Y328" s="161" t="s">
        <v>177</v>
      </c>
      <c r="Z328" s="150"/>
      <c r="AA328" s="150"/>
      <c r="AB328" s="150"/>
      <c r="AC328" s="150"/>
      <c r="AD328" s="150"/>
      <c r="AE328" s="150"/>
      <c r="AF328" s="150"/>
      <c r="AG328" s="150" t="s">
        <v>178</v>
      </c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2">
      <c r="A329" s="157"/>
      <c r="B329" s="158"/>
      <c r="C329" s="259"/>
      <c r="D329" s="260"/>
      <c r="E329" s="260"/>
      <c r="F329" s="260"/>
      <c r="G329" s="260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61"/>
      <c r="Z329" s="150"/>
      <c r="AA329" s="150"/>
      <c r="AB329" s="150"/>
      <c r="AC329" s="150"/>
      <c r="AD329" s="150"/>
      <c r="AE329" s="150"/>
      <c r="AF329" s="150"/>
      <c r="AG329" s="150" t="s">
        <v>184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>
      <c r="A330" s="173">
        <v>80</v>
      </c>
      <c r="B330" s="174" t="s">
        <v>488</v>
      </c>
      <c r="C330" s="183" t="s">
        <v>489</v>
      </c>
      <c r="D330" s="175" t="s">
        <v>481</v>
      </c>
      <c r="E330" s="176">
        <v>1</v>
      </c>
      <c r="F330" s="177"/>
      <c r="G330" s="178">
        <f>ROUND(E330*F330,2)</f>
        <v>0</v>
      </c>
      <c r="H330" s="177"/>
      <c r="I330" s="178">
        <f>ROUND(E330*H330,2)</f>
        <v>0</v>
      </c>
      <c r="J330" s="177"/>
      <c r="K330" s="178">
        <f>ROUND(E330*J330,2)</f>
        <v>0</v>
      </c>
      <c r="L330" s="178">
        <v>21</v>
      </c>
      <c r="M330" s="178">
        <f>G330*(1+L330/100)</f>
        <v>0</v>
      </c>
      <c r="N330" s="176">
        <v>0</v>
      </c>
      <c r="O330" s="176">
        <f>ROUND(E330*N330,2)</f>
        <v>0</v>
      </c>
      <c r="P330" s="176">
        <v>0</v>
      </c>
      <c r="Q330" s="176">
        <f>ROUND(E330*P330,2)</f>
        <v>0</v>
      </c>
      <c r="R330" s="178"/>
      <c r="S330" s="178" t="s">
        <v>290</v>
      </c>
      <c r="T330" s="179" t="s">
        <v>291</v>
      </c>
      <c r="U330" s="161">
        <v>0</v>
      </c>
      <c r="V330" s="161">
        <f>ROUND(E330*U330,2)</f>
        <v>0</v>
      </c>
      <c r="W330" s="161"/>
      <c r="X330" s="161" t="s">
        <v>176</v>
      </c>
      <c r="Y330" s="161" t="s">
        <v>177</v>
      </c>
      <c r="Z330" s="150"/>
      <c r="AA330" s="150"/>
      <c r="AB330" s="150"/>
      <c r="AC330" s="150"/>
      <c r="AD330" s="150"/>
      <c r="AE330" s="150"/>
      <c r="AF330" s="150"/>
      <c r="AG330" s="150" t="s">
        <v>178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2">
      <c r="A331" s="157"/>
      <c r="B331" s="158"/>
      <c r="C331" s="259"/>
      <c r="D331" s="260"/>
      <c r="E331" s="260"/>
      <c r="F331" s="260"/>
      <c r="G331" s="260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0"/>
      <c r="AA331" s="150"/>
      <c r="AB331" s="150"/>
      <c r="AC331" s="150"/>
      <c r="AD331" s="150"/>
      <c r="AE331" s="150"/>
      <c r="AF331" s="150"/>
      <c r="AG331" s="150" t="s">
        <v>184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>
      <c r="A332" s="173">
        <v>81</v>
      </c>
      <c r="B332" s="174" t="s">
        <v>490</v>
      </c>
      <c r="C332" s="183" t="s">
        <v>491</v>
      </c>
      <c r="D332" s="175" t="s">
        <v>481</v>
      </c>
      <c r="E332" s="176">
        <v>1</v>
      </c>
      <c r="F332" s="177"/>
      <c r="G332" s="178">
        <f>ROUND(E332*F332,2)</f>
        <v>0</v>
      </c>
      <c r="H332" s="177"/>
      <c r="I332" s="178">
        <f>ROUND(E332*H332,2)</f>
        <v>0</v>
      </c>
      <c r="J332" s="177"/>
      <c r="K332" s="178">
        <f>ROUND(E332*J332,2)</f>
        <v>0</v>
      </c>
      <c r="L332" s="178">
        <v>21</v>
      </c>
      <c r="M332" s="178">
        <f>G332*(1+L332/100)</f>
        <v>0</v>
      </c>
      <c r="N332" s="176">
        <v>0</v>
      </c>
      <c r="O332" s="176">
        <f>ROUND(E332*N332,2)</f>
        <v>0</v>
      </c>
      <c r="P332" s="176">
        <v>0</v>
      </c>
      <c r="Q332" s="176">
        <f>ROUND(E332*P332,2)</f>
        <v>0</v>
      </c>
      <c r="R332" s="178"/>
      <c r="S332" s="178" t="s">
        <v>290</v>
      </c>
      <c r="T332" s="179" t="s">
        <v>291</v>
      </c>
      <c r="U332" s="161">
        <v>0</v>
      </c>
      <c r="V332" s="161">
        <f>ROUND(E332*U332,2)</f>
        <v>0</v>
      </c>
      <c r="W332" s="161"/>
      <c r="X332" s="161" t="s">
        <v>176</v>
      </c>
      <c r="Y332" s="161" t="s">
        <v>177</v>
      </c>
      <c r="Z332" s="150"/>
      <c r="AA332" s="150"/>
      <c r="AB332" s="150"/>
      <c r="AC332" s="150"/>
      <c r="AD332" s="150"/>
      <c r="AE332" s="150"/>
      <c r="AF332" s="150"/>
      <c r="AG332" s="150" t="s">
        <v>178</v>
      </c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2">
      <c r="A333" s="157"/>
      <c r="B333" s="158"/>
      <c r="C333" s="259"/>
      <c r="D333" s="260"/>
      <c r="E333" s="260"/>
      <c r="F333" s="260"/>
      <c r="G333" s="260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  <c r="R333" s="161"/>
      <c r="S333" s="161"/>
      <c r="T333" s="161"/>
      <c r="U333" s="161"/>
      <c r="V333" s="161"/>
      <c r="W333" s="161"/>
      <c r="X333" s="161"/>
      <c r="Y333" s="161"/>
      <c r="Z333" s="150"/>
      <c r="AA333" s="150"/>
      <c r="AB333" s="150"/>
      <c r="AC333" s="150"/>
      <c r="AD333" s="150"/>
      <c r="AE333" s="150"/>
      <c r="AF333" s="150"/>
      <c r="AG333" s="150" t="s">
        <v>184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>
      <c r="A334" s="173">
        <v>82</v>
      </c>
      <c r="B334" s="174" t="s">
        <v>492</v>
      </c>
      <c r="C334" s="183" t="s">
        <v>493</v>
      </c>
      <c r="D334" s="175" t="s">
        <v>481</v>
      </c>
      <c r="E334" s="176">
        <v>1</v>
      </c>
      <c r="F334" s="177"/>
      <c r="G334" s="178">
        <f>ROUND(E334*F334,2)</f>
        <v>0</v>
      </c>
      <c r="H334" s="177"/>
      <c r="I334" s="178">
        <f>ROUND(E334*H334,2)</f>
        <v>0</v>
      </c>
      <c r="J334" s="177"/>
      <c r="K334" s="178">
        <f>ROUND(E334*J334,2)</f>
        <v>0</v>
      </c>
      <c r="L334" s="178">
        <v>21</v>
      </c>
      <c r="M334" s="178">
        <f>G334*(1+L334/100)</f>
        <v>0</v>
      </c>
      <c r="N334" s="176">
        <v>0</v>
      </c>
      <c r="O334" s="176">
        <f>ROUND(E334*N334,2)</f>
        <v>0</v>
      </c>
      <c r="P334" s="176">
        <v>0</v>
      </c>
      <c r="Q334" s="176">
        <f>ROUND(E334*P334,2)</f>
        <v>0</v>
      </c>
      <c r="R334" s="178"/>
      <c r="S334" s="178" t="s">
        <v>290</v>
      </c>
      <c r="T334" s="179" t="s">
        <v>291</v>
      </c>
      <c r="U334" s="161">
        <v>0</v>
      </c>
      <c r="V334" s="161">
        <f>ROUND(E334*U334,2)</f>
        <v>0</v>
      </c>
      <c r="W334" s="161"/>
      <c r="X334" s="161" t="s">
        <v>176</v>
      </c>
      <c r="Y334" s="161" t="s">
        <v>177</v>
      </c>
      <c r="Z334" s="150"/>
      <c r="AA334" s="150"/>
      <c r="AB334" s="150"/>
      <c r="AC334" s="150"/>
      <c r="AD334" s="150"/>
      <c r="AE334" s="150"/>
      <c r="AF334" s="150"/>
      <c r="AG334" s="150" t="s">
        <v>178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2">
      <c r="A335" s="157"/>
      <c r="B335" s="158"/>
      <c r="C335" s="259"/>
      <c r="D335" s="260"/>
      <c r="E335" s="260"/>
      <c r="F335" s="260"/>
      <c r="G335" s="260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0"/>
      <c r="AA335" s="150"/>
      <c r="AB335" s="150"/>
      <c r="AC335" s="150"/>
      <c r="AD335" s="150"/>
      <c r="AE335" s="150"/>
      <c r="AF335" s="150"/>
      <c r="AG335" s="150" t="s">
        <v>184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>
      <c r="A336" s="173">
        <v>83</v>
      </c>
      <c r="B336" s="174" t="s">
        <v>494</v>
      </c>
      <c r="C336" s="183" t="s">
        <v>495</v>
      </c>
      <c r="D336" s="175" t="s">
        <v>481</v>
      </c>
      <c r="E336" s="176">
        <v>1</v>
      </c>
      <c r="F336" s="177"/>
      <c r="G336" s="178">
        <f>ROUND(E336*F336,2)</f>
        <v>0</v>
      </c>
      <c r="H336" s="177"/>
      <c r="I336" s="178">
        <f>ROUND(E336*H336,2)</f>
        <v>0</v>
      </c>
      <c r="J336" s="177"/>
      <c r="K336" s="178">
        <f>ROUND(E336*J336,2)</f>
        <v>0</v>
      </c>
      <c r="L336" s="178">
        <v>21</v>
      </c>
      <c r="M336" s="178">
        <f>G336*(1+L336/100)</f>
        <v>0</v>
      </c>
      <c r="N336" s="176">
        <v>0</v>
      </c>
      <c r="O336" s="176">
        <f>ROUND(E336*N336,2)</f>
        <v>0</v>
      </c>
      <c r="P336" s="176">
        <v>0</v>
      </c>
      <c r="Q336" s="176">
        <f>ROUND(E336*P336,2)</f>
        <v>0</v>
      </c>
      <c r="R336" s="178"/>
      <c r="S336" s="178" t="s">
        <v>290</v>
      </c>
      <c r="T336" s="179" t="s">
        <v>291</v>
      </c>
      <c r="U336" s="161">
        <v>0</v>
      </c>
      <c r="V336" s="161">
        <f>ROUND(E336*U336,2)</f>
        <v>0</v>
      </c>
      <c r="W336" s="161"/>
      <c r="X336" s="161" t="s">
        <v>176</v>
      </c>
      <c r="Y336" s="161" t="s">
        <v>177</v>
      </c>
      <c r="Z336" s="150"/>
      <c r="AA336" s="150"/>
      <c r="AB336" s="150"/>
      <c r="AC336" s="150"/>
      <c r="AD336" s="150"/>
      <c r="AE336" s="150"/>
      <c r="AF336" s="150"/>
      <c r="AG336" s="150" t="s">
        <v>191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2">
      <c r="A337" s="157"/>
      <c r="B337" s="158"/>
      <c r="C337" s="259"/>
      <c r="D337" s="260"/>
      <c r="E337" s="260"/>
      <c r="F337" s="260"/>
      <c r="G337" s="260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0"/>
      <c r="AA337" s="150"/>
      <c r="AB337" s="150"/>
      <c r="AC337" s="150"/>
      <c r="AD337" s="150"/>
      <c r="AE337" s="150"/>
      <c r="AF337" s="150"/>
      <c r="AG337" s="150" t="s">
        <v>184</v>
      </c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>
      <c r="A338" s="173">
        <v>84</v>
      </c>
      <c r="B338" s="174" t="s">
        <v>496</v>
      </c>
      <c r="C338" s="183" t="s">
        <v>497</v>
      </c>
      <c r="D338" s="175" t="s">
        <v>481</v>
      </c>
      <c r="E338" s="176">
        <v>1</v>
      </c>
      <c r="F338" s="177"/>
      <c r="G338" s="178">
        <f>ROUND(E338*F338,2)</f>
        <v>0</v>
      </c>
      <c r="H338" s="177"/>
      <c r="I338" s="178">
        <f>ROUND(E338*H338,2)</f>
        <v>0</v>
      </c>
      <c r="J338" s="177"/>
      <c r="K338" s="178">
        <f>ROUND(E338*J338,2)</f>
        <v>0</v>
      </c>
      <c r="L338" s="178">
        <v>21</v>
      </c>
      <c r="M338" s="178">
        <f>G338*(1+L338/100)</f>
        <v>0</v>
      </c>
      <c r="N338" s="176">
        <v>0</v>
      </c>
      <c r="O338" s="176">
        <f>ROUND(E338*N338,2)</f>
        <v>0</v>
      </c>
      <c r="P338" s="176">
        <v>0</v>
      </c>
      <c r="Q338" s="176">
        <f>ROUND(E338*P338,2)</f>
        <v>0</v>
      </c>
      <c r="R338" s="178"/>
      <c r="S338" s="178" t="s">
        <v>290</v>
      </c>
      <c r="T338" s="179" t="s">
        <v>291</v>
      </c>
      <c r="U338" s="161">
        <v>0</v>
      </c>
      <c r="V338" s="161">
        <f>ROUND(E338*U338,2)</f>
        <v>0</v>
      </c>
      <c r="W338" s="161"/>
      <c r="X338" s="161" t="s">
        <v>176</v>
      </c>
      <c r="Y338" s="161" t="s">
        <v>177</v>
      </c>
      <c r="Z338" s="150"/>
      <c r="AA338" s="150"/>
      <c r="AB338" s="150"/>
      <c r="AC338" s="150"/>
      <c r="AD338" s="150"/>
      <c r="AE338" s="150"/>
      <c r="AF338" s="150"/>
      <c r="AG338" s="150" t="s">
        <v>178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2">
      <c r="A339" s="157"/>
      <c r="B339" s="158"/>
      <c r="C339" s="259"/>
      <c r="D339" s="260"/>
      <c r="E339" s="260"/>
      <c r="F339" s="260"/>
      <c r="G339" s="260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  <c r="R339" s="161"/>
      <c r="S339" s="161"/>
      <c r="T339" s="161"/>
      <c r="U339" s="161"/>
      <c r="V339" s="161"/>
      <c r="W339" s="161"/>
      <c r="X339" s="161"/>
      <c r="Y339" s="161"/>
      <c r="Z339" s="150"/>
      <c r="AA339" s="150"/>
      <c r="AB339" s="150"/>
      <c r="AC339" s="150"/>
      <c r="AD339" s="150"/>
      <c r="AE339" s="150"/>
      <c r="AF339" s="150"/>
      <c r="AG339" s="150" t="s">
        <v>184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>
      <c r="A340" s="173">
        <v>85</v>
      </c>
      <c r="B340" s="174" t="s">
        <v>498</v>
      </c>
      <c r="C340" s="183" t="s">
        <v>499</v>
      </c>
      <c r="D340" s="175" t="s">
        <v>481</v>
      </c>
      <c r="E340" s="176">
        <v>1</v>
      </c>
      <c r="F340" s="177"/>
      <c r="G340" s="178">
        <f>ROUND(E340*F340,2)</f>
        <v>0</v>
      </c>
      <c r="H340" s="177"/>
      <c r="I340" s="178">
        <f>ROUND(E340*H340,2)</f>
        <v>0</v>
      </c>
      <c r="J340" s="177"/>
      <c r="K340" s="178">
        <f>ROUND(E340*J340,2)</f>
        <v>0</v>
      </c>
      <c r="L340" s="178">
        <v>21</v>
      </c>
      <c r="M340" s="178">
        <f>G340*(1+L340/100)</f>
        <v>0</v>
      </c>
      <c r="N340" s="176">
        <v>0</v>
      </c>
      <c r="O340" s="176">
        <f>ROUND(E340*N340,2)</f>
        <v>0</v>
      </c>
      <c r="P340" s="176">
        <v>0</v>
      </c>
      <c r="Q340" s="176">
        <f>ROUND(E340*P340,2)</f>
        <v>0</v>
      </c>
      <c r="R340" s="178"/>
      <c r="S340" s="178" t="s">
        <v>290</v>
      </c>
      <c r="T340" s="179" t="s">
        <v>291</v>
      </c>
      <c r="U340" s="161">
        <v>0</v>
      </c>
      <c r="V340" s="161">
        <f>ROUND(E340*U340,2)</f>
        <v>0</v>
      </c>
      <c r="W340" s="161"/>
      <c r="X340" s="161" t="s">
        <v>176</v>
      </c>
      <c r="Y340" s="161" t="s">
        <v>177</v>
      </c>
      <c r="Z340" s="150"/>
      <c r="AA340" s="150"/>
      <c r="AB340" s="150"/>
      <c r="AC340" s="150"/>
      <c r="AD340" s="150"/>
      <c r="AE340" s="150"/>
      <c r="AF340" s="150"/>
      <c r="AG340" s="150" t="s">
        <v>178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2">
      <c r="A341" s="157"/>
      <c r="B341" s="158"/>
      <c r="C341" s="259"/>
      <c r="D341" s="260"/>
      <c r="E341" s="260"/>
      <c r="F341" s="260"/>
      <c r="G341" s="260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0"/>
      <c r="AA341" s="150"/>
      <c r="AB341" s="150"/>
      <c r="AC341" s="150"/>
      <c r="AD341" s="150"/>
      <c r="AE341" s="150"/>
      <c r="AF341" s="150"/>
      <c r="AG341" s="150" t="s">
        <v>184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>
      <c r="A342" s="173">
        <v>86</v>
      </c>
      <c r="B342" s="174" t="s">
        <v>500</v>
      </c>
      <c r="C342" s="183" t="s">
        <v>501</v>
      </c>
      <c r="D342" s="175" t="s">
        <v>481</v>
      </c>
      <c r="E342" s="176">
        <v>4</v>
      </c>
      <c r="F342" s="177"/>
      <c r="G342" s="178">
        <f>ROUND(E342*F342,2)</f>
        <v>0</v>
      </c>
      <c r="H342" s="177"/>
      <c r="I342" s="178">
        <f>ROUND(E342*H342,2)</f>
        <v>0</v>
      </c>
      <c r="J342" s="177"/>
      <c r="K342" s="178">
        <f>ROUND(E342*J342,2)</f>
        <v>0</v>
      </c>
      <c r="L342" s="178">
        <v>21</v>
      </c>
      <c r="M342" s="178">
        <f>G342*(1+L342/100)</f>
        <v>0</v>
      </c>
      <c r="N342" s="176">
        <v>0</v>
      </c>
      <c r="O342" s="176">
        <f>ROUND(E342*N342,2)</f>
        <v>0</v>
      </c>
      <c r="P342" s="176">
        <v>0</v>
      </c>
      <c r="Q342" s="176">
        <f>ROUND(E342*P342,2)</f>
        <v>0</v>
      </c>
      <c r="R342" s="178"/>
      <c r="S342" s="178" t="s">
        <v>290</v>
      </c>
      <c r="T342" s="179" t="s">
        <v>291</v>
      </c>
      <c r="U342" s="161">
        <v>0</v>
      </c>
      <c r="V342" s="161">
        <f>ROUND(E342*U342,2)</f>
        <v>0</v>
      </c>
      <c r="W342" s="161"/>
      <c r="X342" s="161" t="s">
        <v>176</v>
      </c>
      <c r="Y342" s="161" t="s">
        <v>177</v>
      </c>
      <c r="Z342" s="150"/>
      <c r="AA342" s="150"/>
      <c r="AB342" s="150"/>
      <c r="AC342" s="150"/>
      <c r="AD342" s="150"/>
      <c r="AE342" s="150"/>
      <c r="AF342" s="150"/>
      <c r="AG342" s="150" t="s">
        <v>178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2">
      <c r="A343" s="157"/>
      <c r="B343" s="158"/>
      <c r="C343" s="259"/>
      <c r="D343" s="260"/>
      <c r="E343" s="260"/>
      <c r="F343" s="260"/>
      <c r="G343" s="260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61"/>
      <c r="Z343" s="150"/>
      <c r="AA343" s="150"/>
      <c r="AB343" s="150"/>
      <c r="AC343" s="150"/>
      <c r="AD343" s="150"/>
      <c r="AE343" s="150"/>
      <c r="AF343" s="150"/>
      <c r="AG343" s="150" t="s">
        <v>184</v>
      </c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>
      <c r="A344" s="173">
        <v>87</v>
      </c>
      <c r="B344" s="174" t="s">
        <v>502</v>
      </c>
      <c r="C344" s="183" t="s">
        <v>503</v>
      </c>
      <c r="D344" s="175" t="s">
        <v>272</v>
      </c>
      <c r="E344" s="176">
        <v>47.7</v>
      </c>
      <c r="F344" s="177"/>
      <c r="G344" s="178">
        <f>ROUND(E344*F344,2)</f>
        <v>0</v>
      </c>
      <c r="H344" s="177"/>
      <c r="I344" s="178">
        <f>ROUND(E344*H344,2)</f>
        <v>0</v>
      </c>
      <c r="J344" s="177"/>
      <c r="K344" s="178">
        <f>ROUND(E344*J344,2)</f>
        <v>0</v>
      </c>
      <c r="L344" s="178">
        <v>21</v>
      </c>
      <c r="M344" s="178">
        <f>G344*(1+L344/100)</f>
        <v>0</v>
      </c>
      <c r="N344" s="176">
        <v>0</v>
      </c>
      <c r="O344" s="176">
        <f>ROUND(E344*N344,2)</f>
        <v>0</v>
      </c>
      <c r="P344" s="176">
        <v>0</v>
      </c>
      <c r="Q344" s="176">
        <f>ROUND(E344*P344,2)</f>
        <v>0</v>
      </c>
      <c r="R344" s="178"/>
      <c r="S344" s="178" t="s">
        <v>290</v>
      </c>
      <c r="T344" s="179" t="s">
        <v>291</v>
      </c>
      <c r="U344" s="161">
        <v>0</v>
      </c>
      <c r="V344" s="161">
        <f>ROUND(E344*U344,2)</f>
        <v>0</v>
      </c>
      <c r="W344" s="161"/>
      <c r="X344" s="161" t="s">
        <v>176</v>
      </c>
      <c r="Y344" s="161" t="s">
        <v>177</v>
      </c>
      <c r="Z344" s="150"/>
      <c r="AA344" s="150"/>
      <c r="AB344" s="150"/>
      <c r="AC344" s="150"/>
      <c r="AD344" s="150"/>
      <c r="AE344" s="150"/>
      <c r="AF344" s="150"/>
      <c r="AG344" s="150" t="s">
        <v>178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2">
      <c r="A345" s="157"/>
      <c r="B345" s="158"/>
      <c r="C345" s="259"/>
      <c r="D345" s="260"/>
      <c r="E345" s="260"/>
      <c r="F345" s="260"/>
      <c r="G345" s="260"/>
      <c r="H345" s="161"/>
      <c r="I345" s="161"/>
      <c r="J345" s="161"/>
      <c r="K345" s="161"/>
      <c r="L345" s="161"/>
      <c r="M345" s="161"/>
      <c r="N345" s="160"/>
      <c r="O345" s="160"/>
      <c r="P345" s="160"/>
      <c r="Q345" s="160"/>
      <c r="R345" s="161"/>
      <c r="S345" s="161"/>
      <c r="T345" s="161"/>
      <c r="U345" s="161"/>
      <c r="V345" s="161"/>
      <c r="W345" s="161"/>
      <c r="X345" s="161"/>
      <c r="Y345" s="161"/>
      <c r="Z345" s="150"/>
      <c r="AA345" s="150"/>
      <c r="AB345" s="150"/>
      <c r="AC345" s="150"/>
      <c r="AD345" s="150"/>
      <c r="AE345" s="150"/>
      <c r="AF345" s="150"/>
      <c r="AG345" s="150" t="s">
        <v>184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>
      <c r="A346" s="173">
        <v>88</v>
      </c>
      <c r="B346" s="174" t="s">
        <v>504</v>
      </c>
      <c r="C346" s="183" t="s">
        <v>505</v>
      </c>
      <c r="D346" s="175" t="s">
        <v>272</v>
      </c>
      <c r="E346" s="176">
        <v>5</v>
      </c>
      <c r="F346" s="177"/>
      <c r="G346" s="178">
        <f>ROUND(E346*F346,2)</f>
        <v>0</v>
      </c>
      <c r="H346" s="177"/>
      <c r="I346" s="178">
        <f>ROUND(E346*H346,2)</f>
        <v>0</v>
      </c>
      <c r="J346" s="177"/>
      <c r="K346" s="178">
        <f>ROUND(E346*J346,2)</f>
        <v>0</v>
      </c>
      <c r="L346" s="178">
        <v>21</v>
      </c>
      <c r="M346" s="178">
        <f>G346*(1+L346/100)</f>
        <v>0</v>
      </c>
      <c r="N346" s="176">
        <v>0</v>
      </c>
      <c r="O346" s="176">
        <f>ROUND(E346*N346,2)</f>
        <v>0</v>
      </c>
      <c r="P346" s="176">
        <v>0</v>
      </c>
      <c r="Q346" s="176">
        <f>ROUND(E346*P346,2)</f>
        <v>0</v>
      </c>
      <c r="R346" s="178"/>
      <c r="S346" s="178" t="s">
        <v>290</v>
      </c>
      <c r="T346" s="179" t="s">
        <v>291</v>
      </c>
      <c r="U346" s="161">
        <v>0</v>
      </c>
      <c r="V346" s="161">
        <f>ROUND(E346*U346,2)</f>
        <v>0</v>
      </c>
      <c r="W346" s="161"/>
      <c r="X346" s="161" t="s">
        <v>176</v>
      </c>
      <c r="Y346" s="161" t="s">
        <v>177</v>
      </c>
      <c r="Z346" s="150"/>
      <c r="AA346" s="150"/>
      <c r="AB346" s="150"/>
      <c r="AC346" s="150"/>
      <c r="AD346" s="150"/>
      <c r="AE346" s="150"/>
      <c r="AF346" s="150"/>
      <c r="AG346" s="150" t="s">
        <v>191</v>
      </c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2">
      <c r="A347" s="157"/>
      <c r="B347" s="158"/>
      <c r="C347" s="259"/>
      <c r="D347" s="260"/>
      <c r="E347" s="260"/>
      <c r="F347" s="260"/>
      <c r="G347" s="260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  <c r="R347" s="161"/>
      <c r="S347" s="161"/>
      <c r="T347" s="161"/>
      <c r="U347" s="161"/>
      <c r="V347" s="161"/>
      <c r="W347" s="161"/>
      <c r="X347" s="161"/>
      <c r="Y347" s="161"/>
      <c r="Z347" s="150"/>
      <c r="AA347" s="150"/>
      <c r="AB347" s="150"/>
      <c r="AC347" s="150"/>
      <c r="AD347" s="150"/>
      <c r="AE347" s="150"/>
      <c r="AF347" s="150"/>
      <c r="AG347" s="150" t="s">
        <v>184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>
      <c r="A348" s="173">
        <v>89</v>
      </c>
      <c r="B348" s="174" t="s">
        <v>506</v>
      </c>
      <c r="C348" s="183" t="s">
        <v>507</v>
      </c>
      <c r="D348" s="175" t="s">
        <v>481</v>
      </c>
      <c r="E348" s="176">
        <v>83</v>
      </c>
      <c r="F348" s="177"/>
      <c r="G348" s="178">
        <f>ROUND(E348*F348,2)</f>
        <v>0</v>
      </c>
      <c r="H348" s="177"/>
      <c r="I348" s="178">
        <f>ROUND(E348*H348,2)</f>
        <v>0</v>
      </c>
      <c r="J348" s="177"/>
      <c r="K348" s="178">
        <f>ROUND(E348*J348,2)</f>
        <v>0</v>
      </c>
      <c r="L348" s="178">
        <v>21</v>
      </c>
      <c r="M348" s="178">
        <f>G348*(1+L348/100)</f>
        <v>0</v>
      </c>
      <c r="N348" s="176">
        <v>0</v>
      </c>
      <c r="O348" s="176">
        <f>ROUND(E348*N348,2)</f>
        <v>0</v>
      </c>
      <c r="P348" s="176">
        <v>0</v>
      </c>
      <c r="Q348" s="176">
        <f>ROUND(E348*P348,2)</f>
        <v>0</v>
      </c>
      <c r="R348" s="178"/>
      <c r="S348" s="178" t="s">
        <v>290</v>
      </c>
      <c r="T348" s="179" t="s">
        <v>291</v>
      </c>
      <c r="U348" s="161">
        <v>0</v>
      </c>
      <c r="V348" s="161">
        <f>ROUND(E348*U348,2)</f>
        <v>0</v>
      </c>
      <c r="W348" s="161"/>
      <c r="X348" s="161" t="s">
        <v>176</v>
      </c>
      <c r="Y348" s="161" t="s">
        <v>177</v>
      </c>
      <c r="Z348" s="150"/>
      <c r="AA348" s="150"/>
      <c r="AB348" s="150"/>
      <c r="AC348" s="150"/>
      <c r="AD348" s="150"/>
      <c r="AE348" s="150"/>
      <c r="AF348" s="150"/>
      <c r="AG348" s="150" t="s">
        <v>178</v>
      </c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2">
      <c r="A349" s="157"/>
      <c r="B349" s="158"/>
      <c r="C349" s="184" t="s">
        <v>467</v>
      </c>
      <c r="D349" s="163"/>
      <c r="E349" s="164">
        <v>83</v>
      </c>
      <c r="F349" s="161"/>
      <c r="G349" s="16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0"/>
      <c r="AA349" s="150"/>
      <c r="AB349" s="150"/>
      <c r="AC349" s="150"/>
      <c r="AD349" s="150"/>
      <c r="AE349" s="150"/>
      <c r="AF349" s="150"/>
      <c r="AG349" s="150" t="s">
        <v>182</v>
      </c>
      <c r="AH349" s="150">
        <v>0</v>
      </c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2">
      <c r="A350" s="157"/>
      <c r="B350" s="158"/>
      <c r="C350" s="253"/>
      <c r="D350" s="254"/>
      <c r="E350" s="254"/>
      <c r="F350" s="254"/>
      <c r="G350" s="254"/>
      <c r="H350" s="161"/>
      <c r="I350" s="161"/>
      <c r="J350" s="161"/>
      <c r="K350" s="161"/>
      <c r="L350" s="161"/>
      <c r="M350" s="161"/>
      <c r="N350" s="160"/>
      <c r="O350" s="160"/>
      <c r="P350" s="160"/>
      <c r="Q350" s="160"/>
      <c r="R350" s="161"/>
      <c r="S350" s="161"/>
      <c r="T350" s="161"/>
      <c r="U350" s="161"/>
      <c r="V350" s="161"/>
      <c r="W350" s="161"/>
      <c r="X350" s="161"/>
      <c r="Y350" s="161"/>
      <c r="Z350" s="150"/>
      <c r="AA350" s="150"/>
      <c r="AB350" s="150"/>
      <c r="AC350" s="150"/>
      <c r="AD350" s="150"/>
      <c r="AE350" s="150"/>
      <c r="AF350" s="150"/>
      <c r="AG350" s="150" t="s">
        <v>184</v>
      </c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>
      <c r="A351" s="173">
        <v>90</v>
      </c>
      <c r="B351" s="174" t="s">
        <v>508</v>
      </c>
      <c r="C351" s="183" t="s">
        <v>509</v>
      </c>
      <c r="D351" s="175" t="s">
        <v>481</v>
      </c>
      <c r="E351" s="176">
        <v>5</v>
      </c>
      <c r="F351" s="177"/>
      <c r="G351" s="178">
        <f>ROUND(E351*F351,2)</f>
        <v>0</v>
      </c>
      <c r="H351" s="177"/>
      <c r="I351" s="178">
        <f>ROUND(E351*H351,2)</f>
        <v>0</v>
      </c>
      <c r="J351" s="177"/>
      <c r="K351" s="178">
        <f>ROUND(E351*J351,2)</f>
        <v>0</v>
      </c>
      <c r="L351" s="178">
        <v>21</v>
      </c>
      <c r="M351" s="178">
        <f>G351*(1+L351/100)</f>
        <v>0</v>
      </c>
      <c r="N351" s="176">
        <v>0</v>
      </c>
      <c r="O351" s="176">
        <f>ROUND(E351*N351,2)</f>
        <v>0</v>
      </c>
      <c r="P351" s="176">
        <v>0</v>
      </c>
      <c r="Q351" s="176">
        <f>ROUND(E351*P351,2)</f>
        <v>0</v>
      </c>
      <c r="R351" s="178"/>
      <c r="S351" s="178" t="s">
        <v>290</v>
      </c>
      <c r="T351" s="179" t="s">
        <v>291</v>
      </c>
      <c r="U351" s="161">
        <v>0</v>
      </c>
      <c r="V351" s="161">
        <f>ROUND(E351*U351,2)</f>
        <v>0</v>
      </c>
      <c r="W351" s="161"/>
      <c r="X351" s="161" t="s">
        <v>176</v>
      </c>
      <c r="Y351" s="161" t="s">
        <v>177</v>
      </c>
      <c r="Z351" s="150"/>
      <c r="AA351" s="150"/>
      <c r="AB351" s="150"/>
      <c r="AC351" s="150"/>
      <c r="AD351" s="150"/>
      <c r="AE351" s="150"/>
      <c r="AF351" s="150"/>
      <c r="AG351" s="150" t="s">
        <v>178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2">
      <c r="A352" s="157"/>
      <c r="B352" s="158"/>
      <c r="C352" s="259"/>
      <c r="D352" s="260"/>
      <c r="E352" s="260"/>
      <c r="F352" s="260"/>
      <c r="G352" s="260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61"/>
      <c r="Z352" s="150"/>
      <c r="AA352" s="150"/>
      <c r="AB352" s="150"/>
      <c r="AC352" s="150"/>
      <c r="AD352" s="150"/>
      <c r="AE352" s="150"/>
      <c r="AF352" s="150"/>
      <c r="AG352" s="150" t="s">
        <v>184</v>
      </c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>
      <c r="A353" s="173">
        <v>91</v>
      </c>
      <c r="B353" s="174" t="s">
        <v>510</v>
      </c>
      <c r="C353" s="183" t="s">
        <v>511</v>
      </c>
      <c r="D353" s="175" t="s">
        <v>481</v>
      </c>
      <c r="E353" s="176">
        <v>5</v>
      </c>
      <c r="F353" s="177"/>
      <c r="G353" s="178">
        <f>ROUND(E353*F353,2)</f>
        <v>0</v>
      </c>
      <c r="H353" s="177"/>
      <c r="I353" s="178">
        <f>ROUND(E353*H353,2)</f>
        <v>0</v>
      </c>
      <c r="J353" s="177"/>
      <c r="K353" s="178">
        <f>ROUND(E353*J353,2)</f>
        <v>0</v>
      </c>
      <c r="L353" s="178">
        <v>21</v>
      </c>
      <c r="M353" s="178">
        <f>G353*(1+L353/100)</f>
        <v>0</v>
      </c>
      <c r="N353" s="176">
        <v>0</v>
      </c>
      <c r="O353" s="176">
        <f>ROUND(E353*N353,2)</f>
        <v>0</v>
      </c>
      <c r="P353" s="176">
        <v>0</v>
      </c>
      <c r="Q353" s="176">
        <f>ROUND(E353*P353,2)</f>
        <v>0</v>
      </c>
      <c r="R353" s="178"/>
      <c r="S353" s="178" t="s">
        <v>290</v>
      </c>
      <c r="T353" s="179" t="s">
        <v>291</v>
      </c>
      <c r="U353" s="161">
        <v>0</v>
      </c>
      <c r="V353" s="161">
        <f>ROUND(E353*U353,2)</f>
        <v>0</v>
      </c>
      <c r="W353" s="161"/>
      <c r="X353" s="161" t="s">
        <v>176</v>
      </c>
      <c r="Y353" s="161" t="s">
        <v>177</v>
      </c>
      <c r="Z353" s="150"/>
      <c r="AA353" s="150"/>
      <c r="AB353" s="150"/>
      <c r="AC353" s="150"/>
      <c r="AD353" s="150"/>
      <c r="AE353" s="150"/>
      <c r="AF353" s="150"/>
      <c r="AG353" s="150" t="s">
        <v>191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2">
      <c r="A354" s="157"/>
      <c r="B354" s="158"/>
      <c r="C354" s="259"/>
      <c r="D354" s="260"/>
      <c r="E354" s="260"/>
      <c r="F354" s="260"/>
      <c r="G354" s="260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0"/>
      <c r="AA354" s="150"/>
      <c r="AB354" s="150"/>
      <c r="AC354" s="150"/>
      <c r="AD354" s="150"/>
      <c r="AE354" s="150"/>
      <c r="AF354" s="150"/>
      <c r="AG354" s="150" t="s">
        <v>184</v>
      </c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>
      <c r="A355" s="173">
        <v>92</v>
      </c>
      <c r="B355" s="174" t="s">
        <v>512</v>
      </c>
      <c r="C355" s="183" t="s">
        <v>513</v>
      </c>
      <c r="D355" s="175" t="s">
        <v>481</v>
      </c>
      <c r="E355" s="176">
        <v>5</v>
      </c>
      <c r="F355" s="177"/>
      <c r="G355" s="178">
        <f>ROUND(E355*F355,2)</f>
        <v>0</v>
      </c>
      <c r="H355" s="177"/>
      <c r="I355" s="178">
        <f>ROUND(E355*H355,2)</f>
        <v>0</v>
      </c>
      <c r="J355" s="177"/>
      <c r="K355" s="178">
        <f>ROUND(E355*J355,2)</f>
        <v>0</v>
      </c>
      <c r="L355" s="178">
        <v>21</v>
      </c>
      <c r="M355" s="178">
        <f>G355*(1+L355/100)</f>
        <v>0</v>
      </c>
      <c r="N355" s="176">
        <v>0</v>
      </c>
      <c r="O355" s="176">
        <f>ROUND(E355*N355,2)</f>
        <v>0</v>
      </c>
      <c r="P355" s="176">
        <v>0</v>
      </c>
      <c r="Q355" s="176">
        <f>ROUND(E355*P355,2)</f>
        <v>0</v>
      </c>
      <c r="R355" s="178"/>
      <c r="S355" s="178" t="s">
        <v>290</v>
      </c>
      <c r="T355" s="179" t="s">
        <v>291</v>
      </c>
      <c r="U355" s="161">
        <v>0</v>
      </c>
      <c r="V355" s="161">
        <f>ROUND(E355*U355,2)</f>
        <v>0</v>
      </c>
      <c r="W355" s="161"/>
      <c r="X355" s="161" t="s">
        <v>176</v>
      </c>
      <c r="Y355" s="161" t="s">
        <v>177</v>
      </c>
      <c r="Z355" s="150"/>
      <c r="AA355" s="150"/>
      <c r="AB355" s="150"/>
      <c r="AC355" s="150"/>
      <c r="AD355" s="150"/>
      <c r="AE355" s="150"/>
      <c r="AF355" s="150"/>
      <c r="AG355" s="150" t="s">
        <v>191</v>
      </c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2">
      <c r="A356" s="157"/>
      <c r="B356" s="158"/>
      <c r="C356" s="259"/>
      <c r="D356" s="260"/>
      <c r="E356" s="260"/>
      <c r="F356" s="260"/>
      <c r="G356" s="260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0"/>
      <c r="AA356" s="150"/>
      <c r="AB356" s="150"/>
      <c r="AC356" s="150"/>
      <c r="AD356" s="150"/>
      <c r="AE356" s="150"/>
      <c r="AF356" s="150"/>
      <c r="AG356" s="150" t="s">
        <v>184</v>
      </c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>
      <c r="A357" s="173">
        <v>93</v>
      </c>
      <c r="B357" s="174" t="s">
        <v>514</v>
      </c>
      <c r="C357" s="183" t="s">
        <v>515</v>
      </c>
      <c r="D357" s="175" t="s">
        <v>481</v>
      </c>
      <c r="E357" s="176">
        <v>1</v>
      </c>
      <c r="F357" s="177"/>
      <c r="G357" s="178">
        <f>ROUND(E357*F357,2)</f>
        <v>0</v>
      </c>
      <c r="H357" s="177"/>
      <c r="I357" s="178">
        <f>ROUND(E357*H357,2)</f>
        <v>0</v>
      </c>
      <c r="J357" s="177"/>
      <c r="K357" s="178">
        <f>ROUND(E357*J357,2)</f>
        <v>0</v>
      </c>
      <c r="L357" s="178">
        <v>21</v>
      </c>
      <c r="M357" s="178">
        <f>G357*(1+L357/100)</f>
        <v>0</v>
      </c>
      <c r="N357" s="176">
        <v>0</v>
      </c>
      <c r="O357" s="176">
        <f>ROUND(E357*N357,2)</f>
        <v>0</v>
      </c>
      <c r="P357" s="176">
        <v>0</v>
      </c>
      <c r="Q357" s="176">
        <f>ROUND(E357*P357,2)</f>
        <v>0</v>
      </c>
      <c r="R357" s="178"/>
      <c r="S357" s="178" t="s">
        <v>290</v>
      </c>
      <c r="T357" s="179" t="s">
        <v>291</v>
      </c>
      <c r="U357" s="161">
        <v>0</v>
      </c>
      <c r="V357" s="161">
        <f>ROUND(E357*U357,2)</f>
        <v>0</v>
      </c>
      <c r="W357" s="161"/>
      <c r="X357" s="161" t="s">
        <v>176</v>
      </c>
      <c r="Y357" s="161" t="s">
        <v>177</v>
      </c>
      <c r="Z357" s="150"/>
      <c r="AA357" s="150"/>
      <c r="AB357" s="150"/>
      <c r="AC357" s="150"/>
      <c r="AD357" s="150"/>
      <c r="AE357" s="150"/>
      <c r="AF357" s="150"/>
      <c r="AG357" s="150" t="s">
        <v>191</v>
      </c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2">
      <c r="A358" s="157"/>
      <c r="B358" s="158"/>
      <c r="C358" s="259"/>
      <c r="D358" s="260"/>
      <c r="E358" s="260"/>
      <c r="F358" s="260"/>
      <c r="G358" s="260"/>
      <c r="H358" s="161"/>
      <c r="I358" s="161"/>
      <c r="J358" s="161"/>
      <c r="K358" s="161"/>
      <c r="L358" s="161"/>
      <c r="M358" s="161"/>
      <c r="N358" s="160"/>
      <c r="O358" s="160"/>
      <c r="P358" s="160"/>
      <c r="Q358" s="160"/>
      <c r="R358" s="161"/>
      <c r="S358" s="161"/>
      <c r="T358" s="161"/>
      <c r="U358" s="161"/>
      <c r="V358" s="161"/>
      <c r="W358" s="161"/>
      <c r="X358" s="161"/>
      <c r="Y358" s="161"/>
      <c r="Z358" s="150"/>
      <c r="AA358" s="150"/>
      <c r="AB358" s="150"/>
      <c r="AC358" s="150"/>
      <c r="AD358" s="150"/>
      <c r="AE358" s="150"/>
      <c r="AF358" s="150"/>
      <c r="AG358" s="150" t="s">
        <v>184</v>
      </c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>
      <c r="A359" s="173">
        <v>94</v>
      </c>
      <c r="B359" s="174" t="s">
        <v>516</v>
      </c>
      <c r="C359" s="183" t="s">
        <v>517</v>
      </c>
      <c r="D359" s="175" t="s">
        <v>481</v>
      </c>
      <c r="E359" s="176">
        <v>1</v>
      </c>
      <c r="F359" s="177"/>
      <c r="G359" s="178">
        <f>ROUND(E359*F359,2)</f>
        <v>0</v>
      </c>
      <c r="H359" s="177"/>
      <c r="I359" s="178">
        <f>ROUND(E359*H359,2)</f>
        <v>0</v>
      </c>
      <c r="J359" s="177"/>
      <c r="K359" s="178">
        <f>ROUND(E359*J359,2)</f>
        <v>0</v>
      </c>
      <c r="L359" s="178">
        <v>21</v>
      </c>
      <c r="M359" s="178">
        <f>G359*(1+L359/100)</f>
        <v>0</v>
      </c>
      <c r="N359" s="176">
        <v>0</v>
      </c>
      <c r="O359" s="176">
        <f>ROUND(E359*N359,2)</f>
        <v>0</v>
      </c>
      <c r="P359" s="176">
        <v>0</v>
      </c>
      <c r="Q359" s="176">
        <f>ROUND(E359*P359,2)</f>
        <v>0</v>
      </c>
      <c r="R359" s="178"/>
      <c r="S359" s="178" t="s">
        <v>290</v>
      </c>
      <c r="T359" s="179" t="s">
        <v>291</v>
      </c>
      <c r="U359" s="161">
        <v>0</v>
      </c>
      <c r="V359" s="161">
        <f>ROUND(E359*U359,2)</f>
        <v>0</v>
      </c>
      <c r="W359" s="161"/>
      <c r="X359" s="161" t="s">
        <v>176</v>
      </c>
      <c r="Y359" s="161" t="s">
        <v>177</v>
      </c>
      <c r="Z359" s="150"/>
      <c r="AA359" s="150"/>
      <c r="AB359" s="150"/>
      <c r="AC359" s="150"/>
      <c r="AD359" s="150"/>
      <c r="AE359" s="150"/>
      <c r="AF359" s="150"/>
      <c r="AG359" s="150" t="s">
        <v>191</v>
      </c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2">
      <c r="A360" s="157"/>
      <c r="B360" s="158"/>
      <c r="C360" s="259"/>
      <c r="D360" s="260"/>
      <c r="E360" s="260"/>
      <c r="F360" s="260"/>
      <c r="G360" s="260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61"/>
      <c r="Z360" s="150"/>
      <c r="AA360" s="150"/>
      <c r="AB360" s="150"/>
      <c r="AC360" s="150"/>
      <c r="AD360" s="150"/>
      <c r="AE360" s="150"/>
      <c r="AF360" s="150"/>
      <c r="AG360" s="150" t="s">
        <v>184</v>
      </c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>
      <c r="A361" s="173">
        <v>95</v>
      </c>
      <c r="B361" s="174" t="s">
        <v>518</v>
      </c>
      <c r="C361" s="183" t="s">
        <v>519</v>
      </c>
      <c r="D361" s="175" t="s">
        <v>481</v>
      </c>
      <c r="E361" s="176">
        <v>1</v>
      </c>
      <c r="F361" s="177"/>
      <c r="G361" s="178">
        <f>ROUND(E361*F361,2)</f>
        <v>0</v>
      </c>
      <c r="H361" s="177"/>
      <c r="I361" s="178">
        <f>ROUND(E361*H361,2)</f>
        <v>0</v>
      </c>
      <c r="J361" s="177"/>
      <c r="K361" s="178">
        <f>ROUND(E361*J361,2)</f>
        <v>0</v>
      </c>
      <c r="L361" s="178">
        <v>21</v>
      </c>
      <c r="M361" s="178">
        <f>G361*(1+L361/100)</f>
        <v>0</v>
      </c>
      <c r="N361" s="176">
        <v>0</v>
      </c>
      <c r="O361" s="176">
        <f>ROUND(E361*N361,2)</f>
        <v>0</v>
      </c>
      <c r="P361" s="176">
        <v>0</v>
      </c>
      <c r="Q361" s="176">
        <f>ROUND(E361*P361,2)</f>
        <v>0</v>
      </c>
      <c r="R361" s="178"/>
      <c r="S361" s="178" t="s">
        <v>290</v>
      </c>
      <c r="T361" s="179" t="s">
        <v>291</v>
      </c>
      <c r="U361" s="161">
        <v>0</v>
      </c>
      <c r="V361" s="161">
        <f>ROUND(E361*U361,2)</f>
        <v>0</v>
      </c>
      <c r="W361" s="161"/>
      <c r="X361" s="161" t="s">
        <v>176</v>
      </c>
      <c r="Y361" s="161" t="s">
        <v>177</v>
      </c>
      <c r="Z361" s="150"/>
      <c r="AA361" s="150"/>
      <c r="AB361" s="150"/>
      <c r="AC361" s="150"/>
      <c r="AD361" s="150"/>
      <c r="AE361" s="150"/>
      <c r="AF361" s="150"/>
      <c r="AG361" s="150" t="s">
        <v>191</v>
      </c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2">
      <c r="A362" s="157"/>
      <c r="B362" s="158"/>
      <c r="C362" s="259"/>
      <c r="D362" s="260"/>
      <c r="E362" s="260"/>
      <c r="F362" s="260"/>
      <c r="G362" s="260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0"/>
      <c r="AA362" s="150"/>
      <c r="AB362" s="150"/>
      <c r="AC362" s="150"/>
      <c r="AD362" s="150"/>
      <c r="AE362" s="150"/>
      <c r="AF362" s="150"/>
      <c r="AG362" s="150" t="s">
        <v>184</v>
      </c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>
      <c r="A363" s="173">
        <v>96</v>
      </c>
      <c r="B363" s="174" t="s">
        <v>520</v>
      </c>
      <c r="C363" s="183" t="s">
        <v>521</v>
      </c>
      <c r="D363" s="175" t="s">
        <v>481</v>
      </c>
      <c r="E363" s="176">
        <v>14</v>
      </c>
      <c r="F363" s="177"/>
      <c r="G363" s="178">
        <f>ROUND(E363*F363,2)</f>
        <v>0</v>
      </c>
      <c r="H363" s="177"/>
      <c r="I363" s="178">
        <f>ROUND(E363*H363,2)</f>
        <v>0</v>
      </c>
      <c r="J363" s="177"/>
      <c r="K363" s="178">
        <f>ROUND(E363*J363,2)</f>
        <v>0</v>
      </c>
      <c r="L363" s="178">
        <v>21</v>
      </c>
      <c r="M363" s="178">
        <f>G363*(1+L363/100)</f>
        <v>0</v>
      </c>
      <c r="N363" s="176">
        <v>0</v>
      </c>
      <c r="O363" s="176">
        <f>ROUND(E363*N363,2)</f>
        <v>0</v>
      </c>
      <c r="P363" s="176">
        <v>0</v>
      </c>
      <c r="Q363" s="176">
        <f>ROUND(E363*P363,2)</f>
        <v>0</v>
      </c>
      <c r="R363" s="178"/>
      <c r="S363" s="178" t="s">
        <v>290</v>
      </c>
      <c r="T363" s="179" t="s">
        <v>291</v>
      </c>
      <c r="U363" s="161">
        <v>0</v>
      </c>
      <c r="V363" s="161">
        <f>ROUND(E363*U363,2)</f>
        <v>0</v>
      </c>
      <c r="W363" s="161"/>
      <c r="X363" s="161" t="s">
        <v>176</v>
      </c>
      <c r="Y363" s="161" t="s">
        <v>177</v>
      </c>
      <c r="Z363" s="150"/>
      <c r="AA363" s="150"/>
      <c r="AB363" s="150"/>
      <c r="AC363" s="150"/>
      <c r="AD363" s="150"/>
      <c r="AE363" s="150"/>
      <c r="AF363" s="150"/>
      <c r="AG363" s="150" t="s">
        <v>191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2">
      <c r="A364" s="157"/>
      <c r="B364" s="158"/>
      <c r="C364" s="259"/>
      <c r="D364" s="260"/>
      <c r="E364" s="260"/>
      <c r="F364" s="260"/>
      <c r="G364" s="260"/>
      <c r="H364" s="161"/>
      <c r="I364" s="161"/>
      <c r="J364" s="161"/>
      <c r="K364" s="161"/>
      <c r="L364" s="161"/>
      <c r="M364" s="161"/>
      <c r="N364" s="160"/>
      <c r="O364" s="160"/>
      <c r="P364" s="160"/>
      <c r="Q364" s="160"/>
      <c r="R364" s="161"/>
      <c r="S364" s="161"/>
      <c r="T364" s="161"/>
      <c r="U364" s="161"/>
      <c r="V364" s="161"/>
      <c r="W364" s="161"/>
      <c r="X364" s="161"/>
      <c r="Y364" s="161"/>
      <c r="Z364" s="150"/>
      <c r="AA364" s="150"/>
      <c r="AB364" s="150"/>
      <c r="AC364" s="150"/>
      <c r="AD364" s="150"/>
      <c r="AE364" s="150"/>
      <c r="AF364" s="150"/>
      <c r="AG364" s="150" t="s">
        <v>184</v>
      </c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>
      <c r="A365" s="173">
        <v>97</v>
      </c>
      <c r="B365" s="174" t="s">
        <v>522</v>
      </c>
      <c r="C365" s="183" t="s">
        <v>523</v>
      </c>
      <c r="D365" s="175" t="s">
        <v>481</v>
      </c>
      <c r="E365" s="176">
        <v>1</v>
      </c>
      <c r="F365" s="177"/>
      <c r="G365" s="178">
        <f>ROUND(E365*F365,2)</f>
        <v>0</v>
      </c>
      <c r="H365" s="177"/>
      <c r="I365" s="178">
        <f>ROUND(E365*H365,2)</f>
        <v>0</v>
      </c>
      <c r="J365" s="177"/>
      <c r="K365" s="178">
        <f>ROUND(E365*J365,2)</f>
        <v>0</v>
      </c>
      <c r="L365" s="178">
        <v>21</v>
      </c>
      <c r="M365" s="178">
        <f>G365*(1+L365/100)</f>
        <v>0</v>
      </c>
      <c r="N365" s="176">
        <v>0</v>
      </c>
      <c r="O365" s="176">
        <f>ROUND(E365*N365,2)</f>
        <v>0</v>
      </c>
      <c r="P365" s="176">
        <v>0</v>
      </c>
      <c r="Q365" s="176">
        <f>ROUND(E365*P365,2)</f>
        <v>0</v>
      </c>
      <c r="R365" s="178"/>
      <c r="S365" s="178" t="s">
        <v>290</v>
      </c>
      <c r="T365" s="179" t="s">
        <v>291</v>
      </c>
      <c r="U365" s="161">
        <v>0</v>
      </c>
      <c r="V365" s="161">
        <f>ROUND(E365*U365,2)</f>
        <v>0</v>
      </c>
      <c r="W365" s="161"/>
      <c r="X365" s="161" t="s">
        <v>176</v>
      </c>
      <c r="Y365" s="161" t="s">
        <v>177</v>
      </c>
      <c r="Z365" s="150"/>
      <c r="AA365" s="150"/>
      <c r="AB365" s="150"/>
      <c r="AC365" s="150"/>
      <c r="AD365" s="150"/>
      <c r="AE365" s="150"/>
      <c r="AF365" s="150"/>
      <c r="AG365" s="150" t="s">
        <v>191</v>
      </c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2">
      <c r="A366" s="157"/>
      <c r="B366" s="158"/>
      <c r="C366" s="259"/>
      <c r="D366" s="260"/>
      <c r="E366" s="260"/>
      <c r="F366" s="260"/>
      <c r="G366" s="260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0"/>
      <c r="AA366" s="150"/>
      <c r="AB366" s="150"/>
      <c r="AC366" s="150"/>
      <c r="AD366" s="150"/>
      <c r="AE366" s="150"/>
      <c r="AF366" s="150"/>
      <c r="AG366" s="150" t="s">
        <v>184</v>
      </c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>
      <c r="A367" s="173">
        <v>98</v>
      </c>
      <c r="B367" s="174" t="s">
        <v>524</v>
      </c>
      <c r="C367" s="183" t="s">
        <v>525</v>
      </c>
      <c r="D367" s="175" t="s">
        <v>272</v>
      </c>
      <c r="E367" s="176">
        <v>122</v>
      </c>
      <c r="F367" s="177"/>
      <c r="G367" s="178">
        <f>ROUND(E367*F367,2)</f>
        <v>0</v>
      </c>
      <c r="H367" s="177"/>
      <c r="I367" s="178">
        <f>ROUND(E367*H367,2)</f>
        <v>0</v>
      </c>
      <c r="J367" s="177"/>
      <c r="K367" s="178">
        <f>ROUND(E367*J367,2)</f>
        <v>0</v>
      </c>
      <c r="L367" s="178">
        <v>21</v>
      </c>
      <c r="M367" s="178">
        <f>G367*(1+L367/100)</f>
        <v>0</v>
      </c>
      <c r="N367" s="176">
        <v>0</v>
      </c>
      <c r="O367" s="176">
        <f>ROUND(E367*N367,2)</f>
        <v>0</v>
      </c>
      <c r="P367" s="176">
        <v>0</v>
      </c>
      <c r="Q367" s="176">
        <f>ROUND(E367*P367,2)</f>
        <v>0</v>
      </c>
      <c r="R367" s="178"/>
      <c r="S367" s="178" t="s">
        <v>290</v>
      </c>
      <c r="T367" s="179" t="s">
        <v>291</v>
      </c>
      <c r="U367" s="161">
        <v>0</v>
      </c>
      <c r="V367" s="161">
        <f>ROUND(E367*U367,2)</f>
        <v>0</v>
      </c>
      <c r="W367" s="161"/>
      <c r="X367" s="161" t="s">
        <v>176</v>
      </c>
      <c r="Y367" s="161" t="s">
        <v>177</v>
      </c>
      <c r="Z367" s="150"/>
      <c r="AA367" s="150"/>
      <c r="AB367" s="150"/>
      <c r="AC367" s="150"/>
      <c r="AD367" s="150"/>
      <c r="AE367" s="150"/>
      <c r="AF367" s="150"/>
      <c r="AG367" s="150" t="s">
        <v>191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2">
      <c r="A368" s="157"/>
      <c r="B368" s="158"/>
      <c r="C368" s="184" t="s">
        <v>526</v>
      </c>
      <c r="D368" s="163"/>
      <c r="E368" s="164">
        <v>122</v>
      </c>
      <c r="F368" s="161"/>
      <c r="G368" s="161"/>
      <c r="H368" s="161"/>
      <c r="I368" s="161"/>
      <c r="J368" s="161"/>
      <c r="K368" s="161"/>
      <c r="L368" s="161"/>
      <c r="M368" s="161"/>
      <c r="N368" s="160"/>
      <c r="O368" s="160"/>
      <c r="P368" s="160"/>
      <c r="Q368" s="160"/>
      <c r="R368" s="161"/>
      <c r="S368" s="161"/>
      <c r="T368" s="161"/>
      <c r="U368" s="161"/>
      <c r="V368" s="161"/>
      <c r="W368" s="161"/>
      <c r="X368" s="161"/>
      <c r="Y368" s="161"/>
      <c r="Z368" s="150"/>
      <c r="AA368" s="150"/>
      <c r="AB368" s="150"/>
      <c r="AC368" s="150"/>
      <c r="AD368" s="150"/>
      <c r="AE368" s="150"/>
      <c r="AF368" s="150"/>
      <c r="AG368" s="150" t="s">
        <v>182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2">
      <c r="A369" s="157"/>
      <c r="B369" s="158"/>
      <c r="C369" s="253"/>
      <c r="D369" s="254"/>
      <c r="E369" s="254"/>
      <c r="F369" s="254"/>
      <c r="G369" s="254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0"/>
      <c r="AA369" s="150"/>
      <c r="AB369" s="150"/>
      <c r="AC369" s="150"/>
      <c r="AD369" s="150"/>
      <c r="AE369" s="150"/>
      <c r="AF369" s="150"/>
      <c r="AG369" s="150" t="s">
        <v>184</v>
      </c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>
      <c r="A370" s="173">
        <v>99</v>
      </c>
      <c r="B370" s="174" t="s">
        <v>527</v>
      </c>
      <c r="C370" s="183" t="s">
        <v>528</v>
      </c>
      <c r="D370" s="175" t="s">
        <v>529</v>
      </c>
      <c r="E370" s="176">
        <v>1</v>
      </c>
      <c r="F370" s="177"/>
      <c r="G370" s="178">
        <f>ROUND(E370*F370,2)</f>
        <v>0</v>
      </c>
      <c r="H370" s="177"/>
      <c r="I370" s="178">
        <f>ROUND(E370*H370,2)</f>
        <v>0</v>
      </c>
      <c r="J370" s="177"/>
      <c r="K370" s="178">
        <f>ROUND(E370*J370,2)</f>
        <v>0</v>
      </c>
      <c r="L370" s="178">
        <v>21</v>
      </c>
      <c r="M370" s="178">
        <f>G370*(1+L370/100)</f>
        <v>0</v>
      </c>
      <c r="N370" s="176">
        <v>0</v>
      </c>
      <c r="O370" s="176">
        <f>ROUND(E370*N370,2)</f>
        <v>0</v>
      </c>
      <c r="P370" s="176">
        <v>0</v>
      </c>
      <c r="Q370" s="176">
        <f>ROUND(E370*P370,2)</f>
        <v>0</v>
      </c>
      <c r="R370" s="178"/>
      <c r="S370" s="178" t="s">
        <v>290</v>
      </c>
      <c r="T370" s="179" t="s">
        <v>291</v>
      </c>
      <c r="U370" s="161">
        <v>0</v>
      </c>
      <c r="V370" s="161">
        <f>ROUND(E370*U370,2)</f>
        <v>0</v>
      </c>
      <c r="W370" s="161"/>
      <c r="X370" s="161" t="s">
        <v>176</v>
      </c>
      <c r="Y370" s="161" t="s">
        <v>177</v>
      </c>
      <c r="Z370" s="150"/>
      <c r="AA370" s="150"/>
      <c r="AB370" s="150"/>
      <c r="AC370" s="150"/>
      <c r="AD370" s="150"/>
      <c r="AE370" s="150"/>
      <c r="AF370" s="150"/>
      <c r="AG370" s="150" t="s">
        <v>178</v>
      </c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2">
      <c r="A371" s="157"/>
      <c r="B371" s="158"/>
      <c r="C371" s="259"/>
      <c r="D371" s="260"/>
      <c r="E371" s="260"/>
      <c r="F371" s="260"/>
      <c r="G371" s="260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61"/>
      <c r="Z371" s="150"/>
      <c r="AA371" s="150"/>
      <c r="AB371" s="150"/>
      <c r="AC371" s="150"/>
      <c r="AD371" s="150"/>
      <c r="AE371" s="150"/>
      <c r="AF371" s="150"/>
      <c r="AG371" s="150" t="s">
        <v>184</v>
      </c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>
      <c r="A372" s="166" t="s">
        <v>169</v>
      </c>
      <c r="B372" s="167" t="s">
        <v>99</v>
      </c>
      <c r="C372" s="182" t="s">
        <v>100</v>
      </c>
      <c r="D372" s="168"/>
      <c r="E372" s="169"/>
      <c r="F372" s="170"/>
      <c r="G372" s="170">
        <f>SUMIF(AG373:AG375,"&lt;&gt;NOR",G373:G375)</f>
        <v>0</v>
      </c>
      <c r="H372" s="170"/>
      <c r="I372" s="170">
        <f>SUM(I373:I375)</f>
        <v>0</v>
      </c>
      <c r="J372" s="170"/>
      <c r="K372" s="170">
        <f>SUM(K373:K375)</f>
        <v>0</v>
      </c>
      <c r="L372" s="170"/>
      <c r="M372" s="170">
        <f>SUM(M373:M375)</f>
        <v>0</v>
      </c>
      <c r="N372" s="169"/>
      <c r="O372" s="169">
        <f>SUM(O373:O375)</f>
        <v>0</v>
      </c>
      <c r="P372" s="169"/>
      <c r="Q372" s="169">
        <f>SUM(Q373:Q375)</f>
        <v>0</v>
      </c>
      <c r="R372" s="170"/>
      <c r="S372" s="170"/>
      <c r="T372" s="171"/>
      <c r="U372" s="165"/>
      <c r="V372" s="165">
        <f>SUM(V373:V375)</f>
        <v>498.37</v>
      </c>
      <c r="W372" s="165"/>
      <c r="X372" s="165"/>
      <c r="Y372" s="165"/>
      <c r="AG372" t="s">
        <v>170</v>
      </c>
    </row>
    <row r="373" spans="1:60" ht="22.5" outlineLevel="1">
      <c r="A373" s="173">
        <v>100</v>
      </c>
      <c r="B373" s="174" t="s">
        <v>530</v>
      </c>
      <c r="C373" s="183" t="s">
        <v>531</v>
      </c>
      <c r="D373" s="175" t="s">
        <v>196</v>
      </c>
      <c r="E373" s="176">
        <v>266.22251999999997</v>
      </c>
      <c r="F373" s="177"/>
      <c r="G373" s="178">
        <f>ROUND(E373*F373,2)</f>
        <v>0</v>
      </c>
      <c r="H373" s="177"/>
      <c r="I373" s="178">
        <f>ROUND(E373*H373,2)</f>
        <v>0</v>
      </c>
      <c r="J373" s="177"/>
      <c r="K373" s="178">
        <f>ROUND(E373*J373,2)</f>
        <v>0</v>
      </c>
      <c r="L373" s="178">
        <v>21</v>
      </c>
      <c r="M373" s="178">
        <f>G373*(1+L373/100)</f>
        <v>0</v>
      </c>
      <c r="N373" s="176">
        <v>0</v>
      </c>
      <c r="O373" s="176">
        <f>ROUND(E373*N373,2)</f>
        <v>0</v>
      </c>
      <c r="P373" s="176">
        <v>0</v>
      </c>
      <c r="Q373" s="176">
        <f>ROUND(E373*P373,2)</f>
        <v>0</v>
      </c>
      <c r="R373" s="178" t="s">
        <v>532</v>
      </c>
      <c r="S373" s="178" t="s">
        <v>175</v>
      </c>
      <c r="T373" s="179" t="s">
        <v>175</v>
      </c>
      <c r="U373" s="161">
        <v>1.8720000000000001</v>
      </c>
      <c r="V373" s="161">
        <f>ROUND(E373*U373,2)</f>
        <v>498.37</v>
      </c>
      <c r="W373" s="161"/>
      <c r="X373" s="161" t="s">
        <v>533</v>
      </c>
      <c r="Y373" s="161" t="s">
        <v>177</v>
      </c>
      <c r="Z373" s="150"/>
      <c r="AA373" s="150"/>
      <c r="AB373" s="150"/>
      <c r="AC373" s="150"/>
      <c r="AD373" s="150"/>
      <c r="AE373" s="150"/>
      <c r="AF373" s="150"/>
      <c r="AG373" s="150" t="s">
        <v>534</v>
      </c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2">
      <c r="A374" s="157"/>
      <c r="B374" s="158"/>
      <c r="C374" s="251" t="s">
        <v>535</v>
      </c>
      <c r="D374" s="252"/>
      <c r="E374" s="252"/>
      <c r="F374" s="252"/>
      <c r="G374" s="252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0"/>
      <c r="AA374" s="150"/>
      <c r="AB374" s="150"/>
      <c r="AC374" s="150"/>
      <c r="AD374" s="150"/>
      <c r="AE374" s="150"/>
      <c r="AF374" s="150"/>
      <c r="AG374" s="150" t="s">
        <v>180</v>
      </c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2">
      <c r="A375" s="157"/>
      <c r="B375" s="158"/>
      <c r="C375" s="253"/>
      <c r="D375" s="254"/>
      <c r="E375" s="254"/>
      <c r="F375" s="254"/>
      <c r="G375" s="254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61"/>
      <c r="Z375" s="150"/>
      <c r="AA375" s="150"/>
      <c r="AB375" s="150"/>
      <c r="AC375" s="150"/>
      <c r="AD375" s="150"/>
      <c r="AE375" s="150"/>
      <c r="AF375" s="150"/>
      <c r="AG375" s="150" t="s">
        <v>184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>
      <c r="A376" s="166" t="s">
        <v>169</v>
      </c>
      <c r="B376" s="167" t="s">
        <v>101</v>
      </c>
      <c r="C376" s="182" t="s">
        <v>102</v>
      </c>
      <c r="D376" s="168"/>
      <c r="E376" s="169"/>
      <c r="F376" s="170"/>
      <c r="G376" s="170">
        <f>SUMIF(AG377:AG392,"&lt;&gt;NOR",G377:G392)</f>
        <v>0</v>
      </c>
      <c r="H376" s="170"/>
      <c r="I376" s="170">
        <f>SUM(I377:I392)</f>
        <v>0</v>
      </c>
      <c r="J376" s="170"/>
      <c r="K376" s="170">
        <f>SUM(K377:K392)</f>
        <v>0</v>
      </c>
      <c r="L376" s="170"/>
      <c r="M376" s="170">
        <f>SUM(M377:M392)</f>
        <v>0</v>
      </c>
      <c r="N376" s="169"/>
      <c r="O376" s="169">
        <f>SUM(O377:O392)</f>
        <v>0.96000000000000008</v>
      </c>
      <c r="P376" s="169"/>
      <c r="Q376" s="169">
        <f>SUM(Q377:Q392)</f>
        <v>0</v>
      </c>
      <c r="R376" s="170"/>
      <c r="S376" s="170"/>
      <c r="T376" s="171"/>
      <c r="U376" s="165"/>
      <c r="V376" s="165">
        <f>SUM(V377:V392)</f>
        <v>70.72</v>
      </c>
      <c r="W376" s="165"/>
      <c r="X376" s="165"/>
      <c r="Y376" s="165"/>
      <c r="AG376" t="s">
        <v>170</v>
      </c>
    </row>
    <row r="377" spans="1:60" ht="22.5" outlineLevel="1">
      <c r="A377" s="173">
        <v>101</v>
      </c>
      <c r="B377" s="174" t="s">
        <v>536</v>
      </c>
      <c r="C377" s="183" t="s">
        <v>537</v>
      </c>
      <c r="D377" s="175" t="s">
        <v>214</v>
      </c>
      <c r="E377" s="176">
        <v>69.366</v>
      </c>
      <c r="F377" s="177"/>
      <c r="G377" s="178">
        <f>ROUND(E377*F377,2)</f>
        <v>0</v>
      </c>
      <c r="H377" s="177"/>
      <c r="I377" s="178">
        <f>ROUND(E377*H377,2)</f>
        <v>0</v>
      </c>
      <c r="J377" s="177"/>
      <c r="K377" s="178">
        <f>ROUND(E377*J377,2)</f>
        <v>0</v>
      </c>
      <c r="L377" s="178">
        <v>21</v>
      </c>
      <c r="M377" s="178">
        <f>G377*(1+L377/100)</f>
        <v>0</v>
      </c>
      <c r="N377" s="176">
        <v>8.0000000000000007E-5</v>
      </c>
      <c r="O377" s="176">
        <f>ROUND(E377*N377,2)</f>
        <v>0.01</v>
      </c>
      <c r="P377" s="176">
        <v>0</v>
      </c>
      <c r="Q377" s="176">
        <f>ROUND(E377*P377,2)</f>
        <v>0</v>
      </c>
      <c r="R377" s="178" t="s">
        <v>432</v>
      </c>
      <c r="S377" s="178" t="s">
        <v>175</v>
      </c>
      <c r="T377" s="179" t="s">
        <v>175</v>
      </c>
      <c r="U377" s="161">
        <v>0.34</v>
      </c>
      <c r="V377" s="161">
        <f>ROUND(E377*U377,2)</f>
        <v>23.58</v>
      </c>
      <c r="W377" s="161"/>
      <c r="X377" s="161" t="s">
        <v>176</v>
      </c>
      <c r="Y377" s="161" t="s">
        <v>177</v>
      </c>
      <c r="Z377" s="150"/>
      <c r="AA377" s="150"/>
      <c r="AB377" s="150"/>
      <c r="AC377" s="150"/>
      <c r="AD377" s="150"/>
      <c r="AE377" s="150"/>
      <c r="AF377" s="150"/>
      <c r="AG377" s="150" t="s">
        <v>446</v>
      </c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2">
      <c r="A378" s="157"/>
      <c r="B378" s="158"/>
      <c r="C378" s="184" t="s">
        <v>354</v>
      </c>
      <c r="D378" s="163"/>
      <c r="E378" s="164">
        <v>69.366</v>
      </c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0"/>
      <c r="AA378" s="150"/>
      <c r="AB378" s="150"/>
      <c r="AC378" s="150"/>
      <c r="AD378" s="150"/>
      <c r="AE378" s="150"/>
      <c r="AF378" s="150"/>
      <c r="AG378" s="150" t="s">
        <v>182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2">
      <c r="A379" s="157"/>
      <c r="B379" s="158"/>
      <c r="C379" s="253"/>
      <c r="D379" s="254"/>
      <c r="E379" s="254"/>
      <c r="F379" s="254"/>
      <c r="G379" s="254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0"/>
      <c r="AA379" s="150"/>
      <c r="AB379" s="150"/>
      <c r="AC379" s="150"/>
      <c r="AD379" s="150"/>
      <c r="AE379" s="150"/>
      <c r="AF379" s="150"/>
      <c r="AG379" s="150" t="s">
        <v>184</v>
      </c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>
      <c r="A380" s="173">
        <v>102</v>
      </c>
      <c r="B380" s="174" t="s">
        <v>538</v>
      </c>
      <c r="C380" s="183" t="s">
        <v>539</v>
      </c>
      <c r="D380" s="175" t="s">
        <v>214</v>
      </c>
      <c r="E380" s="176">
        <v>7.508</v>
      </c>
      <c r="F380" s="177"/>
      <c r="G380" s="178">
        <f>ROUND(E380*F380,2)</f>
        <v>0</v>
      </c>
      <c r="H380" s="177"/>
      <c r="I380" s="178">
        <f>ROUND(E380*H380,2)</f>
        <v>0</v>
      </c>
      <c r="J380" s="177"/>
      <c r="K380" s="178">
        <f>ROUND(E380*J380,2)</f>
        <v>0</v>
      </c>
      <c r="L380" s="178">
        <v>21</v>
      </c>
      <c r="M380" s="178">
        <f>G380*(1+L380/100)</f>
        <v>0</v>
      </c>
      <c r="N380" s="176">
        <v>5.7999999999999996E-3</v>
      </c>
      <c r="O380" s="176">
        <f>ROUND(E380*N380,2)</f>
        <v>0.04</v>
      </c>
      <c r="P380" s="176">
        <v>0</v>
      </c>
      <c r="Q380" s="176">
        <f>ROUND(E380*P380,2)</f>
        <v>0</v>
      </c>
      <c r="R380" s="178" t="s">
        <v>540</v>
      </c>
      <c r="S380" s="178" t="s">
        <v>175</v>
      </c>
      <c r="T380" s="179" t="s">
        <v>175</v>
      </c>
      <c r="U380" s="161">
        <v>0.26668999999999998</v>
      </c>
      <c r="V380" s="161">
        <f>ROUND(E380*U380,2)</f>
        <v>2</v>
      </c>
      <c r="W380" s="161"/>
      <c r="X380" s="161" t="s">
        <v>541</v>
      </c>
      <c r="Y380" s="161" t="s">
        <v>177</v>
      </c>
      <c r="Z380" s="150"/>
      <c r="AA380" s="150"/>
      <c r="AB380" s="150"/>
      <c r="AC380" s="150"/>
      <c r="AD380" s="150"/>
      <c r="AE380" s="150"/>
      <c r="AF380" s="150"/>
      <c r="AG380" s="150" t="s">
        <v>542</v>
      </c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2">
      <c r="A381" s="157"/>
      <c r="B381" s="158"/>
      <c r="C381" s="184" t="s">
        <v>543</v>
      </c>
      <c r="D381" s="163"/>
      <c r="E381" s="164">
        <v>0.6</v>
      </c>
      <c r="F381" s="161"/>
      <c r="G381" s="161"/>
      <c r="H381" s="161"/>
      <c r="I381" s="161"/>
      <c r="J381" s="161"/>
      <c r="K381" s="161"/>
      <c r="L381" s="161"/>
      <c r="M381" s="161"/>
      <c r="N381" s="160"/>
      <c r="O381" s="160"/>
      <c r="P381" s="160"/>
      <c r="Q381" s="160"/>
      <c r="R381" s="161"/>
      <c r="S381" s="161"/>
      <c r="T381" s="161"/>
      <c r="U381" s="161"/>
      <c r="V381" s="161"/>
      <c r="W381" s="161"/>
      <c r="X381" s="161"/>
      <c r="Y381" s="161"/>
      <c r="Z381" s="150"/>
      <c r="AA381" s="150"/>
      <c r="AB381" s="150"/>
      <c r="AC381" s="150"/>
      <c r="AD381" s="150"/>
      <c r="AE381" s="150"/>
      <c r="AF381" s="150"/>
      <c r="AG381" s="150" t="s">
        <v>182</v>
      </c>
      <c r="AH381" s="150">
        <v>0</v>
      </c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3">
      <c r="A382" s="157"/>
      <c r="B382" s="158"/>
      <c r="C382" s="184" t="s">
        <v>544</v>
      </c>
      <c r="D382" s="163"/>
      <c r="E382" s="164">
        <v>6.9080000000000004</v>
      </c>
      <c r="F382" s="161"/>
      <c r="G382" s="161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61"/>
      <c r="Z382" s="150"/>
      <c r="AA382" s="150"/>
      <c r="AB382" s="150"/>
      <c r="AC382" s="150"/>
      <c r="AD382" s="150"/>
      <c r="AE382" s="150"/>
      <c r="AF382" s="150"/>
      <c r="AG382" s="150" t="s">
        <v>182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2">
      <c r="A383" s="157"/>
      <c r="B383" s="158"/>
      <c r="C383" s="253"/>
      <c r="D383" s="254"/>
      <c r="E383" s="254"/>
      <c r="F383" s="254"/>
      <c r="G383" s="254"/>
      <c r="H383" s="161"/>
      <c r="I383" s="161"/>
      <c r="J383" s="161"/>
      <c r="K383" s="161"/>
      <c r="L383" s="161"/>
      <c r="M383" s="161"/>
      <c r="N383" s="160"/>
      <c r="O383" s="160"/>
      <c r="P383" s="160"/>
      <c r="Q383" s="160"/>
      <c r="R383" s="161"/>
      <c r="S383" s="161"/>
      <c r="T383" s="161"/>
      <c r="U383" s="161"/>
      <c r="V383" s="161"/>
      <c r="W383" s="161"/>
      <c r="X383" s="161"/>
      <c r="Y383" s="161"/>
      <c r="Z383" s="150"/>
      <c r="AA383" s="150"/>
      <c r="AB383" s="150"/>
      <c r="AC383" s="150"/>
      <c r="AD383" s="150"/>
      <c r="AE383" s="150"/>
      <c r="AF383" s="150"/>
      <c r="AG383" s="150" t="s">
        <v>184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>
      <c r="A384" s="173">
        <v>103</v>
      </c>
      <c r="B384" s="174" t="s">
        <v>545</v>
      </c>
      <c r="C384" s="183" t="s">
        <v>546</v>
      </c>
      <c r="D384" s="175" t="s">
        <v>214</v>
      </c>
      <c r="E384" s="176">
        <v>138.732</v>
      </c>
      <c r="F384" s="177"/>
      <c r="G384" s="178">
        <f>ROUND(E384*F384,2)</f>
        <v>0</v>
      </c>
      <c r="H384" s="177"/>
      <c r="I384" s="178">
        <f>ROUND(E384*H384,2)</f>
        <v>0</v>
      </c>
      <c r="J384" s="177"/>
      <c r="K384" s="178">
        <f>ROUND(E384*J384,2)</f>
        <v>0</v>
      </c>
      <c r="L384" s="178">
        <v>21</v>
      </c>
      <c r="M384" s="178">
        <f>G384*(1+L384/100)</f>
        <v>0</v>
      </c>
      <c r="N384" s="176">
        <v>6.3800000000000003E-3</v>
      </c>
      <c r="O384" s="176">
        <f>ROUND(E384*N384,2)</f>
        <v>0.89</v>
      </c>
      <c r="P384" s="176">
        <v>0</v>
      </c>
      <c r="Q384" s="176">
        <f>ROUND(E384*P384,2)</f>
        <v>0</v>
      </c>
      <c r="R384" s="178" t="s">
        <v>540</v>
      </c>
      <c r="S384" s="178" t="s">
        <v>175</v>
      </c>
      <c r="T384" s="179" t="s">
        <v>175</v>
      </c>
      <c r="U384" s="161">
        <v>0.32518999999999998</v>
      </c>
      <c r="V384" s="161">
        <f>ROUND(E384*U384,2)</f>
        <v>45.11</v>
      </c>
      <c r="W384" s="161"/>
      <c r="X384" s="161" t="s">
        <v>541</v>
      </c>
      <c r="Y384" s="161" t="s">
        <v>177</v>
      </c>
      <c r="Z384" s="150"/>
      <c r="AA384" s="150"/>
      <c r="AB384" s="150"/>
      <c r="AC384" s="150"/>
      <c r="AD384" s="150"/>
      <c r="AE384" s="150"/>
      <c r="AF384" s="150"/>
      <c r="AG384" s="150" t="s">
        <v>542</v>
      </c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2">
      <c r="A385" s="157"/>
      <c r="B385" s="158"/>
      <c r="C385" s="184" t="s">
        <v>547</v>
      </c>
      <c r="D385" s="163"/>
      <c r="E385" s="164">
        <v>138.732</v>
      </c>
      <c r="F385" s="161"/>
      <c r="G385" s="16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61"/>
      <c r="Z385" s="150"/>
      <c r="AA385" s="150"/>
      <c r="AB385" s="150"/>
      <c r="AC385" s="150"/>
      <c r="AD385" s="150"/>
      <c r="AE385" s="150"/>
      <c r="AF385" s="150"/>
      <c r="AG385" s="150" t="s">
        <v>182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2">
      <c r="A386" s="157"/>
      <c r="B386" s="158"/>
      <c r="C386" s="253"/>
      <c r="D386" s="254"/>
      <c r="E386" s="254"/>
      <c r="F386" s="254"/>
      <c r="G386" s="254"/>
      <c r="H386" s="161"/>
      <c r="I386" s="161"/>
      <c r="J386" s="161"/>
      <c r="K386" s="161"/>
      <c r="L386" s="161"/>
      <c r="M386" s="161"/>
      <c r="N386" s="160"/>
      <c r="O386" s="160"/>
      <c r="P386" s="160"/>
      <c r="Q386" s="160"/>
      <c r="R386" s="161"/>
      <c r="S386" s="161"/>
      <c r="T386" s="161"/>
      <c r="U386" s="161"/>
      <c r="V386" s="161"/>
      <c r="W386" s="161"/>
      <c r="X386" s="161"/>
      <c r="Y386" s="161"/>
      <c r="Z386" s="150"/>
      <c r="AA386" s="150"/>
      <c r="AB386" s="150"/>
      <c r="AC386" s="150"/>
      <c r="AD386" s="150"/>
      <c r="AE386" s="150"/>
      <c r="AF386" s="150"/>
      <c r="AG386" s="150" t="s">
        <v>184</v>
      </c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ht="22.5" outlineLevel="1">
      <c r="A387" s="173">
        <v>104</v>
      </c>
      <c r="B387" s="174" t="s">
        <v>548</v>
      </c>
      <c r="C387" s="183" t="s">
        <v>549</v>
      </c>
      <c r="D387" s="175" t="s">
        <v>214</v>
      </c>
      <c r="E387" s="176">
        <v>76.302599999999998</v>
      </c>
      <c r="F387" s="177"/>
      <c r="G387" s="178">
        <f>ROUND(E387*F387,2)</f>
        <v>0</v>
      </c>
      <c r="H387" s="177"/>
      <c r="I387" s="178">
        <f>ROUND(E387*H387,2)</f>
        <v>0</v>
      </c>
      <c r="J387" s="177"/>
      <c r="K387" s="178">
        <f>ROUND(E387*J387,2)</f>
        <v>0</v>
      </c>
      <c r="L387" s="178">
        <v>21</v>
      </c>
      <c r="M387" s="178">
        <f>G387*(1+L387/100)</f>
        <v>0</v>
      </c>
      <c r="N387" s="176">
        <v>2.0000000000000001E-4</v>
      </c>
      <c r="O387" s="176">
        <f>ROUND(E387*N387,2)</f>
        <v>0.02</v>
      </c>
      <c r="P387" s="176">
        <v>0</v>
      </c>
      <c r="Q387" s="176">
        <f>ROUND(E387*P387,2)</f>
        <v>0</v>
      </c>
      <c r="R387" s="178" t="s">
        <v>550</v>
      </c>
      <c r="S387" s="178" t="s">
        <v>175</v>
      </c>
      <c r="T387" s="179" t="s">
        <v>175</v>
      </c>
      <c r="U387" s="161">
        <v>0</v>
      </c>
      <c r="V387" s="161">
        <f>ROUND(E387*U387,2)</f>
        <v>0</v>
      </c>
      <c r="W387" s="161"/>
      <c r="X387" s="161" t="s">
        <v>551</v>
      </c>
      <c r="Y387" s="161" t="s">
        <v>177</v>
      </c>
      <c r="Z387" s="150"/>
      <c r="AA387" s="150"/>
      <c r="AB387" s="150"/>
      <c r="AC387" s="150"/>
      <c r="AD387" s="150"/>
      <c r="AE387" s="150"/>
      <c r="AF387" s="150"/>
      <c r="AG387" s="150" t="s">
        <v>552</v>
      </c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2">
      <c r="A388" s="157"/>
      <c r="B388" s="158"/>
      <c r="C388" s="184" t="s">
        <v>553</v>
      </c>
      <c r="D388" s="163"/>
      <c r="E388" s="164">
        <v>76.302599999999998</v>
      </c>
      <c r="F388" s="161"/>
      <c r="G388" s="161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61"/>
      <c r="Z388" s="150"/>
      <c r="AA388" s="150"/>
      <c r="AB388" s="150"/>
      <c r="AC388" s="150"/>
      <c r="AD388" s="150"/>
      <c r="AE388" s="150"/>
      <c r="AF388" s="150"/>
      <c r="AG388" s="150" t="s">
        <v>182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2">
      <c r="A389" s="157"/>
      <c r="B389" s="158"/>
      <c r="C389" s="253"/>
      <c r="D389" s="254"/>
      <c r="E389" s="254"/>
      <c r="F389" s="254"/>
      <c r="G389" s="254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61"/>
      <c r="Z389" s="150"/>
      <c r="AA389" s="150"/>
      <c r="AB389" s="150"/>
      <c r="AC389" s="150"/>
      <c r="AD389" s="150"/>
      <c r="AE389" s="150"/>
      <c r="AF389" s="150"/>
      <c r="AG389" s="150" t="s">
        <v>184</v>
      </c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>
      <c r="A390" s="173">
        <v>105</v>
      </c>
      <c r="B390" s="174" t="s">
        <v>554</v>
      </c>
      <c r="C390" s="183" t="s">
        <v>555</v>
      </c>
      <c r="D390" s="175" t="s">
        <v>196</v>
      </c>
      <c r="E390" s="176">
        <v>2.0809999999999999E-2</v>
      </c>
      <c r="F390" s="177"/>
      <c r="G390" s="178">
        <f>ROUND(E390*F390,2)</f>
        <v>0</v>
      </c>
      <c r="H390" s="177"/>
      <c r="I390" s="178">
        <f>ROUND(E390*H390,2)</f>
        <v>0</v>
      </c>
      <c r="J390" s="177"/>
      <c r="K390" s="178">
        <f>ROUND(E390*J390,2)</f>
        <v>0</v>
      </c>
      <c r="L390" s="178">
        <v>21</v>
      </c>
      <c r="M390" s="178">
        <f>G390*(1+L390/100)</f>
        <v>0</v>
      </c>
      <c r="N390" s="176">
        <v>0</v>
      </c>
      <c r="O390" s="176">
        <f>ROUND(E390*N390,2)</f>
        <v>0</v>
      </c>
      <c r="P390" s="176">
        <v>0</v>
      </c>
      <c r="Q390" s="176">
        <f>ROUND(E390*P390,2)</f>
        <v>0</v>
      </c>
      <c r="R390" s="178" t="s">
        <v>432</v>
      </c>
      <c r="S390" s="178" t="s">
        <v>175</v>
      </c>
      <c r="T390" s="179" t="s">
        <v>175</v>
      </c>
      <c r="U390" s="161">
        <v>1.637</v>
      </c>
      <c r="V390" s="161">
        <f>ROUND(E390*U390,2)</f>
        <v>0.03</v>
      </c>
      <c r="W390" s="161"/>
      <c r="X390" s="161" t="s">
        <v>533</v>
      </c>
      <c r="Y390" s="161" t="s">
        <v>177</v>
      </c>
      <c r="Z390" s="150"/>
      <c r="AA390" s="150"/>
      <c r="AB390" s="150"/>
      <c r="AC390" s="150"/>
      <c r="AD390" s="150"/>
      <c r="AE390" s="150"/>
      <c r="AF390" s="150"/>
      <c r="AG390" s="150" t="s">
        <v>534</v>
      </c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2">
      <c r="A391" s="157"/>
      <c r="B391" s="158"/>
      <c r="C391" s="251" t="s">
        <v>556</v>
      </c>
      <c r="D391" s="252"/>
      <c r="E391" s="252"/>
      <c r="F391" s="252"/>
      <c r="G391" s="252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61"/>
      <c r="Z391" s="150"/>
      <c r="AA391" s="150"/>
      <c r="AB391" s="150"/>
      <c r="AC391" s="150"/>
      <c r="AD391" s="150"/>
      <c r="AE391" s="150"/>
      <c r="AF391" s="150"/>
      <c r="AG391" s="150" t="s">
        <v>180</v>
      </c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2">
      <c r="A392" s="157"/>
      <c r="B392" s="158"/>
      <c r="C392" s="253"/>
      <c r="D392" s="254"/>
      <c r="E392" s="254"/>
      <c r="F392" s="254"/>
      <c r="G392" s="254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  <c r="R392" s="161"/>
      <c r="S392" s="161"/>
      <c r="T392" s="161"/>
      <c r="U392" s="161"/>
      <c r="V392" s="161"/>
      <c r="W392" s="161"/>
      <c r="X392" s="161"/>
      <c r="Y392" s="161"/>
      <c r="Z392" s="150"/>
      <c r="AA392" s="150"/>
      <c r="AB392" s="150"/>
      <c r="AC392" s="150"/>
      <c r="AD392" s="150"/>
      <c r="AE392" s="150"/>
      <c r="AF392" s="150"/>
      <c r="AG392" s="150" t="s">
        <v>184</v>
      </c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>
      <c r="A393" s="166" t="s">
        <v>169</v>
      </c>
      <c r="B393" s="167" t="s">
        <v>103</v>
      </c>
      <c r="C393" s="182" t="s">
        <v>104</v>
      </c>
      <c r="D393" s="168"/>
      <c r="E393" s="169"/>
      <c r="F393" s="170"/>
      <c r="G393" s="170">
        <f>SUMIF(AG394:AG418,"&lt;&gt;NOR",G394:G418)</f>
        <v>0</v>
      </c>
      <c r="H393" s="170"/>
      <c r="I393" s="170">
        <f>SUM(I394:I418)</f>
        <v>0</v>
      </c>
      <c r="J393" s="170"/>
      <c r="K393" s="170">
        <f>SUM(K394:K418)</f>
        <v>0</v>
      </c>
      <c r="L393" s="170"/>
      <c r="M393" s="170">
        <f>SUM(M394:M418)</f>
        <v>0</v>
      </c>
      <c r="N393" s="169"/>
      <c r="O393" s="169">
        <f>SUM(O394:O418)</f>
        <v>8.1999999999999993</v>
      </c>
      <c r="P393" s="169"/>
      <c r="Q393" s="169">
        <f>SUM(Q394:Q418)</f>
        <v>0</v>
      </c>
      <c r="R393" s="170"/>
      <c r="S393" s="170"/>
      <c r="T393" s="171"/>
      <c r="U393" s="165"/>
      <c r="V393" s="165">
        <f>SUM(V394:V418)</f>
        <v>807.56</v>
      </c>
      <c r="W393" s="165"/>
      <c r="X393" s="165"/>
      <c r="Y393" s="165"/>
      <c r="AG393" t="s">
        <v>170</v>
      </c>
    </row>
    <row r="394" spans="1:60" ht="22.5" outlineLevel="1">
      <c r="A394" s="173">
        <v>106</v>
      </c>
      <c r="B394" s="174" t="s">
        <v>557</v>
      </c>
      <c r="C394" s="183" t="s">
        <v>558</v>
      </c>
      <c r="D394" s="175" t="s">
        <v>272</v>
      </c>
      <c r="E394" s="176">
        <v>117.06</v>
      </c>
      <c r="F394" s="177"/>
      <c r="G394" s="178">
        <f>ROUND(E394*F394,2)</f>
        <v>0</v>
      </c>
      <c r="H394" s="177"/>
      <c r="I394" s="178">
        <f>ROUND(E394*H394,2)</f>
        <v>0</v>
      </c>
      <c r="J394" s="177"/>
      <c r="K394" s="178">
        <f>ROUND(E394*J394,2)</f>
        <v>0</v>
      </c>
      <c r="L394" s="178">
        <v>21</v>
      </c>
      <c r="M394" s="178">
        <f>G394*(1+L394/100)</f>
        <v>0</v>
      </c>
      <c r="N394" s="176">
        <v>7.6000000000000004E-4</v>
      </c>
      <c r="O394" s="176">
        <f>ROUND(E394*N394,2)</f>
        <v>0.09</v>
      </c>
      <c r="P394" s="176">
        <v>0</v>
      </c>
      <c r="Q394" s="176">
        <f>ROUND(E394*P394,2)</f>
        <v>0</v>
      </c>
      <c r="R394" s="178" t="s">
        <v>432</v>
      </c>
      <c r="S394" s="178" t="s">
        <v>175</v>
      </c>
      <c r="T394" s="179" t="s">
        <v>175</v>
      </c>
      <c r="U394" s="161">
        <v>0.189</v>
      </c>
      <c r="V394" s="161">
        <f>ROUND(E394*U394,2)</f>
        <v>22.12</v>
      </c>
      <c r="W394" s="161"/>
      <c r="X394" s="161" t="s">
        <v>176</v>
      </c>
      <c r="Y394" s="161" t="s">
        <v>177</v>
      </c>
      <c r="Z394" s="150"/>
      <c r="AA394" s="150"/>
      <c r="AB394" s="150"/>
      <c r="AC394" s="150"/>
      <c r="AD394" s="150"/>
      <c r="AE394" s="150"/>
      <c r="AF394" s="150"/>
      <c r="AG394" s="150" t="s">
        <v>191</v>
      </c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2">
      <c r="A395" s="157"/>
      <c r="B395" s="158"/>
      <c r="C395" s="251" t="s">
        <v>559</v>
      </c>
      <c r="D395" s="252"/>
      <c r="E395" s="252"/>
      <c r="F395" s="252"/>
      <c r="G395" s="252"/>
      <c r="H395" s="161"/>
      <c r="I395" s="161"/>
      <c r="J395" s="161"/>
      <c r="K395" s="161"/>
      <c r="L395" s="161"/>
      <c r="M395" s="161"/>
      <c r="N395" s="160"/>
      <c r="O395" s="160"/>
      <c r="P395" s="160"/>
      <c r="Q395" s="160"/>
      <c r="R395" s="161"/>
      <c r="S395" s="161"/>
      <c r="T395" s="161"/>
      <c r="U395" s="161"/>
      <c r="V395" s="161"/>
      <c r="W395" s="161"/>
      <c r="X395" s="161"/>
      <c r="Y395" s="161"/>
      <c r="Z395" s="150"/>
      <c r="AA395" s="150"/>
      <c r="AB395" s="150"/>
      <c r="AC395" s="150"/>
      <c r="AD395" s="150"/>
      <c r="AE395" s="150"/>
      <c r="AF395" s="150"/>
      <c r="AG395" s="150" t="s">
        <v>180</v>
      </c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2">
      <c r="A396" s="157"/>
      <c r="B396" s="158"/>
      <c r="C396" s="257" t="s">
        <v>560</v>
      </c>
      <c r="D396" s="258"/>
      <c r="E396" s="258"/>
      <c r="F396" s="258"/>
      <c r="G396" s="258"/>
      <c r="H396" s="161"/>
      <c r="I396" s="161"/>
      <c r="J396" s="161"/>
      <c r="K396" s="161"/>
      <c r="L396" s="161"/>
      <c r="M396" s="161"/>
      <c r="N396" s="160"/>
      <c r="O396" s="160"/>
      <c r="P396" s="160"/>
      <c r="Q396" s="160"/>
      <c r="R396" s="161"/>
      <c r="S396" s="161"/>
      <c r="T396" s="161"/>
      <c r="U396" s="161"/>
      <c r="V396" s="161"/>
      <c r="W396" s="161"/>
      <c r="X396" s="161"/>
      <c r="Y396" s="161"/>
      <c r="Z396" s="150"/>
      <c r="AA396" s="150"/>
      <c r="AB396" s="150"/>
      <c r="AC396" s="150"/>
      <c r="AD396" s="150"/>
      <c r="AE396" s="150"/>
      <c r="AF396" s="150"/>
      <c r="AG396" s="150" t="s">
        <v>202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2">
      <c r="A397" s="157"/>
      <c r="B397" s="158"/>
      <c r="C397" s="184" t="s">
        <v>561</v>
      </c>
      <c r="D397" s="163"/>
      <c r="E397" s="164">
        <v>117.06</v>
      </c>
      <c r="F397" s="161"/>
      <c r="G397" s="161"/>
      <c r="H397" s="161"/>
      <c r="I397" s="161"/>
      <c r="J397" s="161"/>
      <c r="K397" s="161"/>
      <c r="L397" s="161"/>
      <c r="M397" s="161"/>
      <c r="N397" s="160"/>
      <c r="O397" s="160"/>
      <c r="P397" s="160"/>
      <c r="Q397" s="160"/>
      <c r="R397" s="161"/>
      <c r="S397" s="161"/>
      <c r="T397" s="161"/>
      <c r="U397" s="161"/>
      <c r="V397" s="161"/>
      <c r="W397" s="161"/>
      <c r="X397" s="161"/>
      <c r="Y397" s="161"/>
      <c r="Z397" s="150"/>
      <c r="AA397" s="150"/>
      <c r="AB397" s="150"/>
      <c r="AC397" s="150"/>
      <c r="AD397" s="150"/>
      <c r="AE397" s="150"/>
      <c r="AF397" s="150"/>
      <c r="AG397" s="150" t="s">
        <v>182</v>
      </c>
      <c r="AH397" s="150">
        <v>0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2">
      <c r="A398" s="157"/>
      <c r="B398" s="158"/>
      <c r="C398" s="253"/>
      <c r="D398" s="254"/>
      <c r="E398" s="254"/>
      <c r="F398" s="254"/>
      <c r="G398" s="254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0"/>
      <c r="AA398" s="150"/>
      <c r="AB398" s="150"/>
      <c r="AC398" s="150"/>
      <c r="AD398" s="150"/>
      <c r="AE398" s="150"/>
      <c r="AF398" s="150"/>
      <c r="AG398" s="150" t="s">
        <v>184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ht="22.5" outlineLevel="1">
      <c r="A399" s="173">
        <v>107</v>
      </c>
      <c r="B399" s="174" t="s">
        <v>562</v>
      </c>
      <c r="C399" s="183" t="s">
        <v>563</v>
      </c>
      <c r="D399" s="175" t="s">
        <v>214</v>
      </c>
      <c r="E399" s="176">
        <v>657.40679999999998</v>
      </c>
      <c r="F399" s="177"/>
      <c r="G399" s="178">
        <f>ROUND(E399*F399,2)</f>
        <v>0</v>
      </c>
      <c r="H399" s="177"/>
      <c r="I399" s="178">
        <f>ROUND(E399*H399,2)</f>
        <v>0</v>
      </c>
      <c r="J399" s="177"/>
      <c r="K399" s="178">
        <f>ROUND(E399*J399,2)</f>
        <v>0</v>
      </c>
      <c r="L399" s="178">
        <v>21</v>
      </c>
      <c r="M399" s="178">
        <f>G399*(1+L399/100)</f>
        <v>0</v>
      </c>
      <c r="N399" s="176">
        <v>2.3000000000000001E-4</v>
      </c>
      <c r="O399" s="176">
        <f>ROUND(E399*N399,2)</f>
        <v>0.15</v>
      </c>
      <c r="P399" s="176">
        <v>0</v>
      </c>
      <c r="Q399" s="176">
        <f>ROUND(E399*P399,2)</f>
        <v>0</v>
      </c>
      <c r="R399" s="178" t="s">
        <v>432</v>
      </c>
      <c r="S399" s="178" t="s">
        <v>564</v>
      </c>
      <c r="T399" s="179" t="s">
        <v>564</v>
      </c>
      <c r="U399" s="161">
        <v>0.1</v>
      </c>
      <c r="V399" s="161">
        <f>ROUND(E399*U399,2)</f>
        <v>65.739999999999995</v>
      </c>
      <c r="W399" s="161"/>
      <c r="X399" s="161" t="s">
        <v>176</v>
      </c>
      <c r="Y399" s="161" t="s">
        <v>177</v>
      </c>
      <c r="Z399" s="150"/>
      <c r="AA399" s="150"/>
      <c r="AB399" s="150"/>
      <c r="AC399" s="150"/>
      <c r="AD399" s="150"/>
      <c r="AE399" s="150"/>
      <c r="AF399" s="150"/>
      <c r="AG399" s="150" t="s">
        <v>446</v>
      </c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2">
      <c r="A400" s="157"/>
      <c r="B400" s="158"/>
      <c r="C400" s="184" t="s">
        <v>565</v>
      </c>
      <c r="D400" s="163"/>
      <c r="E400" s="164">
        <v>600.41520000000003</v>
      </c>
      <c r="F400" s="161"/>
      <c r="G400" s="161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0"/>
      <c r="AA400" s="150"/>
      <c r="AB400" s="150"/>
      <c r="AC400" s="150"/>
      <c r="AD400" s="150"/>
      <c r="AE400" s="150"/>
      <c r="AF400" s="150"/>
      <c r="AG400" s="150" t="s">
        <v>182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3">
      <c r="A401" s="157"/>
      <c r="B401" s="158"/>
      <c r="C401" s="184" t="s">
        <v>566</v>
      </c>
      <c r="D401" s="163"/>
      <c r="E401" s="164">
        <v>41.428800000000003</v>
      </c>
      <c r="F401" s="161"/>
      <c r="G401" s="161"/>
      <c r="H401" s="161"/>
      <c r="I401" s="161"/>
      <c r="J401" s="161"/>
      <c r="K401" s="161"/>
      <c r="L401" s="161"/>
      <c r="M401" s="161"/>
      <c r="N401" s="160"/>
      <c r="O401" s="160"/>
      <c r="P401" s="160"/>
      <c r="Q401" s="160"/>
      <c r="R401" s="161"/>
      <c r="S401" s="161"/>
      <c r="T401" s="161"/>
      <c r="U401" s="161"/>
      <c r="V401" s="161"/>
      <c r="W401" s="161"/>
      <c r="X401" s="161"/>
      <c r="Y401" s="161"/>
      <c r="Z401" s="150"/>
      <c r="AA401" s="150"/>
      <c r="AB401" s="150"/>
      <c r="AC401" s="150"/>
      <c r="AD401" s="150"/>
      <c r="AE401" s="150"/>
      <c r="AF401" s="150"/>
      <c r="AG401" s="150" t="s">
        <v>182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3">
      <c r="A402" s="157"/>
      <c r="B402" s="158"/>
      <c r="C402" s="184" t="s">
        <v>437</v>
      </c>
      <c r="D402" s="163"/>
      <c r="E402" s="164">
        <v>15.562799999999999</v>
      </c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61"/>
      <c r="Z402" s="150"/>
      <c r="AA402" s="150"/>
      <c r="AB402" s="150"/>
      <c r="AC402" s="150"/>
      <c r="AD402" s="150"/>
      <c r="AE402" s="150"/>
      <c r="AF402" s="150"/>
      <c r="AG402" s="150" t="s">
        <v>182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2">
      <c r="A403" s="157"/>
      <c r="B403" s="158"/>
      <c r="C403" s="253"/>
      <c r="D403" s="254"/>
      <c r="E403" s="254"/>
      <c r="F403" s="254"/>
      <c r="G403" s="254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  <c r="R403" s="161"/>
      <c r="S403" s="161"/>
      <c r="T403" s="161"/>
      <c r="U403" s="161"/>
      <c r="V403" s="161"/>
      <c r="W403" s="161"/>
      <c r="X403" s="161"/>
      <c r="Y403" s="161"/>
      <c r="Z403" s="150"/>
      <c r="AA403" s="150"/>
      <c r="AB403" s="150"/>
      <c r="AC403" s="150"/>
      <c r="AD403" s="150"/>
      <c r="AE403" s="150"/>
      <c r="AF403" s="150"/>
      <c r="AG403" s="150" t="s">
        <v>184</v>
      </c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ht="33.75" outlineLevel="1">
      <c r="A404" s="173">
        <v>108</v>
      </c>
      <c r="B404" s="174" t="s">
        <v>567</v>
      </c>
      <c r="C404" s="183" t="s">
        <v>568</v>
      </c>
      <c r="D404" s="175" t="s">
        <v>214</v>
      </c>
      <c r="E404" s="176">
        <v>657.40679999999998</v>
      </c>
      <c r="F404" s="177"/>
      <c r="G404" s="178">
        <f>ROUND(E404*F404,2)</f>
        <v>0</v>
      </c>
      <c r="H404" s="177"/>
      <c r="I404" s="178">
        <f>ROUND(E404*H404,2)</f>
        <v>0</v>
      </c>
      <c r="J404" s="177"/>
      <c r="K404" s="178">
        <f>ROUND(E404*J404,2)</f>
        <v>0</v>
      </c>
      <c r="L404" s="178">
        <v>21</v>
      </c>
      <c r="M404" s="178">
        <f>G404*(1+L404/100)</f>
        <v>0</v>
      </c>
      <c r="N404" s="176">
        <v>2.14E-3</v>
      </c>
      <c r="O404" s="176">
        <f>ROUND(E404*N404,2)</f>
        <v>1.41</v>
      </c>
      <c r="P404" s="176">
        <v>0</v>
      </c>
      <c r="Q404" s="176">
        <f>ROUND(E404*P404,2)</f>
        <v>0</v>
      </c>
      <c r="R404" s="178"/>
      <c r="S404" s="178" t="s">
        <v>290</v>
      </c>
      <c r="T404" s="179" t="s">
        <v>291</v>
      </c>
      <c r="U404" s="161">
        <v>0.91459999999999997</v>
      </c>
      <c r="V404" s="161">
        <f>ROUND(E404*U404,2)</f>
        <v>601.26</v>
      </c>
      <c r="W404" s="161"/>
      <c r="X404" s="161" t="s">
        <v>176</v>
      </c>
      <c r="Y404" s="161" t="s">
        <v>177</v>
      </c>
      <c r="Z404" s="150"/>
      <c r="AA404" s="150"/>
      <c r="AB404" s="150"/>
      <c r="AC404" s="150"/>
      <c r="AD404" s="150"/>
      <c r="AE404" s="150"/>
      <c r="AF404" s="150"/>
      <c r="AG404" s="150" t="s">
        <v>446</v>
      </c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2">
      <c r="A405" s="157"/>
      <c r="B405" s="158"/>
      <c r="C405" s="255" t="s">
        <v>569</v>
      </c>
      <c r="D405" s="256"/>
      <c r="E405" s="256"/>
      <c r="F405" s="256"/>
      <c r="G405" s="256"/>
      <c r="H405" s="161"/>
      <c r="I405" s="161"/>
      <c r="J405" s="161"/>
      <c r="K405" s="161"/>
      <c r="L405" s="161"/>
      <c r="M405" s="161"/>
      <c r="N405" s="160"/>
      <c r="O405" s="160"/>
      <c r="P405" s="160"/>
      <c r="Q405" s="160"/>
      <c r="R405" s="161"/>
      <c r="S405" s="161"/>
      <c r="T405" s="161"/>
      <c r="U405" s="161"/>
      <c r="V405" s="161"/>
      <c r="W405" s="161"/>
      <c r="X405" s="161"/>
      <c r="Y405" s="161"/>
      <c r="Z405" s="150"/>
      <c r="AA405" s="150"/>
      <c r="AB405" s="150"/>
      <c r="AC405" s="150"/>
      <c r="AD405" s="150"/>
      <c r="AE405" s="150"/>
      <c r="AF405" s="150"/>
      <c r="AG405" s="150" t="s">
        <v>202</v>
      </c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2">
      <c r="A406" s="157"/>
      <c r="B406" s="158"/>
      <c r="C406" s="184" t="s">
        <v>565</v>
      </c>
      <c r="D406" s="163"/>
      <c r="E406" s="164">
        <v>600.41520000000003</v>
      </c>
      <c r="F406" s="161"/>
      <c r="G406" s="161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  <c r="R406" s="161"/>
      <c r="S406" s="161"/>
      <c r="T406" s="161"/>
      <c r="U406" s="161"/>
      <c r="V406" s="161"/>
      <c r="W406" s="161"/>
      <c r="X406" s="161"/>
      <c r="Y406" s="161"/>
      <c r="Z406" s="150"/>
      <c r="AA406" s="150"/>
      <c r="AB406" s="150"/>
      <c r="AC406" s="150"/>
      <c r="AD406" s="150"/>
      <c r="AE406" s="150"/>
      <c r="AF406" s="150"/>
      <c r="AG406" s="150" t="s">
        <v>182</v>
      </c>
      <c r="AH406" s="150">
        <v>0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3">
      <c r="A407" s="157"/>
      <c r="B407" s="158"/>
      <c r="C407" s="184" t="s">
        <v>566</v>
      </c>
      <c r="D407" s="163"/>
      <c r="E407" s="164">
        <v>41.428800000000003</v>
      </c>
      <c r="F407" s="161"/>
      <c r="G407" s="161"/>
      <c r="H407" s="161"/>
      <c r="I407" s="161"/>
      <c r="J407" s="161"/>
      <c r="K407" s="161"/>
      <c r="L407" s="161"/>
      <c r="M407" s="161"/>
      <c r="N407" s="160"/>
      <c r="O407" s="160"/>
      <c r="P407" s="160"/>
      <c r="Q407" s="160"/>
      <c r="R407" s="161"/>
      <c r="S407" s="161"/>
      <c r="T407" s="161"/>
      <c r="U407" s="161"/>
      <c r="V407" s="161"/>
      <c r="W407" s="161"/>
      <c r="X407" s="161"/>
      <c r="Y407" s="161"/>
      <c r="Z407" s="150"/>
      <c r="AA407" s="150"/>
      <c r="AB407" s="150"/>
      <c r="AC407" s="150"/>
      <c r="AD407" s="150"/>
      <c r="AE407" s="150"/>
      <c r="AF407" s="150"/>
      <c r="AG407" s="150" t="s">
        <v>182</v>
      </c>
      <c r="AH407" s="150">
        <v>0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3">
      <c r="A408" s="157"/>
      <c r="B408" s="158"/>
      <c r="C408" s="184" t="s">
        <v>437</v>
      </c>
      <c r="D408" s="163"/>
      <c r="E408" s="164">
        <v>15.562799999999999</v>
      </c>
      <c r="F408" s="161"/>
      <c r="G408" s="161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  <c r="R408" s="161"/>
      <c r="S408" s="161"/>
      <c r="T408" s="161"/>
      <c r="U408" s="161"/>
      <c r="V408" s="161"/>
      <c r="W408" s="161"/>
      <c r="X408" s="161"/>
      <c r="Y408" s="161"/>
      <c r="Z408" s="150"/>
      <c r="AA408" s="150"/>
      <c r="AB408" s="150"/>
      <c r="AC408" s="150"/>
      <c r="AD408" s="150"/>
      <c r="AE408" s="150"/>
      <c r="AF408" s="150"/>
      <c r="AG408" s="150" t="s">
        <v>182</v>
      </c>
      <c r="AH408" s="150">
        <v>0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2">
      <c r="A409" s="157"/>
      <c r="B409" s="158"/>
      <c r="C409" s="253"/>
      <c r="D409" s="254"/>
      <c r="E409" s="254"/>
      <c r="F409" s="254"/>
      <c r="G409" s="254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61"/>
      <c r="Z409" s="150"/>
      <c r="AA409" s="150"/>
      <c r="AB409" s="150"/>
      <c r="AC409" s="150"/>
      <c r="AD409" s="150"/>
      <c r="AE409" s="150"/>
      <c r="AF409" s="150"/>
      <c r="AG409" s="150" t="s">
        <v>184</v>
      </c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ht="33.75" outlineLevel="1">
      <c r="A410" s="173">
        <v>109</v>
      </c>
      <c r="B410" s="174" t="s">
        <v>570</v>
      </c>
      <c r="C410" s="183" t="s">
        <v>571</v>
      </c>
      <c r="D410" s="175" t="s">
        <v>214</v>
      </c>
      <c r="E410" s="176">
        <v>657.40679999999998</v>
      </c>
      <c r="F410" s="177"/>
      <c r="G410" s="178">
        <f>ROUND(E410*F410,2)</f>
        <v>0</v>
      </c>
      <c r="H410" s="177"/>
      <c r="I410" s="178">
        <f>ROUND(E410*H410,2)</f>
        <v>0</v>
      </c>
      <c r="J410" s="177"/>
      <c r="K410" s="178">
        <f>ROUND(E410*J410,2)</f>
        <v>0</v>
      </c>
      <c r="L410" s="178">
        <v>21</v>
      </c>
      <c r="M410" s="178">
        <f>G410*(1+L410/100)</f>
        <v>0</v>
      </c>
      <c r="N410" s="176">
        <v>9.9600000000000001E-3</v>
      </c>
      <c r="O410" s="176">
        <f>ROUND(E410*N410,2)</f>
        <v>6.55</v>
      </c>
      <c r="P410" s="176">
        <v>0</v>
      </c>
      <c r="Q410" s="176">
        <f>ROUND(E410*P410,2)</f>
        <v>0</v>
      </c>
      <c r="R410" s="178" t="s">
        <v>540</v>
      </c>
      <c r="S410" s="178" t="s">
        <v>572</v>
      </c>
      <c r="T410" s="179" t="s">
        <v>573</v>
      </c>
      <c r="U410" s="161">
        <v>0.17593</v>
      </c>
      <c r="V410" s="161">
        <f>ROUND(E410*U410,2)</f>
        <v>115.66</v>
      </c>
      <c r="W410" s="161"/>
      <c r="X410" s="161" t="s">
        <v>541</v>
      </c>
      <c r="Y410" s="161" t="s">
        <v>177</v>
      </c>
      <c r="Z410" s="150"/>
      <c r="AA410" s="150"/>
      <c r="AB410" s="150"/>
      <c r="AC410" s="150"/>
      <c r="AD410" s="150"/>
      <c r="AE410" s="150"/>
      <c r="AF410" s="150"/>
      <c r="AG410" s="150" t="s">
        <v>574</v>
      </c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ht="22.5" outlineLevel="2">
      <c r="A411" s="157"/>
      <c r="B411" s="158"/>
      <c r="C411" s="251" t="s">
        <v>575</v>
      </c>
      <c r="D411" s="252"/>
      <c r="E411" s="252"/>
      <c r="F411" s="252"/>
      <c r="G411" s="252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  <c r="R411" s="161"/>
      <c r="S411" s="161"/>
      <c r="T411" s="161"/>
      <c r="U411" s="161"/>
      <c r="V411" s="161"/>
      <c r="W411" s="161"/>
      <c r="X411" s="161"/>
      <c r="Y411" s="161"/>
      <c r="Z411" s="150"/>
      <c r="AA411" s="150"/>
      <c r="AB411" s="150"/>
      <c r="AC411" s="150"/>
      <c r="AD411" s="150"/>
      <c r="AE411" s="150"/>
      <c r="AF411" s="150"/>
      <c r="AG411" s="150" t="s">
        <v>180</v>
      </c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81" t="str">
        <f>C411</f>
        <v>nátěr penetrační, nátěr asfaltový za horka, nátěr asfaltový pomocný,  povlaková krytina střech plochých sklonu do 10° do horkého asfaltu.</v>
      </c>
      <c r="BB411" s="150"/>
      <c r="BC411" s="150"/>
      <c r="BD411" s="150"/>
      <c r="BE411" s="150"/>
      <c r="BF411" s="150"/>
      <c r="BG411" s="150"/>
      <c r="BH411" s="150"/>
    </row>
    <row r="412" spans="1:60" outlineLevel="2">
      <c r="A412" s="157"/>
      <c r="B412" s="158"/>
      <c r="C412" s="184" t="s">
        <v>576</v>
      </c>
      <c r="D412" s="163"/>
      <c r="E412" s="164">
        <v>600.41520000000003</v>
      </c>
      <c r="F412" s="161"/>
      <c r="G412" s="161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61"/>
      <c r="Z412" s="150"/>
      <c r="AA412" s="150"/>
      <c r="AB412" s="150"/>
      <c r="AC412" s="150"/>
      <c r="AD412" s="150"/>
      <c r="AE412" s="150"/>
      <c r="AF412" s="150"/>
      <c r="AG412" s="150" t="s">
        <v>182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3">
      <c r="A413" s="157"/>
      <c r="B413" s="158"/>
      <c r="C413" s="184" t="s">
        <v>577</v>
      </c>
      <c r="D413" s="163"/>
      <c r="E413" s="164">
        <v>41.428800000000003</v>
      </c>
      <c r="F413" s="161"/>
      <c r="G413" s="161"/>
      <c r="H413" s="161"/>
      <c r="I413" s="161"/>
      <c r="J413" s="161"/>
      <c r="K413" s="161"/>
      <c r="L413" s="161"/>
      <c r="M413" s="161"/>
      <c r="N413" s="160"/>
      <c r="O413" s="160"/>
      <c r="P413" s="160"/>
      <c r="Q413" s="160"/>
      <c r="R413" s="161"/>
      <c r="S413" s="161"/>
      <c r="T413" s="161"/>
      <c r="U413" s="161"/>
      <c r="V413" s="161"/>
      <c r="W413" s="161"/>
      <c r="X413" s="161"/>
      <c r="Y413" s="161"/>
      <c r="Z413" s="150"/>
      <c r="AA413" s="150"/>
      <c r="AB413" s="150"/>
      <c r="AC413" s="150"/>
      <c r="AD413" s="150"/>
      <c r="AE413" s="150"/>
      <c r="AF413" s="150"/>
      <c r="AG413" s="150" t="s">
        <v>182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3">
      <c r="A414" s="157"/>
      <c r="B414" s="158"/>
      <c r="C414" s="184" t="s">
        <v>578</v>
      </c>
      <c r="D414" s="163"/>
      <c r="E414" s="164">
        <v>15.562799999999999</v>
      </c>
      <c r="F414" s="161"/>
      <c r="G414" s="161"/>
      <c r="H414" s="161"/>
      <c r="I414" s="161"/>
      <c r="J414" s="161"/>
      <c r="K414" s="161"/>
      <c r="L414" s="161"/>
      <c r="M414" s="161"/>
      <c r="N414" s="160"/>
      <c r="O414" s="160"/>
      <c r="P414" s="160"/>
      <c r="Q414" s="160"/>
      <c r="R414" s="161"/>
      <c r="S414" s="161"/>
      <c r="T414" s="161"/>
      <c r="U414" s="161"/>
      <c r="V414" s="161"/>
      <c r="W414" s="161"/>
      <c r="X414" s="161"/>
      <c r="Y414" s="161"/>
      <c r="Z414" s="150"/>
      <c r="AA414" s="150"/>
      <c r="AB414" s="150"/>
      <c r="AC414" s="150"/>
      <c r="AD414" s="150"/>
      <c r="AE414" s="150"/>
      <c r="AF414" s="150"/>
      <c r="AG414" s="150" t="s">
        <v>182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2">
      <c r="A415" s="157"/>
      <c r="B415" s="158"/>
      <c r="C415" s="253"/>
      <c r="D415" s="254"/>
      <c r="E415" s="254"/>
      <c r="F415" s="254"/>
      <c r="G415" s="254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61"/>
      <c r="Z415" s="150"/>
      <c r="AA415" s="150"/>
      <c r="AB415" s="150"/>
      <c r="AC415" s="150"/>
      <c r="AD415" s="150"/>
      <c r="AE415" s="150"/>
      <c r="AF415" s="150"/>
      <c r="AG415" s="150" t="s">
        <v>184</v>
      </c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>
      <c r="A416" s="173">
        <v>110</v>
      </c>
      <c r="B416" s="174" t="s">
        <v>579</v>
      </c>
      <c r="C416" s="183" t="s">
        <v>580</v>
      </c>
      <c r="D416" s="175" t="s">
        <v>196</v>
      </c>
      <c r="E416" s="176">
        <v>1.6470199999999999</v>
      </c>
      <c r="F416" s="177"/>
      <c r="G416" s="178">
        <f>ROUND(E416*F416,2)</f>
        <v>0</v>
      </c>
      <c r="H416" s="177"/>
      <c r="I416" s="178">
        <f>ROUND(E416*H416,2)</f>
        <v>0</v>
      </c>
      <c r="J416" s="177"/>
      <c r="K416" s="178">
        <f>ROUND(E416*J416,2)</f>
        <v>0</v>
      </c>
      <c r="L416" s="178">
        <v>21</v>
      </c>
      <c r="M416" s="178">
        <f>G416*(1+L416/100)</f>
        <v>0</v>
      </c>
      <c r="N416" s="176">
        <v>0</v>
      </c>
      <c r="O416" s="176">
        <f>ROUND(E416*N416,2)</f>
        <v>0</v>
      </c>
      <c r="P416" s="176">
        <v>0</v>
      </c>
      <c r="Q416" s="176">
        <f>ROUND(E416*P416,2)</f>
        <v>0</v>
      </c>
      <c r="R416" s="178" t="s">
        <v>432</v>
      </c>
      <c r="S416" s="178" t="s">
        <v>175</v>
      </c>
      <c r="T416" s="179" t="s">
        <v>175</v>
      </c>
      <c r="U416" s="161">
        <v>1.6850000000000001</v>
      </c>
      <c r="V416" s="161">
        <f>ROUND(E416*U416,2)</f>
        <v>2.78</v>
      </c>
      <c r="W416" s="161"/>
      <c r="X416" s="161" t="s">
        <v>533</v>
      </c>
      <c r="Y416" s="161" t="s">
        <v>177</v>
      </c>
      <c r="Z416" s="150"/>
      <c r="AA416" s="150"/>
      <c r="AB416" s="150"/>
      <c r="AC416" s="150"/>
      <c r="AD416" s="150"/>
      <c r="AE416" s="150"/>
      <c r="AF416" s="150"/>
      <c r="AG416" s="150" t="s">
        <v>534</v>
      </c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2">
      <c r="A417" s="157"/>
      <c r="B417" s="158"/>
      <c r="C417" s="251" t="s">
        <v>581</v>
      </c>
      <c r="D417" s="252"/>
      <c r="E417" s="252"/>
      <c r="F417" s="252"/>
      <c r="G417" s="252"/>
      <c r="H417" s="161"/>
      <c r="I417" s="161"/>
      <c r="J417" s="161"/>
      <c r="K417" s="161"/>
      <c r="L417" s="161"/>
      <c r="M417" s="161"/>
      <c r="N417" s="160"/>
      <c r="O417" s="160"/>
      <c r="P417" s="160"/>
      <c r="Q417" s="160"/>
      <c r="R417" s="161"/>
      <c r="S417" s="161"/>
      <c r="T417" s="161"/>
      <c r="U417" s="161"/>
      <c r="V417" s="161"/>
      <c r="W417" s="161"/>
      <c r="X417" s="161"/>
      <c r="Y417" s="161"/>
      <c r="Z417" s="150"/>
      <c r="AA417" s="150"/>
      <c r="AB417" s="150"/>
      <c r="AC417" s="150"/>
      <c r="AD417" s="150"/>
      <c r="AE417" s="150"/>
      <c r="AF417" s="150"/>
      <c r="AG417" s="150" t="s">
        <v>180</v>
      </c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2">
      <c r="A418" s="157"/>
      <c r="B418" s="158"/>
      <c r="C418" s="253"/>
      <c r="D418" s="254"/>
      <c r="E418" s="254"/>
      <c r="F418" s="254"/>
      <c r="G418" s="254"/>
      <c r="H418" s="161"/>
      <c r="I418" s="161"/>
      <c r="J418" s="161"/>
      <c r="K418" s="161"/>
      <c r="L418" s="161"/>
      <c r="M418" s="161"/>
      <c r="N418" s="160"/>
      <c r="O418" s="160"/>
      <c r="P418" s="160"/>
      <c r="Q418" s="160"/>
      <c r="R418" s="161"/>
      <c r="S418" s="161"/>
      <c r="T418" s="161"/>
      <c r="U418" s="161"/>
      <c r="V418" s="161"/>
      <c r="W418" s="161"/>
      <c r="X418" s="161"/>
      <c r="Y418" s="161"/>
      <c r="Z418" s="150"/>
      <c r="AA418" s="150"/>
      <c r="AB418" s="150"/>
      <c r="AC418" s="150"/>
      <c r="AD418" s="150"/>
      <c r="AE418" s="150"/>
      <c r="AF418" s="150"/>
      <c r="AG418" s="150" t="s">
        <v>184</v>
      </c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>
      <c r="A419" s="166" t="s">
        <v>169</v>
      </c>
      <c r="B419" s="167" t="s">
        <v>105</v>
      </c>
      <c r="C419" s="182" t="s">
        <v>106</v>
      </c>
      <c r="D419" s="168"/>
      <c r="E419" s="169"/>
      <c r="F419" s="170"/>
      <c r="G419" s="170">
        <f>SUMIF(AG420:AG461,"&lt;&gt;NOR",G420:G461)</f>
        <v>0</v>
      </c>
      <c r="H419" s="170"/>
      <c r="I419" s="170">
        <f>SUM(I420:I461)</f>
        <v>0</v>
      </c>
      <c r="J419" s="170"/>
      <c r="K419" s="170">
        <f>SUM(K420:K461)</f>
        <v>0</v>
      </c>
      <c r="L419" s="170"/>
      <c r="M419" s="170">
        <f>SUM(M420:M461)</f>
        <v>0</v>
      </c>
      <c r="N419" s="169"/>
      <c r="O419" s="169">
        <f>SUM(O420:O461)</f>
        <v>9.3699999999999992</v>
      </c>
      <c r="P419" s="169"/>
      <c r="Q419" s="169">
        <f>SUM(Q420:Q461)</f>
        <v>0</v>
      </c>
      <c r="R419" s="170"/>
      <c r="S419" s="170"/>
      <c r="T419" s="171"/>
      <c r="U419" s="165"/>
      <c r="V419" s="165">
        <f>SUM(V420:V461)</f>
        <v>318.05</v>
      </c>
      <c r="W419" s="165"/>
      <c r="X419" s="165"/>
      <c r="Y419" s="165"/>
      <c r="AG419" t="s">
        <v>170</v>
      </c>
    </row>
    <row r="420" spans="1:60" outlineLevel="1">
      <c r="A420" s="173">
        <v>111</v>
      </c>
      <c r="B420" s="174" t="s">
        <v>582</v>
      </c>
      <c r="C420" s="183" t="s">
        <v>583</v>
      </c>
      <c r="D420" s="175" t="s">
        <v>214</v>
      </c>
      <c r="E420" s="176">
        <v>80.200199999999995</v>
      </c>
      <c r="F420" s="177"/>
      <c r="G420" s="178">
        <f>ROUND(E420*F420,2)</f>
        <v>0</v>
      </c>
      <c r="H420" s="177"/>
      <c r="I420" s="178">
        <f>ROUND(E420*H420,2)</f>
        <v>0</v>
      </c>
      <c r="J420" s="177"/>
      <c r="K420" s="178">
        <f>ROUND(E420*J420,2)</f>
        <v>0</v>
      </c>
      <c r="L420" s="178">
        <v>21</v>
      </c>
      <c r="M420" s="178">
        <f>G420*(1+L420/100)</f>
        <v>0</v>
      </c>
      <c r="N420" s="176">
        <v>3.0000000000000001E-3</v>
      </c>
      <c r="O420" s="176">
        <f>ROUND(E420*N420,2)</f>
        <v>0.24</v>
      </c>
      <c r="P420" s="176">
        <v>0</v>
      </c>
      <c r="Q420" s="176">
        <f>ROUND(E420*P420,2)</f>
        <v>0</v>
      </c>
      <c r="R420" s="178" t="s">
        <v>584</v>
      </c>
      <c r="S420" s="178" t="s">
        <v>175</v>
      </c>
      <c r="T420" s="179" t="s">
        <v>175</v>
      </c>
      <c r="U420" s="161">
        <v>0.28000000000000003</v>
      </c>
      <c r="V420" s="161">
        <f>ROUND(E420*U420,2)</f>
        <v>22.46</v>
      </c>
      <c r="W420" s="161"/>
      <c r="X420" s="161" t="s">
        <v>176</v>
      </c>
      <c r="Y420" s="161" t="s">
        <v>177</v>
      </c>
      <c r="Z420" s="150"/>
      <c r="AA420" s="150"/>
      <c r="AB420" s="150"/>
      <c r="AC420" s="150"/>
      <c r="AD420" s="150"/>
      <c r="AE420" s="150"/>
      <c r="AF420" s="150"/>
      <c r="AG420" s="150" t="s">
        <v>446</v>
      </c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2">
      <c r="A421" s="157"/>
      <c r="B421" s="158"/>
      <c r="C421" s="184" t="s">
        <v>585</v>
      </c>
      <c r="D421" s="163"/>
      <c r="E421" s="164">
        <v>69.366</v>
      </c>
      <c r="F421" s="161"/>
      <c r="G421" s="161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61"/>
      <c r="Z421" s="150"/>
      <c r="AA421" s="150"/>
      <c r="AB421" s="150"/>
      <c r="AC421" s="150"/>
      <c r="AD421" s="150"/>
      <c r="AE421" s="150"/>
      <c r="AF421" s="150"/>
      <c r="AG421" s="150" t="s">
        <v>182</v>
      </c>
      <c r="AH421" s="150">
        <v>0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3">
      <c r="A422" s="157"/>
      <c r="B422" s="158"/>
      <c r="C422" s="184" t="s">
        <v>586</v>
      </c>
      <c r="D422" s="163"/>
      <c r="E422" s="164">
        <v>10.834199999999999</v>
      </c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61"/>
      <c r="Z422" s="150"/>
      <c r="AA422" s="150"/>
      <c r="AB422" s="150"/>
      <c r="AC422" s="150"/>
      <c r="AD422" s="150"/>
      <c r="AE422" s="150"/>
      <c r="AF422" s="150"/>
      <c r="AG422" s="150" t="s">
        <v>182</v>
      </c>
      <c r="AH422" s="150">
        <v>0</v>
      </c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2">
      <c r="A423" s="157"/>
      <c r="B423" s="158"/>
      <c r="C423" s="253"/>
      <c r="D423" s="254"/>
      <c r="E423" s="254"/>
      <c r="F423" s="254"/>
      <c r="G423" s="254"/>
      <c r="H423" s="161"/>
      <c r="I423" s="161"/>
      <c r="J423" s="161"/>
      <c r="K423" s="161"/>
      <c r="L423" s="161"/>
      <c r="M423" s="161"/>
      <c r="N423" s="160"/>
      <c r="O423" s="160"/>
      <c r="P423" s="160"/>
      <c r="Q423" s="160"/>
      <c r="R423" s="161"/>
      <c r="S423" s="161"/>
      <c r="T423" s="161"/>
      <c r="U423" s="161"/>
      <c r="V423" s="161"/>
      <c r="W423" s="161"/>
      <c r="X423" s="161"/>
      <c r="Y423" s="161"/>
      <c r="Z423" s="150"/>
      <c r="AA423" s="150"/>
      <c r="AB423" s="150"/>
      <c r="AC423" s="150"/>
      <c r="AD423" s="150"/>
      <c r="AE423" s="150"/>
      <c r="AF423" s="150"/>
      <c r="AG423" s="150" t="s">
        <v>184</v>
      </c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>
      <c r="A424" s="173">
        <v>112</v>
      </c>
      <c r="B424" s="174" t="s">
        <v>587</v>
      </c>
      <c r="C424" s="183" t="s">
        <v>588</v>
      </c>
      <c r="D424" s="175" t="s">
        <v>214</v>
      </c>
      <c r="E424" s="176">
        <v>1201.2439999999999</v>
      </c>
      <c r="F424" s="177"/>
      <c r="G424" s="178">
        <f>ROUND(E424*F424,2)</f>
        <v>0</v>
      </c>
      <c r="H424" s="177"/>
      <c r="I424" s="178">
        <f>ROUND(E424*H424,2)</f>
        <v>0</v>
      </c>
      <c r="J424" s="177"/>
      <c r="K424" s="178">
        <f>ROUND(E424*J424,2)</f>
        <v>0</v>
      </c>
      <c r="L424" s="178">
        <v>21</v>
      </c>
      <c r="M424" s="178">
        <f>G424*(1+L424/100)</f>
        <v>0</v>
      </c>
      <c r="N424" s="176">
        <v>2E-3</v>
      </c>
      <c r="O424" s="176">
        <f>ROUND(E424*N424,2)</f>
        <v>2.4</v>
      </c>
      <c r="P424" s="176">
        <v>0</v>
      </c>
      <c r="Q424" s="176">
        <f>ROUND(E424*P424,2)</f>
        <v>0</v>
      </c>
      <c r="R424" s="178" t="s">
        <v>584</v>
      </c>
      <c r="S424" s="178" t="s">
        <v>175</v>
      </c>
      <c r="T424" s="179" t="s">
        <v>175</v>
      </c>
      <c r="U424" s="161">
        <v>0.12</v>
      </c>
      <c r="V424" s="161">
        <f>ROUND(E424*U424,2)</f>
        <v>144.15</v>
      </c>
      <c r="W424" s="161"/>
      <c r="X424" s="161" t="s">
        <v>176</v>
      </c>
      <c r="Y424" s="161" t="s">
        <v>177</v>
      </c>
      <c r="Z424" s="150"/>
      <c r="AA424" s="150"/>
      <c r="AB424" s="150"/>
      <c r="AC424" s="150"/>
      <c r="AD424" s="150"/>
      <c r="AE424" s="150"/>
      <c r="AF424" s="150"/>
      <c r="AG424" s="150" t="s">
        <v>446</v>
      </c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2">
      <c r="A425" s="157"/>
      <c r="B425" s="158"/>
      <c r="C425" s="184" t="s">
        <v>589</v>
      </c>
      <c r="D425" s="163"/>
      <c r="E425" s="164">
        <v>510.85359999999997</v>
      </c>
      <c r="F425" s="161"/>
      <c r="G425" s="161"/>
      <c r="H425" s="161"/>
      <c r="I425" s="161"/>
      <c r="J425" s="161"/>
      <c r="K425" s="161"/>
      <c r="L425" s="161"/>
      <c r="M425" s="161"/>
      <c r="N425" s="160"/>
      <c r="O425" s="160"/>
      <c r="P425" s="160"/>
      <c r="Q425" s="160"/>
      <c r="R425" s="161"/>
      <c r="S425" s="161"/>
      <c r="T425" s="161"/>
      <c r="U425" s="161"/>
      <c r="V425" s="161"/>
      <c r="W425" s="161"/>
      <c r="X425" s="161"/>
      <c r="Y425" s="161"/>
      <c r="Z425" s="150"/>
      <c r="AA425" s="150"/>
      <c r="AB425" s="150"/>
      <c r="AC425" s="150"/>
      <c r="AD425" s="150"/>
      <c r="AE425" s="150"/>
      <c r="AF425" s="150"/>
      <c r="AG425" s="150" t="s">
        <v>182</v>
      </c>
      <c r="AH425" s="150">
        <v>0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3">
      <c r="A426" s="157"/>
      <c r="B426" s="158"/>
      <c r="C426" s="184" t="s">
        <v>590</v>
      </c>
      <c r="D426" s="163"/>
      <c r="E426" s="164">
        <v>510.85359999999997</v>
      </c>
      <c r="F426" s="161"/>
      <c r="G426" s="161"/>
      <c r="H426" s="161"/>
      <c r="I426" s="161"/>
      <c r="J426" s="161"/>
      <c r="K426" s="161"/>
      <c r="L426" s="161"/>
      <c r="M426" s="161"/>
      <c r="N426" s="160"/>
      <c r="O426" s="160"/>
      <c r="P426" s="160"/>
      <c r="Q426" s="160"/>
      <c r="R426" s="161"/>
      <c r="S426" s="161"/>
      <c r="T426" s="161"/>
      <c r="U426" s="161"/>
      <c r="V426" s="161"/>
      <c r="W426" s="161"/>
      <c r="X426" s="161"/>
      <c r="Y426" s="161"/>
      <c r="Z426" s="150"/>
      <c r="AA426" s="150"/>
      <c r="AB426" s="150"/>
      <c r="AC426" s="150"/>
      <c r="AD426" s="150"/>
      <c r="AE426" s="150"/>
      <c r="AF426" s="150"/>
      <c r="AG426" s="150" t="s">
        <v>182</v>
      </c>
      <c r="AH426" s="150">
        <v>0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3">
      <c r="A427" s="157"/>
      <c r="B427" s="158"/>
      <c r="C427" s="184" t="s">
        <v>591</v>
      </c>
      <c r="D427" s="163"/>
      <c r="E427" s="164">
        <v>65.553600000000003</v>
      </c>
      <c r="F427" s="161"/>
      <c r="G427" s="161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61"/>
      <c r="Z427" s="150"/>
      <c r="AA427" s="150"/>
      <c r="AB427" s="150"/>
      <c r="AC427" s="150"/>
      <c r="AD427" s="150"/>
      <c r="AE427" s="150"/>
      <c r="AF427" s="150"/>
      <c r="AG427" s="150" t="s">
        <v>182</v>
      </c>
      <c r="AH427" s="150">
        <v>0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3">
      <c r="A428" s="157"/>
      <c r="B428" s="158"/>
      <c r="C428" s="184" t="s">
        <v>566</v>
      </c>
      <c r="D428" s="163"/>
      <c r="E428" s="164">
        <v>41.428800000000003</v>
      </c>
      <c r="F428" s="161"/>
      <c r="G428" s="161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  <c r="R428" s="161"/>
      <c r="S428" s="161"/>
      <c r="T428" s="161"/>
      <c r="U428" s="161"/>
      <c r="V428" s="161"/>
      <c r="W428" s="161"/>
      <c r="X428" s="161"/>
      <c r="Y428" s="161"/>
      <c r="Z428" s="150"/>
      <c r="AA428" s="150"/>
      <c r="AB428" s="150"/>
      <c r="AC428" s="150"/>
      <c r="AD428" s="150"/>
      <c r="AE428" s="150"/>
      <c r="AF428" s="150"/>
      <c r="AG428" s="150" t="s">
        <v>182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3">
      <c r="A429" s="157"/>
      <c r="B429" s="158"/>
      <c r="C429" s="184" t="s">
        <v>577</v>
      </c>
      <c r="D429" s="163"/>
      <c r="E429" s="164">
        <v>41.428800000000003</v>
      </c>
      <c r="F429" s="161"/>
      <c r="G429" s="161"/>
      <c r="H429" s="161"/>
      <c r="I429" s="161"/>
      <c r="J429" s="161"/>
      <c r="K429" s="161"/>
      <c r="L429" s="161"/>
      <c r="M429" s="161"/>
      <c r="N429" s="160"/>
      <c r="O429" s="160"/>
      <c r="P429" s="160"/>
      <c r="Q429" s="160"/>
      <c r="R429" s="161"/>
      <c r="S429" s="161"/>
      <c r="T429" s="161"/>
      <c r="U429" s="161"/>
      <c r="V429" s="161"/>
      <c r="W429" s="161"/>
      <c r="X429" s="161"/>
      <c r="Y429" s="161"/>
      <c r="Z429" s="150"/>
      <c r="AA429" s="150"/>
      <c r="AB429" s="150"/>
      <c r="AC429" s="150"/>
      <c r="AD429" s="150"/>
      <c r="AE429" s="150"/>
      <c r="AF429" s="150"/>
      <c r="AG429" s="150" t="s">
        <v>182</v>
      </c>
      <c r="AH429" s="150">
        <v>0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3">
      <c r="A430" s="157"/>
      <c r="B430" s="158"/>
      <c r="C430" s="184" t="s">
        <v>437</v>
      </c>
      <c r="D430" s="163"/>
      <c r="E430" s="164">
        <v>15.562799999999999</v>
      </c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61"/>
      <c r="Z430" s="150"/>
      <c r="AA430" s="150"/>
      <c r="AB430" s="150"/>
      <c r="AC430" s="150"/>
      <c r="AD430" s="150"/>
      <c r="AE430" s="150"/>
      <c r="AF430" s="150"/>
      <c r="AG430" s="150" t="s">
        <v>182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3">
      <c r="A431" s="157"/>
      <c r="B431" s="158"/>
      <c r="C431" s="184" t="s">
        <v>578</v>
      </c>
      <c r="D431" s="163"/>
      <c r="E431" s="164">
        <v>15.562799999999999</v>
      </c>
      <c r="F431" s="161"/>
      <c r="G431" s="16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61"/>
      <c r="Z431" s="150"/>
      <c r="AA431" s="150"/>
      <c r="AB431" s="150"/>
      <c r="AC431" s="150"/>
      <c r="AD431" s="150"/>
      <c r="AE431" s="150"/>
      <c r="AF431" s="150"/>
      <c r="AG431" s="150" t="s">
        <v>182</v>
      </c>
      <c r="AH431" s="150">
        <v>0</v>
      </c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2">
      <c r="A432" s="157"/>
      <c r="B432" s="158"/>
      <c r="C432" s="253"/>
      <c r="D432" s="254"/>
      <c r="E432" s="254"/>
      <c r="F432" s="254"/>
      <c r="G432" s="254"/>
      <c r="H432" s="161"/>
      <c r="I432" s="161"/>
      <c r="J432" s="161"/>
      <c r="K432" s="161"/>
      <c r="L432" s="161"/>
      <c r="M432" s="161"/>
      <c r="N432" s="160"/>
      <c r="O432" s="160"/>
      <c r="P432" s="160"/>
      <c r="Q432" s="160"/>
      <c r="R432" s="161"/>
      <c r="S432" s="161"/>
      <c r="T432" s="161"/>
      <c r="U432" s="161"/>
      <c r="V432" s="161"/>
      <c r="W432" s="161"/>
      <c r="X432" s="161"/>
      <c r="Y432" s="161"/>
      <c r="Z432" s="150"/>
      <c r="AA432" s="150"/>
      <c r="AB432" s="150"/>
      <c r="AC432" s="150"/>
      <c r="AD432" s="150"/>
      <c r="AE432" s="150"/>
      <c r="AF432" s="150"/>
      <c r="AG432" s="150" t="s">
        <v>184</v>
      </c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>
      <c r="A433" s="173">
        <v>113</v>
      </c>
      <c r="B433" s="174" t="s">
        <v>592</v>
      </c>
      <c r="C433" s="183" t="s">
        <v>593</v>
      </c>
      <c r="D433" s="175" t="s">
        <v>214</v>
      </c>
      <c r="E433" s="176">
        <v>633.39880000000005</v>
      </c>
      <c r="F433" s="177"/>
      <c r="G433" s="178">
        <f>ROUND(E433*F433,2)</f>
        <v>0</v>
      </c>
      <c r="H433" s="177"/>
      <c r="I433" s="178">
        <f>ROUND(E433*H433,2)</f>
        <v>0</v>
      </c>
      <c r="J433" s="177"/>
      <c r="K433" s="178">
        <f>ROUND(E433*J433,2)</f>
        <v>0</v>
      </c>
      <c r="L433" s="178">
        <v>21</v>
      </c>
      <c r="M433" s="178">
        <f>G433*(1+L433/100)</f>
        <v>0</v>
      </c>
      <c r="N433" s="176">
        <v>1.6000000000000001E-4</v>
      </c>
      <c r="O433" s="176">
        <f>ROUND(E433*N433,2)</f>
        <v>0.1</v>
      </c>
      <c r="P433" s="176">
        <v>0</v>
      </c>
      <c r="Q433" s="176">
        <f>ROUND(E433*P433,2)</f>
        <v>0</v>
      </c>
      <c r="R433" s="178" t="s">
        <v>584</v>
      </c>
      <c r="S433" s="178" t="s">
        <v>175</v>
      </c>
      <c r="T433" s="179" t="s">
        <v>175</v>
      </c>
      <c r="U433" s="161">
        <v>0.21</v>
      </c>
      <c r="V433" s="161">
        <f>ROUND(E433*U433,2)</f>
        <v>133.01</v>
      </c>
      <c r="W433" s="161"/>
      <c r="X433" s="161" t="s">
        <v>176</v>
      </c>
      <c r="Y433" s="161" t="s">
        <v>177</v>
      </c>
      <c r="Z433" s="150"/>
      <c r="AA433" s="150"/>
      <c r="AB433" s="150"/>
      <c r="AC433" s="150"/>
      <c r="AD433" s="150"/>
      <c r="AE433" s="150"/>
      <c r="AF433" s="150"/>
      <c r="AG433" s="150" t="s">
        <v>191</v>
      </c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2">
      <c r="A434" s="157"/>
      <c r="B434" s="158"/>
      <c r="C434" s="184" t="s">
        <v>589</v>
      </c>
      <c r="D434" s="163"/>
      <c r="E434" s="164">
        <v>510.85359999999997</v>
      </c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61"/>
      <c r="Z434" s="150"/>
      <c r="AA434" s="150"/>
      <c r="AB434" s="150"/>
      <c r="AC434" s="150"/>
      <c r="AD434" s="150"/>
      <c r="AE434" s="150"/>
      <c r="AF434" s="150"/>
      <c r="AG434" s="150" t="s">
        <v>182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3">
      <c r="A435" s="157"/>
      <c r="B435" s="158"/>
      <c r="C435" s="184" t="s">
        <v>591</v>
      </c>
      <c r="D435" s="163"/>
      <c r="E435" s="164">
        <v>65.553600000000003</v>
      </c>
      <c r="F435" s="161"/>
      <c r="G435" s="161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61"/>
      <c r="Z435" s="150"/>
      <c r="AA435" s="150"/>
      <c r="AB435" s="150"/>
      <c r="AC435" s="150"/>
      <c r="AD435" s="150"/>
      <c r="AE435" s="150"/>
      <c r="AF435" s="150"/>
      <c r="AG435" s="150" t="s">
        <v>182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3">
      <c r="A436" s="157"/>
      <c r="B436" s="158"/>
      <c r="C436" s="184" t="s">
        <v>566</v>
      </c>
      <c r="D436" s="163"/>
      <c r="E436" s="164">
        <v>41.428800000000003</v>
      </c>
      <c r="F436" s="161"/>
      <c r="G436" s="161"/>
      <c r="H436" s="161"/>
      <c r="I436" s="161"/>
      <c r="J436" s="161"/>
      <c r="K436" s="161"/>
      <c r="L436" s="161"/>
      <c r="M436" s="161"/>
      <c r="N436" s="160"/>
      <c r="O436" s="160"/>
      <c r="P436" s="160"/>
      <c r="Q436" s="160"/>
      <c r="R436" s="161"/>
      <c r="S436" s="161"/>
      <c r="T436" s="161"/>
      <c r="U436" s="161"/>
      <c r="V436" s="161"/>
      <c r="W436" s="161"/>
      <c r="X436" s="161"/>
      <c r="Y436" s="161"/>
      <c r="Z436" s="150"/>
      <c r="AA436" s="150"/>
      <c r="AB436" s="150"/>
      <c r="AC436" s="150"/>
      <c r="AD436" s="150"/>
      <c r="AE436" s="150"/>
      <c r="AF436" s="150"/>
      <c r="AG436" s="150" t="s">
        <v>182</v>
      </c>
      <c r="AH436" s="150">
        <v>0</v>
      </c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3">
      <c r="A437" s="157"/>
      <c r="B437" s="158"/>
      <c r="C437" s="184" t="s">
        <v>437</v>
      </c>
      <c r="D437" s="163"/>
      <c r="E437" s="164">
        <v>15.562799999999999</v>
      </c>
      <c r="F437" s="161"/>
      <c r="G437" s="161"/>
      <c r="H437" s="161"/>
      <c r="I437" s="161"/>
      <c r="J437" s="161"/>
      <c r="K437" s="161"/>
      <c r="L437" s="161"/>
      <c r="M437" s="161"/>
      <c r="N437" s="160"/>
      <c r="O437" s="160"/>
      <c r="P437" s="160"/>
      <c r="Q437" s="160"/>
      <c r="R437" s="161"/>
      <c r="S437" s="161"/>
      <c r="T437" s="161"/>
      <c r="U437" s="161"/>
      <c r="V437" s="161"/>
      <c r="W437" s="161"/>
      <c r="X437" s="161"/>
      <c r="Y437" s="161"/>
      <c r="Z437" s="150"/>
      <c r="AA437" s="150"/>
      <c r="AB437" s="150"/>
      <c r="AC437" s="150"/>
      <c r="AD437" s="150"/>
      <c r="AE437" s="150"/>
      <c r="AF437" s="150"/>
      <c r="AG437" s="150" t="s">
        <v>182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2">
      <c r="A438" s="157"/>
      <c r="B438" s="158"/>
      <c r="C438" s="253"/>
      <c r="D438" s="254"/>
      <c r="E438" s="254"/>
      <c r="F438" s="254"/>
      <c r="G438" s="254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61"/>
      <c r="Z438" s="150"/>
      <c r="AA438" s="150"/>
      <c r="AB438" s="150"/>
      <c r="AC438" s="150"/>
      <c r="AD438" s="150"/>
      <c r="AE438" s="150"/>
      <c r="AF438" s="150"/>
      <c r="AG438" s="150" t="s">
        <v>184</v>
      </c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ht="22.5" outlineLevel="1">
      <c r="A439" s="173">
        <v>114</v>
      </c>
      <c r="B439" s="174" t="s">
        <v>594</v>
      </c>
      <c r="C439" s="183" t="s">
        <v>595</v>
      </c>
      <c r="D439" s="175" t="s">
        <v>173</v>
      </c>
      <c r="E439" s="176">
        <v>12.763339999999999</v>
      </c>
      <c r="F439" s="177"/>
      <c r="G439" s="178">
        <f>ROUND(E439*F439,2)</f>
        <v>0</v>
      </c>
      <c r="H439" s="177"/>
      <c r="I439" s="178">
        <f>ROUND(E439*H439,2)</f>
        <v>0</v>
      </c>
      <c r="J439" s="177"/>
      <c r="K439" s="178">
        <f>ROUND(E439*J439,2)</f>
        <v>0</v>
      </c>
      <c r="L439" s="178">
        <v>21</v>
      </c>
      <c r="M439" s="178">
        <f>G439*(1+L439/100)</f>
        <v>0</v>
      </c>
      <c r="N439" s="176">
        <v>3.5000000000000003E-2</v>
      </c>
      <c r="O439" s="176">
        <f>ROUND(E439*N439,2)</f>
        <v>0.45</v>
      </c>
      <c r="P439" s="176">
        <v>0</v>
      </c>
      <c r="Q439" s="176">
        <f>ROUND(E439*P439,2)</f>
        <v>0</v>
      </c>
      <c r="R439" s="178" t="s">
        <v>550</v>
      </c>
      <c r="S439" s="178" t="s">
        <v>175</v>
      </c>
      <c r="T439" s="179" t="s">
        <v>175</v>
      </c>
      <c r="U439" s="161">
        <v>0</v>
      </c>
      <c r="V439" s="161">
        <f>ROUND(E439*U439,2)</f>
        <v>0</v>
      </c>
      <c r="W439" s="161"/>
      <c r="X439" s="161" t="s">
        <v>551</v>
      </c>
      <c r="Y439" s="161" t="s">
        <v>177</v>
      </c>
      <c r="Z439" s="150"/>
      <c r="AA439" s="150"/>
      <c r="AB439" s="150"/>
      <c r="AC439" s="150"/>
      <c r="AD439" s="150"/>
      <c r="AE439" s="150"/>
      <c r="AF439" s="150"/>
      <c r="AG439" s="150" t="s">
        <v>552</v>
      </c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2">
      <c r="A440" s="157"/>
      <c r="B440" s="158"/>
      <c r="C440" s="184" t="s">
        <v>596</v>
      </c>
      <c r="D440" s="163"/>
      <c r="E440" s="164">
        <v>12.763339999999999</v>
      </c>
      <c r="F440" s="161"/>
      <c r="G440" s="161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  <c r="R440" s="161"/>
      <c r="S440" s="161"/>
      <c r="T440" s="161"/>
      <c r="U440" s="161"/>
      <c r="V440" s="161"/>
      <c r="W440" s="161"/>
      <c r="X440" s="161"/>
      <c r="Y440" s="161"/>
      <c r="Z440" s="150"/>
      <c r="AA440" s="150"/>
      <c r="AB440" s="150"/>
      <c r="AC440" s="150"/>
      <c r="AD440" s="150"/>
      <c r="AE440" s="150"/>
      <c r="AF440" s="150"/>
      <c r="AG440" s="150" t="s">
        <v>182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2">
      <c r="A441" s="157"/>
      <c r="B441" s="158"/>
      <c r="C441" s="253"/>
      <c r="D441" s="254"/>
      <c r="E441" s="254"/>
      <c r="F441" s="254"/>
      <c r="G441" s="254"/>
      <c r="H441" s="161"/>
      <c r="I441" s="161"/>
      <c r="J441" s="161"/>
      <c r="K441" s="161"/>
      <c r="L441" s="161"/>
      <c r="M441" s="161"/>
      <c r="N441" s="160"/>
      <c r="O441" s="160"/>
      <c r="P441" s="160"/>
      <c r="Q441" s="160"/>
      <c r="R441" s="161"/>
      <c r="S441" s="161"/>
      <c r="T441" s="161"/>
      <c r="U441" s="161"/>
      <c r="V441" s="161"/>
      <c r="W441" s="161"/>
      <c r="X441" s="161"/>
      <c r="Y441" s="161"/>
      <c r="Z441" s="150"/>
      <c r="AA441" s="150"/>
      <c r="AB441" s="150"/>
      <c r="AC441" s="150"/>
      <c r="AD441" s="150"/>
      <c r="AE441" s="150"/>
      <c r="AF441" s="150"/>
      <c r="AG441" s="150" t="s">
        <v>184</v>
      </c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ht="22.5" outlineLevel="1">
      <c r="A442" s="173">
        <v>115</v>
      </c>
      <c r="B442" s="174" t="s">
        <v>597</v>
      </c>
      <c r="C442" s="183" t="s">
        <v>598</v>
      </c>
      <c r="D442" s="175" t="s">
        <v>173</v>
      </c>
      <c r="E442" s="176">
        <v>166.08215999999999</v>
      </c>
      <c r="F442" s="177"/>
      <c r="G442" s="178">
        <f>ROUND(E442*F442,2)</f>
        <v>0</v>
      </c>
      <c r="H442" s="177"/>
      <c r="I442" s="178">
        <f>ROUND(E442*H442,2)</f>
        <v>0</v>
      </c>
      <c r="J442" s="177"/>
      <c r="K442" s="178">
        <f>ROUND(E442*J442,2)</f>
        <v>0</v>
      </c>
      <c r="L442" s="178">
        <v>21</v>
      </c>
      <c r="M442" s="178">
        <f>G442*(1+L442/100)</f>
        <v>0</v>
      </c>
      <c r="N442" s="176">
        <v>2.5000000000000001E-2</v>
      </c>
      <c r="O442" s="176">
        <f>ROUND(E442*N442,2)</f>
        <v>4.1500000000000004</v>
      </c>
      <c r="P442" s="176">
        <v>0</v>
      </c>
      <c r="Q442" s="176">
        <f>ROUND(E442*P442,2)</f>
        <v>0</v>
      </c>
      <c r="R442" s="178" t="s">
        <v>550</v>
      </c>
      <c r="S442" s="178" t="s">
        <v>175</v>
      </c>
      <c r="T442" s="179" t="s">
        <v>175</v>
      </c>
      <c r="U442" s="161">
        <v>0</v>
      </c>
      <c r="V442" s="161">
        <f>ROUND(E442*U442,2)</f>
        <v>0</v>
      </c>
      <c r="W442" s="161"/>
      <c r="X442" s="161" t="s">
        <v>551</v>
      </c>
      <c r="Y442" s="161" t="s">
        <v>177</v>
      </c>
      <c r="Z442" s="150"/>
      <c r="AA442" s="150"/>
      <c r="AB442" s="150"/>
      <c r="AC442" s="150"/>
      <c r="AD442" s="150"/>
      <c r="AE442" s="150"/>
      <c r="AF442" s="150"/>
      <c r="AG442" s="150" t="s">
        <v>599</v>
      </c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2">
      <c r="A443" s="157"/>
      <c r="B443" s="158"/>
      <c r="C443" s="184" t="s">
        <v>600</v>
      </c>
      <c r="D443" s="163"/>
      <c r="E443" s="164">
        <v>151.72352000000001</v>
      </c>
      <c r="F443" s="161"/>
      <c r="G443" s="161"/>
      <c r="H443" s="161"/>
      <c r="I443" s="161"/>
      <c r="J443" s="161"/>
      <c r="K443" s="161"/>
      <c r="L443" s="161"/>
      <c r="M443" s="161"/>
      <c r="N443" s="160"/>
      <c r="O443" s="160"/>
      <c r="P443" s="160"/>
      <c r="Q443" s="160"/>
      <c r="R443" s="161"/>
      <c r="S443" s="161"/>
      <c r="T443" s="161"/>
      <c r="U443" s="161"/>
      <c r="V443" s="161"/>
      <c r="W443" s="161"/>
      <c r="X443" s="161"/>
      <c r="Y443" s="161"/>
      <c r="Z443" s="150"/>
      <c r="AA443" s="150"/>
      <c r="AB443" s="150"/>
      <c r="AC443" s="150"/>
      <c r="AD443" s="150"/>
      <c r="AE443" s="150"/>
      <c r="AF443" s="150"/>
      <c r="AG443" s="150" t="s">
        <v>182</v>
      </c>
      <c r="AH443" s="150">
        <v>0</v>
      </c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3">
      <c r="A444" s="157"/>
      <c r="B444" s="158"/>
      <c r="C444" s="184" t="s">
        <v>601</v>
      </c>
      <c r="D444" s="163"/>
      <c r="E444" s="164">
        <v>12.304349999999999</v>
      </c>
      <c r="F444" s="161"/>
      <c r="G444" s="161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61"/>
      <c r="Z444" s="150"/>
      <c r="AA444" s="150"/>
      <c r="AB444" s="150"/>
      <c r="AC444" s="150"/>
      <c r="AD444" s="150"/>
      <c r="AE444" s="150"/>
      <c r="AF444" s="150"/>
      <c r="AG444" s="150" t="s">
        <v>182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3">
      <c r="A445" s="157"/>
      <c r="B445" s="158"/>
      <c r="C445" s="184" t="s">
        <v>602</v>
      </c>
      <c r="D445" s="163"/>
      <c r="E445" s="164">
        <v>2.0542899999999999</v>
      </c>
      <c r="F445" s="161"/>
      <c r="G445" s="161"/>
      <c r="H445" s="161"/>
      <c r="I445" s="161"/>
      <c r="J445" s="161"/>
      <c r="K445" s="161"/>
      <c r="L445" s="161"/>
      <c r="M445" s="161"/>
      <c r="N445" s="160"/>
      <c r="O445" s="160"/>
      <c r="P445" s="160"/>
      <c r="Q445" s="160"/>
      <c r="R445" s="161"/>
      <c r="S445" s="161"/>
      <c r="T445" s="161"/>
      <c r="U445" s="161"/>
      <c r="V445" s="161"/>
      <c r="W445" s="161"/>
      <c r="X445" s="161"/>
      <c r="Y445" s="161"/>
      <c r="Z445" s="150"/>
      <c r="AA445" s="150"/>
      <c r="AB445" s="150"/>
      <c r="AC445" s="150"/>
      <c r="AD445" s="150"/>
      <c r="AE445" s="150"/>
      <c r="AF445" s="150"/>
      <c r="AG445" s="150" t="s">
        <v>182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2">
      <c r="A446" s="157"/>
      <c r="B446" s="158"/>
      <c r="C446" s="253"/>
      <c r="D446" s="254"/>
      <c r="E446" s="254"/>
      <c r="F446" s="254"/>
      <c r="G446" s="254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61"/>
      <c r="Z446" s="150"/>
      <c r="AA446" s="150"/>
      <c r="AB446" s="150"/>
      <c r="AC446" s="150"/>
      <c r="AD446" s="150"/>
      <c r="AE446" s="150"/>
      <c r="AF446" s="150"/>
      <c r="AG446" s="150" t="s">
        <v>184</v>
      </c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ht="22.5" outlineLevel="1">
      <c r="A447" s="173">
        <v>116</v>
      </c>
      <c r="B447" s="174" t="s">
        <v>603</v>
      </c>
      <c r="C447" s="183" t="s">
        <v>604</v>
      </c>
      <c r="D447" s="175" t="s">
        <v>173</v>
      </c>
      <c r="E447" s="176">
        <v>0.59587999999999997</v>
      </c>
      <c r="F447" s="177"/>
      <c r="G447" s="178">
        <f>ROUND(E447*F447,2)</f>
        <v>0</v>
      </c>
      <c r="H447" s="177"/>
      <c r="I447" s="178">
        <f>ROUND(E447*H447,2)</f>
        <v>0</v>
      </c>
      <c r="J447" s="177"/>
      <c r="K447" s="178">
        <f>ROUND(E447*J447,2)</f>
        <v>0</v>
      </c>
      <c r="L447" s="178">
        <v>21</v>
      </c>
      <c r="M447" s="178">
        <f>G447*(1+L447/100)</f>
        <v>0</v>
      </c>
      <c r="N447" s="176">
        <v>0.03</v>
      </c>
      <c r="O447" s="176">
        <f>ROUND(E447*N447,2)</f>
        <v>0.02</v>
      </c>
      <c r="P447" s="176">
        <v>0</v>
      </c>
      <c r="Q447" s="176">
        <f>ROUND(E447*P447,2)</f>
        <v>0</v>
      </c>
      <c r="R447" s="178" t="s">
        <v>550</v>
      </c>
      <c r="S447" s="178" t="s">
        <v>175</v>
      </c>
      <c r="T447" s="179" t="s">
        <v>175</v>
      </c>
      <c r="U447" s="161">
        <v>0</v>
      </c>
      <c r="V447" s="161">
        <f>ROUND(E447*U447,2)</f>
        <v>0</v>
      </c>
      <c r="W447" s="161"/>
      <c r="X447" s="161" t="s">
        <v>551</v>
      </c>
      <c r="Y447" s="161" t="s">
        <v>177</v>
      </c>
      <c r="Z447" s="150"/>
      <c r="AA447" s="150"/>
      <c r="AB447" s="150"/>
      <c r="AC447" s="150"/>
      <c r="AD447" s="150"/>
      <c r="AE447" s="150"/>
      <c r="AF447" s="150"/>
      <c r="AG447" s="150" t="s">
        <v>599</v>
      </c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2">
      <c r="A448" s="157"/>
      <c r="B448" s="158"/>
      <c r="C448" s="184" t="s">
        <v>605</v>
      </c>
      <c r="D448" s="163"/>
      <c r="E448" s="164">
        <v>0.59587999999999997</v>
      </c>
      <c r="F448" s="161"/>
      <c r="G448" s="161"/>
      <c r="H448" s="161"/>
      <c r="I448" s="161"/>
      <c r="J448" s="161"/>
      <c r="K448" s="161"/>
      <c r="L448" s="161"/>
      <c r="M448" s="161"/>
      <c r="N448" s="160"/>
      <c r="O448" s="160"/>
      <c r="P448" s="160"/>
      <c r="Q448" s="160"/>
      <c r="R448" s="161"/>
      <c r="S448" s="161"/>
      <c r="T448" s="161"/>
      <c r="U448" s="161"/>
      <c r="V448" s="161"/>
      <c r="W448" s="161"/>
      <c r="X448" s="161"/>
      <c r="Y448" s="161"/>
      <c r="Z448" s="150"/>
      <c r="AA448" s="150"/>
      <c r="AB448" s="150"/>
      <c r="AC448" s="150"/>
      <c r="AD448" s="150"/>
      <c r="AE448" s="150"/>
      <c r="AF448" s="150"/>
      <c r="AG448" s="150" t="s">
        <v>182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2">
      <c r="A449" s="157"/>
      <c r="B449" s="158"/>
      <c r="C449" s="253"/>
      <c r="D449" s="254"/>
      <c r="E449" s="254"/>
      <c r="F449" s="254"/>
      <c r="G449" s="254"/>
      <c r="H449" s="161"/>
      <c r="I449" s="161"/>
      <c r="J449" s="161"/>
      <c r="K449" s="161"/>
      <c r="L449" s="161"/>
      <c r="M449" s="161"/>
      <c r="N449" s="160"/>
      <c r="O449" s="160"/>
      <c r="P449" s="160"/>
      <c r="Q449" s="160"/>
      <c r="R449" s="161"/>
      <c r="S449" s="161"/>
      <c r="T449" s="161"/>
      <c r="U449" s="161"/>
      <c r="V449" s="161"/>
      <c r="W449" s="161"/>
      <c r="X449" s="161"/>
      <c r="Y449" s="161"/>
      <c r="Z449" s="150"/>
      <c r="AA449" s="150"/>
      <c r="AB449" s="150"/>
      <c r="AC449" s="150"/>
      <c r="AD449" s="150"/>
      <c r="AE449" s="150"/>
      <c r="AF449" s="150"/>
      <c r="AG449" s="150" t="s">
        <v>184</v>
      </c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ht="22.5" outlineLevel="1">
      <c r="A450" s="173">
        <v>117</v>
      </c>
      <c r="B450" s="174" t="s">
        <v>606</v>
      </c>
      <c r="C450" s="183" t="s">
        <v>607</v>
      </c>
      <c r="D450" s="175" t="s">
        <v>173</v>
      </c>
      <c r="E450" s="176">
        <v>73.707629999999995</v>
      </c>
      <c r="F450" s="177"/>
      <c r="G450" s="178">
        <f>ROUND(E450*F450,2)</f>
        <v>0</v>
      </c>
      <c r="H450" s="177"/>
      <c r="I450" s="178">
        <f>ROUND(E450*H450,2)</f>
        <v>0</v>
      </c>
      <c r="J450" s="177"/>
      <c r="K450" s="178">
        <f>ROUND(E450*J450,2)</f>
        <v>0</v>
      </c>
      <c r="L450" s="178">
        <v>21</v>
      </c>
      <c r="M450" s="178">
        <f>G450*(1+L450/100)</f>
        <v>0</v>
      </c>
      <c r="N450" s="176">
        <v>2.5000000000000001E-2</v>
      </c>
      <c r="O450" s="176">
        <f>ROUND(E450*N450,2)</f>
        <v>1.84</v>
      </c>
      <c r="P450" s="176">
        <v>0</v>
      </c>
      <c r="Q450" s="176">
        <f>ROUND(E450*P450,2)</f>
        <v>0</v>
      </c>
      <c r="R450" s="178" t="s">
        <v>550</v>
      </c>
      <c r="S450" s="178" t="s">
        <v>175</v>
      </c>
      <c r="T450" s="179" t="s">
        <v>175</v>
      </c>
      <c r="U450" s="161">
        <v>0</v>
      </c>
      <c r="V450" s="161">
        <f>ROUND(E450*U450,2)</f>
        <v>0</v>
      </c>
      <c r="W450" s="161"/>
      <c r="X450" s="161" t="s">
        <v>551</v>
      </c>
      <c r="Y450" s="161" t="s">
        <v>177</v>
      </c>
      <c r="Z450" s="150"/>
      <c r="AA450" s="150"/>
      <c r="AB450" s="150"/>
      <c r="AC450" s="150"/>
      <c r="AD450" s="150"/>
      <c r="AE450" s="150"/>
      <c r="AF450" s="150"/>
      <c r="AG450" s="150" t="s">
        <v>599</v>
      </c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2">
      <c r="A451" s="157"/>
      <c r="B451" s="158"/>
      <c r="C451" s="184" t="s">
        <v>608</v>
      </c>
      <c r="D451" s="163"/>
      <c r="E451" s="164">
        <v>61.813290000000002</v>
      </c>
      <c r="F451" s="161"/>
      <c r="G451" s="161"/>
      <c r="H451" s="161"/>
      <c r="I451" s="161"/>
      <c r="J451" s="161"/>
      <c r="K451" s="161"/>
      <c r="L451" s="161"/>
      <c r="M451" s="161"/>
      <c r="N451" s="160"/>
      <c r="O451" s="160"/>
      <c r="P451" s="160"/>
      <c r="Q451" s="160"/>
      <c r="R451" s="161"/>
      <c r="S451" s="161"/>
      <c r="T451" s="161"/>
      <c r="U451" s="161"/>
      <c r="V451" s="161"/>
      <c r="W451" s="161"/>
      <c r="X451" s="161"/>
      <c r="Y451" s="161"/>
      <c r="Z451" s="150"/>
      <c r="AA451" s="150"/>
      <c r="AB451" s="150"/>
      <c r="AC451" s="150"/>
      <c r="AD451" s="150"/>
      <c r="AE451" s="150"/>
      <c r="AF451" s="150"/>
      <c r="AG451" s="150" t="s">
        <v>182</v>
      </c>
      <c r="AH451" s="150">
        <v>0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3">
      <c r="A452" s="157"/>
      <c r="B452" s="158"/>
      <c r="C452" s="184" t="s">
        <v>609</v>
      </c>
      <c r="D452" s="163"/>
      <c r="E452" s="164">
        <v>5.01288</v>
      </c>
      <c r="F452" s="161"/>
      <c r="G452" s="161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  <c r="R452" s="161"/>
      <c r="S452" s="161"/>
      <c r="T452" s="161"/>
      <c r="U452" s="161"/>
      <c r="V452" s="161"/>
      <c r="W452" s="161"/>
      <c r="X452" s="161"/>
      <c r="Y452" s="161"/>
      <c r="Z452" s="150"/>
      <c r="AA452" s="150"/>
      <c r="AB452" s="150"/>
      <c r="AC452" s="150"/>
      <c r="AD452" s="150"/>
      <c r="AE452" s="150"/>
      <c r="AF452" s="150"/>
      <c r="AG452" s="150" t="s">
        <v>182</v>
      </c>
      <c r="AH452" s="150">
        <v>0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3">
      <c r="A453" s="157"/>
      <c r="B453" s="158"/>
      <c r="C453" s="184" t="s">
        <v>610</v>
      </c>
      <c r="D453" s="163"/>
      <c r="E453" s="164">
        <v>5.7687200000000001</v>
      </c>
      <c r="F453" s="161"/>
      <c r="G453" s="161"/>
      <c r="H453" s="161"/>
      <c r="I453" s="161"/>
      <c r="J453" s="161"/>
      <c r="K453" s="161"/>
      <c r="L453" s="161"/>
      <c r="M453" s="161"/>
      <c r="N453" s="160"/>
      <c r="O453" s="160"/>
      <c r="P453" s="160"/>
      <c r="Q453" s="160"/>
      <c r="R453" s="161"/>
      <c r="S453" s="161"/>
      <c r="T453" s="161"/>
      <c r="U453" s="161"/>
      <c r="V453" s="161"/>
      <c r="W453" s="161"/>
      <c r="X453" s="161"/>
      <c r="Y453" s="161"/>
      <c r="Z453" s="150"/>
      <c r="AA453" s="150"/>
      <c r="AB453" s="150"/>
      <c r="AC453" s="150"/>
      <c r="AD453" s="150"/>
      <c r="AE453" s="150"/>
      <c r="AF453" s="150"/>
      <c r="AG453" s="150" t="s">
        <v>182</v>
      </c>
      <c r="AH453" s="150">
        <v>0</v>
      </c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3">
      <c r="A454" s="157"/>
      <c r="B454" s="158"/>
      <c r="C454" s="184" t="s">
        <v>611</v>
      </c>
      <c r="D454" s="163"/>
      <c r="E454" s="164">
        <v>1.1127400000000001</v>
      </c>
      <c r="F454" s="161"/>
      <c r="G454" s="161"/>
      <c r="H454" s="161"/>
      <c r="I454" s="161"/>
      <c r="J454" s="161"/>
      <c r="K454" s="161"/>
      <c r="L454" s="161"/>
      <c r="M454" s="161"/>
      <c r="N454" s="160"/>
      <c r="O454" s="160"/>
      <c r="P454" s="160"/>
      <c r="Q454" s="160"/>
      <c r="R454" s="161"/>
      <c r="S454" s="161"/>
      <c r="T454" s="161"/>
      <c r="U454" s="161"/>
      <c r="V454" s="161"/>
      <c r="W454" s="161"/>
      <c r="X454" s="161"/>
      <c r="Y454" s="161"/>
      <c r="Z454" s="150"/>
      <c r="AA454" s="150"/>
      <c r="AB454" s="150"/>
      <c r="AC454" s="150"/>
      <c r="AD454" s="150"/>
      <c r="AE454" s="150"/>
      <c r="AF454" s="150"/>
      <c r="AG454" s="150" t="s">
        <v>182</v>
      </c>
      <c r="AH454" s="150">
        <v>0</v>
      </c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2">
      <c r="A455" s="157"/>
      <c r="B455" s="158"/>
      <c r="C455" s="253"/>
      <c r="D455" s="254"/>
      <c r="E455" s="254"/>
      <c r="F455" s="254"/>
      <c r="G455" s="254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61"/>
      <c r="Z455" s="150"/>
      <c r="AA455" s="150"/>
      <c r="AB455" s="150"/>
      <c r="AC455" s="150"/>
      <c r="AD455" s="150"/>
      <c r="AE455" s="150"/>
      <c r="AF455" s="150"/>
      <c r="AG455" s="150" t="s">
        <v>184</v>
      </c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ht="33.75" outlineLevel="1">
      <c r="A456" s="173">
        <v>118</v>
      </c>
      <c r="B456" s="174" t="s">
        <v>612</v>
      </c>
      <c r="C456" s="183" t="s">
        <v>613</v>
      </c>
      <c r="D456" s="175" t="s">
        <v>214</v>
      </c>
      <c r="E456" s="176">
        <v>72.108959999999996</v>
      </c>
      <c r="F456" s="177"/>
      <c r="G456" s="178">
        <f>ROUND(E456*F456,2)</f>
        <v>0</v>
      </c>
      <c r="H456" s="177"/>
      <c r="I456" s="178">
        <f>ROUND(E456*H456,2)</f>
        <v>0</v>
      </c>
      <c r="J456" s="177"/>
      <c r="K456" s="178">
        <f>ROUND(E456*J456,2)</f>
        <v>0</v>
      </c>
      <c r="L456" s="178">
        <v>21</v>
      </c>
      <c r="M456" s="178">
        <f>G456*(1+L456/100)</f>
        <v>0</v>
      </c>
      <c r="N456" s="176">
        <v>2.3999999999999998E-3</v>
      </c>
      <c r="O456" s="176">
        <f>ROUND(E456*N456,2)</f>
        <v>0.17</v>
      </c>
      <c r="P456" s="176">
        <v>0</v>
      </c>
      <c r="Q456" s="176">
        <f>ROUND(E456*P456,2)</f>
        <v>0</v>
      </c>
      <c r="R456" s="178" t="s">
        <v>550</v>
      </c>
      <c r="S456" s="178" t="s">
        <v>175</v>
      </c>
      <c r="T456" s="179" t="s">
        <v>175</v>
      </c>
      <c r="U456" s="161">
        <v>0</v>
      </c>
      <c r="V456" s="161">
        <f>ROUND(E456*U456,2)</f>
        <v>0</v>
      </c>
      <c r="W456" s="161"/>
      <c r="X456" s="161" t="s">
        <v>551</v>
      </c>
      <c r="Y456" s="161" t="s">
        <v>177</v>
      </c>
      <c r="Z456" s="150"/>
      <c r="AA456" s="150"/>
      <c r="AB456" s="150"/>
      <c r="AC456" s="150"/>
      <c r="AD456" s="150"/>
      <c r="AE456" s="150"/>
      <c r="AF456" s="150"/>
      <c r="AG456" s="150" t="s">
        <v>599</v>
      </c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2">
      <c r="A457" s="157"/>
      <c r="B457" s="158"/>
      <c r="C457" s="184" t="s">
        <v>614</v>
      </c>
      <c r="D457" s="163"/>
      <c r="E457" s="164">
        <v>72.108959999999996</v>
      </c>
      <c r="F457" s="161"/>
      <c r="G457" s="161"/>
      <c r="H457" s="161"/>
      <c r="I457" s="161"/>
      <c r="J457" s="161"/>
      <c r="K457" s="161"/>
      <c r="L457" s="161"/>
      <c r="M457" s="161"/>
      <c r="N457" s="160"/>
      <c r="O457" s="160"/>
      <c r="P457" s="160"/>
      <c r="Q457" s="160"/>
      <c r="R457" s="161"/>
      <c r="S457" s="161"/>
      <c r="T457" s="161"/>
      <c r="U457" s="161"/>
      <c r="V457" s="161"/>
      <c r="W457" s="161"/>
      <c r="X457" s="161"/>
      <c r="Y457" s="161"/>
      <c r="Z457" s="150"/>
      <c r="AA457" s="150"/>
      <c r="AB457" s="150"/>
      <c r="AC457" s="150"/>
      <c r="AD457" s="150"/>
      <c r="AE457" s="150"/>
      <c r="AF457" s="150"/>
      <c r="AG457" s="150" t="s">
        <v>182</v>
      </c>
      <c r="AH457" s="150">
        <v>0</v>
      </c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2">
      <c r="A458" s="157"/>
      <c r="B458" s="158"/>
      <c r="C458" s="253"/>
      <c r="D458" s="254"/>
      <c r="E458" s="254"/>
      <c r="F458" s="254"/>
      <c r="G458" s="254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61"/>
      <c r="Z458" s="150"/>
      <c r="AA458" s="150"/>
      <c r="AB458" s="150"/>
      <c r="AC458" s="150"/>
      <c r="AD458" s="150"/>
      <c r="AE458" s="150"/>
      <c r="AF458" s="150"/>
      <c r="AG458" s="150" t="s">
        <v>184</v>
      </c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>
      <c r="A459" s="173">
        <v>119</v>
      </c>
      <c r="B459" s="174" t="s">
        <v>615</v>
      </c>
      <c r="C459" s="183" t="s">
        <v>616</v>
      </c>
      <c r="D459" s="175" t="s">
        <v>196</v>
      </c>
      <c r="E459" s="176">
        <v>9.37683</v>
      </c>
      <c r="F459" s="177"/>
      <c r="G459" s="178">
        <f>ROUND(E459*F459,2)</f>
        <v>0</v>
      </c>
      <c r="H459" s="177"/>
      <c r="I459" s="178">
        <f>ROUND(E459*H459,2)</f>
        <v>0</v>
      </c>
      <c r="J459" s="177"/>
      <c r="K459" s="178">
        <f>ROUND(E459*J459,2)</f>
        <v>0</v>
      </c>
      <c r="L459" s="178">
        <v>21</v>
      </c>
      <c r="M459" s="178">
        <f>G459*(1+L459/100)</f>
        <v>0</v>
      </c>
      <c r="N459" s="176">
        <v>0</v>
      </c>
      <c r="O459" s="176">
        <f>ROUND(E459*N459,2)</f>
        <v>0</v>
      </c>
      <c r="P459" s="176">
        <v>0</v>
      </c>
      <c r="Q459" s="176">
        <f>ROUND(E459*P459,2)</f>
        <v>0</v>
      </c>
      <c r="R459" s="178" t="s">
        <v>584</v>
      </c>
      <c r="S459" s="178" t="s">
        <v>175</v>
      </c>
      <c r="T459" s="179" t="s">
        <v>175</v>
      </c>
      <c r="U459" s="161">
        <v>1.966</v>
      </c>
      <c r="V459" s="161">
        <f>ROUND(E459*U459,2)</f>
        <v>18.43</v>
      </c>
      <c r="W459" s="161"/>
      <c r="X459" s="161" t="s">
        <v>533</v>
      </c>
      <c r="Y459" s="161" t="s">
        <v>177</v>
      </c>
      <c r="Z459" s="150"/>
      <c r="AA459" s="150"/>
      <c r="AB459" s="150"/>
      <c r="AC459" s="150"/>
      <c r="AD459" s="150"/>
      <c r="AE459" s="150"/>
      <c r="AF459" s="150"/>
      <c r="AG459" s="150" t="s">
        <v>534</v>
      </c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2">
      <c r="A460" s="157"/>
      <c r="B460" s="158"/>
      <c r="C460" s="251" t="s">
        <v>581</v>
      </c>
      <c r="D460" s="252"/>
      <c r="E460" s="252"/>
      <c r="F460" s="252"/>
      <c r="G460" s="252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0"/>
      <c r="AA460" s="150"/>
      <c r="AB460" s="150"/>
      <c r="AC460" s="150"/>
      <c r="AD460" s="150"/>
      <c r="AE460" s="150"/>
      <c r="AF460" s="150"/>
      <c r="AG460" s="150" t="s">
        <v>180</v>
      </c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2">
      <c r="A461" s="157"/>
      <c r="B461" s="158"/>
      <c r="C461" s="253"/>
      <c r="D461" s="254"/>
      <c r="E461" s="254"/>
      <c r="F461" s="254"/>
      <c r="G461" s="254"/>
      <c r="H461" s="161"/>
      <c r="I461" s="161"/>
      <c r="J461" s="161"/>
      <c r="K461" s="161"/>
      <c r="L461" s="161"/>
      <c r="M461" s="161"/>
      <c r="N461" s="160"/>
      <c r="O461" s="160"/>
      <c r="P461" s="160"/>
      <c r="Q461" s="160"/>
      <c r="R461" s="161"/>
      <c r="S461" s="161"/>
      <c r="T461" s="161"/>
      <c r="U461" s="161"/>
      <c r="V461" s="161"/>
      <c r="W461" s="161"/>
      <c r="X461" s="161"/>
      <c r="Y461" s="161"/>
      <c r="Z461" s="150"/>
      <c r="AA461" s="150"/>
      <c r="AB461" s="150"/>
      <c r="AC461" s="150"/>
      <c r="AD461" s="150"/>
      <c r="AE461" s="150"/>
      <c r="AF461" s="150"/>
      <c r="AG461" s="150" t="s">
        <v>184</v>
      </c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>
      <c r="A462" s="166" t="s">
        <v>169</v>
      </c>
      <c r="B462" s="167" t="s">
        <v>113</v>
      </c>
      <c r="C462" s="182" t="s">
        <v>114</v>
      </c>
      <c r="D462" s="168"/>
      <c r="E462" s="169"/>
      <c r="F462" s="170"/>
      <c r="G462" s="170">
        <f>SUMIF(AG463:AG475,"&lt;&gt;NOR",G463:G475)</f>
        <v>0</v>
      </c>
      <c r="H462" s="170"/>
      <c r="I462" s="170">
        <f>SUM(I463:I475)</f>
        <v>0</v>
      </c>
      <c r="J462" s="170"/>
      <c r="K462" s="170">
        <f>SUM(K463:K475)</f>
        <v>0</v>
      </c>
      <c r="L462" s="170"/>
      <c r="M462" s="170">
        <f>SUM(M463:M475)</f>
        <v>0</v>
      </c>
      <c r="N462" s="169"/>
      <c r="O462" s="169">
        <f>SUM(O463:O475)</f>
        <v>0.13</v>
      </c>
      <c r="P462" s="169"/>
      <c r="Q462" s="169">
        <f>SUM(Q463:Q475)</f>
        <v>0</v>
      </c>
      <c r="R462" s="170"/>
      <c r="S462" s="170"/>
      <c r="T462" s="171"/>
      <c r="U462" s="165"/>
      <c r="V462" s="165">
        <f>SUM(V463:V475)</f>
        <v>2.92</v>
      </c>
      <c r="W462" s="165"/>
      <c r="X462" s="165"/>
      <c r="Y462" s="165"/>
      <c r="AG462" t="s">
        <v>170</v>
      </c>
    </row>
    <row r="463" spans="1:60" outlineLevel="1">
      <c r="A463" s="173">
        <v>120</v>
      </c>
      <c r="B463" s="174" t="s">
        <v>617</v>
      </c>
      <c r="C463" s="183" t="s">
        <v>618</v>
      </c>
      <c r="D463" s="175" t="s">
        <v>214</v>
      </c>
      <c r="E463" s="176">
        <v>0.189</v>
      </c>
      <c r="F463" s="177"/>
      <c r="G463" s="178">
        <f>ROUND(E463*F463,2)</f>
        <v>0</v>
      </c>
      <c r="H463" s="177"/>
      <c r="I463" s="178">
        <f>ROUND(E463*H463,2)</f>
        <v>0</v>
      </c>
      <c r="J463" s="177"/>
      <c r="K463" s="178">
        <f>ROUND(E463*J463,2)</f>
        <v>0</v>
      </c>
      <c r="L463" s="178">
        <v>21</v>
      </c>
      <c r="M463" s="178">
        <f>G463*(1+L463/100)</f>
        <v>0</v>
      </c>
      <c r="N463" s="176">
        <v>2.4000000000000001E-4</v>
      </c>
      <c r="O463" s="176">
        <f>ROUND(E463*N463,2)</f>
        <v>0</v>
      </c>
      <c r="P463" s="176">
        <v>0</v>
      </c>
      <c r="Q463" s="176">
        <f>ROUND(E463*P463,2)</f>
        <v>0</v>
      </c>
      <c r="R463" s="178" t="s">
        <v>440</v>
      </c>
      <c r="S463" s="178" t="s">
        <v>175</v>
      </c>
      <c r="T463" s="179" t="s">
        <v>175</v>
      </c>
      <c r="U463" s="161">
        <v>0</v>
      </c>
      <c r="V463" s="161">
        <f>ROUND(E463*U463,2)</f>
        <v>0</v>
      </c>
      <c r="W463" s="161"/>
      <c r="X463" s="161" t="s">
        <v>176</v>
      </c>
      <c r="Y463" s="161" t="s">
        <v>177</v>
      </c>
      <c r="Z463" s="150"/>
      <c r="AA463" s="150"/>
      <c r="AB463" s="150"/>
      <c r="AC463" s="150"/>
      <c r="AD463" s="150"/>
      <c r="AE463" s="150"/>
      <c r="AF463" s="150"/>
      <c r="AG463" s="150" t="s">
        <v>191</v>
      </c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2">
      <c r="A464" s="157"/>
      <c r="B464" s="158"/>
      <c r="C464" s="184" t="s">
        <v>619</v>
      </c>
      <c r="D464" s="163"/>
      <c r="E464" s="164">
        <v>0.189</v>
      </c>
      <c r="F464" s="161"/>
      <c r="G464" s="161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61"/>
      <c r="Z464" s="150"/>
      <c r="AA464" s="150"/>
      <c r="AB464" s="150"/>
      <c r="AC464" s="150"/>
      <c r="AD464" s="150"/>
      <c r="AE464" s="150"/>
      <c r="AF464" s="150"/>
      <c r="AG464" s="150" t="s">
        <v>182</v>
      </c>
      <c r="AH464" s="150">
        <v>0</v>
      </c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2">
      <c r="A465" s="157"/>
      <c r="B465" s="158"/>
      <c r="C465" s="253"/>
      <c r="D465" s="254"/>
      <c r="E465" s="254"/>
      <c r="F465" s="254"/>
      <c r="G465" s="254"/>
      <c r="H465" s="161"/>
      <c r="I465" s="161"/>
      <c r="J465" s="161"/>
      <c r="K465" s="161"/>
      <c r="L465" s="161"/>
      <c r="M465" s="161"/>
      <c r="N465" s="160"/>
      <c r="O465" s="160"/>
      <c r="P465" s="160"/>
      <c r="Q465" s="160"/>
      <c r="R465" s="161"/>
      <c r="S465" s="161"/>
      <c r="T465" s="161"/>
      <c r="U465" s="161"/>
      <c r="V465" s="161"/>
      <c r="W465" s="161"/>
      <c r="X465" s="161"/>
      <c r="Y465" s="161"/>
      <c r="Z465" s="150"/>
      <c r="AA465" s="150"/>
      <c r="AB465" s="150"/>
      <c r="AC465" s="150"/>
      <c r="AD465" s="150"/>
      <c r="AE465" s="150"/>
      <c r="AF465" s="150"/>
      <c r="AG465" s="150" t="s">
        <v>184</v>
      </c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1">
      <c r="A466" s="173">
        <v>121</v>
      </c>
      <c r="B466" s="174" t="s">
        <v>620</v>
      </c>
      <c r="C466" s="183" t="s">
        <v>621</v>
      </c>
      <c r="D466" s="175" t="s">
        <v>214</v>
      </c>
      <c r="E466" s="176">
        <v>7.9635999999999996</v>
      </c>
      <c r="F466" s="177"/>
      <c r="G466" s="178">
        <f>ROUND(E466*F466,2)</f>
        <v>0</v>
      </c>
      <c r="H466" s="177"/>
      <c r="I466" s="178">
        <f>ROUND(E466*H466,2)</f>
        <v>0</v>
      </c>
      <c r="J466" s="177"/>
      <c r="K466" s="178">
        <f>ROUND(E466*J466,2)</f>
        <v>0</v>
      </c>
      <c r="L466" s="178">
        <v>21</v>
      </c>
      <c r="M466" s="178">
        <f>G466*(1+L466/100)</f>
        <v>0</v>
      </c>
      <c r="N466" s="176">
        <v>0</v>
      </c>
      <c r="O466" s="176">
        <f>ROUND(E466*N466,2)</f>
        <v>0</v>
      </c>
      <c r="P466" s="176">
        <v>0</v>
      </c>
      <c r="Q466" s="176">
        <f>ROUND(E466*P466,2)</f>
        <v>0</v>
      </c>
      <c r="R466" s="178"/>
      <c r="S466" s="178" t="s">
        <v>290</v>
      </c>
      <c r="T466" s="179" t="s">
        <v>175</v>
      </c>
      <c r="U466" s="161">
        <v>0.33500000000000002</v>
      </c>
      <c r="V466" s="161">
        <f>ROUND(E466*U466,2)</f>
        <v>2.67</v>
      </c>
      <c r="W466" s="161"/>
      <c r="X466" s="161" t="s">
        <v>176</v>
      </c>
      <c r="Y466" s="161" t="s">
        <v>177</v>
      </c>
      <c r="Z466" s="150"/>
      <c r="AA466" s="150"/>
      <c r="AB466" s="150"/>
      <c r="AC466" s="150"/>
      <c r="AD466" s="150"/>
      <c r="AE466" s="150"/>
      <c r="AF466" s="150"/>
      <c r="AG466" s="150" t="s">
        <v>191</v>
      </c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2">
      <c r="A467" s="157"/>
      <c r="B467" s="158"/>
      <c r="C467" s="184" t="s">
        <v>622</v>
      </c>
      <c r="D467" s="163"/>
      <c r="E467" s="164">
        <v>7.9635999999999996</v>
      </c>
      <c r="F467" s="161"/>
      <c r="G467" s="161"/>
      <c r="H467" s="161"/>
      <c r="I467" s="161"/>
      <c r="J467" s="161"/>
      <c r="K467" s="161"/>
      <c r="L467" s="161"/>
      <c r="M467" s="161"/>
      <c r="N467" s="160"/>
      <c r="O467" s="160"/>
      <c r="P467" s="160"/>
      <c r="Q467" s="160"/>
      <c r="R467" s="161"/>
      <c r="S467" s="161"/>
      <c r="T467" s="161"/>
      <c r="U467" s="161"/>
      <c r="V467" s="161"/>
      <c r="W467" s="161"/>
      <c r="X467" s="161"/>
      <c r="Y467" s="161"/>
      <c r="Z467" s="150"/>
      <c r="AA467" s="150"/>
      <c r="AB467" s="150"/>
      <c r="AC467" s="150"/>
      <c r="AD467" s="150"/>
      <c r="AE467" s="150"/>
      <c r="AF467" s="150"/>
      <c r="AG467" s="150" t="s">
        <v>182</v>
      </c>
      <c r="AH467" s="150">
        <v>0</v>
      </c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2">
      <c r="A468" s="157"/>
      <c r="B468" s="158"/>
      <c r="C468" s="253"/>
      <c r="D468" s="254"/>
      <c r="E468" s="254"/>
      <c r="F468" s="254"/>
      <c r="G468" s="254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0"/>
      <c r="AA468" s="150"/>
      <c r="AB468" s="150"/>
      <c r="AC468" s="150"/>
      <c r="AD468" s="150"/>
      <c r="AE468" s="150"/>
      <c r="AF468" s="150"/>
      <c r="AG468" s="150" t="s">
        <v>184</v>
      </c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ht="22.5" outlineLevel="1">
      <c r="A469" s="173">
        <v>122</v>
      </c>
      <c r="B469" s="174" t="s">
        <v>623</v>
      </c>
      <c r="C469" s="183" t="s">
        <v>624</v>
      </c>
      <c r="D469" s="175" t="s">
        <v>214</v>
      </c>
      <c r="E469" s="176">
        <v>9</v>
      </c>
      <c r="F469" s="177"/>
      <c r="G469" s="178">
        <f>ROUND(E469*F469,2)</f>
        <v>0</v>
      </c>
      <c r="H469" s="177"/>
      <c r="I469" s="178">
        <f>ROUND(E469*H469,2)</f>
        <v>0</v>
      </c>
      <c r="J469" s="177"/>
      <c r="K469" s="178">
        <f>ROUND(E469*J469,2)</f>
        <v>0</v>
      </c>
      <c r="L469" s="178">
        <v>21</v>
      </c>
      <c r="M469" s="178">
        <f>G469*(1+L469/100)</f>
        <v>0</v>
      </c>
      <c r="N469" s="176">
        <v>1.47E-2</v>
      </c>
      <c r="O469" s="176">
        <f>ROUND(E469*N469,2)</f>
        <v>0.13</v>
      </c>
      <c r="P469" s="176">
        <v>0</v>
      </c>
      <c r="Q469" s="176">
        <f>ROUND(E469*P469,2)</f>
        <v>0</v>
      </c>
      <c r="R469" s="178" t="s">
        <v>550</v>
      </c>
      <c r="S469" s="178" t="s">
        <v>175</v>
      </c>
      <c r="T469" s="179" t="s">
        <v>175</v>
      </c>
      <c r="U469" s="161">
        <v>0</v>
      </c>
      <c r="V469" s="161">
        <f>ROUND(E469*U469,2)</f>
        <v>0</v>
      </c>
      <c r="W469" s="161"/>
      <c r="X469" s="161" t="s">
        <v>551</v>
      </c>
      <c r="Y469" s="161" t="s">
        <v>177</v>
      </c>
      <c r="Z469" s="150"/>
      <c r="AA469" s="150"/>
      <c r="AB469" s="150"/>
      <c r="AC469" s="150"/>
      <c r="AD469" s="150"/>
      <c r="AE469" s="150"/>
      <c r="AF469" s="150"/>
      <c r="AG469" s="150" t="s">
        <v>599</v>
      </c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2">
      <c r="A470" s="157"/>
      <c r="B470" s="158"/>
      <c r="C470" s="184" t="s">
        <v>625</v>
      </c>
      <c r="D470" s="163"/>
      <c r="E470" s="164">
        <v>8.7599599999999995</v>
      </c>
      <c r="F470" s="161"/>
      <c r="G470" s="161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0"/>
      <c r="AA470" s="150"/>
      <c r="AB470" s="150"/>
      <c r="AC470" s="150"/>
      <c r="AD470" s="150"/>
      <c r="AE470" s="150"/>
      <c r="AF470" s="150"/>
      <c r="AG470" s="150" t="s">
        <v>182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3">
      <c r="A471" s="157"/>
      <c r="B471" s="158"/>
      <c r="C471" s="184" t="s">
        <v>626</v>
      </c>
      <c r="D471" s="163"/>
      <c r="E471" s="164">
        <v>0.24004</v>
      </c>
      <c r="F471" s="161"/>
      <c r="G471" s="161"/>
      <c r="H471" s="161"/>
      <c r="I471" s="161"/>
      <c r="J471" s="161"/>
      <c r="K471" s="161"/>
      <c r="L471" s="161"/>
      <c r="M471" s="161"/>
      <c r="N471" s="160"/>
      <c r="O471" s="160"/>
      <c r="P471" s="160"/>
      <c r="Q471" s="160"/>
      <c r="R471" s="161"/>
      <c r="S471" s="161"/>
      <c r="T471" s="161"/>
      <c r="U471" s="161"/>
      <c r="V471" s="161"/>
      <c r="W471" s="161"/>
      <c r="X471" s="161"/>
      <c r="Y471" s="161"/>
      <c r="Z471" s="150"/>
      <c r="AA471" s="150"/>
      <c r="AB471" s="150"/>
      <c r="AC471" s="150"/>
      <c r="AD471" s="150"/>
      <c r="AE471" s="150"/>
      <c r="AF471" s="150"/>
      <c r="AG471" s="150" t="s">
        <v>182</v>
      </c>
      <c r="AH471" s="150">
        <v>0</v>
      </c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outlineLevel="2">
      <c r="A472" s="157"/>
      <c r="B472" s="158"/>
      <c r="C472" s="253"/>
      <c r="D472" s="254"/>
      <c r="E472" s="254"/>
      <c r="F472" s="254"/>
      <c r="G472" s="254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  <c r="R472" s="161"/>
      <c r="S472" s="161"/>
      <c r="T472" s="161"/>
      <c r="U472" s="161"/>
      <c r="V472" s="161"/>
      <c r="W472" s="161"/>
      <c r="X472" s="161"/>
      <c r="Y472" s="161"/>
      <c r="Z472" s="150"/>
      <c r="AA472" s="150"/>
      <c r="AB472" s="150"/>
      <c r="AC472" s="150"/>
      <c r="AD472" s="150"/>
      <c r="AE472" s="150"/>
      <c r="AF472" s="150"/>
      <c r="AG472" s="150" t="s">
        <v>184</v>
      </c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1">
      <c r="A473" s="173">
        <v>123</v>
      </c>
      <c r="B473" s="174" t="s">
        <v>627</v>
      </c>
      <c r="C473" s="183" t="s">
        <v>628</v>
      </c>
      <c r="D473" s="175" t="s">
        <v>196</v>
      </c>
      <c r="E473" s="176">
        <v>0.13235</v>
      </c>
      <c r="F473" s="177"/>
      <c r="G473" s="178">
        <f>ROUND(E473*F473,2)</f>
        <v>0</v>
      </c>
      <c r="H473" s="177"/>
      <c r="I473" s="178">
        <f>ROUND(E473*H473,2)</f>
        <v>0</v>
      </c>
      <c r="J473" s="177"/>
      <c r="K473" s="178">
        <f>ROUND(E473*J473,2)</f>
        <v>0</v>
      </c>
      <c r="L473" s="178">
        <v>21</v>
      </c>
      <c r="M473" s="178">
        <f>G473*(1+L473/100)</f>
        <v>0</v>
      </c>
      <c r="N473" s="176">
        <v>0</v>
      </c>
      <c r="O473" s="176">
        <f>ROUND(E473*N473,2)</f>
        <v>0</v>
      </c>
      <c r="P473" s="176">
        <v>0</v>
      </c>
      <c r="Q473" s="176">
        <f>ROUND(E473*P473,2)</f>
        <v>0</v>
      </c>
      <c r="R473" s="178" t="s">
        <v>440</v>
      </c>
      <c r="S473" s="178" t="s">
        <v>175</v>
      </c>
      <c r="T473" s="179" t="s">
        <v>175</v>
      </c>
      <c r="U473" s="161">
        <v>1.863</v>
      </c>
      <c r="V473" s="161">
        <f>ROUND(E473*U473,2)</f>
        <v>0.25</v>
      </c>
      <c r="W473" s="161"/>
      <c r="X473" s="161" t="s">
        <v>533</v>
      </c>
      <c r="Y473" s="161" t="s">
        <v>177</v>
      </c>
      <c r="Z473" s="150"/>
      <c r="AA473" s="150"/>
      <c r="AB473" s="150"/>
      <c r="AC473" s="150"/>
      <c r="AD473" s="150"/>
      <c r="AE473" s="150"/>
      <c r="AF473" s="150"/>
      <c r="AG473" s="150" t="s">
        <v>534</v>
      </c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2">
      <c r="A474" s="157"/>
      <c r="B474" s="158"/>
      <c r="C474" s="251" t="s">
        <v>581</v>
      </c>
      <c r="D474" s="252"/>
      <c r="E474" s="252"/>
      <c r="F474" s="252"/>
      <c r="G474" s="252"/>
      <c r="H474" s="161"/>
      <c r="I474" s="161"/>
      <c r="J474" s="161"/>
      <c r="K474" s="161"/>
      <c r="L474" s="161"/>
      <c r="M474" s="161"/>
      <c r="N474" s="160"/>
      <c r="O474" s="160"/>
      <c r="P474" s="160"/>
      <c r="Q474" s="160"/>
      <c r="R474" s="161"/>
      <c r="S474" s="161"/>
      <c r="T474" s="161"/>
      <c r="U474" s="161"/>
      <c r="V474" s="161"/>
      <c r="W474" s="161"/>
      <c r="X474" s="161"/>
      <c r="Y474" s="161"/>
      <c r="Z474" s="150"/>
      <c r="AA474" s="150"/>
      <c r="AB474" s="150"/>
      <c r="AC474" s="150"/>
      <c r="AD474" s="150"/>
      <c r="AE474" s="150"/>
      <c r="AF474" s="150"/>
      <c r="AG474" s="150" t="s">
        <v>180</v>
      </c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2">
      <c r="A475" s="157"/>
      <c r="B475" s="158"/>
      <c r="C475" s="253"/>
      <c r="D475" s="254"/>
      <c r="E475" s="254"/>
      <c r="F475" s="254"/>
      <c r="G475" s="254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61"/>
      <c r="Z475" s="150"/>
      <c r="AA475" s="150"/>
      <c r="AB475" s="150"/>
      <c r="AC475" s="150"/>
      <c r="AD475" s="150"/>
      <c r="AE475" s="150"/>
      <c r="AF475" s="150"/>
      <c r="AG475" s="150" t="s">
        <v>184</v>
      </c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>
      <c r="A476" s="166" t="s">
        <v>169</v>
      </c>
      <c r="B476" s="167" t="s">
        <v>115</v>
      </c>
      <c r="C476" s="182" t="s">
        <v>116</v>
      </c>
      <c r="D476" s="168"/>
      <c r="E476" s="169"/>
      <c r="F476" s="170"/>
      <c r="G476" s="170">
        <f>SUMIF(AG477:AG517,"&lt;&gt;NOR",G477:G517)</f>
        <v>0</v>
      </c>
      <c r="H476" s="170"/>
      <c r="I476" s="170">
        <f>SUM(I477:I517)</f>
        <v>0</v>
      </c>
      <c r="J476" s="170"/>
      <c r="K476" s="170">
        <f>SUM(K477:K517)</f>
        <v>0</v>
      </c>
      <c r="L476" s="170"/>
      <c r="M476" s="170">
        <f>SUM(M477:M517)</f>
        <v>0</v>
      </c>
      <c r="N476" s="169"/>
      <c r="O476" s="169">
        <f>SUM(O477:O517)</f>
        <v>1.2300000000000002</v>
      </c>
      <c r="P476" s="169"/>
      <c r="Q476" s="169">
        <f>SUM(Q477:Q517)</f>
        <v>0</v>
      </c>
      <c r="R476" s="170"/>
      <c r="S476" s="170"/>
      <c r="T476" s="171"/>
      <c r="U476" s="165"/>
      <c r="V476" s="165">
        <f>SUM(V477:V517)</f>
        <v>286.64</v>
      </c>
      <c r="W476" s="165"/>
      <c r="X476" s="165"/>
      <c r="Y476" s="165"/>
      <c r="AG476" t="s">
        <v>170</v>
      </c>
    </row>
    <row r="477" spans="1:60" outlineLevel="1">
      <c r="A477" s="173">
        <v>124</v>
      </c>
      <c r="B477" s="174" t="s">
        <v>629</v>
      </c>
      <c r="C477" s="183" t="s">
        <v>630</v>
      </c>
      <c r="D477" s="175" t="s">
        <v>272</v>
      </c>
      <c r="E477" s="176">
        <v>320.08999999999997</v>
      </c>
      <c r="F477" s="177"/>
      <c r="G477" s="178">
        <f>ROUND(E477*F477,2)</f>
        <v>0</v>
      </c>
      <c r="H477" s="177"/>
      <c r="I477" s="178">
        <f>ROUND(E477*H477,2)</f>
        <v>0</v>
      </c>
      <c r="J477" s="177"/>
      <c r="K477" s="178">
        <f>ROUND(E477*J477,2)</f>
        <v>0</v>
      </c>
      <c r="L477" s="178">
        <v>21</v>
      </c>
      <c r="M477" s="178">
        <f>G477*(1+L477/100)</f>
        <v>0</v>
      </c>
      <c r="N477" s="176">
        <v>1.67E-3</v>
      </c>
      <c r="O477" s="176">
        <f>ROUND(E477*N477,2)</f>
        <v>0.53</v>
      </c>
      <c r="P477" s="176">
        <v>0</v>
      </c>
      <c r="Q477" s="176">
        <f>ROUND(E477*P477,2)</f>
        <v>0</v>
      </c>
      <c r="R477" s="178" t="s">
        <v>445</v>
      </c>
      <c r="S477" s="178" t="s">
        <v>175</v>
      </c>
      <c r="T477" s="179" t="s">
        <v>175</v>
      </c>
      <c r="U477" s="161">
        <v>0.27589999999999998</v>
      </c>
      <c r="V477" s="161">
        <f>ROUND(E477*U477,2)</f>
        <v>88.31</v>
      </c>
      <c r="W477" s="161"/>
      <c r="X477" s="161" t="s">
        <v>176</v>
      </c>
      <c r="Y477" s="161" t="s">
        <v>177</v>
      </c>
      <c r="Z477" s="150"/>
      <c r="AA477" s="150"/>
      <c r="AB477" s="150"/>
      <c r="AC477" s="150"/>
      <c r="AD477" s="150"/>
      <c r="AE477" s="150"/>
      <c r="AF477" s="150"/>
      <c r="AG477" s="150" t="s">
        <v>191</v>
      </c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2">
      <c r="A478" s="157"/>
      <c r="B478" s="158"/>
      <c r="C478" s="184" t="s">
        <v>631</v>
      </c>
      <c r="D478" s="163"/>
      <c r="E478" s="164">
        <v>195.49</v>
      </c>
      <c r="F478" s="161"/>
      <c r="G478" s="161"/>
      <c r="H478" s="161"/>
      <c r="I478" s="161"/>
      <c r="J478" s="161"/>
      <c r="K478" s="161"/>
      <c r="L478" s="161"/>
      <c r="M478" s="161"/>
      <c r="N478" s="160"/>
      <c r="O478" s="160"/>
      <c r="P478" s="160"/>
      <c r="Q478" s="160"/>
      <c r="R478" s="161"/>
      <c r="S478" s="161"/>
      <c r="T478" s="161"/>
      <c r="U478" s="161"/>
      <c r="V478" s="161"/>
      <c r="W478" s="161"/>
      <c r="X478" s="161"/>
      <c r="Y478" s="161"/>
      <c r="Z478" s="150"/>
      <c r="AA478" s="150"/>
      <c r="AB478" s="150"/>
      <c r="AC478" s="150"/>
      <c r="AD478" s="150"/>
      <c r="AE478" s="150"/>
      <c r="AF478" s="150"/>
      <c r="AG478" s="150" t="s">
        <v>182</v>
      </c>
      <c r="AH478" s="150">
        <v>0</v>
      </c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3">
      <c r="A479" s="157"/>
      <c r="B479" s="158"/>
      <c r="C479" s="184" t="s">
        <v>632</v>
      </c>
      <c r="D479" s="163"/>
      <c r="E479" s="164">
        <v>122.56</v>
      </c>
      <c r="F479" s="161"/>
      <c r="G479" s="161"/>
      <c r="H479" s="161"/>
      <c r="I479" s="161"/>
      <c r="J479" s="161"/>
      <c r="K479" s="161"/>
      <c r="L479" s="161"/>
      <c r="M479" s="161"/>
      <c r="N479" s="160"/>
      <c r="O479" s="160"/>
      <c r="P479" s="160"/>
      <c r="Q479" s="160"/>
      <c r="R479" s="161"/>
      <c r="S479" s="161"/>
      <c r="T479" s="161"/>
      <c r="U479" s="161"/>
      <c r="V479" s="161"/>
      <c r="W479" s="161"/>
      <c r="X479" s="161"/>
      <c r="Y479" s="161"/>
      <c r="Z479" s="150"/>
      <c r="AA479" s="150"/>
      <c r="AB479" s="150"/>
      <c r="AC479" s="150"/>
      <c r="AD479" s="150"/>
      <c r="AE479" s="150"/>
      <c r="AF479" s="150"/>
      <c r="AG479" s="150" t="s">
        <v>182</v>
      </c>
      <c r="AH479" s="150">
        <v>0</v>
      </c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3">
      <c r="A480" s="157"/>
      <c r="B480" s="158"/>
      <c r="C480" s="184" t="s">
        <v>633</v>
      </c>
      <c r="D480" s="163"/>
      <c r="E480" s="164">
        <v>2.04</v>
      </c>
      <c r="F480" s="161"/>
      <c r="G480" s="161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61"/>
      <c r="Z480" s="150"/>
      <c r="AA480" s="150"/>
      <c r="AB480" s="150"/>
      <c r="AC480" s="150"/>
      <c r="AD480" s="150"/>
      <c r="AE480" s="150"/>
      <c r="AF480" s="150"/>
      <c r="AG480" s="150" t="s">
        <v>182</v>
      </c>
      <c r="AH480" s="150">
        <v>0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2">
      <c r="A481" s="157"/>
      <c r="B481" s="158"/>
      <c r="C481" s="253"/>
      <c r="D481" s="254"/>
      <c r="E481" s="254"/>
      <c r="F481" s="254"/>
      <c r="G481" s="254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  <c r="R481" s="161"/>
      <c r="S481" s="161"/>
      <c r="T481" s="161"/>
      <c r="U481" s="161"/>
      <c r="V481" s="161"/>
      <c r="W481" s="161"/>
      <c r="X481" s="161"/>
      <c r="Y481" s="161"/>
      <c r="Z481" s="150"/>
      <c r="AA481" s="150"/>
      <c r="AB481" s="150"/>
      <c r="AC481" s="150"/>
      <c r="AD481" s="150"/>
      <c r="AE481" s="150"/>
      <c r="AF481" s="150"/>
      <c r="AG481" s="150" t="s">
        <v>184</v>
      </c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ht="22.5" outlineLevel="1">
      <c r="A482" s="173">
        <v>125</v>
      </c>
      <c r="B482" s="174" t="s">
        <v>634</v>
      </c>
      <c r="C482" s="183" t="s">
        <v>635</v>
      </c>
      <c r="D482" s="175" t="s">
        <v>272</v>
      </c>
      <c r="E482" s="176">
        <v>114</v>
      </c>
      <c r="F482" s="177"/>
      <c r="G482" s="178">
        <f>ROUND(E482*F482,2)</f>
        <v>0</v>
      </c>
      <c r="H482" s="177"/>
      <c r="I482" s="178">
        <f>ROUND(E482*H482,2)</f>
        <v>0</v>
      </c>
      <c r="J482" s="177"/>
      <c r="K482" s="178">
        <f>ROUND(E482*J482,2)</f>
        <v>0</v>
      </c>
      <c r="L482" s="178">
        <v>21</v>
      </c>
      <c r="M482" s="178">
        <f>G482*(1+L482/100)</f>
        <v>0</v>
      </c>
      <c r="N482" s="176">
        <v>1.8400000000000001E-3</v>
      </c>
      <c r="O482" s="176">
        <f>ROUND(E482*N482,2)</f>
        <v>0.21</v>
      </c>
      <c r="P482" s="176">
        <v>0</v>
      </c>
      <c r="Q482" s="176">
        <f>ROUND(E482*P482,2)</f>
        <v>0</v>
      </c>
      <c r="R482" s="178" t="s">
        <v>445</v>
      </c>
      <c r="S482" s="178" t="s">
        <v>175</v>
      </c>
      <c r="T482" s="179" t="s">
        <v>175</v>
      </c>
      <c r="U482" s="161">
        <v>0.58109999999999995</v>
      </c>
      <c r="V482" s="161">
        <f>ROUND(E482*U482,2)</f>
        <v>66.25</v>
      </c>
      <c r="W482" s="161"/>
      <c r="X482" s="161" t="s">
        <v>176</v>
      </c>
      <c r="Y482" s="161" t="s">
        <v>177</v>
      </c>
      <c r="Z482" s="150"/>
      <c r="AA482" s="150"/>
      <c r="AB482" s="150"/>
      <c r="AC482" s="150"/>
      <c r="AD482" s="150"/>
      <c r="AE482" s="150"/>
      <c r="AF482" s="150"/>
      <c r="AG482" s="150" t="s">
        <v>446</v>
      </c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2">
      <c r="A483" s="157"/>
      <c r="B483" s="158"/>
      <c r="C483" s="251" t="s">
        <v>636</v>
      </c>
      <c r="D483" s="252"/>
      <c r="E483" s="252"/>
      <c r="F483" s="252"/>
      <c r="G483" s="252"/>
      <c r="H483" s="161"/>
      <c r="I483" s="161"/>
      <c r="J483" s="161"/>
      <c r="K483" s="161"/>
      <c r="L483" s="161"/>
      <c r="M483" s="161"/>
      <c r="N483" s="160"/>
      <c r="O483" s="160"/>
      <c r="P483" s="160"/>
      <c r="Q483" s="160"/>
      <c r="R483" s="161"/>
      <c r="S483" s="161"/>
      <c r="T483" s="161"/>
      <c r="U483" s="161"/>
      <c r="V483" s="161"/>
      <c r="W483" s="161"/>
      <c r="X483" s="161"/>
      <c r="Y483" s="161"/>
      <c r="Z483" s="150"/>
      <c r="AA483" s="150"/>
      <c r="AB483" s="150"/>
      <c r="AC483" s="150"/>
      <c r="AD483" s="150"/>
      <c r="AE483" s="150"/>
      <c r="AF483" s="150"/>
      <c r="AG483" s="150" t="s">
        <v>180</v>
      </c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2">
      <c r="A484" s="157"/>
      <c r="B484" s="158"/>
      <c r="C484" s="184" t="s">
        <v>637</v>
      </c>
      <c r="D484" s="163"/>
      <c r="E484" s="164">
        <v>114</v>
      </c>
      <c r="F484" s="161"/>
      <c r="G484" s="161"/>
      <c r="H484" s="161"/>
      <c r="I484" s="161"/>
      <c r="J484" s="161"/>
      <c r="K484" s="161"/>
      <c r="L484" s="161"/>
      <c r="M484" s="161"/>
      <c r="N484" s="160"/>
      <c r="O484" s="160"/>
      <c r="P484" s="160"/>
      <c r="Q484" s="160"/>
      <c r="R484" s="161"/>
      <c r="S484" s="161"/>
      <c r="T484" s="161"/>
      <c r="U484" s="161"/>
      <c r="V484" s="161"/>
      <c r="W484" s="161"/>
      <c r="X484" s="161"/>
      <c r="Y484" s="161"/>
      <c r="Z484" s="150"/>
      <c r="AA484" s="150"/>
      <c r="AB484" s="150"/>
      <c r="AC484" s="150"/>
      <c r="AD484" s="150"/>
      <c r="AE484" s="150"/>
      <c r="AF484" s="150"/>
      <c r="AG484" s="150" t="s">
        <v>182</v>
      </c>
      <c r="AH484" s="150">
        <v>0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2">
      <c r="A485" s="157"/>
      <c r="B485" s="158"/>
      <c r="C485" s="253"/>
      <c r="D485" s="254"/>
      <c r="E485" s="254"/>
      <c r="F485" s="254"/>
      <c r="G485" s="254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  <c r="R485" s="161"/>
      <c r="S485" s="161"/>
      <c r="T485" s="161"/>
      <c r="U485" s="161"/>
      <c r="V485" s="161"/>
      <c r="W485" s="161"/>
      <c r="X485" s="161"/>
      <c r="Y485" s="161"/>
      <c r="Z485" s="150"/>
      <c r="AA485" s="150"/>
      <c r="AB485" s="150"/>
      <c r="AC485" s="150"/>
      <c r="AD485" s="150"/>
      <c r="AE485" s="150"/>
      <c r="AF485" s="150"/>
      <c r="AG485" s="150" t="s">
        <v>184</v>
      </c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1">
      <c r="A486" s="173">
        <v>126</v>
      </c>
      <c r="B486" s="174" t="s">
        <v>638</v>
      </c>
      <c r="C486" s="183" t="s">
        <v>639</v>
      </c>
      <c r="D486" s="175" t="s">
        <v>272</v>
      </c>
      <c r="E486" s="176">
        <v>17.04</v>
      </c>
      <c r="F486" s="177"/>
      <c r="G486" s="178">
        <f>ROUND(E486*F486,2)</f>
        <v>0</v>
      </c>
      <c r="H486" s="177"/>
      <c r="I486" s="178">
        <f>ROUND(E486*H486,2)</f>
        <v>0</v>
      </c>
      <c r="J486" s="177"/>
      <c r="K486" s="178">
        <f>ROUND(E486*J486,2)</f>
        <v>0</v>
      </c>
      <c r="L486" s="178">
        <v>21</v>
      </c>
      <c r="M486" s="178">
        <f>G486*(1+L486/100)</f>
        <v>0</v>
      </c>
      <c r="N486" s="176">
        <v>2.1800000000000001E-3</v>
      </c>
      <c r="O486" s="176">
        <f>ROUND(E486*N486,2)</f>
        <v>0.04</v>
      </c>
      <c r="P486" s="176">
        <v>0</v>
      </c>
      <c r="Q486" s="176">
        <f>ROUND(E486*P486,2)</f>
        <v>0</v>
      </c>
      <c r="R486" s="178" t="s">
        <v>445</v>
      </c>
      <c r="S486" s="178" t="s">
        <v>175</v>
      </c>
      <c r="T486" s="179" t="s">
        <v>175</v>
      </c>
      <c r="U486" s="161">
        <v>0.60409999999999997</v>
      </c>
      <c r="V486" s="161">
        <f>ROUND(E486*U486,2)</f>
        <v>10.29</v>
      </c>
      <c r="W486" s="161"/>
      <c r="X486" s="161" t="s">
        <v>176</v>
      </c>
      <c r="Y486" s="161" t="s">
        <v>177</v>
      </c>
      <c r="Z486" s="150"/>
      <c r="AA486" s="150"/>
      <c r="AB486" s="150"/>
      <c r="AC486" s="150"/>
      <c r="AD486" s="150"/>
      <c r="AE486" s="150"/>
      <c r="AF486" s="150"/>
      <c r="AG486" s="150" t="s">
        <v>191</v>
      </c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2">
      <c r="A487" s="157"/>
      <c r="B487" s="158"/>
      <c r="C487" s="251" t="s">
        <v>636</v>
      </c>
      <c r="D487" s="252"/>
      <c r="E487" s="252"/>
      <c r="F487" s="252"/>
      <c r="G487" s="252"/>
      <c r="H487" s="161"/>
      <c r="I487" s="161"/>
      <c r="J487" s="161"/>
      <c r="K487" s="161"/>
      <c r="L487" s="161"/>
      <c r="M487" s="161"/>
      <c r="N487" s="160"/>
      <c r="O487" s="160"/>
      <c r="P487" s="160"/>
      <c r="Q487" s="160"/>
      <c r="R487" s="161"/>
      <c r="S487" s="161"/>
      <c r="T487" s="161"/>
      <c r="U487" s="161"/>
      <c r="V487" s="161"/>
      <c r="W487" s="161"/>
      <c r="X487" s="161"/>
      <c r="Y487" s="161"/>
      <c r="Z487" s="150"/>
      <c r="AA487" s="150"/>
      <c r="AB487" s="150"/>
      <c r="AC487" s="150"/>
      <c r="AD487" s="150"/>
      <c r="AE487" s="150"/>
      <c r="AF487" s="150"/>
      <c r="AG487" s="150" t="s">
        <v>180</v>
      </c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2">
      <c r="A488" s="157"/>
      <c r="B488" s="158"/>
      <c r="C488" s="184" t="s">
        <v>640</v>
      </c>
      <c r="D488" s="163"/>
      <c r="E488" s="164">
        <v>10</v>
      </c>
      <c r="F488" s="161"/>
      <c r="G488" s="161"/>
      <c r="H488" s="161"/>
      <c r="I488" s="161"/>
      <c r="J488" s="161"/>
      <c r="K488" s="161"/>
      <c r="L488" s="161"/>
      <c r="M488" s="161"/>
      <c r="N488" s="160"/>
      <c r="O488" s="160"/>
      <c r="P488" s="160"/>
      <c r="Q488" s="160"/>
      <c r="R488" s="161"/>
      <c r="S488" s="161"/>
      <c r="T488" s="161"/>
      <c r="U488" s="161"/>
      <c r="V488" s="161"/>
      <c r="W488" s="161"/>
      <c r="X488" s="161"/>
      <c r="Y488" s="161"/>
      <c r="Z488" s="150"/>
      <c r="AA488" s="150"/>
      <c r="AB488" s="150"/>
      <c r="AC488" s="150"/>
      <c r="AD488" s="150"/>
      <c r="AE488" s="150"/>
      <c r="AF488" s="150"/>
      <c r="AG488" s="150" t="s">
        <v>182</v>
      </c>
      <c r="AH488" s="150">
        <v>0</v>
      </c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outlineLevel="3">
      <c r="A489" s="157"/>
      <c r="B489" s="158"/>
      <c r="C489" s="184" t="s">
        <v>641</v>
      </c>
      <c r="D489" s="163"/>
      <c r="E489" s="164">
        <v>5</v>
      </c>
      <c r="F489" s="161"/>
      <c r="G489" s="161"/>
      <c r="H489" s="161"/>
      <c r="I489" s="161"/>
      <c r="J489" s="161"/>
      <c r="K489" s="161"/>
      <c r="L489" s="161"/>
      <c r="M489" s="161"/>
      <c r="N489" s="160"/>
      <c r="O489" s="160"/>
      <c r="P489" s="160"/>
      <c r="Q489" s="160"/>
      <c r="R489" s="161"/>
      <c r="S489" s="161"/>
      <c r="T489" s="161"/>
      <c r="U489" s="161"/>
      <c r="V489" s="161"/>
      <c r="W489" s="161"/>
      <c r="X489" s="161"/>
      <c r="Y489" s="161"/>
      <c r="Z489" s="150"/>
      <c r="AA489" s="150"/>
      <c r="AB489" s="150"/>
      <c r="AC489" s="150"/>
      <c r="AD489" s="150"/>
      <c r="AE489" s="150"/>
      <c r="AF489" s="150"/>
      <c r="AG489" s="150" t="s">
        <v>182</v>
      </c>
      <c r="AH489" s="150">
        <v>0</v>
      </c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outlineLevel="3">
      <c r="A490" s="157"/>
      <c r="B490" s="158"/>
      <c r="C490" s="184" t="s">
        <v>642</v>
      </c>
      <c r="D490" s="163"/>
      <c r="E490" s="164">
        <v>2.04</v>
      </c>
      <c r="F490" s="161"/>
      <c r="G490" s="161"/>
      <c r="H490" s="161"/>
      <c r="I490" s="161"/>
      <c r="J490" s="161"/>
      <c r="K490" s="161"/>
      <c r="L490" s="161"/>
      <c r="M490" s="161"/>
      <c r="N490" s="160"/>
      <c r="O490" s="160"/>
      <c r="P490" s="160"/>
      <c r="Q490" s="160"/>
      <c r="R490" s="161"/>
      <c r="S490" s="161"/>
      <c r="T490" s="161"/>
      <c r="U490" s="161"/>
      <c r="V490" s="161"/>
      <c r="W490" s="161"/>
      <c r="X490" s="161"/>
      <c r="Y490" s="161"/>
      <c r="Z490" s="150"/>
      <c r="AA490" s="150"/>
      <c r="AB490" s="150"/>
      <c r="AC490" s="150"/>
      <c r="AD490" s="150"/>
      <c r="AE490" s="150"/>
      <c r="AF490" s="150"/>
      <c r="AG490" s="150" t="s">
        <v>182</v>
      </c>
      <c r="AH490" s="150">
        <v>0</v>
      </c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outlineLevel="2">
      <c r="A491" s="157"/>
      <c r="B491" s="158"/>
      <c r="C491" s="253"/>
      <c r="D491" s="254"/>
      <c r="E491" s="254"/>
      <c r="F491" s="254"/>
      <c r="G491" s="254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  <c r="R491" s="161"/>
      <c r="S491" s="161"/>
      <c r="T491" s="161"/>
      <c r="U491" s="161"/>
      <c r="V491" s="161"/>
      <c r="W491" s="161"/>
      <c r="X491" s="161"/>
      <c r="Y491" s="161"/>
      <c r="Z491" s="150"/>
      <c r="AA491" s="150"/>
      <c r="AB491" s="150"/>
      <c r="AC491" s="150"/>
      <c r="AD491" s="150"/>
      <c r="AE491" s="150"/>
      <c r="AF491" s="150"/>
      <c r="AG491" s="150" t="s">
        <v>184</v>
      </c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outlineLevel="1">
      <c r="A492" s="173">
        <v>127</v>
      </c>
      <c r="B492" s="174" t="s">
        <v>643</v>
      </c>
      <c r="C492" s="183" t="s">
        <v>644</v>
      </c>
      <c r="D492" s="175" t="s">
        <v>272</v>
      </c>
      <c r="E492" s="176">
        <v>122</v>
      </c>
      <c r="F492" s="177"/>
      <c r="G492" s="178">
        <f>ROUND(E492*F492,2)</f>
        <v>0</v>
      </c>
      <c r="H492" s="177"/>
      <c r="I492" s="178">
        <f>ROUND(E492*H492,2)</f>
        <v>0</v>
      </c>
      <c r="J492" s="177"/>
      <c r="K492" s="178">
        <f>ROUND(E492*J492,2)</f>
        <v>0</v>
      </c>
      <c r="L492" s="178">
        <v>21</v>
      </c>
      <c r="M492" s="178">
        <f>G492*(1+L492/100)</f>
        <v>0</v>
      </c>
      <c r="N492" s="176">
        <v>2.3500000000000001E-3</v>
      </c>
      <c r="O492" s="176">
        <f>ROUND(E492*N492,2)</f>
        <v>0.28999999999999998</v>
      </c>
      <c r="P492" s="176">
        <v>0</v>
      </c>
      <c r="Q492" s="176">
        <f>ROUND(E492*P492,2)</f>
        <v>0</v>
      </c>
      <c r="R492" s="178" t="s">
        <v>445</v>
      </c>
      <c r="S492" s="178" t="s">
        <v>175</v>
      </c>
      <c r="T492" s="179" t="s">
        <v>175</v>
      </c>
      <c r="U492" s="161">
        <v>0.63514999999999999</v>
      </c>
      <c r="V492" s="161">
        <f>ROUND(E492*U492,2)</f>
        <v>77.489999999999995</v>
      </c>
      <c r="W492" s="161"/>
      <c r="X492" s="161" t="s">
        <v>176</v>
      </c>
      <c r="Y492" s="161" t="s">
        <v>177</v>
      </c>
      <c r="Z492" s="150"/>
      <c r="AA492" s="150"/>
      <c r="AB492" s="150"/>
      <c r="AC492" s="150"/>
      <c r="AD492" s="150"/>
      <c r="AE492" s="150"/>
      <c r="AF492" s="150"/>
      <c r="AG492" s="150" t="s">
        <v>446</v>
      </c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outlineLevel="2">
      <c r="A493" s="157"/>
      <c r="B493" s="158"/>
      <c r="C493" s="251" t="s">
        <v>636</v>
      </c>
      <c r="D493" s="252"/>
      <c r="E493" s="252"/>
      <c r="F493" s="252"/>
      <c r="G493" s="252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  <c r="R493" s="161"/>
      <c r="S493" s="161"/>
      <c r="T493" s="161"/>
      <c r="U493" s="161"/>
      <c r="V493" s="161"/>
      <c r="W493" s="161"/>
      <c r="X493" s="161"/>
      <c r="Y493" s="161"/>
      <c r="Z493" s="150"/>
      <c r="AA493" s="150"/>
      <c r="AB493" s="150"/>
      <c r="AC493" s="150"/>
      <c r="AD493" s="150"/>
      <c r="AE493" s="150"/>
      <c r="AF493" s="150"/>
      <c r="AG493" s="150" t="s">
        <v>180</v>
      </c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2">
      <c r="A494" s="157"/>
      <c r="B494" s="158"/>
      <c r="C494" s="184" t="s">
        <v>645</v>
      </c>
      <c r="D494" s="163"/>
      <c r="E494" s="164">
        <v>122</v>
      </c>
      <c r="F494" s="161"/>
      <c r="G494" s="161"/>
      <c r="H494" s="161"/>
      <c r="I494" s="161"/>
      <c r="J494" s="161"/>
      <c r="K494" s="161"/>
      <c r="L494" s="161"/>
      <c r="M494" s="161"/>
      <c r="N494" s="160"/>
      <c r="O494" s="160"/>
      <c r="P494" s="160"/>
      <c r="Q494" s="160"/>
      <c r="R494" s="161"/>
      <c r="S494" s="161"/>
      <c r="T494" s="161"/>
      <c r="U494" s="161"/>
      <c r="V494" s="161"/>
      <c r="W494" s="161"/>
      <c r="X494" s="161"/>
      <c r="Y494" s="161"/>
      <c r="Z494" s="150"/>
      <c r="AA494" s="150"/>
      <c r="AB494" s="150"/>
      <c r="AC494" s="150"/>
      <c r="AD494" s="150"/>
      <c r="AE494" s="150"/>
      <c r="AF494" s="150"/>
      <c r="AG494" s="150" t="s">
        <v>182</v>
      </c>
      <c r="AH494" s="150">
        <v>0</v>
      </c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2">
      <c r="A495" s="157"/>
      <c r="B495" s="158"/>
      <c r="C495" s="253"/>
      <c r="D495" s="254"/>
      <c r="E495" s="254"/>
      <c r="F495" s="254"/>
      <c r="G495" s="254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61"/>
      <c r="Z495" s="150"/>
      <c r="AA495" s="150"/>
      <c r="AB495" s="150"/>
      <c r="AC495" s="150"/>
      <c r="AD495" s="150"/>
      <c r="AE495" s="150"/>
      <c r="AF495" s="150"/>
      <c r="AG495" s="150" t="s">
        <v>184</v>
      </c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outlineLevel="1">
      <c r="A496" s="173">
        <v>128</v>
      </c>
      <c r="B496" s="174" t="s">
        <v>646</v>
      </c>
      <c r="C496" s="183" t="s">
        <v>647</v>
      </c>
      <c r="D496" s="175" t="s">
        <v>272</v>
      </c>
      <c r="E496" s="176">
        <v>11.8</v>
      </c>
      <c r="F496" s="177"/>
      <c r="G496" s="178">
        <f>ROUND(E496*F496,2)</f>
        <v>0</v>
      </c>
      <c r="H496" s="177"/>
      <c r="I496" s="178">
        <f>ROUND(E496*H496,2)</f>
        <v>0</v>
      </c>
      <c r="J496" s="177"/>
      <c r="K496" s="178">
        <f>ROUND(E496*J496,2)</f>
        <v>0</v>
      </c>
      <c r="L496" s="178">
        <v>21</v>
      </c>
      <c r="M496" s="178">
        <f>G496*(1+L496/100)</f>
        <v>0</v>
      </c>
      <c r="N496" s="176">
        <v>2.5100000000000001E-3</v>
      </c>
      <c r="O496" s="176">
        <f>ROUND(E496*N496,2)</f>
        <v>0.03</v>
      </c>
      <c r="P496" s="176">
        <v>0</v>
      </c>
      <c r="Q496" s="176">
        <f>ROUND(E496*P496,2)</f>
        <v>0</v>
      </c>
      <c r="R496" s="178" t="s">
        <v>445</v>
      </c>
      <c r="S496" s="178" t="s">
        <v>175</v>
      </c>
      <c r="T496" s="179" t="s">
        <v>175</v>
      </c>
      <c r="U496" s="161">
        <v>0.64780000000000004</v>
      </c>
      <c r="V496" s="161">
        <f>ROUND(E496*U496,2)</f>
        <v>7.64</v>
      </c>
      <c r="W496" s="161"/>
      <c r="X496" s="161" t="s">
        <v>176</v>
      </c>
      <c r="Y496" s="161" t="s">
        <v>177</v>
      </c>
      <c r="Z496" s="150"/>
      <c r="AA496" s="150"/>
      <c r="AB496" s="150"/>
      <c r="AC496" s="150"/>
      <c r="AD496" s="150"/>
      <c r="AE496" s="150"/>
      <c r="AF496" s="150"/>
      <c r="AG496" s="150" t="s">
        <v>446</v>
      </c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outlineLevel="2">
      <c r="A497" s="157"/>
      <c r="B497" s="158"/>
      <c r="C497" s="251" t="s">
        <v>636</v>
      </c>
      <c r="D497" s="252"/>
      <c r="E497" s="252"/>
      <c r="F497" s="252"/>
      <c r="G497" s="252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61"/>
      <c r="Z497" s="150"/>
      <c r="AA497" s="150"/>
      <c r="AB497" s="150"/>
      <c r="AC497" s="150"/>
      <c r="AD497" s="150"/>
      <c r="AE497" s="150"/>
      <c r="AF497" s="150"/>
      <c r="AG497" s="150" t="s">
        <v>180</v>
      </c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2">
      <c r="A498" s="157"/>
      <c r="B498" s="158"/>
      <c r="C498" s="184" t="s">
        <v>648</v>
      </c>
      <c r="D498" s="163"/>
      <c r="E498" s="164">
        <v>11.8</v>
      </c>
      <c r="F498" s="161"/>
      <c r="G498" s="161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  <c r="R498" s="161"/>
      <c r="S498" s="161"/>
      <c r="T498" s="161"/>
      <c r="U498" s="161"/>
      <c r="V498" s="161"/>
      <c r="W498" s="161"/>
      <c r="X498" s="161"/>
      <c r="Y498" s="161"/>
      <c r="Z498" s="150"/>
      <c r="AA498" s="150"/>
      <c r="AB498" s="150"/>
      <c r="AC498" s="150"/>
      <c r="AD498" s="150"/>
      <c r="AE498" s="150"/>
      <c r="AF498" s="150"/>
      <c r="AG498" s="150" t="s">
        <v>182</v>
      </c>
      <c r="AH498" s="150">
        <v>0</v>
      </c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2">
      <c r="A499" s="157"/>
      <c r="B499" s="158"/>
      <c r="C499" s="253"/>
      <c r="D499" s="254"/>
      <c r="E499" s="254"/>
      <c r="F499" s="254"/>
      <c r="G499" s="254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  <c r="R499" s="161"/>
      <c r="S499" s="161"/>
      <c r="T499" s="161"/>
      <c r="U499" s="161"/>
      <c r="V499" s="161"/>
      <c r="W499" s="161"/>
      <c r="X499" s="161"/>
      <c r="Y499" s="161"/>
      <c r="Z499" s="150"/>
      <c r="AA499" s="150"/>
      <c r="AB499" s="150"/>
      <c r="AC499" s="150"/>
      <c r="AD499" s="150"/>
      <c r="AE499" s="150"/>
      <c r="AF499" s="150"/>
      <c r="AG499" s="150" t="s">
        <v>184</v>
      </c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outlineLevel="1">
      <c r="A500" s="173">
        <v>129</v>
      </c>
      <c r="B500" s="174" t="s">
        <v>649</v>
      </c>
      <c r="C500" s="183" t="s">
        <v>650</v>
      </c>
      <c r="D500" s="175" t="s">
        <v>272</v>
      </c>
      <c r="E500" s="176">
        <v>19</v>
      </c>
      <c r="F500" s="177"/>
      <c r="G500" s="178">
        <f>ROUND(E500*F500,2)</f>
        <v>0</v>
      </c>
      <c r="H500" s="177"/>
      <c r="I500" s="178">
        <f>ROUND(E500*H500,2)</f>
        <v>0</v>
      </c>
      <c r="J500" s="177"/>
      <c r="K500" s="178">
        <f>ROUND(E500*J500,2)</f>
        <v>0</v>
      </c>
      <c r="L500" s="178">
        <v>21</v>
      </c>
      <c r="M500" s="178">
        <f>G500*(1+L500/100)</f>
        <v>0</v>
      </c>
      <c r="N500" s="176">
        <v>2.7299999999999998E-3</v>
      </c>
      <c r="O500" s="176">
        <f>ROUND(E500*N500,2)</f>
        <v>0.05</v>
      </c>
      <c r="P500" s="176">
        <v>0</v>
      </c>
      <c r="Q500" s="176">
        <f>ROUND(E500*P500,2)</f>
        <v>0</v>
      </c>
      <c r="R500" s="178" t="s">
        <v>445</v>
      </c>
      <c r="S500" s="178" t="s">
        <v>175</v>
      </c>
      <c r="T500" s="179" t="s">
        <v>175</v>
      </c>
      <c r="U500" s="161">
        <v>0.66159999999999997</v>
      </c>
      <c r="V500" s="161">
        <f>ROUND(E500*U500,2)</f>
        <v>12.57</v>
      </c>
      <c r="W500" s="161"/>
      <c r="X500" s="161" t="s">
        <v>176</v>
      </c>
      <c r="Y500" s="161" t="s">
        <v>177</v>
      </c>
      <c r="Z500" s="150"/>
      <c r="AA500" s="150"/>
      <c r="AB500" s="150"/>
      <c r="AC500" s="150"/>
      <c r="AD500" s="150"/>
      <c r="AE500" s="150"/>
      <c r="AF500" s="150"/>
      <c r="AG500" s="150" t="s">
        <v>191</v>
      </c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outlineLevel="2">
      <c r="A501" s="157"/>
      <c r="B501" s="158"/>
      <c r="C501" s="251" t="s">
        <v>636</v>
      </c>
      <c r="D501" s="252"/>
      <c r="E501" s="252"/>
      <c r="F501" s="252"/>
      <c r="G501" s="252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61"/>
      <c r="Z501" s="150"/>
      <c r="AA501" s="150"/>
      <c r="AB501" s="150"/>
      <c r="AC501" s="150"/>
      <c r="AD501" s="150"/>
      <c r="AE501" s="150"/>
      <c r="AF501" s="150"/>
      <c r="AG501" s="150" t="s">
        <v>180</v>
      </c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2">
      <c r="A502" s="157"/>
      <c r="B502" s="158"/>
      <c r="C502" s="184" t="s">
        <v>651</v>
      </c>
      <c r="D502" s="163"/>
      <c r="E502" s="164">
        <v>19</v>
      </c>
      <c r="F502" s="161"/>
      <c r="G502" s="16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  <c r="R502" s="161"/>
      <c r="S502" s="161"/>
      <c r="T502" s="161"/>
      <c r="U502" s="161"/>
      <c r="V502" s="161"/>
      <c r="W502" s="161"/>
      <c r="X502" s="161"/>
      <c r="Y502" s="161"/>
      <c r="Z502" s="150"/>
      <c r="AA502" s="150"/>
      <c r="AB502" s="150"/>
      <c r="AC502" s="150"/>
      <c r="AD502" s="150"/>
      <c r="AE502" s="150"/>
      <c r="AF502" s="150"/>
      <c r="AG502" s="150" t="s">
        <v>182</v>
      </c>
      <c r="AH502" s="150">
        <v>0</v>
      </c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2">
      <c r="A503" s="157"/>
      <c r="B503" s="158"/>
      <c r="C503" s="253"/>
      <c r="D503" s="254"/>
      <c r="E503" s="254"/>
      <c r="F503" s="254"/>
      <c r="G503" s="254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61"/>
      <c r="Z503" s="150"/>
      <c r="AA503" s="150"/>
      <c r="AB503" s="150"/>
      <c r="AC503" s="150"/>
      <c r="AD503" s="150"/>
      <c r="AE503" s="150"/>
      <c r="AF503" s="150"/>
      <c r="AG503" s="150" t="s">
        <v>184</v>
      </c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>
      <c r="A504" s="173">
        <v>130</v>
      </c>
      <c r="B504" s="174" t="s">
        <v>652</v>
      </c>
      <c r="C504" s="183" t="s">
        <v>653</v>
      </c>
      <c r="D504" s="175" t="s">
        <v>272</v>
      </c>
      <c r="E504" s="176">
        <v>19</v>
      </c>
      <c r="F504" s="177"/>
      <c r="G504" s="178">
        <f>ROUND(E504*F504,2)</f>
        <v>0</v>
      </c>
      <c r="H504" s="177"/>
      <c r="I504" s="178">
        <f>ROUND(E504*H504,2)</f>
        <v>0</v>
      </c>
      <c r="J504" s="177"/>
      <c r="K504" s="178">
        <f>ROUND(E504*J504,2)</f>
        <v>0</v>
      </c>
      <c r="L504" s="178">
        <v>21</v>
      </c>
      <c r="M504" s="178">
        <f>G504*(1+L504/100)</f>
        <v>0</v>
      </c>
      <c r="N504" s="176">
        <v>2.9499999999999999E-3</v>
      </c>
      <c r="O504" s="176">
        <f>ROUND(E504*N504,2)</f>
        <v>0.06</v>
      </c>
      <c r="P504" s="176">
        <v>0</v>
      </c>
      <c r="Q504" s="176">
        <f>ROUND(E504*P504,2)</f>
        <v>0</v>
      </c>
      <c r="R504" s="178" t="s">
        <v>445</v>
      </c>
      <c r="S504" s="178" t="s">
        <v>175</v>
      </c>
      <c r="T504" s="179" t="s">
        <v>175</v>
      </c>
      <c r="U504" s="161">
        <v>0.67654999999999998</v>
      </c>
      <c r="V504" s="161">
        <f>ROUND(E504*U504,2)</f>
        <v>12.85</v>
      </c>
      <c r="W504" s="161"/>
      <c r="X504" s="161" t="s">
        <v>176</v>
      </c>
      <c r="Y504" s="161" t="s">
        <v>177</v>
      </c>
      <c r="Z504" s="150"/>
      <c r="AA504" s="150"/>
      <c r="AB504" s="150"/>
      <c r="AC504" s="150"/>
      <c r="AD504" s="150"/>
      <c r="AE504" s="150"/>
      <c r="AF504" s="150"/>
      <c r="AG504" s="150" t="s">
        <v>191</v>
      </c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2">
      <c r="A505" s="157"/>
      <c r="B505" s="158"/>
      <c r="C505" s="251" t="s">
        <v>636</v>
      </c>
      <c r="D505" s="252"/>
      <c r="E505" s="252"/>
      <c r="F505" s="252"/>
      <c r="G505" s="252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61"/>
      <c r="Z505" s="150"/>
      <c r="AA505" s="150"/>
      <c r="AB505" s="150"/>
      <c r="AC505" s="150"/>
      <c r="AD505" s="150"/>
      <c r="AE505" s="150"/>
      <c r="AF505" s="150"/>
      <c r="AG505" s="150" t="s">
        <v>180</v>
      </c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outlineLevel="2">
      <c r="A506" s="157"/>
      <c r="B506" s="158"/>
      <c r="C506" s="184" t="s">
        <v>654</v>
      </c>
      <c r="D506" s="163"/>
      <c r="E506" s="164">
        <v>19</v>
      </c>
      <c r="F506" s="161"/>
      <c r="G506" s="161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  <c r="R506" s="161"/>
      <c r="S506" s="161"/>
      <c r="T506" s="161"/>
      <c r="U506" s="161"/>
      <c r="V506" s="161"/>
      <c r="W506" s="161"/>
      <c r="X506" s="161"/>
      <c r="Y506" s="161"/>
      <c r="Z506" s="150"/>
      <c r="AA506" s="150"/>
      <c r="AB506" s="150"/>
      <c r="AC506" s="150"/>
      <c r="AD506" s="150"/>
      <c r="AE506" s="150"/>
      <c r="AF506" s="150"/>
      <c r="AG506" s="150" t="s">
        <v>182</v>
      </c>
      <c r="AH506" s="150">
        <v>0</v>
      </c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outlineLevel="2">
      <c r="A507" s="157"/>
      <c r="B507" s="158"/>
      <c r="C507" s="253"/>
      <c r="D507" s="254"/>
      <c r="E507" s="254"/>
      <c r="F507" s="254"/>
      <c r="G507" s="254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61"/>
      <c r="Z507" s="150"/>
      <c r="AA507" s="150"/>
      <c r="AB507" s="150"/>
      <c r="AC507" s="150"/>
      <c r="AD507" s="150"/>
      <c r="AE507" s="150"/>
      <c r="AF507" s="150"/>
      <c r="AG507" s="150" t="s">
        <v>184</v>
      </c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outlineLevel="1">
      <c r="A508" s="173">
        <v>131</v>
      </c>
      <c r="B508" s="174" t="s">
        <v>655</v>
      </c>
      <c r="C508" s="183" t="s">
        <v>656</v>
      </c>
      <c r="D508" s="175" t="s">
        <v>272</v>
      </c>
      <c r="E508" s="176">
        <v>0.5</v>
      </c>
      <c r="F508" s="177"/>
      <c r="G508" s="178">
        <f>ROUND(E508*F508,2)</f>
        <v>0</v>
      </c>
      <c r="H508" s="177"/>
      <c r="I508" s="178">
        <f>ROUND(E508*H508,2)</f>
        <v>0</v>
      </c>
      <c r="J508" s="177"/>
      <c r="K508" s="178">
        <f>ROUND(E508*J508,2)</f>
        <v>0</v>
      </c>
      <c r="L508" s="178">
        <v>21</v>
      </c>
      <c r="M508" s="178">
        <f>G508*(1+L508/100)</f>
        <v>0</v>
      </c>
      <c r="N508" s="176">
        <v>3.2799999999999999E-3</v>
      </c>
      <c r="O508" s="176">
        <f>ROUND(E508*N508,2)</f>
        <v>0</v>
      </c>
      <c r="P508" s="176">
        <v>0</v>
      </c>
      <c r="Q508" s="176">
        <f>ROUND(E508*P508,2)</f>
        <v>0</v>
      </c>
      <c r="R508" s="178" t="s">
        <v>445</v>
      </c>
      <c r="S508" s="178" t="s">
        <v>175</v>
      </c>
      <c r="T508" s="179" t="s">
        <v>175</v>
      </c>
      <c r="U508" s="161">
        <v>0.69035000000000002</v>
      </c>
      <c r="V508" s="161">
        <f>ROUND(E508*U508,2)</f>
        <v>0.35</v>
      </c>
      <c r="W508" s="161"/>
      <c r="X508" s="161" t="s">
        <v>176</v>
      </c>
      <c r="Y508" s="161" t="s">
        <v>177</v>
      </c>
      <c r="Z508" s="150"/>
      <c r="AA508" s="150"/>
      <c r="AB508" s="150"/>
      <c r="AC508" s="150"/>
      <c r="AD508" s="150"/>
      <c r="AE508" s="150"/>
      <c r="AF508" s="150"/>
      <c r="AG508" s="150" t="s">
        <v>446</v>
      </c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2">
      <c r="A509" s="157"/>
      <c r="B509" s="158"/>
      <c r="C509" s="251" t="s">
        <v>636</v>
      </c>
      <c r="D509" s="252"/>
      <c r="E509" s="252"/>
      <c r="F509" s="252"/>
      <c r="G509" s="252"/>
      <c r="H509" s="161"/>
      <c r="I509" s="161"/>
      <c r="J509" s="161"/>
      <c r="K509" s="161"/>
      <c r="L509" s="161"/>
      <c r="M509" s="161"/>
      <c r="N509" s="160"/>
      <c r="O509" s="160"/>
      <c r="P509" s="160"/>
      <c r="Q509" s="160"/>
      <c r="R509" s="161"/>
      <c r="S509" s="161"/>
      <c r="T509" s="161"/>
      <c r="U509" s="161"/>
      <c r="V509" s="161"/>
      <c r="W509" s="161"/>
      <c r="X509" s="161"/>
      <c r="Y509" s="161"/>
      <c r="Z509" s="150"/>
      <c r="AA509" s="150"/>
      <c r="AB509" s="150"/>
      <c r="AC509" s="150"/>
      <c r="AD509" s="150"/>
      <c r="AE509" s="150"/>
      <c r="AF509" s="150"/>
      <c r="AG509" s="150" t="s">
        <v>180</v>
      </c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2">
      <c r="A510" s="157"/>
      <c r="B510" s="158"/>
      <c r="C510" s="184" t="s">
        <v>657</v>
      </c>
      <c r="D510" s="163"/>
      <c r="E510" s="164">
        <v>0.5</v>
      </c>
      <c r="F510" s="161"/>
      <c r="G510" s="161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61"/>
      <c r="Z510" s="150"/>
      <c r="AA510" s="150"/>
      <c r="AB510" s="150"/>
      <c r="AC510" s="150"/>
      <c r="AD510" s="150"/>
      <c r="AE510" s="150"/>
      <c r="AF510" s="150"/>
      <c r="AG510" s="150" t="s">
        <v>182</v>
      </c>
      <c r="AH510" s="150">
        <v>0</v>
      </c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2">
      <c r="A511" s="157"/>
      <c r="B511" s="158"/>
      <c r="C511" s="253"/>
      <c r="D511" s="254"/>
      <c r="E511" s="254"/>
      <c r="F511" s="254"/>
      <c r="G511" s="254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  <c r="R511" s="161"/>
      <c r="S511" s="161"/>
      <c r="T511" s="161"/>
      <c r="U511" s="161"/>
      <c r="V511" s="161"/>
      <c r="W511" s="161"/>
      <c r="X511" s="161"/>
      <c r="Y511" s="161"/>
      <c r="Z511" s="150"/>
      <c r="AA511" s="150"/>
      <c r="AB511" s="150"/>
      <c r="AC511" s="150"/>
      <c r="AD511" s="150"/>
      <c r="AE511" s="150"/>
      <c r="AF511" s="150"/>
      <c r="AG511" s="150" t="s">
        <v>184</v>
      </c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1">
      <c r="A512" s="173">
        <v>132</v>
      </c>
      <c r="B512" s="174" t="s">
        <v>658</v>
      </c>
      <c r="C512" s="183" t="s">
        <v>659</v>
      </c>
      <c r="D512" s="175" t="s">
        <v>272</v>
      </c>
      <c r="E512" s="176">
        <v>8</v>
      </c>
      <c r="F512" s="177"/>
      <c r="G512" s="178">
        <f>ROUND(E512*F512,2)</f>
        <v>0</v>
      </c>
      <c r="H512" s="177"/>
      <c r="I512" s="178">
        <f>ROUND(E512*H512,2)</f>
        <v>0</v>
      </c>
      <c r="J512" s="177"/>
      <c r="K512" s="178">
        <f>ROUND(E512*J512,2)</f>
        <v>0</v>
      </c>
      <c r="L512" s="178">
        <v>21</v>
      </c>
      <c r="M512" s="178">
        <f>G512*(1+L512/100)</f>
        <v>0</v>
      </c>
      <c r="N512" s="176">
        <v>2.1800000000000001E-3</v>
      </c>
      <c r="O512" s="176">
        <f>ROUND(E512*N512,2)</f>
        <v>0.02</v>
      </c>
      <c r="P512" s="176">
        <v>0</v>
      </c>
      <c r="Q512" s="176">
        <f>ROUND(E512*P512,2)</f>
        <v>0</v>
      </c>
      <c r="R512" s="178"/>
      <c r="S512" s="178" t="s">
        <v>290</v>
      </c>
      <c r="T512" s="179" t="s">
        <v>175</v>
      </c>
      <c r="U512" s="161">
        <v>0.60409999999999997</v>
      </c>
      <c r="V512" s="161">
        <f>ROUND(E512*U512,2)</f>
        <v>4.83</v>
      </c>
      <c r="W512" s="161"/>
      <c r="X512" s="161" t="s">
        <v>176</v>
      </c>
      <c r="Y512" s="161" t="s">
        <v>177</v>
      </c>
      <c r="Z512" s="150"/>
      <c r="AA512" s="150"/>
      <c r="AB512" s="150"/>
      <c r="AC512" s="150"/>
      <c r="AD512" s="150"/>
      <c r="AE512" s="150"/>
      <c r="AF512" s="150"/>
      <c r="AG512" s="150" t="s">
        <v>191</v>
      </c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2">
      <c r="A513" s="157"/>
      <c r="B513" s="158"/>
      <c r="C513" s="184" t="s">
        <v>660</v>
      </c>
      <c r="D513" s="163"/>
      <c r="E513" s="164">
        <v>8</v>
      </c>
      <c r="F513" s="161"/>
      <c r="G513" s="161"/>
      <c r="H513" s="161"/>
      <c r="I513" s="161"/>
      <c r="J513" s="161"/>
      <c r="K513" s="161"/>
      <c r="L513" s="161"/>
      <c r="M513" s="161"/>
      <c r="N513" s="160"/>
      <c r="O513" s="160"/>
      <c r="P513" s="160"/>
      <c r="Q513" s="160"/>
      <c r="R513" s="161"/>
      <c r="S513" s="161"/>
      <c r="T513" s="161"/>
      <c r="U513" s="161"/>
      <c r="V513" s="161"/>
      <c r="W513" s="161"/>
      <c r="X513" s="161"/>
      <c r="Y513" s="161"/>
      <c r="Z513" s="150"/>
      <c r="AA513" s="150"/>
      <c r="AB513" s="150"/>
      <c r="AC513" s="150"/>
      <c r="AD513" s="150"/>
      <c r="AE513" s="150"/>
      <c r="AF513" s="150"/>
      <c r="AG513" s="150" t="s">
        <v>182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2">
      <c r="A514" s="157"/>
      <c r="B514" s="158"/>
      <c r="C514" s="253"/>
      <c r="D514" s="254"/>
      <c r="E514" s="254"/>
      <c r="F514" s="254"/>
      <c r="G514" s="254"/>
      <c r="H514" s="161"/>
      <c r="I514" s="161"/>
      <c r="J514" s="161"/>
      <c r="K514" s="161"/>
      <c r="L514" s="161"/>
      <c r="M514" s="161"/>
      <c r="N514" s="160"/>
      <c r="O514" s="160"/>
      <c r="P514" s="160"/>
      <c r="Q514" s="160"/>
      <c r="R514" s="161"/>
      <c r="S514" s="161"/>
      <c r="T514" s="161"/>
      <c r="U514" s="161"/>
      <c r="V514" s="161"/>
      <c r="W514" s="161"/>
      <c r="X514" s="161"/>
      <c r="Y514" s="161"/>
      <c r="Z514" s="150"/>
      <c r="AA514" s="150"/>
      <c r="AB514" s="150"/>
      <c r="AC514" s="150"/>
      <c r="AD514" s="150"/>
      <c r="AE514" s="150"/>
      <c r="AF514" s="150"/>
      <c r="AG514" s="150" t="s">
        <v>184</v>
      </c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outlineLevel="1">
      <c r="A515" s="173">
        <v>133</v>
      </c>
      <c r="B515" s="174" t="s">
        <v>661</v>
      </c>
      <c r="C515" s="183" t="s">
        <v>662</v>
      </c>
      <c r="D515" s="175" t="s">
        <v>196</v>
      </c>
      <c r="E515" s="176">
        <v>1.22478</v>
      </c>
      <c r="F515" s="177"/>
      <c r="G515" s="178">
        <f>ROUND(E515*F515,2)</f>
        <v>0</v>
      </c>
      <c r="H515" s="177"/>
      <c r="I515" s="178">
        <f>ROUND(E515*H515,2)</f>
        <v>0</v>
      </c>
      <c r="J515" s="177"/>
      <c r="K515" s="178">
        <f>ROUND(E515*J515,2)</f>
        <v>0</v>
      </c>
      <c r="L515" s="178">
        <v>21</v>
      </c>
      <c r="M515" s="178">
        <f>G515*(1+L515/100)</f>
        <v>0</v>
      </c>
      <c r="N515" s="176">
        <v>0</v>
      </c>
      <c r="O515" s="176">
        <f>ROUND(E515*N515,2)</f>
        <v>0</v>
      </c>
      <c r="P515" s="176">
        <v>0</v>
      </c>
      <c r="Q515" s="176">
        <f>ROUND(E515*P515,2)</f>
        <v>0</v>
      </c>
      <c r="R515" s="178" t="s">
        <v>445</v>
      </c>
      <c r="S515" s="178" t="s">
        <v>175</v>
      </c>
      <c r="T515" s="179" t="s">
        <v>175</v>
      </c>
      <c r="U515" s="161">
        <v>4.9470000000000001</v>
      </c>
      <c r="V515" s="161">
        <f>ROUND(E515*U515,2)</f>
        <v>6.06</v>
      </c>
      <c r="W515" s="161"/>
      <c r="X515" s="161" t="s">
        <v>533</v>
      </c>
      <c r="Y515" s="161" t="s">
        <v>177</v>
      </c>
      <c r="Z515" s="150"/>
      <c r="AA515" s="150"/>
      <c r="AB515" s="150"/>
      <c r="AC515" s="150"/>
      <c r="AD515" s="150"/>
      <c r="AE515" s="150"/>
      <c r="AF515" s="150"/>
      <c r="AG515" s="150" t="s">
        <v>534</v>
      </c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2">
      <c r="A516" s="157"/>
      <c r="B516" s="158"/>
      <c r="C516" s="251" t="s">
        <v>581</v>
      </c>
      <c r="D516" s="252"/>
      <c r="E516" s="252"/>
      <c r="F516" s="252"/>
      <c r="G516" s="252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  <c r="R516" s="161"/>
      <c r="S516" s="161"/>
      <c r="T516" s="161"/>
      <c r="U516" s="161"/>
      <c r="V516" s="161"/>
      <c r="W516" s="161"/>
      <c r="X516" s="161"/>
      <c r="Y516" s="161"/>
      <c r="Z516" s="150"/>
      <c r="AA516" s="150"/>
      <c r="AB516" s="150"/>
      <c r="AC516" s="150"/>
      <c r="AD516" s="150"/>
      <c r="AE516" s="150"/>
      <c r="AF516" s="150"/>
      <c r="AG516" s="150" t="s">
        <v>180</v>
      </c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2">
      <c r="A517" s="157"/>
      <c r="B517" s="158"/>
      <c r="C517" s="253"/>
      <c r="D517" s="254"/>
      <c r="E517" s="254"/>
      <c r="F517" s="254"/>
      <c r="G517" s="254"/>
      <c r="H517" s="161"/>
      <c r="I517" s="161"/>
      <c r="J517" s="161"/>
      <c r="K517" s="161"/>
      <c r="L517" s="161"/>
      <c r="M517" s="161"/>
      <c r="N517" s="160"/>
      <c r="O517" s="160"/>
      <c r="P517" s="160"/>
      <c r="Q517" s="160"/>
      <c r="R517" s="161"/>
      <c r="S517" s="161"/>
      <c r="T517" s="161"/>
      <c r="U517" s="161"/>
      <c r="V517" s="161"/>
      <c r="W517" s="161"/>
      <c r="X517" s="161"/>
      <c r="Y517" s="161"/>
      <c r="Z517" s="150"/>
      <c r="AA517" s="150"/>
      <c r="AB517" s="150"/>
      <c r="AC517" s="150"/>
      <c r="AD517" s="150"/>
      <c r="AE517" s="150"/>
      <c r="AF517" s="150"/>
      <c r="AG517" s="150" t="s">
        <v>184</v>
      </c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>
      <c r="A518" s="166" t="s">
        <v>169</v>
      </c>
      <c r="B518" s="167" t="s">
        <v>117</v>
      </c>
      <c r="C518" s="182" t="s">
        <v>118</v>
      </c>
      <c r="D518" s="168"/>
      <c r="E518" s="169"/>
      <c r="F518" s="170"/>
      <c r="G518" s="170">
        <f>SUMIF(AG519:AG530,"&lt;&gt;NOR",G519:G530)</f>
        <v>0</v>
      </c>
      <c r="H518" s="170"/>
      <c r="I518" s="170">
        <f>SUM(I519:I530)</f>
        <v>0</v>
      </c>
      <c r="J518" s="170"/>
      <c r="K518" s="170">
        <f>SUM(K519:K530)</f>
        <v>0</v>
      </c>
      <c r="L518" s="170"/>
      <c r="M518" s="170">
        <f>SUM(M519:M530)</f>
        <v>0</v>
      </c>
      <c r="N518" s="169"/>
      <c r="O518" s="169">
        <f>SUM(O519:O530)</f>
        <v>0</v>
      </c>
      <c r="P518" s="169"/>
      <c r="Q518" s="169">
        <f>SUM(Q519:Q530)</f>
        <v>0</v>
      </c>
      <c r="R518" s="170"/>
      <c r="S518" s="170"/>
      <c r="T518" s="171"/>
      <c r="U518" s="165"/>
      <c r="V518" s="165">
        <f>SUM(V519:V530)</f>
        <v>0</v>
      </c>
      <c r="W518" s="165"/>
      <c r="X518" s="165"/>
      <c r="Y518" s="165"/>
      <c r="AG518" t="s">
        <v>170</v>
      </c>
    </row>
    <row r="519" spans="1:60" ht="22.5" outlineLevel="1">
      <c r="A519" s="173">
        <v>134</v>
      </c>
      <c r="B519" s="174" t="s">
        <v>663</v>
      </c>
      <c r="C519" s="183" t="s">
        <v>664</v>
      </c>
      <c r="D519" s="175" t="s">
        <v>481</v>
      </c>
      <c r="E519" s="176">
        <v>2</v>
      </c>
      <c r="F519" s="177"/>
      <c r="G519" s="178">
        <f>ROUND(E519*F519,2)</f>
        <v>0</v>
      </c>
      <c r="H519" s="177"/>
      <c r="I519" s="178">
        <f>ROUND(E519*H519,2)</f>
        <v>0</v>
      </c>
      <c r="J519" s="177"/>
      <c r="K519" s="178">
        <f>ROUND(E519*J519,2)</f>
        <v>0</v>
      </c>
      <c r="L519" s="178">
        <v>21</v>
      </c>
      <c r="M519" s="178">
        <f>G519*(1+L519/100)</f>
        <v>0</v>
      </c>
      <c r="N519" s="176">
        <v>0</v>
      </c>
      <c r="O519" s="176">
        <f>ROUND(E519*N519,2)</f>
        <v>0</v>
      </c>
      <c r="P519" s="176">
        <v>0</v>
      </c>
      <c r="Q519" s="176">
        <f>ROUND(E519*P519,2)</f>
        <v>0</v>
      </c>
      <c r="R519" s="178"/>
      <c r="S519" s="178" t="s">
        <v>290</v>
      </c>
      <c r="T519" s="179" t="s">
        <v>291</v>
      </c>
      <c r="U519" s="161">
        <v>0</v>
      </c>
      <c r="V519" s="161">
        <f>ROUND(E519*U519,2)</f>
        <v>0</v>
      </c>
      <c r="W519" s="161"/>
      <c r="X519" s="161" t="s">
        <v>176</v>
      </c>
      <c r="Y519" s="161" t="s">
        <v>177</v>
      </c>
      <c r="Z519" s="150"/>
      <c r="AA519" s="150"/>
      <c r="AB519" s="150"/>
      <c r="AC519" s="150"/>
      <c r="AD519" s="150"/>
      <c r="AE519" s="150"/>
      <c r="AF519" s="150"/>
      <c r="AG519" s="150" t="s">
        <v>191</v>
      </c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2">
      <c r="A520" s="157"/>
      <c r="B520" s="158"/>
      <c r="C520" s="259"/>
      <c r="D520" s="260"/>
      <c r="E520" s="260"/>
      <c r="F520" s="260"/>
      <c r="G520" s="260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  <c r="R520" s="161"/>
      <c r="S520" s="161"/>
      <c r="T520" s="161"/>
      <c r="U520" s="161"/>
      <c r="V520" s="161"/>
      <c r="W520" s="161"/>
      <c r="X520" s="161"/>
      <c r="Y520" s="161"/>
      <c r="Z520" s="150"/>
      <c r="AA520" s="150"/>
      <c r="AB520" s="150"/>
      <c r="AC520" s="150"/>
      <c r="AD520" s="150"/>
      <c r="AE520" s="150"/>
      <c r="AF520" s="150"/>
      <c r="AG520" s="150" t="s">
        <v>184</v>
      </c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ht="22.5" outlineLevel="1">
      <c r="A521" s="173">
        <v>135</v>
      </c>
      <c r="B521" s="174" t="s">
        <v>665</v>
      </c>
      <c r="C521" s="183" t="s">
        <v>666</v>
      </c>
      <c r="D521" s="175" t="s">
        <v>481</v>
      </c>
      <c r="E521" s="176">
        <v>1</v>
      </c>
      <c r="F521" s="177"/>
      <c r="G521" s="178">
        <f>ROUND(E521*F521,2)</f>
        <v>0</v>
      </c>
      <c r="H521" s="177"/>
      <c r="I521" s="178">
        <f>ROUND(E521*H521,2)</f>
        <v>0</v>
      </c>
      <c r="J521" s="177"/>
      <c r="K521" s="178">
        <f>ROUND(E521*J521,2)</f>
        <v>0</v>
      </c>
      <c r="L521" s="178">
        <v>21</v>
      </c>
      <c r="M521" s="178">
        <f>G521*(1+L521/100)</f>
        <v>0</v>
      </c>
      <c r="N521" s="176">
        <v>0</v>
      </c>
      <c r="O521" s="176">
        <f>ROUND(E521*N521,2)</f>
        <v>0</v>
      </c>
      <c r="P521" s="176">
        <v>0</v>
      </c>
      <c r="Q521" s="176">
        <f>ROUND(E521*P521,2)</f>
        <v>0</v>
      </c>
      <c r="R521" s="178"/>
      <c r="S521" s="178" t="s">
        <v>290</v>
      </c>
      <c r="T521" s="179" t="s">
        <v>291</v>
      </c>
      <c r="U521" s="161">
        <v>0</v>
      </c>
      <c r="V521" s="161">
        <f>ROUND(E521*U521,2)</f>
        <v>0</v>
      </c>
      <c r="W521" s="161"/>
      <c r="X521" s="161" t="s">
        <v>176</v>
      </c>
      <c r="Y521" s="161" t="s">
        <v>177</v>
      </c>
      <c r="Z521" s="150"/>
      <c r="AA521" s="150"/>
      <c r="AB521" s="150"/>
      <c r="AC521" s="150"/>
      <c r="AD521" s="150"/>
      <c r="AE521" s="150"/>
      <c r="AF521" s="150"/>
      <c r="AG521" s="150" t="s">
        <v>191</v>
      </c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2">
      <c r="A522" s="157"/>
      <c r="B522" s="158"/>
      <c r="C522" s="259"/>
      <c r="D522" s="260"/>
      <c r="E522" s="260"/>
      <c r="F522" s="260"/>
      <c r="G522" s="260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  <c r="R522" s="161"/>
      <c r="S522" s="161"/>
      <c r="T522" s="161"/>
      <c r="U522" s="161"/>
      <c r="V522" s="161"/>
      <c r="W522" s="161"/>
      <c r="X522" s="161"/>
      <c r="Y522" s="161"/>
      <c r="Z522" s="150"/>
      <c r="AA522" s="150"/>
      <c r="AB522" s="150"/>
      <c r="AC522" s="150"/>
      <c r="AD522" s="150"/>
      <c r="AE522" s="150"/>
      <c r="AF522" s="150"/>
      <c r="AG522" s="150" t="s">
        <v>184</v>
      </c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ht="22.5" outlineLevel="1">
      <c r="A523" s="173">
        <v>136</v>
      </c>
      <c r="B523" s="174" t="s">
        <v>667</v>
      </c>
      <c r="C523" s="183" t="s">
        <v>668</v>
      </c>
      <c r="D523" s="175" t="s">
        <v>481</v>
      </c>
      <c r="E523" s="176">
        <v>3</v>
      </c>
      <c r="F523" s="177"/>
      <c r="G523" s="178">
        <f>ROUND(E523*F523,2)</f>
        <v>0</v>
      </c>
      <c r="H523" s="177"/>
      <c r="I523" s="178">
        <f>ROUND(E523*H523,2)</f>
        <v>0</v>
      </c>
      <c r="J523" s="177"/>
      <c r="K523" s="178">
        <f>ROUND(E523*J523,2)</f>
        <v>0</v>
      </c>
      <c r="L523" s="178">
        <v>21</v>
      </c>
      <c r="M523" s="178">
        <f>G523*(1+L523/100)</f>
        <v>0</v>
      </c>
      <c r="N523" s="176">
        <v>0</v>
      </c>
      <c r="O523" s="176">
        <f>ROUND(E523*N523,2)</f>
        <v>0</v>
      </c>
      <c r="P523" s="176">
        <v>0</v>
      </c>
      <c r="Q523" s="176">
        <f>ROUND(E523*P523,2)</f>
        <v>0</v>
      </c>
      <c r="R523" s="178"/>
      <c r="S523" s="178" t="s">
        <v>290</v>
      </c>
      <c r="T523" s="179" t="s">
        <v>291</v>
      </c>
      <c r="U523" s="161">
        <v>0</v>
      </c>
      <c r="V523" s="161">
        <f>ROUND(E523*U523,2)</f>
        <v>0</v>
      </c>
      <c r="W523" s="161"/>
      <c r="X523" s="161" t="s">
        <v>176</v>
      </c>
      <c r="Y523" s="161" t="s">
        <v>177</v>
      </c>
      <c r="Z523" s="150"/>
      <c r="AA523" s="150"/>
      <c r="AB523" s="150"/>
      <c r="AC523" s="150"/>
      <c r="AD523" s="150"/>
      <c r="AE523" s="150"/>
      <c r="AF523" s="150"/>
      <c r="AG523" s="150" t="s">
        <v>191</v>
      </c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outlineLevel="2">
      <c r="A524" s="157"/>
      <c r="B524" s="158"/>
      <c r="C524" s="259"/>
      <c r="D524" s="260"/>
      <c r="E524" s="260"/>
      <c r="F524" s="260"/>
      <c r="G524" s="260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  <c r="R524" s="161"/>
      <c r="S524" s="161"/>
      <c r="T524" s="161"/>
      <c r="U524" s="161"/>
      <c r="V524" s="161"/>
      <c r="W524" s="161"/>
      <c r="X524" s="161"/>
      <c r="Y524" s="161"/>
      <c r="Z524" s="150"/>
      <c r="AA524" s="150"/>
      <c r="AB524" s="150"/>
      <c r="AC524" s="150"/>
      <c r="AD524" s="150"/>
      <c r="AE524" s="150"/>
      <c r="AF524" s="150"/>
      <c r="AG524" s="150" t="s">
        <v>184</v>
      </c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ht="22.5" outlineLevel="1">
      <c r="A525" s="173">
        <v>137</v>
      </c>
      <c r="B525" s="174" t="s">
        <v>669</v>
      </c>
      <c r="C525" s="183" t="s">
        <v>670</v>
      </c>
      <c r="D525" s="175" t="s">
        <v>481</v>
      </c>
      <c r="E525" s="176">
        <v>1</v>
      </c>
      <c r="F525" s="177"/>
      <c r="G525" s="178">
        <f>ROUND(E525*F525,2)</f>
        <v>0</v>
      </c>
      <c r="H525" s="177"/>
      <c r="I525" s="178">
        <f>ROUND(E525*H525,2)</f>
        <v>0</v>
      </c>
      <c r="J525" s="177"/>
      <c r="K525" s="178">
        <f>ROUND(E525*J525,2)</f>
        <v>0</v>
      </c>
      <c r="L525" s="178">
        <v>21</v>
      </c>
      <c r="M525" s="178">
        <f>G525*(1+L525/100)</f>
        <v>0</v>
      </c>
      <c r="N525" s="176">
        <v>0</v>
      </c>
      <c r="O525" s="176">
        <f>ROUND(E525*N525,2)</f>
        <v>0</v>
      </c>
      <c r="P525" s="176">
        <v>0</v>
      </c>
      <c r="Q525" s="176">
        <f>ROUND(E525*P525,2)</f>
        <v>0</v>
      </c>
      <c r="R525" s="178"/>
      <c r="S525" s="178" t="s">
        <v>290</v>
      </c>
      <c r="T525" s="179" t="s">
        <v>291</v>
      </c>
      <c r="U525" s="161">
        <v>0</v>
      </c>
      <c r="V525" s="161">
        <f>ROUND(E525*U525,2)</f>
        <v>0</v>
      </c>
      <c r="W525" s="161"/>
      <c r="X525" s="161" t="s">
        <v>176</v>
      </c>
      <c r="Y525" s="161" t="s">
        <v>177</v>
      </c>
      <c r="Z525" s="150"/>
      <c r="AA525" s="150"/>
      <c r="AB525" s="150"/>
      <c r="AC525" s="150"/>
      <c r="AD525" s="150"/>
      <c r="AE525" s="150"/>
      <c r="AF525" s="150"/>
      <c r="AG525" s="150" t="s">
        <v>191</v>
      </c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2">
      <c r="A526" s="157"/>
      <c r="B526" s="158"/>
      <c r="C526" s="259"/>
      <c r="D526" s="260"/>
      <c r="E526" s="260"/>
      <c r="F526" s="260"/>
      <c r="G526" s="260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  <c r="R526" s="161"/>
      <c r="S526" s="161"/>
      <c r="T526" s="161"/>
      <c r="U526" s="161"/>
      <c r="V526" s="161"/>
      <c r="W526" s="161"/>
      <c r="X526" s="161"/>
      <c r="Y526" s="161"/>
      <c r="Z526" s="150"/>
      <c r="AA526" s="150"/>
      <c r="AB526" s="150"/>
      <c r="AC526" s="150"/>
      <c r="AD526" s="150"/>
      <c r="AE526" s="150"/>
      <c r="AF526" s="150"/>
      <c r="AG526" s="150" t="s">
        <v>184</v>
      </c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ht="22.5" outlineLevel="1">
      <c r="A527" s="173">
        <v>138</v>
      </c>
      <c r="B527" s="174" t="s">
        <v>671</v>
      </c>
      <c r="C527" s="183" t="s">
        <v>672</v>
      </c>
      <c r="D527" s="175" t="s">
        <v>481</v>
      </c>
      <c r="E527" s="176">
        <v>1</v>
      </c>
      <c r="F527" s="177"/>
      <c r="G527" s="178">
        <f>ROUND(E527*F527,2)</f>
        <v>0</v>
      </c>
      <c r="H527" s="177"/>
      <c r="I527" s="178">
        <f>ROUND(E527*H527,2)</f>
        <v>0</v>
      </c>
      <c r="J527" s="177"/>
      <c r="K527" s="178">
        <f>ROUND(E527*J527,2)</f>
        <v>0</v>
      </c>
      <c r="L527" s="178">
        <v>21</v>
      </c>
      <c r="M527" s="178">
        <f>G527*(1+L527/100)</f>
        <v>0</v>
      </c>
      <c r="N527" s="176">
        <v>0</v>
      </c>
      <c r="O527" s="176">
        <f>ROUND(E527*N527,2)</f>
        <v>0</v>
      </c>
      <c r="P527" s="176">
        <v>0</v>
      </c>
      <c r="Q527" s="176">
        <f>ROUND(E527*P527,2)</f>
        <v>0</v>
      </c>
      <c r="R527" s="178"/>
      <c r="S527" s="178" t="s">
        <v>290</v>
      </c>
      <c r="T527" s="179" t="s">
        <v>291</v>
      </c>
      <c r="U527" s="161">
        <v>0</v>
      </c>
      <c r="V527" s="161">
        <f>ROUND(E527*U527,2)</f>
        <v>0</v>
      </c>
      <c r="W527" s="161"/>
      <c r="X527" s="161" t="s">
        <v>176</v>
      </c>
      <c r="Y527" s="161" t="s">
        <v>177</v>
      </c>
      <c r="Z527" s="150"/>
      <c r="AA527" s="150"/>
      <c r="AB527" s="150"/>
      <c r="AC527" s="150"/>
      <c r="AD527" s="150"/>
      <c r="AE527" s="150"/>
      <c r="AF527" s="150"/>
      <c r="AG527" s="150" t="s">
        <v>191</v>
      </c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2">
      <c r="A528" s="157"/>
      <c r="B528" s="158"/>
      <c r="C528" s="259"/>
      <c r="D528" s="260"/>
      <c r="E528" s="260"/>
      <c r="F528" s="260"/>
      <c r="G528" s="260"/>
      <c r="H528" s="161"/>
      <c r="I528" s="161"/>
      <c r="J528" s="161"/>
      <c r="K528" s="161"/>
      <c r="L528" s="161"/>
      <c r="M528" s="161"/>
      <c r="N528" s="160"/>
      <c r="O528" s="160"/>
      <c r="P528" s="160"/>
      <c r="Q528" s="160"/>
      <c r="R528" s="161"/>
      <c r="S528" s="161"/>
      <c r="T528" s="161"/>
      <c r="U528" s="161"/>
      <c r="V528" s="161"/>
      <c r="W528" s="161"/>
      <c r="X528" s="161"/>
      <c r="Y528" s="161"/>
      <c r="Z528" s="150"/>
      <c r="AA528" s="150"/>
      <c r="AB528" s="150"/>
      <c r="AC528" s="150"/>
      <c r="AD528" s="150"/>
      <c r="AE528" s="150"/>
      <c r="AF528" s="150"/>
      <c r="AG528" s="150" t="s">
        <v>184</v>
      </c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ht="22.5" outlineLevel="1">
      <c r="A529" s="173">
        <v>139</v>
      </c>
      <c r="B529" s="174" t="s">
        <v>673</v>
      </c>
      <c r="C529" s="183" t="s">
        <v>674</v>
      </c>
      <c r="D529" s="175" t="s">
        <v>481</v>
      </c>
      <c r="E529" s="176">
        <v>1</v>
      </c>
      <c r="F529" s="177"/>
      <c r="G529" s="178">
        <f>ROUND(E529*F529,2)</f>
        <v>0</v>
      </c>
      <c r="H529" s="177"/>
      <c r="I529" s="178">
        <f>ROUND(E529*H529,2)</f>
        <v>0</v>
      </c>
      <c r="J529" s="177"/>
      <c r="K529" s="178">
        <f>ROUND(E529*J529,2)</f>
        <v>0</v>
      </c>
      <c r="L529" s="178">
        <v>21</v>
      </c>
      <c r="M529" s="178">
        <f>G529*(1+L529/100)</f>
        <v>0</v>
      </c>
      <c r="N529" s="176">
        <v>0</v>
      </c>
      <c r="O529" s="176">
        <f>ROUND(E529*N529,2)</f>
        <v>0</v>
      </c>
      <c r="P529" s="176">
        <v>0</v>
      </c>
      <c r="Q529" s="176">
        <f>ROUND(E529*P529,2)</f>
        <v>0</v>
      </c>
      <c r="R529" s="178"/>
      <c r="S529" s="178" t="s">
        <v>290</v>
      </c>
      <c r="T529" s="179" t="s">
        <v>291</v>
      </c>
      <c r="U529" s="161">
        <v>0</v>
      </c>
      <c r="V529" s="161">
        <f>ROUND(E529*U529,2)</f>
        <v>0</v>
      </c>
      <c r="W529" s="161"/>
      <c r="X529" s="161" t="s">
        <v>176</v>
      </c>
      <c r="Y529" s="161" t="s">
        <v>177</v>
      </c>
      <c r="Z529" s="150"/>
      <c r="AA529" s="150"/>
      <c r="AB529" s="150"/>
      <c r="AC529" s="150"/>
      <c r="AD529" s="150"/>
      <c r="AE529" s="150"/>
      <c r="AF529" s="150"/>
      <c r="AG529" s="150" t="s">
        <v>191</v>
      </c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outlineLevel="2">
      <c r="A530" s="157"/>
      <c r="B530" s="158"/>
      <c r="C530" s="259"/>
      <c r="D530" s="260"/>
      <c r="E530" s="260"/>
      <c r="F530" s="260"/>
      <c r="G530" s="260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  <c r="R530" s="161"/>
      <c r="S530" s="161"/>
      <c r="T530" s="161"/>
      <c r="U530" s="161"/>
      <c r="V530" s="161"/>
      <c r="W530" s="161"/>
      <c r="X530" s="161"/>
      <c r="Y530" s="161"/>
      <c r="Z530" s="150"/>
      <c r="AA530" s="150"/>
      <c r="AB530" s="150"/>
      <c r="AC530" s="150"/>
      <c r="AD530" s="150"/>
      <c r="AE530" s="150"/>
      <c r="AF530" s="150"/>
      <c r="AG530" s="150" t="s">
        <v>184</v>
      </c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>
      <c r="A531" s="166" t="s">
        <v>169</v>
      </c>
      <c r="B531" s="167" t="s">
        <v>119</v>
      </c>
      <c r="C531" s="182" t="s">
        <v>120</v>
      </c>
      <c r="D531" s="168"/>
      <c r="E531" s="169"/>
      <c r="F531" s="170"/>
      <c r="G531" s="170">
        <f>SUMIF(AG532:AG575,"&lt;&gt;NOR",G532:G575)</f>
        <v>0</v>
      </c>
      <c r="H531" s="170"/>
      <c r="I531" s="170">
        <f>SUM(I532:I575)</f>
        <v>0</v>
      </c>
      <c r="J531" s="170"/>
      <c r="K531" s="170">
        <f>SUM(K532:K575)</f>
        <v>0</v>
      </c>
      <c r="L531" s="170"/>
      <c r="M531" s="170">
        <f>SUM(M532:M575)</f>
        <v>0</v>
      </c>
      <c r="N531" s="169"/>
      <c r="O531" s="169">
        <f>SUM(O532:O575)</f>
        <v>0</v>
      </c>
      <c r="P531" s="169"/>
      <c r="Q531" s="169">
        <f>SUM(Q532:Q575)</f>
        <v>0</v>
      </c>
      <c r="R531" s="170"/>
      <c r="S531" s="170"/>
      <c r="T531" s="171"/>
      <c r="U531" s="165"/>
      <c r="V531" s="165">
        <f>SUM(V532:V575)</f>
        <v>0</v>
      </c>
      <c r="W531" s="165"/>
      <c r="X531" s="165"/>
      <c r="Y531" s="165"/>
      <c r="AG531" t="s">
        <v>170</v>
      </c>
    </row>
    <row r="532" spans="1:60" outlineLevel="1">
      <c r="A532" s="173">
        <v>140</v>
      </c>
      <c r="B532" s="174" t="s">
        <v>675</v>
      </c>
      <c r="C532" s="183" t="s">
        <v>676</v>
      </c>
      <c r="D532" s="175" t="s">
        <v>481</v>
      </c>
      <c r="E532" s="176">
        <v>7</v>
      </c>
      <c r="F532" s="177"/>
      <c r="G532" s="178">
        <f>ROUND(E532*F532,2)</f>
        <v>0</v>
      </c>
      <c r="H532" s="177"/>
      <c r="I532" s="178">
        <f>ROUND(E532*H532,2)</f>
        <v>0</v>
      </c>
      <c r="J532" s="177"/>
      <c r="K532" s="178">
        <f>ROUND(E532*J532,2)</f>
        <v>0</v>
      </c>
      <c r="L532" s="178">
        <v>21</v>
      </c>
      <c r="M532" s="178">
        <f>G532*(1+L532/100)</f>
        <v>0</v>
      </c>
      <c r="N532" s="176">
        <v>0</v>
      </c>
      <c r="O532" s="176">
        <f>ROUND(E532*N532,2)</f>
        <v>0</v>
      </c>
      <c r="P532" s="176">
        <v>0</v>
      </c>
      <c r="Q532" s="176">
        <f>ROUND(E532*P532,2)</f>
        <v>0</v>
      </c>
      <c r="R532" s="178"/>
      <c r="S532" s="178" t="s">
        <v>290</v>
      </c>
      <c r="T532" s="179" t="s">
        <v>291</v>
      </c>
      <c r="U532" s="161">
        <v>0</v>
      </c>
      <c r="V532" s="161">
        <f>ROUND(E532*U532,2)</f>
        <v>0</v>
      </c>
      <c r="W532" s="161"/>
      <c r="X532" s="161" t="s">
        <v>176</v>
      </c>
      <c r="Y532" s="161" t="s">
        <v>177</v>
      </c>
      <c r="Z532" s="150"/>
      <c r="AA532" s="150"/>
      <c r="AB532" s="150"/>
      <c r="AC532" s="150"/>
      <c r="AD532" s="150"/>
      <c r="AE532" s="150"/>
      <c r="AF532" s="150"/>
      <c r="AG532" s="150" t="s">
        <v>178</v>
      </c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2">
      <c r="A533" s="157"/>
      <c r="B533" s="158"/>
      <c r="C533" s="259"/>
      <c r="D533" s="260"/>
      <c r="E533" s="260"/>
      <c r="F533" s="260"/>
      <c r="G533" s="260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61"/>
      <c r="Z533" s="150"/>
      <c r="AA533" s="150"/>
      <c r="AB533" s="150"/>
      <c r="AC533" s="150"/>
      <c r="AD533" s="150"/>
      <c r="AE533" s="150"/>
      <c r="AF533" s="150"/>
      <c r="AG533" s="150" t="s">
        <v>184</v>
      </c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>
      <c r="A534" s="173">
        <v>141</v>
      </c>
      <c r="B534" s="174" t="s">
        <v>677</v>
      </c>
      <c r="C534" s="183" t="s">
        <v>678</v>
      </c>
      <c r="D534" s="175" t="s">
        <v>481</v>
      </c>
      <c r="E534" s="176">
        <v>3</v>
      </c>
      <c r="F534" s="177"/>
      <c r="G534" s="178">
        <f>ROUND(E534*F534,2)</f>
        <v>0</v>
      </c>
      <c r="H534" s="177"/>
      <c r="I534" s="178">
        <f>ROUND(E534*H534,2)</f>
        <v>0</v>
      </c>
      <c r="J534" s="177"/>
      <c r="K534" s="178">
        <f>ROUND(E534*J534,2)</f>
        <v>0</v>
      </c>
      <c r="L534" s="178">
        <v>21</v>
      </c>
      <c r="M534" s="178">
        <f>G534*(1+L534/100)</f>
        <v>0</v>
      </c>
      <c r="N534" s="176">
        <v>0</v>
      </c>
      <c r="O534" s="176">
        <f>ROUND(E534*N534,2)</f>
        <v>0</v>
      </c>
      <c r="P534" s="176">
        <v>0</v>
      </c>
      <c r="Q534" s="176">
        <f>ROUND(E534*P534,2)</f>
        <v>0</v>
      </c>
      <c r="R534" s="178"/>
      <c r="S534" s="178" t="s">
        <v>290</v>
      </c>
      <c r="T534" s="179" t="s">
        <v>291</v>
      </c>
      <c r="U534" s="161">
        <v>0</v>
      </c>
      <c r="V534" s="161">
        <f>ROUND(E534*U534,2)</f>
        <v>0</v>
      </c>
      <c r="W534" s="161"/>
      <c r="X534" s="161" t="s">
        <v>176</v>
      </c>
      <c r="Y534" s="161" t="s">
        <v>177</v>
      </c>
      <c r="Z534" s="150"/>
      <c r="AA534" s="150"/>
      <c r="AB534" s="150"/>
      <c r="AC534" s="150"/>
      <c r="AD534" s="150"/>
      <c r="AE534" s="150"/>
      <c r="AF534" s="150"/>
      <c r="AG534" s="150" t="s">
        <v>178</v>
      </c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2">
      <c r="A535" s="157"/>
      <c r="B535" s="158"/>
      <c r="C535" s="259"/>
      <c r="D535" s="260"/>
      <c r="E535" s="260"/>
      <c r="F535" s="260"/>
      <c r="G535" s="260"/>
      <c r="H535" s="161"/>
      <c r="I535" s="161"/>
      <c r="J535" s="161"/>
      <c r="K535" s="161"/>
      <c r="L535" s="161"/>
      <c r="M535" s="161"/>
      <c r="N535" s="160"/>
      <c r="O535" s="160"/>
      <c r="P535" s="160"/>
      <c r="Q535" s="160"/>
      <c r="R535" s="161"/>
      <c r="S535" s="161"/>
      <c r="T535" s="161"/>
      <c r="U535" s="161"/>
      <c r="V535" s="161"/>
      <c r="W535" s="161"/>
      <c r="X535" s="161"/>
      <c r="Y535" s="161"/>
      <c r="Z535" s="150"/>
      <c r="AA535" s="150"/>
      <c r="AB535" s="150"/>
      <c r="AC535" s="150"/>
      <c r="AD535" s="150"/>
      <c r="AE535" s="150"/>
      <c r="AF535" s="150"/>
      <c r="AG535" s="150" t="s">
        <v>184</v>
      </c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1">
      <c r="A536" s="173">
        <v>142</v>
      </c>
      <c r="B536" s="174" t="s">
        <v>679</v>
      </c>
      <c r="C536" s="183" t="s">
        <v>680</v>
      </c>
      <c r="D536" s="175" t="s">
        <v>481</v>
      </c>
      <c r="E536" s="176">
        <v>1</v>
      </c>
      <c r="F536" s="177"/>
      <c r="G536" s="178">
        <f>ROUND(E536*F536,2)</f>
        <v>0</v>
      </c>
      <c r="H536" s="177"/>
      <c r="I536" s="178">
        <f>ROUND(E536*H536,2)</f>
        <v>0</v>
      </c>
      <c r="J536" s="177"/>
      <c r="K536" s="178">
        <f>ROUND(E536*J536,2)</f>
        <v>0</v>
      </c>
      <c r="L536" s="178">
        <v>21</v>
      </c>
      <c r="M536" s="178">
        <f>G536*(1+L536/100)</f>
        <v>0</v>
      </c>
      <c r="N536" s="176">
        <v>0</v>
      </c>
      <c r="O536" s="176">
        <f>ROUND(E536*N536,2)</f>
        <v>0</v>
      </c>
      <c r="P536" s="176">
        <v>0</v>
      </c>
      <c r="Q536" s="176">
        <f>ROUND(E536*P536,2)</f>
        <v>0</v>
      </c>
      <c r="R536" s="178"/>
      <c r="S536" s="178" t="s">
        <v>290</v>
      </c>
      <c r="T536" s="179" t="s">
        <v>291</v>
      </c>
      <c r="U536" s="161">
        <v>0</v>
      </c>
      <c r="V536" s="161">
        <f>ROUND(E536*U536,2)</f>
        <v>0</v>
      </c>
      <c r="W536" s="161"/>
      <c r="X536" s="161" t="s">
        <v>176</v>
      </c>
      <c r="Y536" s="161" t="s">
        <v>177</v>
      </c>
      <c r="Z536" s="150"/>
      <c r="AA536" s="150"/>
      <c r="AB536" s="150"/>
      <c r="AC536" s="150"/>
      <c r="AD536" s="150"/>
      <c r="AE536" s="150"/>
      <c r="AF536" s="150"/>
      <c r="AG536" s="150" t="s">
        <v>178</v>
      </c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2">
      <c r="A537" s="157"/>
      <c r="B537" s="158"/>
      <c r="C537" s="259"/>
      <c r="D537" s="260"/>
      <c r="E537" s="260"/>
      <c r="F537" s="260"/>
      <c r="G537" s="260"/>
      <c r="H537" s="161"/>
      <c r="I537" s="161"/>
      <c r="J537" s="161"/>
      <c r="K537" s="161"/>
      <c r="L537" s="161"/>
      <c r="M537" s="161"/>
      <c r="N537" s="160"/>
      <c r="O537" s="160"/>
      <c r="P537" s="160"/>
      <c r="Q537" s="160"/>
      <c r="R537" s="161"/>
      <c r="S537" s="161"/>
      <c r="T537" s="161"/>
      <c r="U537" s="161"/>
      <c r="V537" s="161"/>
      <c r="W537" s="161"/>
      <c r="X537" s="161"/>
      <c r="Y537" s="161"/>
      <c r="Z537" s="150"/>
      <c r="AA537" s="150"/>
      <c r="AB537" s="150"/>
      <c r="AC537" s="150"/>
      <c r="AD537" s="150"/>
      <c r="AE537" s="150"/>
      <c r="AF537" s="150"/>
      <c r="AG537" s="150" t="s">
        <v>184</v>
      </c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ht="22.5" outlineLevel="1">
      <c r="A538" s="173">
        <v>143</v>
      </c>
      <c r="B538" s="174" t="s">
        <v>681</v>
      </c>
      <c r="C538" s="183" t="s">
        <v>682</v>
      </c>
      <c r="D538" s="175" t="s">
        <v>481</v>
      </c>
      <c r="E538" s="176">
        <v>1</v>
      </c>
      <c r="F538" s="177"/>
      <c r="G538" s="178">
        <f>ROUND(E538*F538,2)</f>
        <v>0</v>
      </c>
      <c r="H538" s="177"/>
      <c r="I538" s="178">
        <f>ROUND(E538*H538,2)</f>
        <v>0</v>
      </c>
      <c r="J538" s="177"/>
      <c r="K538" s="178">
        <f>ROUND(E538*J538,2)</f>
        <v>0</v>
      </c>
      <c r="L538" s="178">
        <v>21</v>
      </c>
      <c r="M538" s="178">
        <f>G538*(1+L538/100)</f>
        <v>0</v>
      </c>
      <c r="N538" s="176">
        <v>0</v>
      </c>
      <c r="O538" s="176">
        <f>ROUND(E538*N538,2)</f>
        <v>0</v>
      </c>
      <c r="P538" s="176">
        <v>0</v>
      </c>
      <c r="Q538" s="176">
        <f>ROUND(E538*P538,2)</f>
        <v>0</v>
      </c>
      <c r="R538" s="178"/>
      <c r="S538" s="178" t="s">
        <v>290</v>
      </c>
      <c r="T538" s="179" t="s">
        <v>291</v>
      </c>
      <c r="U538" s="161">
        <v>0</v>
      </c>
      <c r="V538" s="161">
        <f>ROUND(E538*U538,2)</f>
        <v>0</v>
      </c>
      <c r="W538" s="161"/>
      <c r="X538" s="161" t="s">
        <v>176</v>
      </c>
      <c r="Y538" s="161" t="s">
        <v>177</v>
      </c>
      <c r="Z538" s="150"/>
      <c r="AA538" s="150"/>
      <c r="AB538" s="150"/>
      <c r="AC538" s="150"/>
      <c r="AD538" s="150"/>
      <c r="AE538" s="150"/>
      <c r="AF538" s="150"/>
      <c r="AG538" s="150" t="s">
        <v>178</v>
      </c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outlineLevel="2">
      <c r="A539" s="157"/>
      <c r="B539" s="158"/>
      <c r="C539" s="259"/>
      <c r="D539" s="260"/>
      <c r="E539" s="260"/>
      <c r="F539" s="260"/>
      <c r="G539" s="260"/>
      <c r="H539" s="161"/>
      <c r="I539" s="161"/>
      <c r="J539" s="161"/>
      <c r="K539" s="161"/>
      <c r="L539" s="161"/>
      <c r="M539" s="161"/>
      <c r="N539" s="160"/>
      <c r="O539" s="160"/>
      <c r="P539" s="160"/>
      <c r="Q539" s="160"/>
      <c r="R539" s="161"/>
      <c r="S539" s="161"/>
      <c r="T539" s="161"/>
      <c r="U539" s="161"/>
      <c r="V539" s="161"/>
      <c r="W539" s="161"/>
      <c r="X539" s="161"/>
      <c r="Y539" s="161"/>
      <c r="Z539" s="150"/>
      <c r="AA539" s="150"/>
      <c r="AB539" s="150"/>
      <c r="AC539" s="150"/>
      <c r="AD539" s="150"/>
      <c r="AE539" s="150"/>
      <c r="AF539" s="150"/>
      <c r="AG539" s="150" t="s">
        <v>184</v>
      </c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outlineLevel="1">
      <c r="A540" s="173">
        <v>144</v>
      </c>
      <c r="B540" s="174" t="s">
        <v>683</v>
      </c>
      <c r="C540" s="183" t="s">
        <v>684</v>
      </c>
      <c r="D540" s="175" t="s">
        <v>481</v>
      </c>
      <c r="E540" s="176">
        <v>1</v>
      </c>
      <c r="F540" s="177"/>
      <c r="G540" s="178">
        <f>ROUND(E540*F540,2)</f>
        <v>0</v>
      </c>
      <c r="H540" s="177"/>
      <c r="I540" s="178">
        <f>ROUND(E540*H540,2)</f>
        <v>0</v>
      </c>
      <c r="J540" s="177"/>
      <c r="K540" s="178">
        <f>ROUND(E540*J540,2)</f>
        <v>0</v>
      </c>
      <c r="L540" s="178">
        <v>21</v>
      </c>
      <c r="M540" s="178">
        <f>G540*(1+L540/100)</f>
        <v>0</v>
      </c>
      <c r="N540" s="176">
        <v>0</v>
      </c>
      <c r="O540" s="176">
        <f>ROUND(E540*N540,2)</f>
        <v>0</v>
      </c>
      <c r="P540" s="176">
        <v>0</v>
      </c>
      <c r="Q540" s="176">
        <f>ROUND(E540*P540,2)</f>
        <v>0</v>
      </c>
      <c r="R540" s="178"/>
      <c r="S540" s="178" t="s">
        <v>290</v>
      </c>
      <c r="T540" s="179" t="s">
        <v>291</v>
      </c>
      <c r="U540" s="161">
        <v>0</v>
      </c>
      <c r="V540" s="161">
        <f>ROUND(E540*U540,2)</f>
        <v>0</v>
      </c>
      <c r="W540" s="161"/>
      <c r="X540" s="161" t="s">
        <v>176</v>
      </c>
      <c r="Y540" s="161" t="s">
        <v>177</v>
      </c>
      <c r="Z540" s="150"/>
      <c r="AA540" s="150"/>
      <c r="AB540" s="150"/>
      <c r="AC540" s="150"/>
      <c r="AD540" s="150"/>
      <c r="AE540" s="150"/>
      <c r="AF540" s="150"/>
      <c r="AG540" s="150" t="s">
        <v>178</v>
      </c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outlineLevel="2">
      <c r="A541" s="157"/>
      <c r="B541" s="158"/>
      <c r="C541" s="259"/>
      <c r="D541" s="260"/>
      <c r="E541" s="260"/>
      <c r="F541" s="260"/>
      <c r="G541" s="260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61"/>
      <c r="Z541" s="150"/>
      <c r="AA541" s="150"/>
      <c r="AB541" s="150"/>
      <c r="AC541" s="150"/>
      <c r="AD541" s="150"/>
      <c r="AE541" s="150"/>
      <c r="AF541" s="150"/>
      <c r="AG541" s="150" t="s">
        <v>184</v>
      </c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outlineLevel="1">
      <c r="A542" s="173">
        <v>145</v>
      </c>
      <c r="B542" s="174" t="s">
        <v>685</v>
      </c>
      <c r="C542" s="183" t="s">
        <v>686</v>
      </c>
      <c r="D542" s="175" t="s">
        <v>481</v>
      </c>
      <c r="E542" s="176">
        <v>1</v>
      </c>
      <c r="F542" s="177"/>
      <c r="G542" s="178">
        <f>ROUND(E542*F542,2)</f>
        <v>0</v>
      </c>
      <c r="H542" s="177"/>
      <c r="I542" s="178">
        <f>ROUND(E542*H542,2)</f>
        <v>0</v>
      </c>
      <c r="J542" s="177"/>
      <c r="K542" s="178">
        <f>ROUND(E542*J542,2)</f>
        <v>0</v>
      </c>
      <c r="L542" s="178">
        <v>21</v>
      </c>
      <c r="M542" s="178">
        <f>G542*(1+L542/100)</f>
        <v>0</v>
      </c>
      <c r="N542" s="176">
        <v>0</v>
      </c>
      <c r="O542" s="176">
        <f>ROUND(E542*N542,2)</f>
        <v>0</v>
      </c>
      <c r="P542" s="176">
        <v>0</v>
      </c>
      <c r="Q542" s="176">
        <f>ROUND(E542*P542,2)</f>
        <v>0</v>
      </c>
      <c r="R542" s="178"/>
      <c r="S542" s="178" t="s">
        <v>290</v>
      </c>
      <c r="T542" s="179" t="s">
        <v>291</v>
      </c>
      <c r="U542" s="161">
        <v>0</v>
      </c>
      <c r="V542" s="161">
        <f>ROUND(E542*U542,2)</f>
        <v>0</v>
      </c>
      <c r="W542" s="161"/>
      <c r="X542" s="161" t="s">
        <v>176</v>
      </c>
      <c r="Y542" s="161" t="s">
        <v>177</v>
      </c>
      <c r="Z542" s="150"/>
      <c r="AA542" s="150"/>
      <c r="AB542" s="150"/>
      <c r="AC542" s="150"/>
      <c r="AD542" s="150"/>
      <c r="AE542" s="150"/>
      <c r="AF542" s="150"/>
      <c r="AG542" s="150" t="s">
        <v>178</v>
      </c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2">
      <c r="A543" s="157"/>
      <c r="B543" s="158"/>
      <c r="C543" s="259"/>
      <c r="D543" s="260"/>
      <c r="E543" s="260"/>
      <c r="F543" s="260"/>
      <c r="G543" s="260"/>
      <c r="H543" s="161"/>
      <c r="I543" s="161"/>
      <c r="J543" s="161"/>
      <c r="K543" s="161"/>
      <c r="L543" s="161"/>
      <c r="M543" s="161"/>
      <c r="N543" s="160"/>
      <c r="O543" s="160"/>
      <c r="P543" s="160"/>
      <c r="Q543" s="160"/>
      <c r="R543" s="161"/>
      <c r="S543" s="161"/>
      <c r="T543" s="161"/>
      <c r="U543" s="161"/>
      <c r="V543" s="161"/>
      <c r="W543" s="161"/>
      <c r="X543" s="161"/>
      <c r="Y543" s="161"/>
      <c r="Z543" s="150"/>
      <c r="AA543" s="150"/>
      <c r="AB543" s="150"/>
      <c r="AC543" s="150"/>
      <c r="AD543" s="150"/>
      <c r="AE543" s="150"/>
      <c r="AF543" s="150"/>
      <c r="AG543" s="150" t="s">
        <v>184</v>
      </c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outlineLevel="1">
      <c r="A544" s="173">
        <v>146</v>
      </c>
      <c r="B544" s="174" t="s">
        <v>687</v>
      </c>
      <c r="C544" s="183" t="s">
        <v>688</v>
      </c>
      <c r="D544" s="175" t="s">
        <v>481</v>
      </c>
      <c r="E544" s="176">
        <v>1</v>
      </c>
      <c r="F544" s="177"/>
      <c r="G544" s="178">
        <f>ROUND(E544*F544,2)</f>
        <v>0</v>
      </c>
      <c r="H544" s="177"/>
      <c r="I544" s="178">
        <f>ROUND(E544*H544,2)</f>
        <v>0</v>
      </c>
      <c r="J544" s="177"/>
      <c r="K544" s="178">
        <f>ROUND(E544*J544,2)</f>
        <v>0</v>
      </c>
      <c r="L544" s="178">
        <v>21</v>
      </c>
      <c r="M544" s="178">
        <f>G544*(1+L544/100)</f>
        <v>0</v>
      </c>
      <c r="N544" s="176">
        <v>0</v>
      </c>
      <c r="O544" s="176">
        <f>ROUND(E544*N544,2)</f>
        <v>0</v>
      </c>
      <c r="P544" s="176">
        <v>0</v>
      </c>
      <c r="Q544" s="176">
        <f>ROUND(E544*P544,2)</f>
        <v>0</v>
      </c>
      <c r="R544" s="178"/>
      <c r="S544" s="178" t="s">
        <v>290</v>
      </c>
      <c r="T544" s="179" t="s">
        <v>291</v>
      </c>
      <c r="U544" s="161">
        <v>0</v>
      </c>
      <c r="V544" s="161">
        <f>ROUND(E544*U544,2)</f>
        <v>0</v>
      </c>
      <c r="W544" s="161"/>
      <c r="X544" s="161" t="s">
        <v>176</v>
      </c>
      <c r="Y544" s="161" t="s">
        <v>177</v>
      </c>
      <c r="Z544" s="150"/>
      <c r="AA544" s="150"/>
      <c r="AB544" s="150"/>
      <c r="AC544" s="150"/>
      <c r="AD544" s="150"/>
      <c r="AE544" s="150"/>
      <c r="AF544" s="150"/>
      <c r="AG544" s="150" t="s">
        <v>178</v>
      </c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2">
      <c r="A545" s="157"/>
      <c r="B545" s="158"/>
      <c r="C545" s="259"/>
      <c r="D545" s="260"/>
      <c r="E545" s="260"/>
      <c r="F545" s="260"/>
      <c r="G545" s="260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61"/>
      <c r="Z545" s="150"/>
      <c r="AA545" s="150"/>
      <c r="AB545" s="150"/>
      <c r="AC545" s="150"/>
      <c r="AD545" s="150"/>
      <c r="AE545" s="150"/>
      <c r="AF545" s="150"/>
      <c r="AG545" s="150" t="s">
        <v>184</v>
      </c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1">
      <c r="A546" s="173">
        <v>147</v>
      </c>
      <c r="B546" s="174" t="s">
        <v>689</v>
      </c>
      <c r="C546" s="183" t="s">
        <v>690</v>
      </c>
      <c r="D546" s="175" t="s">
        <v>481</v>
      </c>
      <c r="E546" s="176">
        <v>1</v>
      </c>
      <c r="F546" s="177"/>
      <c r="G546" s="178">
        <f>ROUND(E546*F546,2)</f>
        <v>0</v>
      </c>
      <c r="H546" s="177"/>
      <c r="I546" s="178">
        <f>ROUND(E546*H546,2)</f>
        <v>0</v>
      </c>
      <c r="J546" s="177"/>
      <c r="K546" s="178">
        <f>ROUND(E546*J546,2)</f>
        <v>0</v>
      </c>
      <c r="L546" s="178">
        <v>21</v>
      </c>
      <c r="M546" s="178">
        <f>G546*(1+L546/100)</f>
        <v>0</v>
      </c>
      <c r="N546" s="176">
        <v>0</v>
      </c>
      <c r="O546" s="176">
        <f>ROUND(E546*N546,2)</f>
        <v>0</v>
      </c>
      <c r="P546" s="176">
        <v>0</v>
      </c>
      <c r="Q546" s="176">
        <f>ROUND(E546*P546,2)</f>
        <v>0</v>
      </c>
      <c r="R546" s="178"/>
      <c r="S546" s="178" t="s">
        <v>290</v>
      </c>
      <c r="T546" s="179" t="s">
        <v>291</v>
      </c>
      <c r="U546" s="161">
        <v>0</v>
      </c>
      <c r="V546" s="161">
        <f>ROUND(E546*U546,2)</f>
        <v>0</v>
      </c>
      <c r="W546" s="161"/>
      <c r="X546" s="161" t="s">
        <v>176</v>
      </c>
      <c r="Y546" s="161" t="s">
        <v>177</v>
      </c>
      <c r="Z546" s="150"/>
      <c r="AA546" s="150"/>
      <c r="AB546" s="150"/>
      <c r="AC546" s="150"/>
      <c r="AD546" s="150"/>
      <c r="AE546" s="150"/>
      <c r="AF546" s="150"/>
      <c r="AG546" s="150" t="s">
        <v>178</v>
      </c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outlineLevel="2">
      <c r="A547" s="157"/>
      <c r="B547" s="158"/>
      <c r="C547" s="259"/>
      <c r="D547" s="260"/>
      <c r="E547" s="260"/>
      <c r="F547" s="260"/>
      <c r="G547" s="260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  <c r="R547" s="161"/>
      <c r="S547" s="161"/>
      <c r="T547" s="161"/>
      <c r="U547" s="161"/>
      <c r="V547" s="161"/>
      <c r="W547" s="161"/>
      <c r="X547" s="161"/>
      <c r="Y547" s="161"/>
      <c r="Z547" s="150"/>
      <c r="AA547" s="150"/>
      <c r="AB547" s="150"/>
      <c r="AC547" s="150"/>
      <c r="AD547" s="150"/>
      <c r="AE547" s="150"/>
      <c r="AF547" s="150"/>
      <c r="AG547" s="150" t="s">
        <v>184</v>
      </c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outlineLevel="1">
      <c r="A548" s="173">
        <v>148</v>
      </c>
      <c r="B548" s="174" t="s">
        <v>691</v>
      </c>
      <c r="C548" s="183" t="s">
        <v>692</v>
      </c>
      <c r="D548" s="175" t="s">
        <v>481</v>
      </c>
      <c r="E548" s="176">
        <v>1</v>
      </c>
      <c r="F548" s="177"/>
      <c r="G548" s="178">
        <f>ROUND(E548*F548,2)</f>
        <v>0</v>
      </c>
      <c r="H548" s="177"/>
      <c r="I548" s="178">
        <f>ROUND(E548*H548,2)</f>
        <v>0</v>
      </c>
      <c r="J548" s="177"/>
      <c r="K548" s="178">
        <f>ROUND(E548*J548,2)</f>
        <v>0</v>
      </c>
      <c r="L548" s="178">
        <v>21</v>
      </c>
      <c r="M548" s="178">
        <f>G548*(1+L548/100)</f>
        <v>0</v>
      </c>
      <c r="N548" s="176">
        <v>0</v>
      </c>
      <c r="O548" s="176">
        <f>ROUND(E548*N548,2)</f>
        <v>0</v>
      </c>
      <c r="P548" s="176">
        <v>0</v>
      </c>
      <c r="Q548" s="176">
        <f>ROUND(E548*P548,2)</f>
        <v>0</v>
      </c>
      <c r="R548" s="178"/>
      <c r="S548" s="178" t="s">
        <v>290</v>
      </c>
      <c r="T548" s="179" t="s">
        <v>291</v>
      </c>
      <c r="U548" s="161">
        <v>0</v>
      </c>
      <c r="V548" s="161">
        <f>ROUND(E548*U548,2)</f>
        <v>0</v>
      </c>
      <c r="W548" s="161"/>
      <c r="X548" s="161" t="s">
        <v>176</v>
      </c>
      <c r="Y548" s="161" t="s">
        <v>177</v>
      </c>
      <c r="Z548" s="150"/>
      <c r="AA548" s="150"/>
      <c r="AB548" s="150"/>
      <c r="AC548" s="150"/>
      <c r="AD548" s="150"/>
      <c r="AE548" s="150"/>
      <c r="AF548" s="150"/>
      <c r="AG548" s="150" t="s">
        <v>178</v>
      </c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outlineLevel="2">
      <c r="A549" s="157"/>
      <c r="B549" s="158"/>
      <c r="C549" s="259"/>
      <c r="D549" s="260"/>
      <c r="E549" s="260"/>
      <c r="F549" s="260"/>
      <c r="G549" s="260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  <c r="R549" s="161"/>
      <c r="S549" s="161"/>
      <c r="T549" s="161"/>
      <c r="U549" s="161"/>
      <c r="V549" s="161"/>
      <c r="W549" s="161"/>
      <c r="X549" s="161"/>
      <c r="Y549" s="161"/>
      <c r="Z549" s="150"/>
      <c r="AA549" s="150"/>
      <c r="AB549" s="150"/>
      <c r="AC549" s="150"/>
      <c r="AD549" s="150"/>
      <c r="AE549" s="150"/>
      <c r="AF549" s="150"/>
      <c r="AG549" s="150" t="s">
        <v>184</v>
      </c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1">
      <c r="A550" s="173">
        <v>149</v>
      </c>
      <c r="B550" s="174" t="s">
        <v>693</v>
      </c>
      <c r="C550" s="183" t="s">
        <v>694</v>
      </c>
      <c r="D550" s="175" t="s">
        <v>481</v>
      </c>
      <c r="E550" s="176">
        <v>10</v>
      </c>
      <c r="F550" s="177"/>
      <c r="G550" s="178">
        <f>ROUND(E550*F550,2)</f>
        <v>0</v>
      </c>
      <c r="H550" s="177"/>
      <c r="I550" s="178">
        <f>ROUND(E550*H550,2)</f>
        <v>0</v>
      </c>
      <c r="J550" s="177"/>
      <c r="K550" s="178">
        <f>ROUND(E550*J550,2)</f>
        <v>0</v>
      </c>
      <c r="L550" s="178">
        <v>21</v>
      </c>
      <c r="M550" s="178">
        <f>G550*(1+L550/100)</f>
        <v>0</v>
      </c>
      <c r="N550" s="176">
        <v>0</v>
      </c>
      <c r="O550" s="176">
        <f>ROUND(E550*N550,2)</f>
        <v>0</v>
      </c>
      <c r="P550" s="176">
        <v>0</v>
      </c>
      <c r="Q550" s="176">
        <f>ROUND(E550*P550,2)</f>
        <v>0</v>
      </c>
      <c r="R550" s="178"/>
      <c r="S550" s="178" t="s">
        <v>290</v>
      </c>
      <c r="T550" s="179" t="s">
        <v>291</v>
      </c>
      <c r="U550" s="161">
        <v>0</v>
      </c>
      <c r="V550" s="161">
        <f>ROUND(E550*U550,2)</f>
        <v>0</v>
      </c>
      <c r="W550" s="161"/>
      <c r="X550" s="161" t="s">
        <v>176</v>
      </c>
      <c r="Y550" s="161" t="s">
        <v>177</v>
      </c>
      <c r="Z550" s="150"/>
      <c r="AA550" s="150"/>
      <c r="AB550" s="150"/>
      <c r="AC550" s="150"/>
      <c r="AD550" s="150"/>
      <c r="AE550" s="150"/>
      <c r="AF550" s="150"/>
      <c r="AG550" s="150" t="s">
        <v>178</v>
      </c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2">
      <c r="A551" s="157"/>
      <c r="B551" s="158"/>
      <c r="C551" s="259"/>
      <c r="D551" s="260"/>
      <c r="E551" s="260"/>
      <c r="F551" s="260"/>
      <c r="G551" s="260"/>
      <c r="H551" s="161"/>
      <c r="I551" s="161"/>
      <c r="J551" s="161"/>
      <c r="K551" s="161"/>
      <c r="L551" s="161"/>
      <c r="M551" s="161"/>
      <c r="N551" s="160"/>
      <c r="O551" s="160"/>
      <c r="P551" s="160"/>
      <c r="Q551" s="160"/>
      <c r="R551" s="161"/>
      <c r="S551" s="161"/>
      <c r="T551" s="161"/>
      <c r="U551" s="161"/>
      <c r="V551" s="161"/>
      <c r="W551" s="161"/>
      <c r="X551" s="161"/>
      <c r="Y551" s="161"/>
      <c r="Z551" s="150"/>
      <c r="AA551" s="150"/>
      <c r="AB551" s="150"/>
      <c r="AC551" s="150"/>
      <c r="AD551" s="150"/>
      <c r="AE551" s="150"/>
      <c r="AF551" s="150"/>
      <c r="AG551" s="150" t="s">
        <v>184</v>
      </c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outlineLevel="1">
      <c r="A552" s="173">
        <v>150</v>
      </c>
      <c r="B552" s="174" t="s">
        <v>695</v>
      </c>
      <c r="C552" s="183" t="s">
        <v>696</v>
      </c>
      <c r="D552" s="175" t="s">
        <v>481</v>
      </c>
      <c r="E552" s="176">
        <v>160</v>
      </c>
      <c r="F552" s="177"/>
      <c r="G552" s="178">
        <f>ROUND(E552*F552,2)</f>
        <v>0</v>
      </c>
      <c r="H552" s="177"/>
      <c r="I552" s="178">
        <f>ROUND(E552*H552,2)</f>
        <v>0</v>
      </c>
      <c r="J552" s="177"/>
      <c r="K552" s="178">
        <f>ROUND(E552*J552,2)</f>
        <v>0</v>
      </c>
      <c r="L552" s="178">
        <v>21</v>
      </c>
      <c r="M552" s="178">
        <f>G552*(1+L552/100)</f>
        <v>0</v>
      </c>
      <c r="N552" s="176">
        <v>0</v>
      </c>
      <c r="O552" s="176">
        <f>ROUND(E552*N552,2)</f>
        <v>0</v>
      </c>
      <c r="P552" s="176">
        <v>0</v>
      </c>
      <c r="Q552" s="176">
        <f>ROUND(E552*P552,2)</f>
        <v>0</v>
      </c>
      <c r="R552" s="178"/>
      <c r="S552" s="178" t="s">
        <v>290</v>
      </c>
      <c r="T552" s="179" t="s">
        <v>291</v>
      </c>
      <c r="U552" s="161">
        <v>0</v>
      </c>
      <c r="V552" s="161">
        <f>ROUND(E552*U552,2)</f>
        <v>0</v>
      </c>
      <c r="W552" s="161"/>
      <c r="X552" s="161" t="s">
        <v>176</v>
      </c>
      <c r="Y552" s="161" t="s">
        <v>177</v>
      </c>
      <c r="Z552" s="150"/>
      <c r="AA552" s="150"/>
      <c r="AB552" s="150"/>
      <c r="AC552" s="150"/>
      <c r="AD552" s="150"/>
      <c r="AE552" s="150"/>
      <c r="AF552" s="150"/>
      <c r="AG552" s="150" t="s">
        <v>178</v>
      </c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outlineLevel="2">
      <c r="A553" s="157"/>
      <c r="B553" s="158"/>
      <c r="C553" s="259"/>
      <c r="D553" s="260"/>
      <c r="E553" s="260"/>
      <c r="F553" s="260"/>
      <c r="G553" s="260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  <c r="R553" s="161"/>
      <c r="S553" s="161"/>
      <c r="T553" s="161"/>
      <c r="U553" s="161"/>
      <c r="V553" s="161"/>
      <c r="W553" s="161"/>
      <c r="X553" s="161"/>
      <c r="Y553" s="161"/>
      <c r="Z553" s="150"/>
      <c r="AA553" s="150"/>
      <c r="AB553" s="150"/>
      <c r="AC553" s="150"/>
      <c r="AD553" s="150"/>
      <c r="AE553" s="150"/>
      <c r="AF553" s="150"/>
      <c r="AG553" s="150" t="s">
        <v>184</v>
      </c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outlineLevel="1">
      <c r="A554" s="173">
        <v>151</v>
      </c>
      <c r="B554" s="174" t="s">
        <v>697</v>
      </c>
      <c r="C554" s="183" t="s">
        <v>698</v>
      </c>
      <c r="D554" s="175" t="s">
        <v>481</v>
      </c>
      <c r="E554" s="176">
        <v>2</v>
      </c>
      <c r="F554" s="177"/>
      <c r="G554" s="178">
        <f>ROUND(E554*F554,2)</f>
        <v>0</v>
      </c>
      <c r="H554" s="177"/>
      <c r="I554" s="178">
        <f>ROUND(E554*H554,2)</f>
        <v>0</v>
      </c>
      <c r="J554" s="177"/>
      <c r="K554" s="178">
        <f>ROUND(E554*J554,2)</f>
        <v>0</v>
      </c>
      <c r="L554" s="178">
        <v>21</v>
      </c>
      <c r="M554" s="178">
        <f>G554*(1+L554/100)</f>
        <v>0</v>
      </c>
      <c r="N554" s="176">
        <v>0</v>
      </c>
      <c r="O554" s="176">
        <f>ROUND(E554*N554,2)</f>
        <v>0</v>
      </c>
      <c r="P554" s="176">
        <v>0</v>
      </c>
      <c r="Q554" s="176">
        <f>ROUND(E554*P554,2)</f>
        <v>0</v>
      </c>
      <c r="R554" s="178"/>
      <c r="S554" s="178" t="s">
        <v>290</v>
      </c>
      <c r="T554" s="179" t="s">
        <v>291</v>
      </c>
      <c r="U554" s="161">
        <v>0</v>
      </c>
      <c r="V554" s="161">
        <f>ROUND(E554*U554,2)</f>
        <v>0</v>
      </c>
      <c r="W554" s="161"/>
      <c r="X554" s="161" t="s">
        <v>176</v>
      </c>
      <c r="Y554" s="161" t="s">
        <v>177</v>
      </c>
      <c r="Z554" s="150"/>
      <c r="AA554" s="150"/>
      <c r="AB554" s="150"/>
      <c r="AC554" s="150"/>
      <c r="AD554" s="150"/>
      <c r="AE554" s="150"/>
      <c r="AF554" s="150"/>
      <c r="AG554" s="150" t="s">
        <v>178</v>
      </c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2">
      <c r="A555" s="157"/>
      <c r="B555" s="158"/>
      <c r="C555" s="259"/>
      <c r="D555" s="260"/>
      <c r="E555" s="260"/>
      <c r="F555" s="260"/>
      <c r="G555" s="260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61"/>
      <c r="Z555" s="150"/>
      <c r="AA555" s="150"/>
      <c r="AB555" s="150"/>
      <c r="AC555" s="150"/>
      <c r="AD555" s="150"/>
      <c r="AE555" s="150"/>
      <c r="AF555" s="150"/>
      <c r="AG555" s="150" t="s">
        <v>184</v>
      </c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outlineLevel="1">
      <c r="A556" s="173">
        <v>152</v>
      </c>
      <c r="B556" s="174" t="s">
        <v>699</v>
      </c>
      <c r="C556" s="183" t="s">
        <v>700</v>
      </c>
      <c r="D556" s="175" t="s">
        <v>481</v>
      </c>
      <c r="E556" s="176">
        <v>1</v>
      </c>
      <c r="F556" s="177"/>
      <c r="G556" s="178">
        <f>ROUND(E556*F556,2)</f>
        <v>0</v>
      </c>
      <c r="H556" s="177"/>
      <c r="I556" s="178">
        <f>ROUND(E556*H556,2)</f>
        <v>0</v>
      </c>
      <c r="J556" s="177"/>
      <c r="K556" s="178">
        <f>ROUND(E556*J556,2)</f>
        <v>0</v>
      </c>
      <c r="L556" s="178">
        <v>21</v>
      </c>
      <c r="M556" s="178">
        <f>G556*(1+L556/100)</f>
        <v>0</v>
      </c>
      <c r="N556" s="176">
        <v>0</v>
      </c>
      <c r="O556" s="176">
        <f>ROUND(E556*N556,2)</f>
        <v>0</v>
      </c>
      <c r="P556" s="176">
        <v>0</v>
      </c>
      <c r="Q556" s="176">
        <f>ROUND(E556*P556,2)</f>
        <v>0</v>
      </c>
      <c r="R556" s="178"/>
      <c r="S556" s="178" t="s">
        <v>290</v>
      </c>
      <c r="T556" s="179" t="s">
        <v>291</v>
      </c>
      <c r="U556" s="161">
        <v>0</v>
      </c>
      <c r="V556" s="161">
        <f>ROUND(E556*U556,2)</f>
        <v>0</v>
      </c>
      <c r="W556" s="161"/>
      <c r="X556" s="161" t="s">
        <v>176</v>
      </c>
      <c r="Y556" s="161" t="s">
        <v>177</v>
      </c>
      <c r="Z556" s="150"/>
      <c r="AA556" s="150"/>
      <c r="AB556" s="150"/>
      <c r="AC556" s="150"/>
      <c r="AD556" s="150"/>
      <c r="AE556" s="150"/>
      <c r="AF556" s="150"/>
      <c r="AG556" s="150" t="s">
        <v>191</v>
      </c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2">
      <c r="A557" s="157"/>
      <c r="B557" s="158"/>
      <c r="C557" s="259"/>
      <c r="D557" s="260"/>
      <c r="E557" s="260"/>
      <c r="F557" s="260"/>
      <c r="G557" s="260"/>
      <c r="H557" s="161"/>
      <c r="I557" s="161"/>
      <c r="J557" s="161"/>
      <c r="K557" s="161"/>
      <c r="L557" s="161"/>
      <c r="M557" s="161"/>
      <c r="N557" s="160"/>
      <c r="O557" s="160"/>
      <c r="P557" s="160"/>
      <c r="Q557" s="160"/>
      <c r="R557" s="161"/>
      <c r="S557" s="161"/>
      <c r="T557" s="161"/>
      <c r="U557" s="161"/>
      <c r="V557" s="161"/>
      <c r="W557" s="161"/>
      <c r="X557" s="161"/>
      <c r="Y557" s="161"/>
      <c r="Z557" s="150"/>
      <c r="AA557" s="150"/>
      <c r="AB557" s="150"/>
      <c r="AC557" s="150"/>
      <c r="AD557" s="150"/>
      <c r="AE557" s="150"/>
      <c r="AF557" s="150"/>
      <c r="AG557" s="150" t="s">
        <v>184</v>
      </c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outlineLevel="1">
      <c r="A558" s="173">
        <v>153</v>
      </c>
      <c r="B558" s="174" t="s">
        <v>701</v>
      </c>
      <c r="C558" s="183" t="s">
        <v>702</v>
      </c>
      <c r="D558" s="175" t="s">
        <v>481</v>
      </c>
      <c r="E558" s="176">
        <v>1</v>
      </c>
      <c r="F558" s="177"/>
      <c r="G558" s="178">
        <f>ROUND(E558*F558,2)</f>
        <v>0</v>
      </c>
      <c r="H558" s="177"/>
      <c r="I558" s="178">
        <f>ROUND(E558*H558,2)</f>
        <v>0</v>
      </c>
      <c r="J558" s="177"/>
      <c r="K558" s="178">
        <f>ROUND(E558*J558,2)</f>
        <v>0</v>
      </c>
      <c r="L558" s="178">
        <v>21</v>
      </c>
      <c r="M558" s="178">
        <f>G558*(1+L558/100)</f>
        <v>0</v>
      </c>
      <c r="N558" s="176">
        <v>0</v>
      </c>
      <c r="O558" s="176">
        <f>ROUND(E558*N558,2)</f>
        <v>0</v>
      </c>
      <c r="P558" s="176">
        <v>0</v>
      </c>
      <c r="Q558" s="176">
        <f>ROUND(E558*P558,2)</f>
        <v>0</v>
      </c>
      <c r="R558" s="178"/>
      <c r="S558" s="178" t="s">
        <v>290</v>
      </c>
      <c r="T558" s="179" t="s">
        <v>291</v>
      </c>
      <c r="U558" s="161">
        <v>0</v>
      </c>
      <c r="V558" s="161">
        <f>ROUND(E558*U558,2)</f>
        <v>0</v>
      </c>
      <c r="W558" s="161"/>
      <c r="X558" s="161" t="s">
        <v>176</v>
      </c>
      <c r="Y558" s="161" t="s">
        <v>177</v>
      </c>
      <c r="Z558" s="150"/>
      <c r="AA558" s="150"/>
      <c r="AB558" s="150"/>
      <c r="AC558" s="150"/>
      <c r="AD558" s="150"/>
      <c r="AE558" s="150"/>
      <c r="AF558" s="150"/>
      <c r="AG558" s="150" t="s">
        <v>191</v>
      </c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outlineLevel="2">
      <c r="A559" s="157"/>
      <c r="B559" s="158"/>
      <c r="C559" s="259"/>
      <c r="D559" s="260"/>
      <c r="E559" s="260"/>
      <c r="F559" s="260"/>
      <c r="G559" s="260"/>
      <c r="H559" s="161"/>
      <c r="I559" s="161"/>
      <c r="J559" s="161"/>
      <c r="K559" s="161"/>
      <c r="L559" s="161"/>
      <c r="M559" s="161"/>
      <c r="N559" s="160"/>
      <c r="O559" s="160"/>
      <c r="P559" s="160"/>
      <c r="Q559" s="160"/>
      <c r="R559" s="161"/>
      <c r="S559" s="161"/>
      <c r="T559" s="161"/>
      <c r="U559" s="161"/>
      <c r="V559" s="161"/>
      <c r="W559" s="161"/>
      <c r="X559" s="161"/>
      <c r="Y559" s="161"/>
      <c r="Z559" s="150"/>
      <c r="AA559" s="150"/>
      <c r="AB559" s="150"/>
      <c r="AC559" s="150"/>
      <c r="AD559" s="150"/>
      <c r="AE559" s="150"/>
      <c r="AF559" s="150"/>
      <c r="AG559" s="150" t="s">
        <v>184</v>
      </c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outlineLevel="1">
      <c r="A560" s="173">
        <v>154</v>
      </c>
      <c r="B560" s="174" t="s">
        <v>703</v>
      </c>
      <c r="C560" s="183" t="s">
        <v>704</v>
      </c>
      <c r="D560" s="175" t="s">
        <v>481</v>
      </c>
      <c r="E560" s="176">
        <v>1</v>
      </c>
      <c r="F560" s="177"/>
      <c r="G560" s="178">
        <f>ROUND(E560*F560,2)</f>
        <v>0</v>
      </c>
      <c r="H560" s="177"/>
      <c r="I560" s="178">
        <f>ROUND(E560*H560,2)</f>
        <v>0</v>
      </c>
      <c r="J560" s="177"/>
      <c r="K560" s="178">
        <f>ROUND(E560*J560,2)</f>
        <v>0</v>
      </c>
      <c r="L560" s="178">
        <v>21</v>
      </c>
      <c r="M560" s="178">
        <f>G560*(1+L560/100)</f>
        <v>0</v>
      </c>
      <c r="N560" s="176">
        <v>0</v>
      </c>
      <c r="O560" s="176">
        <f>ROUND(E560*N560,2)</f>
        <v>0</v>
      </c>
      <c r="P560" s="176">
        <v>0</v>
      </c>
      <c r="Q560" s="176">
        <f>ROUND(E560*P560,2)</f>
        <v>0</v>
      </c>
      <c r="R560" s="178"/>
      <c r="S560" s="178" t="s">
        <v>290</v>
      </c>
      <c r="T560" s="179" t="s">
        <v>291</v>
      </c>
      <c r="U560" s="161">
        <v>0</v>
      </c>
      <c r="V560" s="161">
        <f>ROUND(E560*U560,2)</f>
        <v>0</v>
      </c>
      <c r="W560" s="161"/>
      <c r="X560" s="161" t="s">
        <v>176</v>
      </c>
      <c r="Y560" s="161" t="s">
        <v>177</v>
      </c>
      <c r="Z560" s="150"/>
      <c r="AA560" s="150"/>
      <c r="AB560" s="150"/>
      <c r="AC560" s="150"/>
      <c r="AD560" s="150"/>
      <c r="AE560" s="150"/>
      <c r="AF560" s="150"/>
      <c r="AG560" s="150" t="s">
        <v>191</v>
      </c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2">
      <c r="A561" s="157"/>
      <c r="B561" s="158"/>
      <c r="C561" s="259"/>
      <c r="D561" s="260"/>
      <c r="E561" s="260"/>
      <c r="F561" s="260"/>
      <c r="G561" s="260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  <c r="R561" s="161"/>
      <c r="S561" s="161"/>
      <c r="T561" s="161"/>
      <c r="U561" s="161"/>
      <c r="V561" s="161"/>
      <c r="W561" s="161"/>
      <c r="X561" s="161"/>
      <c r="Y561" s="161"/>
      <c r="Z561" s="150"/>
      <c r="AA561" s="150"/>
      <c r="AB561" s="150"/>
      <c r="AC561" s="150"/>
      <c r="AD561" s="150"/>
      <c r="AE561" s="150"/>
      <c r="AF561" s="150"/>
      <c r="AG561" s="150" t="s">
        <v>184</v>
      </c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1">
      <c r="A562" s="173">
        <v>155</v>
      </c>
      <c r="B562" s="174" t="s">
        <v>705</v>
      </c>
      <c r="C562" s="183" t="s">
        <v>706</v>
      </c>
      <c r="D562" s="175" t="s">
        <v>481</v>
      </c>
      <c r="E562" s="176">
        <v>1</v>
      </c>
      <c r="F562" s="177"/>
      <c r="G562" s="178">
        <f>ROUND(E562*F562,2)</f>
        <v>0</v>
      </c>
      <c r="H562" s="177"/>
      <c r="I562" s="178">
        <f>ROUND(E562*H562,2)</f>
        <v>0</v>
      </c>
      <c r="J562" s="177"/>
      <c r="K562" s="178">
        <f>ROUND(E562*J562,2)</f>
        <v>0</v>
      </c>
      <c r="L562" s="178">
        <v>21</v>
      </c>
      <c r="M562" s="178">
        <f>G562*(1+L562/100)</f>
        <v>0</v>
      </c>
      <c r="N562" s="176">
        <v>0</v>
      </c>
      <c r="O562" s="176">
        <f>ROUND(E562*N562,2)</f>
        <v>0</v>
      </c>
      <c r="P562" s="176">
        <v>0</v>
      </c>
      <c r="Q562" s="176">
        <f>ROUND(E562*P562,2)</f>
        <v>0</v>
      </c>
      <c r="R562" s="178"/>
      <c r="S562" s="178" t="s">
        <v>290</v>
      </c>
      <c r="T562" s="179" t="s">
        <v>291</v>
      </c>
      <c r="U562" s="161">
        <v>0</v>
      </c>
      <c r="V562" s="161">
        <f>ROUND(E562*U562,2)</f>
        <v>0</v>
      </c>
      <c r="W562" s="161"/>
      <c r="X562" s="161" t="s">
        <v>176</v>
      </c>
      <c r="Y562" s="161" t="s">
        <v>177</v>
      </c>
      <c r="Z562" s="150"/>
      <c r="AA562" s="150"/>
      <c r="AB562" s="150"/>
      <c r="AC562" s="150"/>
      <c r="AD562" s="150"/>
      <c r="AE562" s="150"/>
      <c r="AF562" s="150"/>
      <c r="AG562" s="150" t="s">
        <v>191</v>
      </c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outlineLevel="2">
      <c r="A563" s="157"/>
      <c r="B563" s="158"/>
      <c r="C563" s="259"/>
      <c r="D563" s="260"/>
      <c r="E563" s="260"/>
      <c r="F563" s="260"/>
      <c r="G563" s="260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  <c r="R563" s="161"/>
      <c r="S563" s="161"/>
      <c r="T563" s="161"/>
      <c r="U563" s="161"/>
      <c r="V563" s="161"/>
      <c r="W563" s="161"/>
      <c r="X563" s="161"/>
      <c r="Y563" s="161"/>
      <c r="Z563" s="150"/>
      <c r="AA563" s="150"/>
      <c r="AB563" s="150"/>
      <c r="AC563" s="150"/>
      <c r="AD563" s="150"/>
      <c r="AE563" s="150"/>
      <c r="AF563" s="150"/>
      <c r="AG563" s="150" t="s">
        <v>184</v>
      </c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outlineLevel="1">
      <c r="A564" s="173">
        <v>156</v>
      </c>
      <c r="B564" s="174" t="s">
        <v>707</v>
      </c>
      <c r="C564" s="183" t="s">
        <v>708</v>
      </c>
      <c r="D564" s="175" t="s">
        <v>481</v>
      </c>
      <c r="E564" s="176">
        <v>1</v>
      </c>
      <c r="F564" s="177"/>
      <c r="G564" s="178">
        <f>ROUND(E564*F564,2)</f>
        <v>0</v>
      </c>
      <c r="H564" s="177"/>
      <c r="I564" s="178">
        <f>ROUND(E564*H564,2)</f>
        <v>0</v>
      </c>
      <c r="J564" s="177"/>
      <c r="K564" s="178">
        <f>ROUND(E564*J564,2)</f>
        <v>0</v>
      </c>
      <c r="L564" s="178">
        <v>21</v>
      </c>
      <c r="M564" s="178">
        <f>G564*(1+L564/100)</f>
        <v>0</v>
      </c>
      <c r="N564" s="176">
        <v>0</v>
      </c>
      <c r="O564" s="176">
        <f>ROUND(E564*N564,2)</f>
        <v>0</v>
      </c>
      <c r="P564" s="176">
        <v>0</v>
      </c>
      <c r="Q564" s="176">
        <f>ROUND(E564*P564,2)</f>
        <v>0</v>
      </c>
      <c r="R564" s="178"/>
      <c r="S564" s="178" t="s">
        <v>290</v>
      </c>
      <c r="T564" s="179" t="s">
        <v>291</v>
      </c>
      <c r="U564" s="161">
        <v>0</v>
      </c>
      <c r="V564" s="161">
        <f>ROUND(E564*U564,2)</f>
        <v>0</v>
      </c>
      <c r="W564" s="161"/>
      <c r="X564" s="161" t="s">
        <v>176</v>
      </c>
      <c r="Y564" s="161" t="s">
        <v>177</v>
      </c>
      <c r="Z564" s="150"/>
      <c r="AA564" s="150"/>
      <c r="AB564" s="150"/>
      <c r="AC564" s="150"/>
      <c r="AD564" s="150"/>
      <c r="AE564" s="150"/>
      <c r="AF564" s="150"/>
      <c r="AG564" s="150" t="s">
        <v>191</v>
      </c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outlineLevel="2">
      <c r="A565" s="157"/>
      <c r="B565" s="158"/>
      <c r="C565" s="259"/>
      <c r="D565" s="260"/>
      <c r="E565" s="260"/>
      <c r="F565" s="260"/>
      <c r="G565" s="260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  <c r="R565" s="161"/>
      <c r="S565" s="161"/>
      <c r="T565" s="161"/>
      <c r="U565" s="161"/>
      <c r="V565" s="161"/>
      <c r="W565" s="161"/>
      <c r="X565" s="161"/>
      <c r="Y565" s="161"/>
      <c r="Z565" s="150"/>
      <c r="AA565" s="150"/>
      <c r="AB565" s="150"/>
      <c r="AC565" s="150"/>
      <c r="AD565" s="150"/>
      <c r="AE565" s="150"/>
      <c r="AF565" s="150"/>
      <c r="AG565" s="150" t="s">
        <v>184</v>
      </c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outlineLevel="1">
      <c r="A566" s="173">
        <v>157</v>
      </c>
      <c r="B566" s="174" t="s">
        <v>709</v>
      </c>
      <c r="C566" s="183" t="s">
        <v>710</v>
      </c>
      <c r="D566" s="175" t="s">
        <v>481</v>
      </c>
      <c r="E566" s="176">
        <v>2</v>
      </c>
      <c r="F566" s="177"/>
      <c r="G566" s="178">
        <f>ROUND(E566*F566,2)</f>
        <v>0</v>
      </c>
      <c r="H566" s="177"/>
      <c r="I566" s="178">
        <f>ROUND(E566*H566,2)</f>
        <v>0</v>
      </c>
      <c r="J566" s="177"/>
      <c r="K566" s="178">
        <f>ROUND(E566*J566,2)</f>
        <v>0</v>
      </c>
      <c r="L566" s="178">
        <v>21</v>
      </c>
      <c r="M566" s="178">
        <f>G566*(1+L566/100)</f>
        <v>0</v>
      </c>
      <c r="N566" s="176">
        <v>0</v>
      </c>
      <c r="O566" s="176">
        <f>ROUND(E566*N566,2)</f>
        <v>0</v>
      </c>
      <c r="P566" s="176">
        <v>0</v>
      </c>
      <c r="Q566" s="176">
        <f>ROUND(E566*P566,2)</f>
        <v>0</v>
      </c>
      <c r="R566" s="178"/>
      <c r="S566" s="178" t="s">
        <v>290</v>
      </c>
      <c r="T566" s="179" t="s">
        <v>291</v>
      </c>
      <c r="U566" s="161">
        <v>0</v>
      </c>
      <c r="V566" s="161">
        <f>ROUND(E566*U566,2)</f>
        <v>0</v>
      </c>
      <c r="W566" s="161"/>
      <c r="X566" s="161" t="s">
        <v>176</v>
      </c>
      <c r="Y566" s="161" t="s">
        <v>177</v>
      </c>
      <c r="Z566" s="150"/>
      <c r="AA566" s="150"/>
      <c r="AB566" s="150"/>
      <c r="AC566" s="150"/>
      <c r="AD566" s="150"/>
      <c r="AE566" s="150"/>
      <c r="AF566" s="150"/>
      <c r="AG566" s="150" t="s">
        <v>191</v>
      </c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2">
      <c r="A567" s="157"/>
      <c r="B567" s="158"/>
      <c r="C567" s="259"/>
      <c r="D567" s="260"/>
      <c r="E567" s="260"/>
      <c r="F567" s="260"/>
      <c r="G567" s="260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  <c r="R567" s="161"/>
      <c r="S567" s="161"/>
      <c r="T567" s="161"/>
      <c r="U567" s="161"/>
      <c r="V567" s="161"/>
      <c r="W567" s="161"/>
      <c r="X567" s="161"/>
      <c r="Y567" s="161"/>
      <c r="Z567" s="150"/>
      <c r="AA567" s="150"/>
      <c r="AB567" s="150"/>
      <c r="AC567" s="150"/>
      <c r="AD567" s="150"/>
      <c r="AE567" s="150"/>
      <c r="AF567" s="150"/>
      <c r="AG567" s="150" t="s">
        <v>184</v>
      </c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outlineLevel="1">
      <c r="A568" s="173">
        <v>158</v>
      </c>
      <c r="B568" s="174" t="s">
        <v>711</v>
      </c>
      <c r="C568" s="183" t="s">
        <v>712</v>
      </c>
      <c r="D568" s="175" t="s">
        <v>481</v>
      </c>
      <c r="E568" s="176">
        <v>3</v>
      </c>
      <c r="F568" s="177"/>
      <c r="G568" s="178">
        <f>ROUND(E568*F568,2)</f>
        <v>0</v>
      </c>
      <c r="H568" s="177"/>
      <c r="I568" s="178">
        <f>ROUND(E568*H568,2)</f>
        <v>0</v>
      </c>
      <c r="J568" s="177"/>
      <c r="K568" s="178">
        <f>ROUND(E568*J568,2)</f>
        <v>0</v>
      </c>
      <c r="L568" s="178">
        <v>21</v>
      </c>
      <c r="M568" s="178">
        <f>G568*(1+L568/100)</f>
        <v>0</v>
      </c>
      <c r="N568" s="176">
        <v>0</v>
      </c>
      <c r="O568" s="176">
        <f>ROUND(E568*N568,2)</f>
        <v>0</v>
      </c>
      <c r="P568" s="176">
        <v>0</v>
      </c>
      <c r="Q568" s="176">
        <f>ROUND(E568*P568,2)</f>
        <v>0</v>
      </c>
      <c r="R568" s="178"/>
      <c r="S568" s="178" t="s">
        <v>290</v>
      </c>
      <c r="T568" s="179" t="s">
        <v>291</v>
      </c>
      <c r="U568" s="161">
        <v>0</v>
      </c>
      <c r="V568" s="161">
        <f>ROUND(E568*U568,2)</f>
        <v>0</v>
      </c>
      <c r="W568" s="161"/>
      <c r="X568" s="161" t="s">
        <v>176</v>
      </c>
      <c r="Y568" s="161" t="s">
        <v>177</v>
      </c>
      <c r="Z568" s="150"/>
      <c r="AA568" s="150"/>
      <c r="AB568" s="150"/>
      <c r="AC568" s="150"/>
      <c r="AD568" s="150"/>
      <c r="AE568" s="150"/>
      <c r="AF568" s="150"/>
      <c r="AG568" s="150" t="s">
        <v>191</v>
      </c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2">
      <c r="A569" s="157"/>
      <c r="B569" s="158"/>
      <c r="C569" s="259"/>
      <c r="D569" s="260"/>
      <c r="E569" s="260"/>
      <c r="F569" s="260"/>
      <c r="G569" s="260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  <c r="R569" s="161"/>
      <c r="S569" s="161"/>
      <c r="T569" s="161"/>
      <c r="U569" s="161"/>
      <c r="V569" s="161"/>
      <c r="W569" s="161"/>
      <c r="X569" s="161"/>
      <c r="Y569" s="161"/>
      <c r="Z569" s="150"/>
      <c r="AA569" s="150"/>
      <c r="AB569" s="150"/>
      <c r="AC569" s="150"/>
      <c r="AD569" s="150"/>
      <c r="AE569" s="150"/>
      <c r="AF569" s="150"/>
      <c r="AG569" s="150" t="s">
        <v>184</v>
      </c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1">
      <c r="A570" s="173">
        <v>159</v>
      </c>
      <c r="B570" s="174" t="s">
        <v>713</v>
      </c>
      <c r="C570" s="183" t="s">
        <v>714</v>
      </c>
      <c r="D570" s="175" t="s">
        <v>481</v>
      </c>
      <c r="E570" s="176">
        <v>4</v>
      </c>
      <c r="F570" s="177"/>
      <c r="G570" s="178">
        <f>ROUND(E570*F570,2)</f>
        <v>0</v>
      </c>
      <c r="H570" s="177"/>
      <c r="I570" s="178">
        <f>ROUND(E570*H570,2)</f>
        <v>0</v>
      </c>
      <c r="J570" s="177"/>
      <c r="K570" s="178">
        <f>ROUND(E570*J570,2)</f>
        <v>0</v>
      </c>
      <c r="L570" s="178">
        <v>21</v>
      </c>
      <c r="M570" s="178">
        <f>G570*(1+L570/100)</f>
        <v>0</v>
      </c>
      <c r="N570" s="176">
        <v>0</v>
      </c>
      <c r="O570" s="176">
        <f>ROUND(E570*N570,2)</f>
        <v>0</v>
      </c>
      <c r="P570" s="176">
        <v>0</v>
      </c>
      <c r="Q570" s="176">
        <f>ROUND(E570*P570,2)</f>
        <v>0</v>
      </c>
      <c r="R570" s="178"/>
      <c r="S570" s="178" t="s">
        <v>290</v>
      </c>
      <c r="T570" s="179" t="s">
        <v>291</v>
      </c>
      <c r="U570" s="161">
        <v>0</v>
      </c>
      <c r="V570" s="161">
        <f>ROUND(E570*U570,2)</f>
        <v>0</v>
      </c>
      <c r="W570" s="161"/>
      <c r="X570" s="161" t="s">
        <v>176</v>
      </c>
      <c r="Y570" s="161" t="s">
        <v>177</v>
      </c>
      <c r="Z570" s="150"/>
      <c r="AA570" s="150"/>
      <c r="AB570" s="150"/>
      <c r="AC570" s="150"/>
      <c r="AD570" s="150"/>
      <c r="AE570" s="150"/>
      <c r="AF570" s="150"/>
      <c r="AG570" s="150" t="s">
        <v>191</v>
      </c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outlineLevel="2">
      <c r="A571" s="157"/>
      <c r="B571" s="158"/>
      <c r="C571" s="259"/>
      <c r="D571" s="260"/>
      <c r="E571" s="260"/>
      <c r="F571" s="260"/>
      <c r="G571" s="260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  <c r="R571" s="161"/>
      <c r="S571" s="161"/>
      <c r="T571" s="161"/>
      <c r="U571" s="161"/>
      <c r="V571" s="161"/>
      <c r="W571" s="161"/>
      <c r="X571" s="161"/>
      <c r="Y571" s="161"/>
      <c r="Z571" s="150"/>
      <c r="AA571" s="150"/>
      <c r="AB571" s="150"/>
      <c r="AC571" s="150"/>
      <c r="AD571" s="150"/>
      <c r="AE571" s="150"/>
      <c r="AF571" s="150"/>
      <c r="AG571" s="150" t="s">
        <v>184</v>
      </c>
      <c r="AH571" s="150"/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outlineLevel="1">
      <c r="A572" s="173">
        <v>160</v>
      </c>
      <c r="B572" s="174" t="s">
        <v>715</v>
      </c>
      <c r="C572" s="183" t="s">
        <v>716</v>
      </c>
      <c r="D572" s="175" t="s">
        <v>481</v>
      </c>
      <c r="E572" s="176">
        <v>1</v>
      </c>
      <c r="F572" s="177"/>
      <c r="G572" s="178">
        <f>ROUND(E572*F572,2)</f>
        <v>0</v>
      </c>
      <c r="H572" s="177"/>
      <c r="I572" s="178">
        <f>ROUND(E572*H572,2)</f>
        <v>0</v>
      </c>
      <c r="J572" s="177"/>
      <c r="K572" s="178">
        <f>ROUND(E572*J572,2)</f>
        <v>0</v>
      </c>
      <c r="L572" s="178">
        <v>21</v>
      </c>
      <c r="M572" s="178">
        <f>G572*(1+L572/100)</f>
        <v>0</v>
      </c>
      <c r="N572" s="176">
        <v>0</v>
      </c>
      <c r="O572" s="176">
        <f>ROUND(E572*N572,2)</f>
        <v>0</v>
      </c>
      <c r="P572" s="176">
        <v>0</v>
      </c>
      <c r="Q572" s="176">
        <f>ROUND(E572*P572,2)</f>
        <v>0</v>
      </c>
      <c r="R572" s="178"/>
      <c r="S572" s="178" t="s">
        <v>290</v>
      </c>
      <c r="T572" s="179" t="s">
        <v>291</v>
      </c>
      <c r="U572" s="161">
        <v>0</v>
      </c>
      <c r="V572" s="161">
        <f>ROUND(E572*U572,2)</f>
        <v>0</v>
      </c>
      <c r="W572" s="161"/>
      <c r="X572" s="161" t="s">
        <v>176</v>
      </c>
      <c r="Y572" s="161" t="s">
        <v>177</v>
      </c>
      <c r="Z572" s="150"/>
      <c r="AA572" s="150"/>
      <c r="AB572" s="150"/>
      <c r="AC572" s="150"/>
      <c r="AD572" s="150"/>
      <c r="AE572" s="150"/>
      <c r="AF572" s="150"/>
      <c r="AG572" s="150" t="s">
        <v>191</v>
      </c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outlineLevel="2">
      <c r="A573" s="157"/>
      <c r="B573" s="158"/>
      <c r="C573" s="259"/>
      <c r="D573" s="260"/>
      <c r="E573" s="260"/>
      <c r="F573" s="260"/>
      <c r="G573" s="260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  <c r="R573" s="161"/>
      <c r="S573" s="161"/>
      <c r="T573" s="161"/>
      <c r="U573" s="161"/>
      <c r="V573" s="161"/>
      <c r="W573" s="161"/>
      <c r="X573" s="161"/>
      <c r="Y573" s="161"/>
      <c r="Z573" s="150"/>
      <c r="AA573" s="150"/>
      <c r="AB573" s="150"/>
      <c r="AC573" s="150"/>
      <c r="AD573" s="150"/>
      <c r="AE573" s="150"/>
      <c r="AF573" s="150"/>
      <c r="AG573" s="150" t="s">
        <v>184</v>
      </c>
      <c r="AH573" s="150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outlineLevel="1">
      <c r="A574" s="173">
        <v>161</v>
      </c>
      <c r="B574" s="174" t="s">
        <v>717</v>
      </c>
      <c r="C574" s="183" t="s">
        <v>718</v>
      </c>
      <c r="D574" s="175" t="s">
        <v>481</v>
      </c>
      <c r="E574" s="176">
        <v>1</v>
      </c>
      <c r="F574" s="177"/>
      <c r="G574" s="178">
        <f>ROUND(E574*F574,2)</f>
        <v>0</v>
      </c>
      <c r="H574" s="177"/>
      <c r="I574" s="178">
        <f>ROUND(E574*H574,2)</f>
        <v>0</v>
      </c>
      <c r="J574" s="177"/>
      <c r="K574" s="178">
        <f>ROUND(E574*J574,2)</f>
        <v>0</v>
      </c>
      <c r="L574" s="178">
        <v>21</v>
      </c>
      <c r="M574" s="178">
        <f>G574*(1+L574/100)</f>
        <v>0</v>
      </c>
      <c r="N574" s="176">
        <v>0</v>
      </c>
      <c r="O574" s="176">
        <f>ROUND(E574*N574,2)</f>
        <v>0</v>
      </c>
      <c r="P574" s="176">
        <v>0</v>
      </c>
      <c r="Q574" s="176">
        <f>ROUND(E574*P574,2)</f>
        <v>0</v>
      </c>
      <c r="R574" s="178"/>
      <c r="S574" s="178" t="s">
        <v>290</v>
      </c>
      <c r="T574" s="179" t="s">
        <v>291</v>
      </c>
      <c r="U574" s="161">
        <v>0</v>
      </c>
      <c r="V574" s="161">
        <f>ROUND(E574*U574,2)</f>
        <v>0</v>
      </c>
      <c r="W574" s="161"/>
      <c r="X574" s="161" t="s">
        <v>176</v>
      </c>
      <c r="Y574" s="161" t="s">
        <v>177</v>
      </c>
      <c r="Z574" s="150"/>
      <c r="AA574" s="150"/>
      <c r="AB574" s="150"/>
      <c r="AC574" s="150"/>
      <c r="AD574" s="150"/>
      <c r="AE574" s="150"/>
      <c r="AF574" s="150"/>
      <c r="AG574" s="150" t="s">
        <v>191</v>
      </c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outlineLevel="2">
      <c r="A575" s="157"/>
      <c r="B575" s="158"/>
      <c r="C575" s="259"/>
      <c r="D575" s="260"/>
      <c r="E575" s="260"/>
      <c r="F575" s="260"/>
      <c r="G575" s="260"/>
      <c r="H575" s="161"/>
      <c r="I575" s="161"/>
      <c r="J575" s="161"/>
      <c r="K575" s="161"/>
      <c r="L575" s="161"/>
      <c r="M575" s="161"/>
      <c r="N575" s="160"/>
      <c r="O575" s="160"/>
      <c r="P575" s="160"/>
      <c r="Q575" s="160"/>
      <c r="R575" s="161"/>
      <c r="S575" s="161"/>
      <c r="T575" s="161"/>
      <c r="U575" s="161"/>
      <c r="V575" s="161"/>
      <c r="W575" s="161"/>
      <c r="X575" s="161"/>
      <c r="Y575" s="161"/>
      <c r="Z575" s="150"/>
      <c r="AA575" s="150"/>
      <c r="AB575" s="150"/>
      <c r="AC575" s="150"/>
      <c r="AD575" s="150"/>
      <c r="AE575" s="150"/>
      <c r="AF575" s="150"/>
      <c r="AG575" s="150" t="s">
        <v>184</v>
      </c>
      <c r="AH575" s="150"/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>
      <c r="A576" s="166" t="s">
        <v>169</v>
      </c>
      <c r="B576" s="167" t="s">
        <v>121</v>
      </c>
      <c r="C576" s="182" t="s">
        <v>122</v>
      </c>
      <c r="D576" s="168"/>
      <c r="E576" s="169"/>
      <c r="F576" s="170"/>
      <c r="G576" s="170">
        <f>SUMIF(AG577:AG620,"&lt;&gt;NOR",G577:G620)</f>
        <v>0</v>
      </c>
      <c r="H576" s="170"/>
      <c r="I576" s="170">
        <f>SUM(I577:I620)</f>
        <v>0</v>
      </c>
      <c r="J576" s="170"/>
      <c r="K576" s="170">
        <f>SUM(K577:K620)</f>
        <v>0</v>
      </c>
      <c r="L576" s="170"/>
      <c r="M576" s="170">
        <f>SUM(M577:M620)</f>
        <v>0</v>
      </c>
      <c r="N576" s="169"/>
      <c r="O576" s="169">
        <f>SUM(O577:O620)</f>
        <v>0</v>
      </c>
      <c r="P576" s="169"/>
      <c r="Q576" s="169">
        <f>SUM(Q577:Q620)</f>
        <v>0</v>
      </c>
      <c r="R576" s="170"/>
      <c r="S576" s="170"/>
      <c r="T576" s="171"/>
      <c r="U576" s="165"/>
      <c r="V576" s="165">
        <f>SUM(V577:V620)</f>
        <v>0</v>
      </c>
      <c r="W576" s="165"/>
      <c r="X576" s="165"/>
      <c r="Y576" s="165"/>
      <c r="AG576" t="s">
        <v>170</v>
      </c>
    </row>
    <row r="577" spans="1:60" outlineLevel="1">
      <c r="A577" s="173">
        <v>162</v>
      </c>
      <c r="B577" s="174" t="s">
        <v>719</v>
      </c>
      <c r="C577" s="183" t="s">
        <v>720</v>
      </c>
      <c r="D577" s="175" t="s">
        <v>481</v>
      </c>
      <c r="E577" s="176">
        <v>1</v>
      </c>
      <c r="F577" s="177"/>
      <c r="G577" s="178">
        <f>ROUND(E577*F577,2)</f>
        <v>0</v>
      </c>
      <c r="H577" s="177"/>
      <c r="I577" s="178">
        <f>ROUND(E577*H577,2)</f>
        <v>0</v>
      </c>
      <c r="J577" s="177"/>
      <c r="K577" s="178">
        <f>ROUND(E577*J577,2)</f>
        <v>0</v>
      </c>
      <c r="L577" s="178">
        <v>21</v>
      </c>
      <c r="M577" s="178">
        <f>G577*(1+L577/100)</f>
        <v>0</v>
      </c>
      <c r="N577" s="176">
        <v>0</v>
      </c>
      <c r="O577" s="176">
        <f>ROUND(E577*N577,2)</f>
        <v>0</v>
      </c>
      <c r="P577" s="176">
        <v>0</v>
      </c>
      <c r="Q577" s="176">
        <f>ROUND(E577*P577,2)</f>
        <v>0</v>
      </c>
      <c r="R577" s="178"/>
      <c r="S577" s="178" t="s">
        <v>290</v>
      </c>
      <c r="T577" s="179" t="s">
        <v>291</v>
      </c>
      <c r="U577" s="161">
        <v>0</v>
      </c>
      <c r="V577" s="161">
        <f>ROUND(E577*U577,2)</f>
        <v>0</v>
      </c>
      <c r="W577" s="161"/>
      <c r="X577" s="161" t="s">
        <v>176</v>
      </c>
      <c r="Y577" s="161" t="s">
        <v>177</v>
      </c>
      <c r="Z577" s="150"/>
      <c r="AA577" s="150"/>
      <c r="AB577" s="150"/>
      <c r="AC577" s="150"/>
      <c r="AD577" s="150"/>
      <c r="AE577" s="150"/>
      <c r="AF577" s="150"/>
      <c r="AG577" s="150" t="s">
        <v>178</v>
      </c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2">
      <c r="A578" s="157"/>
      <c r="B578" s="158"/>
      <c r="C578" s="259"/>
      <c r="D578" s="260"/>
      <c r="E578" s="260"/>
      <c r="F578" s="260"/>
      <c r="G578" s="260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  <c r="R578" s="161"/>
      <c r="S578" s="161"/>
      <c r="T578" s="161"/>
      <c r="U578" s="161"/>
      <c r="V578" s="161"/>
      <c r="W578" s="161"/>
      <c r="X578" s="161"/>
      <c r="Y578" s="161"/>
      <c r="Z578" s="150"/>
      <c r="AA578" s="150"/>
      <c r="AB578" s="150"/>
      <c r="AC578" s="150"/>
      <c r="AD578" s="150"/>
      <c r="AE578" s="150"/>
      <c r="AF578" s="150"/>
      <c r="AG578" s="150" t="s">
        <v>184</v>
      </c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outlineLevel="1">
      <c r="A579" s="173">
        <v>163</v>
      </c>
      <c r="B579" s="174" t="s">
        <v>721</v>
      </c>
      <c r="C579" s="183" t="s">
        <v>722</v>
      </c>
      <c r="D579" s="175" t="s">
        <v>481</v>
      </c>
      <c r="E579" s="176">
        <v>8</v>
      </c>
      <c r="F579" s="177"/>
      <c r="G579" s="178">
        <f>ROUND(E579*F579,2)</f>
        <v>0</v>
      </c>
      <c r="H579" s="177"/>
      <c r="I579" s="178">
        <f>ROUND(E579*H579,2)</f>
        <v>0</v>
      </c>
      <c r="J579" s="177"/>
      <c r="K579" s="178">
        <f>ROUND(E579*J579,2)</f>
        <v>0</v>
      </c>
      <c r="L579" s="178">
        <v>21</v>
      </c>
      <c r="M579" s="178">
        <f>G579*(1+L579/100)</f>
        <v>0</v>
      </c>
      <c r="N579" s="176">
        <v>0</v>
      </c>
      <c r="O579" s="176">
        <f>ROUND(E579*N579,2)</f>
        <v>0</v>
      </c>
      <c r="P579" s="176">
        <v>0</v>
      </c>
      <c r="Q579" s="176">
        <f>ROUND(E579*P579,2)</f>
        <v>0</v>
      </c>
      <c r="R579" s="178"/>
      <c r="S579" s="178" t="s">
        <v>290</v>
      </c>
      <c r="T579" s="179" t="s">
        <v>291</v>
      </c>
      <c r="U579" s="161">
        <v>0</v>
      </c>
      <c r="V579" s="161">
        <f>ROUND(E579*U579,2)</f>
        <v>0</v>
      </c>
      <c r="W579" s="161"/>
      <c r="X579" s="161" t="s">
        <v>176</v>
      </c>
      <c r="Y579" s="161" t="s">
        <v>177</v>
      </c>
      <c r="Z579" s="150"/>
      <c r="AA579" s="150"/>
      <c r="AB579" s="150"/>
      <c r="AC579" s="150"/>
      <c r="AD579" s="150"/>
      <c r="AE579" s="150"/>
      <c r="AF579" s="150"/>
      <c r="AG579" s="150" t="s">
        <v>178</v>
      </c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2">
      <c r="A580" s="157"/>
      <c r="B580" s="158"/>
      <c r="C580" s="259"/>
      <c r="D580" s="260"/>
      <c r="E580" s="260"/>
      <c r="F580" s="260"/>
      <c r="G580" s="260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61"/>
      <c r="Z580" s="150"/>
      <c r="AA580" s="150"/>
      <c r="AB580" s="150"/>
      <c r="AC580" s="150"/>
      <c r="AD580" s="150"/>
      <c r="AE580" s="150"/>
      <c r="AF580" s="150"/>
      <c r="AG580" s="150" t="s">
        <v>184</v>
      </c>
      <c r="AH580" s="150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1">
      <c r="A581" s="173">
        <v>164</v>
      </c>
      <c r="B581" s="174" t="s">
        <v>723</v>
      </c>
      <c r="C581" s="183" t="s">
        <v>724</v>
      </c>
      <c r="D581" s="175" t="s">
        <v>481</v>
      </c>
      <c r="E581" s="176">
        <v>1</v>
      </c>
      <c r="F581" s="177"/>
      <c r="G581" s="178">
        <f>ROUND(E581*F581,2)</f>
        <v>0</v>
      </c>
      <c r="H581" s="177"/>
      <c r="I581" s="178">
        <f>ROUND(E581*H581,2)</f>
        <v>0</v>
      </c>
      <c r="J581" s="177"/>
      <c r="K581" s="178">
        <f>ROUND(E581*J581,2)</f>
        <v>0</v>
      </c>
      <c r="L581" s="178">
        <v>21</v>
      </c>
      <c r="M581" s="178">
        <f>G581*(1+L581/100)</f>
        <v>0</v>
      </c>
      <c r="N581" s="176">
        <v>0</v>
      </c>
      <c r="O581" s="176">
        <f>ROUND(E581*N581,2)</f>
        <v>0</v>
      </c>
      <c r="P581" s="176">
        <v>0</v>
      </c>
      <c r="Q581" s="176">
        <f>ROUND(E581*P581,2)</f>
        <v>0</v>
      </c>
      <c r="R581" s="178"/>
      <c r="S581" s="178" t="s">
        <v>290</v>
      </c>
      <c r="T581" s="179" t="s">
        <v>291</v>
      </c>
      <c r="U581" s="161">
        <v>0</v>
      </c>
      <c r="V581" s="161">
        <f>ROUND(E581*U581,2)</f>
        <v>0</v>
      </c>
      <c r="W581" s="161"/>
      <c r="X581" s="161" t="s">
        <v>176</v>
      </c>
      <c r="Y581" s="161" t="s">
        <v>177</v>
      </c>
      <c r="Z581" s="150"/>
      <c r="AA581" s="150"/>
      <c r="AB581" s="150"/>
      <c r="AC581" s="150"/>
      <c r="AD581" s="150"/>
      <c r="AE581" s="150"/>
      <c r="AF581" s="150"/>
      <c r="AG581" s="150" t="s">
        <v>178</v>
      </c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2">
      <c r="A582" s="157"/>
      <c r="B582" s="158"/>
      <c r="C582" s="259"/>
      <c r="D582" s="260"/>
      <c r="E582" s="260"/>
      <c r="F582" s="260"/>
      <c r="G582" s="260"/>
      <c r="H582" s="161"/>
      <c r="I582" s="161"/>
      <c r="J582" s="161"/>
      <c r="K582" s="161"/>
      <c r="L582" s="161"/>
      <c r="M582" s="161"/>
      <c r="N582" s="160"/>
      <c r="O582" s="160"/>
      <c r="P582" s="160"/>
      <c r="Q582" s="160"/>
      <c r="R582" s="161"/>
      <c r="S582" s="161"/>
      <c r="T582" s="161"/>
      <c r="U582" s="161"/>
      <c r="V582" s="161"/>
      <c r="W582" s="161"/>
      <c r="X582" s="161"/>
      <c r="Y582" s="161"/>
      <c r="Z582" s="150"/>
      <c r="AA582" s="150"/>
      <c r="AB582" s="150"/>
      <c r="AC582" s="150"/>
      <c r="AD582" s="150"/>
      <c r="AE582" s="150"/>
      <c r="AF582" s="150"/>
      <c r="AG582" s="150" t="s">
        <v>184</v>
      </c>
      <c r="AH582" s="150"/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outlineLevel="1">
      <c r="A583" s="173">
        <v>165</v>
      </c>
      <c r="B583" s="174" t="s">
        <v>725</v>
      </c>
      <c r="C583" s="183" t="s">
        <v>726</v>
      </c>
      <c r="D583" s="175" t="s">
        <v>481</v>
      </c>
      <c r="E583" s="176">
        <v>3</v>
      </c>
      <c r="F583" s="177"/>
      <c r="G583" s="178">
        <f>ROUND(E583*F583,2)</f>
        <v>0</v>
      </c>
      <c r="H583" s="177"/>
      <c r="I583" s="178">
        <f>ROUND(E583*H583,2)</f>
        <v>0</v>
      </c>
      <c r="J583" s="177"/>
      <c r="K583" s="178">
        <f>ROUND(E583*J583,2)</f>
        <v>0</v>
      </c>
      <c r="L583" s="178">
        <v>21</v>
      </c>
      <c r="M583" s="178">
        <f>G583*(1+L583/100)</f>
        <v>0</v>
      </c>
      <c r="N583" s="176">
        <v>0</v>
      </c>
      <c r="O583" s="176">
        <f>ROUND(E583*N583,2)</f>
        <v>0</v>
      </c>
      <c r="P583" s="176">
        <v>0</v>
      </c>
      <c r="Q583" s="176">
        <f>ROUND(E583*P583,2)</f>
        <v>0</v>
      </c>
      <c r="R583" s="178"/>
      <c r="S583" s="178" t="s">
        <v>290</v>
      </c>
      <c r="T583" s="179" t="s">
        <v>291</v>
      </c>
      <c r="U583" s="161">
        <v>0</v>
      </c>
      <c r="V583" s="161">
        <f>ROUND(E583*U583,2)</f>
        <v>0</v>
      </c>
      <c r="W583" s="161"/>
      <c r="X583" s="161" t="s">
        <v>176</v>
      </c>
      <c r="Y583" s="161" t="s">
        <v>177</v>
      </c>
      <c r="Z583" s="150"/>
      <c r="AA583" s="150"/>
      <c r="AB583" s="150"/>
      <c r="AC583" s="150"/>
      <c r="AD583" s="150"/>
      <c r="AE583" s="150"/>
      <c r="AF583" s="150"/>
      <c r="AG583" s="150" t="s">
        <v>178</v>
      </c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outlineLevel="2">
      <c r="A584" s="157"/>
      <c r="B584" s="158"/>
      <c r="C584" s="259"/>
      <c r="D584" s="260"/>
      <c r="E584" s="260"/>
      <c r="F584" s="260"/>
      <c r="G584" s="260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  <c r="R584" s="161"/>
      <c r="S584" s="161"/>
      <c r="T584" s="161"/>
      <c r="U584" s="161"/>
      <c r="V584" s="161"/>
      <c r="W584" s="161"/>
      <c r="X584" s="161"/>
      <c r="Y584" s="161"/>
      <c r="Z584" s="150"/>
      <c r="AA584" s="150"/>
      <c r="AB584" s="150"/>
      <c r="AC584" s="150"/>
      <c r="AD584" s="150"/>
      <c r="AE584" s="150"/>
      <c r="AF584" s="150"/>
      <c r="AG584" s="150" t="s">
        <v>184</v>
      </c>
      <c r="AH584" s="150"/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outlineLevel="1">
      <c r="A585" s="173">
        <v>166</v>
      </c>
      <c r="B585" s="174" t="s">
        <v>727</v>
      </c>
      <c r="C585" s="183" t="s">
        <v>728</v>
      </c>
      <c r="D585" s="175" t="s">
        <v>481</v>
      </c>
      <c r="E585" s="176">
        <v>39</v>
      </c>
      <c r="F585" s="177"/>
      <c r="G585" s="178">
        <f>ROUND(E585*F585,2)</f>
        <v>0</v>
      </c>
      <c r="H585" s="177"/>
      <c r="I585" s="178">
        <f>ROUND(E585*H585,2)</f>
        <v>0</v>
      </c>
      <c r="J585" s="177"/>
      <c r="K585" s="178">
        <f>ROUND(E585*J585,2)</f>
        <v>0</v>
      </c>
      <c r="L585" s="178">
        <v>21</v>
      </c>
      <c r="M585" s="178">
        <f>G585*(1+L585/100)</f>
        <v>0</v>
      </c>
      <c r="N585" s="176">
        <v>0</v>
      </c>
      <c r="O585" s="176">
        <f>ROUND(E585*N585,2)</f>
        <v>0</v>
      </c>
      <c r="P585" s="176">
        <v>0</v>
      </c>
      <c r="Q585" s="176">
        <f>ROUND(E585*P585,2)</f>
        <v>0</v>
      </c>
      <c r="R585" s="178"/>
      <c r="S585" s="178" t="s">
        <v>290</v>
      </c>
      <c r="T585" s="179" t="s">
        <v>291</v>
      </c>
      <c r="U585" s="161">
        <v>0</v>
      </c>
      <c r="V585" s="161">
        <f>ROUND(E585*U585,2)</f>
        <v>0</v>
      </c>
      <c r="W585" s="161"/>
      <c r="X585" s="161" t="s">
        <v>176</v>
      </c>
      <c r="Y585" s="161" t="s">
        <v>177</v>
      </c>
      <c r="Z585" s="150"/>
      <c r="AA585" s="150"/>
      <c r="AB585" s="150"/>
      <c r="AC585" s="150"/>
      <c r="AD585" s="150"/>
      <c r="AE585" s="150"/>
      <c r="AF585" s="150"/>
      <c r="AG585" s="150" t="s">
        <v>178</v>
      </c>
      <c r="AH585" s="150"/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outlineLevel="2">
      <c r="A586" s="157"/>
      <c r="B586" s="158"/>
      <c r="C586" s="259"/>
      <c r="D586" s="260"/>
      <c r="E586" s="260"/>
      <c r="F586" s="260"/>
      <c r="G586" s="260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  <c r="R586" s="161"/>
      <c r="S586" s="161"/>
      <c r="T586" s="161"/>
      <c r="U586" s="161"/>
      <c r="V586" s="161"/>
      <c r="W586" s="161"/>
      <c r="X586" s="161"/>
      <c r="Y586" s="161"/>
      <c r="Z586" s="150"/>
      <c r="AA586" s="150"/>
      <c r="AB586" s="150"/>
      <c r="AC586" s="150"/>
      <c r="AD586" s="150"/>
      <c r="AE586" s="150"/>
      <c r="AF586" s="150"/>
      <c r="AG586" s="150" t="s">
        <v>184</v>
      </c>
      <c r="AH586" s="150"/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outlineLevel="1">
      <c r="A587" s="173">
        <v>167</v>
      </c>
      <c r="B587" s="174" t="s">
        <v>729</v>
      </c>
      <c r="C587" s="183" t="s">
        <v>730</v>
      </c>
      <c r="D587" s="175" t="s">
        <v>481</v>
      </c>
      <c r="E587" s="176">
        <v>1</v>
      </c>
      <c r="F587" s="177"/>
      <c r="G587" s="178">
        <f>ROUND(E587*F587,2)</f>
        <v>0</v>
      </c>
      <c r="H587" s="177"/>
      <c r="I587" s="178">
        <f>ROUND(E587*H587,2)</f>
        <v>0</v>
      </c>
      <c r="J587" s="177"/>
      <c r="K587" s="178">
        <f>ROUND(E587*J587,2)</f>
        <v>0</v>
      </c>
      <c r="L587" s="178">
        <v>21</v>
      </c>
      <c r="M587" s="178">
        <f>G587*(1+L587/100)</f>
        <v>0</v>
      </c>
      <c r="N587" s="176">
        <v>0</v>
      </c>
      <c r="O587" s="176">
        <f>ROUND(E587*N587,2)</f>
        <v>0</v>
      </c>
      <c r="P587" s="176">
        <v>0</v>
      </c>
      <c r="Q587" s="176">
        <f>ROUND(E587*P587,2)</f>
        <v>0</v>
      </c>
      <c r="R587" s="178"/>
      <c r="S587" s="178" t="s">
        <v>290</v>
      </c>
      <c r="T587" s="179" t="s">
        <v>291</v>
      </c>
      <c r="U587" s="161">
        <v>0</v>
      </c>
      <c r="V587" s="161">
        <f>ROUND(E587*U587,2)</f>
        <v>0</v>
      </c>
      <c r="W587" s="161"/>
      <c r="X587" s="161" t="s">
        <v>176</v>
      </c>
      <c r="Y587" s="161" t="s">
        <v>177</v>
      </c>
      <c r="Z587" s="150"/>
      <c r="AA587" s="150"/>
      <c r="AB587" s="150"/>
      <c r="AC587" s="150"/>
      <c r="AD587" s="150"/>
      <c r="AE587" s="150"/>
      <c r="AF587" s="150"/>
      <c r="AG587" s="150" t="s">
        <v>178</v>
      </c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outlineLevel="2">
      <c r="A588" s="157"/>
      <c r="B588" s="158"/>
      <c r="C588" s="259"/>
      <c r="D588" s="260"/>
      <c r="E588" s="260"/>
      <c r="F588" s="260"/>
      <c r="G588" s="260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61"/>
      <c r="Z588" s="150"/>
      <c r="AA588" s="150"/>
      <c r="AB588" s="150"/>
      <c r="AC588" s="150"/>
      <c r="AD588" s="150"/>
      <c r="AE588" s="150"/>
      <c r="AF588" s="150"/>
      <c r="AG588" s="150" t="s">
        <v>184</v>
      </c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outlineLevel="1">
      <c r="A589" s="173">
        <v>168</v>
      </c>
      <c r="B589" s="174" t="s">
        <v>731</v>
      </c>
      <c r="C589" s="183" t="s">
        <v>732</v>
      </c>
      <c r="D589" s="175" t="s">
        <v>481</v>
      </c>
      <c r="E589" s="176">
        <v>57</v>
      </c>
      <c r="F589" s="177"/>
      <c r="G589" s="178">
        <f>ROUND(E589*F589,2)</f>
        <v>0</v>
      </c>
      <c r="H589" s="177"/>
      <c r="I589" s="178">
        <f>ROUND(E589*H589,2)</f>
        <v>0</v>
      </c>
      <c r="J589" s="177"/>
      <c r="K589" s="178">
        <f>ROUND(E589*J589,2)</f>
        <v>0</v>
      </c>
      <c r="L589" s="178">
        <v>21</v>
      </c>
      <c r="M589" s="178">
        <f>G589*(1+L589/100)</f>
        <v>0</v>
      </c>
      <c r="N589" s="176">
        <v>0</v>
      </c>
      <c r="O589" s="176">
        <f>ROUND(E589*N589,2)</f>
        <v>0</v>
      </c>
      <c r="P589" s="176">
        <v>0</v>
      </c>
      <c r="Q589" s="176">
        <f>ROUND(E589*P589,2)</f>
        <v>0</v>
      </c>
      <c r="R589" s="178"/>
      <c r="S589" s="178" t="s">
        <v>290</v>
      </c>
      <c r="T589" s="179" t="s">
        <v>291</v>
      </c>
      <c r="U589" s="161">
        <v>0</v>
      </c>
      <c r="V589" s="161">
        <f>ROUND(E589*U589,2)</f>
        <v>0</v>
      </c>
      <c r="W589" s="161"/>
      <c r="X589" s="161" t="s">
        <v>176</v>
      </c>
      <c r="Y589" s="161" t="s">
        <v>177</v>
      </c>
      <c r="Z589" s="150"/>
      <c r="AA589" s="150"/>
      <c r="AB589" s="150"/>
      <c r="AC589" s="150"/>
      <c r="AD589" s="150"/>
      <c r="AE589" s="150"/>
      <c r="AF589" s="150"/>
      <c r="AG589" s="150" t="s">
        <v>178</v>
      </c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outlineLevel="2">
      <c r="A590" s="157"/>
      <c r="B590" s="158"/>
      <c r="C590" s="259"/>
      <c r="D590" s="260"/>
      <c r="E590" s="260"/>
      <c r="F590" s="260"/>
      <c r="G590" s="260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61"/>
      <c r="Z590" s="150"/>
      <c r="AA590" s="150"/>
      <c r="AB590" s="150"/>
      <c r="AC590" s="150"/>
      <c r="AD590" s="150"/>
      <c r="AE590" s="150"/>
      <c r="AF590" s="150"/>
      <c r="AG590" s="150" t="s">
        <v>184</v>
      </c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</row>
    <row r="591" spans="1:60" outlineLevel="1">
      <c r="A591" s="173">
        <v>169</v>
      </c>
      <c r="B591" s="174" t="s">
        <v>733</v>
      </c>
      <c r="C591" s="183" t="s">
        <v>734</v>
      </c>
      <c r="D591" s="175" t="s">
        <v>481</v>
      </c>
      <c r="E591" s="176">
        <v>1</v>
      </c>
      <c r="F591" s="177"/>
      <c r="G591" s="178">
        <f>ROUND(E591*F591,2)</f>
        <v>0</v>
      </c>
      <c r="H591" s="177"/>
      <c r="I591" s="178">
        <f>ROUND(E591*H591,2)</f>
        <v>0</v>
      </c>
      <c r="J591" s="177"/>
      <c r="K591" s="178">
        <f>ROUND(E591*J591,2)</f>
        <v>0</v>
      </c>
      <c r="L591" s="178">
        <v>21</v>
      </c>
      <c r="M591" s="178">
        <f>G591*(1+L591/100)</f>
        <v>0</v>
      </c>
      <c r="N591" s="176">
        <v>0</v>
      </c>
      <c r="O591" s="176">
        <f>ROUND(E591*N591,2)</f>
        <v>0</v>
      </c>
      <c r="P591" s="176">
        <v>0</v>
      </c>
      <c r="Q591" s="176">
        <f>ROUND(E591*P591,2)</f>
        <v>0</v>
      </c>
      <c r="R591" s="178"/>
      <c r="S591" s="178" t="s">
        <v>290</v>
      </c>
      <c r="T591" s="179" t="s">
        <v>291</v>
      </c>
      <c r="U591" s="161">
        <v>0</v>
      </c>
      <c r="V591" s="161">
        <f>ROUND(E591*U591,2)</f>
        <v>0</v>
      </c>
      <c r="W591" s="161"/>
      <c r="X591" s="161" t="s">
        <v>176</v>
      </c>
      <c r="Y591" s="161" t="s">
        <v>177</v>
      </c>
      <c r="Z591" s="150"/>
      <c r="AA591" s="150"/>
      <c r="AB591" s="150"/>
      <c r="AC591" s="150"/>
      <c r="AD591" s="150"/>
      <c r="AE591" s="150"/>
      <c r="AF591" s="150"/>
      <c r="AG591" s="150" t="s">
        <v>178</v>
      </c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outlineLevel="2">
      <c r="A592" s="157"/>
      <c r="B592" s="158"/>
      <c r="C592" s="259"/>
      <c r="D592" s="260"/>
      <c r="E592" s="260"/>
      <c r="F592" s="260"/>
      <c r="G592" s="260"/>
      <c r="H592" s="161"/>
      <c r="I592" s="161"/>
      <c r="J592" s="161"/>
      <c r="K592" s="161"/>
      <c r="L592" s="161"/>
      <c r="M592" s="161"/>
      <c r="N592" s="160"/>
      <c r="O592" s="160"/>
      <c r="P592" s="160"/>
      <c r="Q592" s="160"/>
      <c r="R592" s="161"/>
      <c r="S592" s="161"/>
      <c r="T592" s="161"/>
      <c r="U592" s="161"/>
      <c r="V592" s="161"/>
      <c r="W592" s="161"/>
      <c r="X592" s="161"/>
      <c r="Y592" s="161"/>
      <c r="Z592" s="150"/>
      <c r="AA592" s="150"/>
      <c r="AB592" s="150"/>
      <c r="AC592" s="150"/>
      <c r="AD592" s="150"/>
      <c r="AE592" s="150"/>
      <c r="AF592" s="150"/>
      <c r="AG592" s="150" t="s">
        <v>184</v>
      </c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outlineLevel="1">
      <c r="A593" s="173">
        <v>170</v>
      </c>
      <c r="B593" s="174" t="s">
        <v>735</v>
      </c>
      <c r="C593" s="183" t="s">
        <v>736</v>
      </c>
      <c r="D593" s="175" t="s">
        <v>481</v>
      </c>
      <c r="E593" s="176">
        <v>23</v>
      </c>
      <c r="F593" s="177"/>
      <c r="G593" s="178">
        <f>ROUND(E593*F593,2)</f>
        <v>0</v>
      </c>
      <c r="H593" s="177"/>
      <c r="I593" s="178">
        <f>ROUND(E593*H593,2)</f>
        <v>0</v>
      </c>
      <c r="J593" s="177"/>
      <c r="K593" s="178">
        <f>ROUND(E593*J593,2)</f>
        <v>0</v>
      </c>
      <c r="L593" s="178">
        <v>21</v>
      </c>
      <c r="M593" s="178">
        <f>G593*(1+L593/100)</f>
        <v>0</v>
      </c>
      <c r="N593" s="176">
        <v>0</v>
      </c>
      <c r="O593" s="176">
        <f>ROUND(E593*N593,2)</f>
        <v>0</v>
      </c>
      <c r="P593" s="176">
        <v>0</v>
      </c>
      <c r="Q593" s="176">
        <f>ROUND(E593*P593,2)</f>
        <v>0</v>
      </c>
      <c r="R593" s="178"/>
      <c r="S593" s="178" t="s">
        <v>290</v>
      </c>
      <c r="T593" s="179" t="s">
        <v>291</v>
      </c>
      <c r="U593" s="161">
        <v>0</v>
      </c>
      <c r="V593" s="161">
        <f>ROUND(E593*U593,2)</f>
        <v>0</v>
      </c>
      <c r="W593" s="161"/>
      <c r="X593" s="161" t="s">
        <v>176</v>
      </c>
      <c r="Y593" s="161" t="s">
        <v>177</v>
      </c>
      <c r="Z593" s="150"/>
      <c r="AA593" s="150"/>
      <c r="AB593" s="150"/>
      <c r="AC593" s="150"/>
      <c r="AD593" s="150"/>
      <c r="AE593" s="150"/>
      <c r="AF593" s="150"/>
      <c r="AG593" s="150" t="s">
        <v>178</v>
      </c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outlineLevel="2">
      <c r="A594" s="157"/>
      <c r="B594" s="158"/>
      <c r="C594" s="259"/>
      <c r="D594" s="260"/>
      <c r="E594" s="260"/>
      <c r="F594" s="260"/>
      <c r="G594" s="260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61"/>
      <c r="Z594" s="150"/>
      <c r="AA594" s="150"/>
      <c r="AB594" s="150"/>
      <c r="AC594" s="150"/>
      <c r="AD594" s="150"/>
      <c r="AE594" s="150"/>
      <c r="AF594" s="150"/>
      <c r="AG594" s="150" t="s">
        <v>184</v>
      </c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outlineLevel="1">
      <c r="A595" s="173">
        <v>171</v>
      </c>
      <c r="B595" s="174" t="s">
        <v>737</v>
      </c>
      <c r="C595" s="183" t="s">
        <v>738</v>
      </c>
      <c r="D595" s="175" t="s">
        <v>481</v>
      </c>
      <c r="E595" s="176">
        <v>3</v>
      </c>
      <c r="F595" s="177"/>
      <c r="G595" s="178">
        <f>ROUND(E595*F595,2)</f>
        <v>0</v>
      </c>
      <c r="H595" s="177"/>
      <c r="I595" s="178">
        <f>ROUND(E595*H595,2)</f>
        <v>0</v>
      </c>
      <c r="J595" s="177"/>
      <c r="K595" s="178">
        <f>ROUND(E595*J595,2)</f>
        <v>0</v>
      </c>
      <c r="L595" s="178">
        <v>21</v>
      </c>
      <c r="M595" s="178">
        <f>G595*(1+L595/100)</f>
        <v>0</v>
      </c>
      <c r="N595" s="176">
        <v>0</v>
      </c>
      <c r="O595" s="176">
        <f>ROUND(E595*N595,2)</f>
        <v>0</v>
      </c>
      <c r="P595" s="176">
        <v>0</v>
      </c>
      <c r="Q595" s="176">
        <f>ROUND(E595*P595,2)</f>
        <v>0</v>
      </c>
      <c r="R595" s="178"/>
      <c r="S595" s="178" t="s">
        <v>290</v>
      </c>
      <c r="T595" s="179" t="s">
        <v>291</v>
      </c>
      <c r="U595" s="161">
        <v>0</v>
      </c>
      <c r="V595" s="161">
        <f>ROUND(E595*U595,2)</f>
        <v>0</v>
      </c>
      <c r="W595" s="161"/>
      <c r="X595" s="161" t="s">
        <v>176</v>
      </c>
      <c r="Y595" s="161" t="s">
        <v>177</v>
      </c>
      <c r="Z595" s="150"/>
      <c r="AA595" s="150"/>
      <c r="AB595" s="150"/>
      <c r="AC595" s="150"/>
      <c r="AD595" s="150"/>
      <c r="AE595" s="150"/>
      <c r="AF595" s="150"/>
      <c r="AG595" s="150" t="s">
        <v>178</v>
      </c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</row>
    <row r="596" spans="1:60" outlineLevel="2">
      <c r="A596" s="157"/>
      <c r="B596" s="158"/>
      <c r="C596" s="259"/>
      <c r="D596" s="260"/>
      <c r="E596" s="260"/>
      <c r="F596" s="260"/>
      <c r="G596" s="260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  <c r="R596" s="161"/>
      <c r="S596" s="161"/>
      <c r="T596" s="161"/>
      <c r="U596" s="161"/>
      <c r="V596" s="161"/>
      <c r="W596" s="161"/>
      <c r="X596" s="161"/>
      <c r="Y596" s="161"/>
      <c r="Z596" s="150"/>
      <c r="AA596" s="150"/>
      <c r="AB596" s="150"/>
      <c r="AC596" s="150"/>
      <c r="AD596" s="150"/>
      <c r="AE596" s="150"/>
      <c r="AF596" s="150"/>
      <c r="AG596" s="150" t="s">
        <v>184</v>
      </c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outlineLevel="1">
      <c r="A597" s="173">
        <v>172</v>
      </c>
      <c r="B597" s="174" t="s">
        <v>739</v>
      </c>
      <c r="C597" s="183" t="s">
        <v>740</v>
      </c>
      <c r="D597" s="175" t="s">
        <v>481</v>
      </c>
      <c r="E597" s="176">
        <v>4</v>
      </c>
      <c r="F597" s="177"/>
      <c r="G597" s="178">
        <f>ROUND(E597*F597,2)</f>
        <v>0</v>
      </c>
      <c r="H597" s="177"/>
      <c r="I597" s="178">
        <f>ROUND(E597*H597,2)</f>
        <v>0</v>
      </c>
      <c r="J597" s="177"/>
      <c r="K597" s="178">
        <f>ROUND(E597*J597,2)</f>
        <v>0</v>
      </c>
      <c r="L597" s="178">
        <v>21</v>
      </c>
      <c r="M597" s="178">
        <f>G597*(1+L597/100)</f>
        <v>0</v>
      </c>
      <c r="N597" s="176">
        <v>0</v>
      </c>
      <c r="O597" s="176">
        <f>ROUND(E597*N597,2)</f>
        <v>0</v>
      </c>
      <c r="P597" s="176">
        <v>0</v>
      </c>
      <c r="Q597" s="176">
        <f>ROUND(E597*P597,2)</f>
        <v>0</v>
      </c>
      <c r="R597" s="178"/>
      <c r="S597" s="178" t="s">
        <v>290</v>
      </c>
      <c r="T597" s="179" t="s">
        <v>291</v>
      </c>
      <c r="U597" s="161">
        <v>0</v>
      </c>
      <c r="V597" s="161">
        <f>ROUND(E597*U597,2)</f>
        <v>0</v>
      </c>
      <c r="W597" s="161"/>
      <c r="X597" s="161" t="s">
        <v>176</v>
      </c>
      <c r="Y597" s="161" t="s">
        <v>177</v>
      </c>
      <c r="Z597" s="150"/>
      <c r="AA597" s="150"/>
      <c r="AB597" s="150"/>
      <c r="AC597" s="150"/>
      <c r="AD597" s="150"/>
      <c r="AE597" s="150"/>
      <c r="AF597" s="150"/>
      <c r="AG597" s="150" t="s">
        <v>178</v>
      </c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outlineLevel="2">
      <c r="A598" s="157"/>
      <c r="B598" s="158"/>
      <c r="C598" s="259"/>
      <c r="D598" s="260"/>
      <c r="E598" s="260"/>
      <c r="F598" s="260"/>
      <c r="G598" s="260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  <c r="R598" s="161"/>
      <c r="S598" s="161"/>
      <c r="T598" s="161"/>
      <c r="U598" s="161"/>
      <c r="V598" s="161"/>
      <c r="W598" s="161"/>
      <c r="X598" s="161"/>
      <c r="Y598" s="161"/>
      <c r="Z598" s="150"/>
      <c r="AA598" s="150"/>
      <c r="AB598" s="150"/>
      <c r="AC598" s="150"/>
      <c r="AD598" s="150"/>
      <c r="AE598" s="150"/>
      <c r="AF598" s="150"/>
      <c r="AG598" s="150" t="s">
        <v>184</v>
      </c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outlineLevel="1">
      <c r="A599" s="173">
        <v>173</v>
      </c>
      <c r="B599" s="174" t="s">
        <v>741</v>
      </c>
      <c r="C599" s="183" t="s">
        <v>742</v>
      </c>
      <c r="D599" s="175" t="s">
        <v>481</v>
      </c>
      <c r="E599" s="176">
        <v>4</v>
      </c>
      <c r="F599" s="177"/>
      <c r="G599" s="178">
        <f>ROUND(E599*F599,2)</f>
        <v>0</v>
      </c>
      <c r="H599" s="177"/>
      <c r="I599" s="178">
        <f>ROUND(E599*H599,2)</f>
        <v>0</v>
      </c>
      <c r="J599" s="177"/>
      <c r="K599" s="178">
        <f>ROUND(E599*J599,2)</f>
        <v>0</v>
      </c>
      <c r="L599" s="178">
        <v>21</v>
      </c>
      <c r="M599" s="178">
        <f>G599*(1+L599/100)</f>
        <v>0</v>
      </c>
      <c r="N599" s="176">
        <v>0</v>
      </c>
      <c r="O599" s="176">
        <f>ROUND(E599*N599,2)</f>
        <v>0</v>
      </c>
      <c r="P599" s="176">
        <v>0</v>
      </c>
      <c r="Q599" s="176">
        <f>ROUND(E599*P599,2)</f>
        <v>0</v>
      </c>
      <c r="R599" s="178"/>
      <c r="S599" s="178" t="s">
        <v>290</v>
      </c>
      <c r="T599" s="179" t="s">
        <v>291</v>
      </c>
      <c r="U599" s="161">
        <v>0</v>
      </c>
      <c r="V599" s="161">
        <f>ROUND(E599*U599,2)</f>
        <v>0</v>
      </c>
      <c r="W599" s="161"/>
      <c r="X599" s="161" t="s">
        <v>176</v>
      </c>
      <c r="Y599" s="161" t="s">
        <v>177</v>
      </c>
      <c r="Z599" s="150"/>
      <c r="AA599" s="150"/>
      <c r="AB599" s="150"/>
      <c r="AC599" s="150"/>
      <c r="AD599" s="150"/>
      <c r="AE599" s="150"/>
      <c r="AF599" s="150"/>
      <c r="AG599" s="150" t="s">
        <v>178</v>
      </c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</row>
    <row r="600" spans="1:60" outlineLevel="2">
      <c r="A600" s="157"/>
      <c r="B600" s="158"/>
      <c r="C600" s="259"/>
      <c r="D600" s="260"/>
      <c r="E600" s="260"/>
      <c r="F600" s="260"/>
      <c r="G600" s="260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  <c r="R600" s="161"/>
      <c r="S600" s="161"/>
      <c r="T600" s="161"/>
      <c r="U600" s="161"/>
      <c r="V600" s="161"/>
      <c r="W600" s="161"/>
      <c r="X600" s="161"/>
      <c r="Y600" s="161"/>
      <c r="Z600" s="150"/>
      <c r="AA600" s="150"/>
      <c r="AB600" s="150"/>
      <c r="AC600" s="150"/>
      <c r="AD600" s="150"/>
      <c r="AE600" s="150"/>
      <c r="AF600" s="150"/>
      <c r="AG600" s="150" t="s">
        <v>184</v>
      </c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</row>
    <row r="601" spans="1:60" outlineLevel="1">
      <c r="A601" s="173">
        <v>174</v>
      </c>
      <c r="B601" s="174" t="s">
        <v>743</v>
      </c>
      <c r="C601" s="183" t="s">
        <v>744</v>
      </c>
      <c r="D601" s="175" t="s">
        <v>481</v>
      </c>
      <c r="E601" s="176">
        <v>36</v>
      </c>
      <c r="F601" s="177"/>
      <c r="G601" s="178">
        <f>ROUND(E601*F601,2)</f>
        <v>0</v>
      </c>
      <c r="H601" s="177"/>
      <c r="I601" s="178">
        <f>ROUND(E601*H601,2)</f>
        <v>0</v>
      </c>
      <c r="J601" s="177"/>
      <c r="K601" s="178">
        <f>ROUND(E601*J601,2)</f>
        <v>0</v>
      </c>
      <c r="L601" s="178">
        <v>21</v>
      </c>
      <c r="M601" s="178">
        <f>G601*(1+L601/100)</f>
        <v>0</v>
      </c>
      <c r="N601" s="176">
        <v>0</v>
      </c>
      <c r="O601" s="176">
        <f>ROUND(E601*N601,2)</f>
        <v>0</v>
      </c>
      <c r="P601" s="176">
        <v>0</v>
      </c>
      <c r="Q601" s="176">
        <f>ROUND(E601*P601,2)</f>
        <v>0</v>
      </c>
      <c r="R601" s="178"/>
      <c r="S601" s="178" t="s">
        <v>290</v>
      </c>
      <c r="T601" s="179" t="s">
        <v>291</v>
      </c>
      <c r="U601" s="161">
        <v>0</v>
      </c>
      <c r="V601" s="161">
        <f>ROUND(E601*U601,2)</f>
        <v>0</v>
      </c>
      <c r="W601" s="161"/>
      <c r="X601" s="161" t="s">
        <v>176</v>
      </c>
      <c r="Y601" s="161" t="s">
        <v>177</v>
      </c>
      <c r="Z601" s="150"/>
      <c r="AA601" s="150"/>
      <c r="AB601" s="150"/>
      <c r="AC601" s="150"/>
      <c r="AD601" s="150"/>
      <c r="AE601" s="150"/>
      <c r="AF601" s="150"/>
      <c r="AG601" s="150" t="s">
        <v>178</v>
      </c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outlineLevel="2">
      <c r="A602" s="157"/>
      <c r="B602" s="158"/>
      <c r="C602" s="259"/>
      <c r="D602" s="260"/>
      <c r="E602" s="260"/>
      <c r="F602" s="260"/>
      <c r="G602" s="260"/>
      <c r="H602" s="161"/>
      <c r="I602" s="161"/>
      <c r="J602" s="161"/>
      <c r="K602" s="161"/>
      <c r="L602" s="161"/>
      <c r="M602" s="161"/>
      <c r="N602" s="160"/>
      <c r="O602" s="160"/>
      <c r="P602" s="160"/>
      <c r="Q602" s="160"/>
      <c r="R602" s="161"/>
      <c r="S602" s="161"/>
      <c r="T602" s="161"/>
      <c r="U602" s="161"/>
      <c r="V602" s="161"/>
      <c r="W602" s="161"/>
      <c r="X602" s="161"/>
      <c r="Y602" s="161"/>
      <c r="Z602" s="150"/>
      <c r="AA602" s="150"/>
      <c r="AB602" s="150"/>
      <c r="AC602" s="150"/>
      <c r="AD602" s="150"/>
      <c r="AE602" s="150"/>
      <c r="AF602" s="150"/>
      <c r="AG602" s="150" t="s">
        <v>184</v>
      </c>
      <c r="AH602" s="150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</row>
    <row r="603" spans="1:60" outlineLevel="1">
      <c r="A603" s="173">
        <v>175</v>
      </c>
      <c r="B603" s="174" t="s">
        <v>745</v>
      </c>
      <c r="C603" s="183" t="s">
        <v>746</v>
      </c>
      <c r="D603" s="175" t="s">
        <v>481</v>
      </c>
      <c r="E603" s="176">
        <v>16</v>
      </c>
      <c r="F603" s="177"/>
      <c r="G603" s="178">
        <f>ROUND(E603*F603,2)</f>
        <v>0</v>
      </c>
      <c r="H603" s="177"/>
      <c r="I603" s="178">
        <f>ROUND(E603*H603,2)</f>
        <v>0</v>
      </c>
      <c r="J603" s="177"/>
      <c r="K603" s="178">
        <f>ROUND(E603*J603,2)</f>
        <v>0</v>
      </c>
      <c r="L603" s="178">
        <v>21</v>
      </c>
      <c r="M603" s="178">
        <f>G603*(1+L603/100)</f>
        <v>0</v>
      </c>
      <c r="N603" s="176">
        <v>0</v>
      </c>
      <c r="O603" s="176">
        <f>ROUND(E603*N603,2)</f>
        <v>0</v>
      </c>
      <c r="P603" s="176">
        <v>0</v>
      </c>
      <c r="Q603" s="176">
        <f>ROUND(E603*P603,2)</f>
        <v>0</v>
      </c>
      <c r="R603" s="178"/>
      <c r="S603" s="178" t="s">
        <v>290</v>
      </c>
      <c r="T603" s="179" t="s">
        <v>291</v>
      </c>
      <c r="U603" s="161">
        <v>0</v>
      </c>
      <c r="V603" s="161">
        <f>ROUND(E603*U603,2)</f>
        <v>0</v>
      </c>
      <c r="W603" s="161"/>
      <c r="X603" s="161" t="s">
        <v>176</v>
      </c>
      <c r="Y603" s="161" t="s">
        <v>177</v>
      </c>
      <c r="Z603" s="150"/>
      <c r="AA603" s="150"/>
      <c r="AB603" s="150"/>
      <c r="AC603" s="150"/>
      <c r="AD603" s="150"/>
      <c r="AE603" s="150"/>
      <c r="AF603" s="150"/>
      <c r="AG603" s="150" t="s">
        <v>178</v>
      </c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outlineLevel="2">
      <c r="A604" s="157"/>
      <c r="B604" s="158"/>
      <c r="C604" s="259"/>
      <c r="D604" s="260"/>
      <c r="E604" s="260"/>
      <c r="F604" s="260"/>
      <c r="G604" s="260"/>
      <c r="H604" s="161"/>
      <c r="I604" s="161"/>
      <c r="J604" s="161"/>
      <c r="K604" s="161"/>
      <c r="L604" s="161"/>
      <c r="M604" s="161"/>
      <c r="N604" s="160"/>
      <c r="O604" s="160"/>
      <c r="P604" s="160"/>
      <c r="Q604" s="160"/>
      <c r="R604" s="161"/>
      <c r="S604" s="161"/>
      <c r="T604" s="161"/>
      <c r="U604" s="161"/>
      <c r="V604" s="161"/>
      <c r="W604" s="161"/>
      <c r="X604" s="161"/>
      <c r="Y604" s="161"/>
      <c r="Z604" s="150"/>
      <c r="AA604" s="150"/>
      <c r="AB604" s="150"/>
      <c r="AC604" s="150"/>
      <c r="AD604" s="150"/>
      <c r="AE604" s="150"/>
      <c r="AF604" s="150"/>
      <c r="AG604" s="150" t="s">
        <v>184</v>
      </c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</row>
    <row r="605" spans="1:60" outlineLevel="1">
      <c r="A605" s="173">
        <v>176</v>
      </c>
      <c r="B605" s="174" t="s">
        <v>747</v>
      </c>
      <c r="C605" s="183" t="s">
        <v>748</v>
      </c>
      <c r="D605" s="175" t="s">
        <v>481</v>
      </c>
      <c r="E605" s="176">
        <v>22</v>
      </c>
      <c r="F605" s="177"/>
      <c r="G605" s="178">
        <f>ROUND(E605*F605,2)</f>
        <v>0</v>
      </c>
      <c r="H605" s="177"/>
      <c r="I605" s="178">
        <f>ROUND(E605*H605,2)</f>
        <v>0</v>
      </c>
      <c r="J605" s="177"/>
      <c r="K605" s="178">
        <f>ROUND(E605*J605,2)</f>
        <v>0</v>
      </c>
      <c r="L605" s="178">
        <v>21</v>
      </c>
      <c r="M605" s="178">
        <f>G605*(1+L605/100)</f>
        <v>0</v>
      </c>
      <c r="N605" s="176">
        <v>0</v>
      </c>
      <c r="O605" s="176">
        <f>ROUND(E605*N605,2)</f>
        <v>0</v>
      </c>
      <c r="P605" s="176">
        <v>0</v>
      </c>
      <c r="Q605" s="176">
        <f>ROUND(E605*P605,2)</f>
        <v>0</v>
      </c>
      <c r="R605" s="178"/>
      <c r="S605" s="178" t="s">
        <v>290</v>
      </c>
      <c r="T605" s="179" t="s">
        <v>291</v>
      </c>
      <c r="U605" s="161">
        <v>0</v>
      </c>
      <c r="V605" s="161">
        <f>ROUND(E605*U605,2)</f>
        <v>0</v>
      </c>
      <c r="W605" s="161"/>
      <c r="X605" s="161" t="s">
        <v>176</v>
      </c>
      <c r="Y605" s="161" t="s">
        <v>177</v>
      </c>
      <c r="Z605" s="150"/>
      <c r="AA605" s="150"/>
      <c r="AB605" s="150"/>
      <c r="AC605" s="150"/>
      <c r="AD605" s="150"/>
      <c r="AE605" s="150"/>
      <c r="AF605" s="150"/>
      <c r="AG605" s="150" t="s">
        <v>178</v>
      </c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outlineLevel="2">
      <c r="A606" s="157"/>
      <c r="B606" s="158"/>
      <c r="C606" s="259"/>
      <c r="D606" s="260"/>
      <c r="E606" s="260"/>
      <c r="F606" s="260"/>
      <c r="G606" s="260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  <c r="R606" s="161"/>
      <c r="S606" s="161"/>
      <c r="T606" s="161"/>
      <c r="U606" s="161"/>
      <c r="V606" s="161"/>
      <c r="W606" s="161"/>
      <c r="X606" s="161"/>
      <c r="Y606" s="161"/>
      <c r="Z606" s="150"/>
      <c r="AA606" s="150"/>
      <c r="AB606" s="150"/>
      <c r="AC606" s="150"/>
      <c r="AD606" s="150"/>
      <c r="AE606" s="150"/>
      <c r="AF606" s="150"/>
      <c r="AG606" s="150" t="s">
        <v>184</v>
      </c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outlineLevel="1">
      <c r="A607" s="173">
        <v>177</v>
      </c>
      <c r="B607" s="174" t="s">
        <v>749</v>
      </c>
      <c r="C607" s="183" t="s">
        <v>750</v>
      </c>
      <c r="D607" s="175" t="s">
        <v>481</v>
      </c>
      <c r="E607" s="176">
        <v>1</v>
      </c>
      <c r="F607" s="177"/>
      <c r="G607" s="178">
        <f>ROUND(E607*F607,2)</f>
        <v>0</v>
      </c>
      <c r="H607" s="177"/>
      <c r="I607" s="178">
        <f>ROUND(E607*H607,2)</f>
        <v>0</v>
      </c>
      <c r="J607" s="177"/>
      <c r="K607" s="178">
        <f>ROUND(E607*J607,2)</f>
        <v>0</v>
      </c>
      <c r="L607" s="178">
        <v>21</v>
      </c>
      <c r="M607" s="178">
        <f>G607*(1+L607/100)</f>
        <v>0</v>
      </c>
      <c r="N607" s="176">
        <v>0</v>
      </c>
      <c r="O607" s="176">
        <f>ROUND(E607*N607,2)</f>
        <v>0</v>
      </c>
      <c r="P607" s="176">
        <v>0</v>
      </c>
      <c r="Q607" s="176">
        <f>ROUND(E607*P607,2)</f>
        <v>0</v>
      </c>
      <c r="R607" s="178"/>
      <c r="S607" s="178" t="s">
        <v>290</v>
      </c>
      <c r="T607" s="179" t="s">
        <v>291</v>
      </c>
      <c r="U607" s="161">
        <v>0</v>
      </c>
      <c r="V607" s="161">
        <f>ROUND(E607*U607,2)</f>
        <v>0</v>
      </c>
      <c r="W607" s="161"/>
      <c r="X607" s="161" t="s">
        <v>176</v>
      </c>
      <c r="Y607" s="161" t="s">
        <v>177</v>
      </c>
      <c r="Z607" s="150"/>
      <c r="AA607" s="150"/>
      <c r="AB607" s="150"/>
      <c r="AC607" s="150"/>
      <c r="AD607" s="150"/>
      <c r="AE607" s="150"/>
      <c r="AF607" s="150"/>
      <c r="AG607" s="150" t="s">
        <v>178</v>
      </c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outlineLevel="2">
      <c r="A608" s="157"/>
      <c r="B608" s="158"/>
      <c r="C608" s="259"/>
      <c r="D608" s="260"/>
      <c r="E608" s="260"/>
      <c r="F608" s="260"/>
      <c r="G608" s="260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  <c r="R608" s="161"/>
      <c r="S608" s="161"/>
      <c r="T608" s="161"/>
      <c r="U608" s="161"/>
      <c r="V608" s="161"/>
      <c r="W608" s="161"/>
      <c r="X608" s="161"/>
      <c r="Y608" s="161"/>
      <c r="Z608" s="150"/>
      <c r="AA608" s="150"/>
      <c r="AB608" s="150"/>
      <c r="AC608" s="150"/>
      <c r="AD608" s="150"/>
      <c r="AE608" s="150"/>
      <c r="AF608" s="150"/>
      <c r="AG608" s="150" t="s">
        <v>184</v>
      </c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outlineLevel="1">
      <c r="A609" s="173">
        <v>178</v>
      </c>
      <c r="B609" s="174" t="s">
        <v>751</v>
      </c>
      <c r="C609" s="183" t="s">
        <v>752</v>
      </c>
      <c r="D609" s="175" t="s">
        <v>481</v>
      </c>
      <c r="E609" s="176">
        <v>1</v>
      </c>
      <c r="F609" s="177"/>
      <c r="G609" s="178">
        <f>ROUND(E609*F609,2)</f>
        <v>0</v>
      </c>
      <c r="H609" s="177"/>
      <c r="I609" s="178">
        <f>ROUND(E609*H609,2)</f>
        <v>0</v>
      </c>
      <c r="J609" s="177"/>
      <c r="K609" s="178">
        <f>ROUND(E609*J609,2)</f>
        <v>0</v>
      </c>
      <c r="L609" s="178">
        <v>21</v>
      </c>
      <c r="M609" s="178">
        <f>G609*(1+L609/100)</f>
        <v>0</v>
      </c>
      <c r="N609" s="176">
        <v>0</v>
      </c>
      <c r="O609" s="176">
        <f>ROUND(E609*N609,2)</f>
        <v>0</v>
      </c>
      <c r="P609" s="176">
        <v>0</v>
      </c>
      <c r="Q609" s="176">
        <f>ROUND(E609*P609,2)</f>
        <v>0</v>
      </c>
      <c r="R609" s="178"/>
      <c r="S609" s="178" t="s">
        <v>290</v>
      </c>
      <c r="T609" s="179" t="s">
        <v>291</v>
      </c>
      <c r="U609" s="161">
        <v>0</v>
      </c>
      <c r="V609" s="161">
        <f>ROUND(E609*U609,2)</f>
        <v>0</v>
      </c>
      <c r="W609" s="161"/>
      <c r="X609" s="161" t="s">
        <v>176</v>
      </c>
      <c r="Y609" s="161" t="s">
        <v>177</v>
      </c>
      <c r="Z609" s="150"/>
      <c r="AA609" s="150"/>
      <c r="AB609" s="150"/>
      <c r="AC609" s="150"/>
      <c r="AD609" s="150"/>
      <c r="AE609" s="150"/>
      <c r="AF609" s="150"/>
      <c r="AG609" s="150" t="s">
        <v>191</v>
      </c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</row>
    <row r="610" spans="1:60" outlineLevel="2">
      <c r="A610" s="157"/>
      <c r="B610" s="158"/>
      <c r="C610" s="259"/>
      <c r="D610" s="260"/>
      <c r="E610" s="260"/>
      <c r="F610" s="260"/>
      <c r="G610" s="260"/>
      <c r="H610" s="161"/>
      <c r="I610" s="161"/>
      <c r="J610" s="161"/>
      <c r="K610" s="161"/>
      <c r="L610" s="161"/>
      <c r="M610" s="161"/>
      <c r="N610" s="160"/>
      <c r="O610" s="160"/>
      <c r="P610" s="160"/>
      <c r="Q610" s="160"/>
      <c r="R610" s="161"/>
      <c r="S610" s="161"/>
      <c r="T610" s="161"/>
      <c r="U610" s="161"/>
      <c r="V610" s="161"/>
      <c r="W610" s="161"/>
      <c r="X610" s="161"/>
      <c r="Y610" s="161"/>
      <c r="Z610" s="150"/>
      <c r="AA610" s="150"/>
      <c r="AB610" s="150"/>
      <c r="AC610" s="150"/>
      <c r="AD610" s="150"/>
      <c r="AE610" s="150"/>
      <c r="AF610" s="150"/>
      <c r="AG610" s="150" t="s">
        <v>184</v>
      </c>
      <c r="AH610" s="150"/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outlineLevel="1">
      <c r="A611" s="173">
        <v>179</v>
      </c>
      <c r="B611" s="174" t="s">
        <v>753</v>
      </c>
      <c r="C611" s="183" t="s">
        <v>754</v>
      </c>
      <c r="D611" s="175" t="s">
        <v>481</v>
      </c>
      <c r="E611" s="176">
        <v>39</v>
      </c>
      <c r="F611" s="177"/>
      <c r="G611" s="178">
        <f>ROUND(E611*F611,2)</f>
        <v>0</v>
      </c>
      <c r="H611" s="177"/>
      <c r="I611" s="178">
        <f>ROUND(E611*H611,2)</f>
        <v>0</v>
      </c>
      <c r="J611" s="177"/>
      <c r="K611" s="178">
        <f>ROUND(E611*J611,2)</f>
        <v>0</v>
      </c>
      <c r="L611" s="178">
        <v>21</v>
      </c>
      <c r="M611" s="178">
        <f>G611*(1+L611/100)</f>
        <v>0</v>
      </c>
      <c r="N611" s="176">
        <v>0</v>
      </c>
      <c r="O611" s="176">
        <f>ROUND(E611*N611,2)</f>
        <v>0</v>
      </c>
      <c r="P611" s="176">
        <v>0</v>
      </c>
      <c r="Q611" s="176">
        <f>ROUND(E611*P611,2)</f>
        <v>0</v>
      </c>
      <c r="R611" s="178"/>
      <c r="S611" s="178" t="s">
        <v>290</v>
      </c>
      <c r="T611" s="179" t="s">
        <v>291</v>
      </c>
      <c r="U611" s="161">
        <v>0</v>
      </c>
      <c r="V611" s="161">
        <f>ROUND(E611*U611,2)</f>
        <v>0</v>
      </c>
      <c r="W611" s="161"/>
      <c r="X611" s="161" t="s">
        <v>176</v>
      </c>
      <c r="Y611" s="161" t="s">
        <v>177</v>
      </c>
      <c r="Z611" s="150"/>
      <c r="AA611" s="150"/>
      <c r="AB611" s="150"/>
      <c r="AC611" s="150"/>
      <c r="AD611" s="150"/>
      <c r="AE611" s="150"/>
      <c r="AF611" s="150"/>
      <c r="AG611" s="150" t="s">
        <v>191</v>
      </c>
      <c r="AH611" s="150"/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outlineLevel="2">
      <c r="A612" s="157"/>
      <c r="B612" s="158"/>
      <c r="C612" s="259"/>
      <c r="D612" s="260"/>
      <c r="E612" s="260"/>
      <c r="F612" s="260"/>
      <c r="G612" s="260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  <c r="R612" s="161"/>
      <c r="S612" s="161"/>
      <c r="T612" s="161"/>
      <c r="U612" s="161"/>
      <c r="V612" s="161"/>
      <c r="W612" s="161"/>
      <c r="X612" s="161"/>
      <c r="Y612" s="161"/>
      <c r="Z612" s="150"/>
      <c r="AA612" s="150"/>
      <c r="AB612" s="150"/>
      <c r="AC612" s="150"/>
      <c r="AD612" s="150"/>
      <c r="AE612" s="150"/>
      <c r="AF612" s="150"/>
      <c r="AG612" s="150" t="s">
        <v>184</v>
      </c>
      <c r="AH612" s="150"/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outlineLevel="1">
      <c r="A613" s="173">
        <v>180</v>
      </c>
      <c r="B613" s="174" t="s">
        <v>755</v>
      </c>
      <c r="C613" s="183" t="s">
        <v>756</v>
      </c>
      <c r="D613" s="175" t="s">
        <v>481</v>
      </c>
      <c r="E613" s="176">
        <v>1</v>
      </c>
      <c r="F613" s="177"/>
      <c r="G613" s="178">
        <f>ROUND(E613*F613,2)</f>
        <v>0</v>
      </c>
      <c r="H613" s="177"/>
      <c r="I613" s="178">
        <f>ROUND(E613*H613,2)</f>
        <v>0</v>
      </c>
      <c r="J613" s="177"/>
      <c r="K613" s="178">
        <f>ROUND(E613*J613,2)</f>
        <v>0</v>
      </c>
      <c r="L613" s="178">
        <v>21</v>
      </c>
      <c r="M613" s="178">
        <f>G613*(1+L613/100)</f>
        <v>0</v>
      </c>
      <c r="N613" s="176">
        <v>0</v>
      </c>
      <c r="O613" s="176">
        <f>ROUND(E613*N613,2)</f>
        <v>0</v>
      </c>
      <c r="P613" s="176">
        <v>0</v>
      </c>
      <c r="Q613" s="176">
        <f>ROUND(E613*P613,2)</f>
        <v>0</v>
      </c>
      <c r="R613" s="178"/>
      <c r="S613" s="178" t="s">
        <v>290</v>
      </c>
      <c r="T613" s="179" t="s">
        <v>291</v>
      </c>
      <c r="U613" s="161">
        <v>0</v>
      </c>
      <c r="V613" s="161">
        <f>ROUND(E613*U613,2)</f>
        <v>0</v>
      </c>
      <c r="W613" s="161"/>
      <c r="X613" s="161" t="s">
        <v>176</v>
      </c>
      <c r="Y613" s="161" t="s">
        <v>177</v>
      </c>
      <c r="Z613" s="150"/>
      <c r="AA613" s="150"/>
      <c r="AB613" s="150"/>
      <c r="AC613" s="150"/>
      <c r="AD613" s="150"/>
      <c r="AE613" s="150"/>
      <c r="AF613" s="150"/>
      <c r="AG613" s="150" t="s">
        <v>191</v>
      </c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outlineLevel="2">
      <c r="A614" s="157"/>
      <c r="B614" s="158"/>
      <c r="C614" s="259"/>
      <c r="D614" s="260"/>
      <c r="E614" s="260"/>
      <c r="F614" s="260"/>
      <c r="G614" s="260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  <c r="R614" s="161"/>
      <c r="S614" s="161"/>
      <c r="T614" s="161"/>
      <c r="U614" s="161"/>
      <c r="V614" s="161"/>
      <c r="W614" s="161"/>
      <c r="X614" s="161"/>
      <c r="Y614" s="161"/>
      <c r="Z614" s="150"/>
      <c r="AA614" s="150"/>
      <c r="AB614" s="150"/>
      <c r="AC614" s="150"/>
      <c r="AD614" s="150"/>
      <c r="AE614" s="150"/>
      <c r="AF614" s="150"/>
      <c r="AG614" s="150" t="s">
        <v>184</v>
      </c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outlineLevel="1">
      <c r="A615" s="173">
        <v>181</v>
      </c>
      <c r="B615" s="174" t="s">
        <v>757</v>
      </c>
      <c r="C615" s="183" t="s">
        <v>758</v>
      </c>
      <c r="D615" s="175" t="s">
        <v>481</v>
      </c>
      <c r="E615" s="176">
        <v>23</v>
      </c>
      <c r="F615" s="177"/>
      <c r="G615" s="178">
        <f>ROUND(E615*F615,2)</f>
        <v>0</v>
      </c>
      <c r="H615" s="177"/>
      <c r="I615" s="178">
        <f>ROUND(E615*H615,2)</f>
        <v>0</v>
      </c>
      <c r="J615" s="177"/>
      <c r="K615" s="178">
        <f>ROUND(E615*J615,2)</f>
        <v>0</v>
      </c>
      <c r="L615" s="178">
        <v>21</v>
      </c>
      <c r="M615" s="178">
        <f>G615*(1+L615/100)</f>
        <v>0</v>
      </c>
      <c r="N615" s="176">
        <v>0</v>
      </c>
      <c r="O615" s="176">
        <f>ROUND(E615*N615,2)</f>
        <v>0</v>
      </c>
      <c r="P615" s="176">
        <v>0</v>
      </c>
      <c r="Q615" s="176">
        <f>ROUND(E615*P615,2)</f>
        <v>0</v>
      </c>
      <c r="R615" s="178"/>
      <c r="S615" s="178" t="s">
        <v>290</v>
      </c>
      <c r="T615" s="179" t="s">
        <v>291</v>
      </c>
      <c r="U615" s="161">
        <v>0</v>
      </c>
      <c r="V615" s="161">
        <f>ROUND(E615*U615,2)</f>
        <v>0</v>
      </c>
      <c r="W615" s="161"/>
      <c r="X615" s="161" t="s">
        <v>176</v>
      </c>
      <c r="Y615" s="161" t="s">
        <v>177</v>
      </c>
      <c r="Z615" s="150"/>
      <c r="AA615" s="150"/>
      <c r="AB615" s="150"/>
      <c r="AC615" s="150"/>
      <c r="AD615" s="150"/>
      <c r="AE615" s="150"/>
      <c r="AF615" s="150"/>
      <c r="AG615" s="150" t="s">
        <v>191</v>
      </c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</row>
    <row r="616" spans="1:60" outlineLevel="2">
      <c r="A616" s="157"/>
      <c r="B616" s="158"/>
      <c r="C616" s="259"/>
      <c r="D616" s="260"/>
      <c r="E616" s="260"/>
      <c r="F616" s="260"/>
      <c r="G616" s="260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  <c r="R616" s="161"/>
      <c r="S616" s="161"/>
      <c r="T616" s="161"/>
      <c r="U616" s="161"/>
      <c r="V616" s="161"/>
      <c r="W616" s="161"/>
      <c r="X616" s="161"/>
      <c r="Y616" s="161"/>
      <c r="Z616" s="150"/>
      <c r="AA616" s="150"/>
      <c r="AB616" s="150"/>
      <c r="AC616" s="150"/>
      <c r="AD616" s="150"/>
      <c r="AE616" s="150"/>
      <c r="AF616" s="150"/>
      <c r="AG616" s="150" t="s">
        <v>184</v>
      </c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</row>
    <row r="617" spans="1:60" outlineLevel="1">
      <c r="A617" s="173">
        <v>182</v>
      </c>
      <c r="B617" s="174" t="s">
        <v>759</v>
      </c>
      <c r="C617" s="183" t="s">
        <v>760</v>
      </c>
      <c r="D617" s="175" t="s">
        <v>481</v>
      </c>
      <c r="E617" s="176">
        <v>16</v>
      </c>
      <c r="F617" s="177"/>
      <c r="G617" s="178">
        <f>ROUND(E617*F617,2)</f>
        <v>0</v>
      </c>
      <c r="H617" s="177"/>
      <c r="I617" s="178">
        <f>ROUND(E617*H617,2)</f>
        <v>0</v>
      </c>
      <c r="J617" s="177"/>
      <c r="K617" s="178">
        <f>ROUND(E617*J617,2)</f>
        <v>0</v>
      </c>
      <c r="L617" s="178">
        <v>21</v>
      </c>
      <c r="M617" s="178">
        <f>G617*(1+L617/100)</f>
        <v>0</v>
      </c>
      <c r="N617" s="176">
        <v>0</v>
      </c>
      <c r="O617" s="176">
        <f>ROUND(E617*N617,2)</f>
        <v>0</v>
      </c>
      <c r="P617" s="176">
        <v>0</v>
      </c>
      <c r="Q617" s="176">
        <f>ROUND(E617*P617,2)</f>
        <v>0</v>
      </c>
      <c r="R617" s="178"/>
      <c r="S617" s="178" t="s">
        <v>290</v>
      </c>
      <c r="T617" s="179" t="s">
        <v>291</v>
      </c>
      <c r="U617" s="161">
        <v>0</v>
      </c>
      <c r="V617" s="161">
        <f>ROUND(E617*U617,2)</f>
        <v>0</v>
      </c>
      <c r="W617" s="161"/>
      <c r="X617" s="161" t="s">
        <v>176</v>
      </c>
      <c r="Y617" s="161" t="s">
        <v>177</v>
      </c>
      <c r="Z617" s="150"/>
      <c r="AA617" s="150"/>
      <c r="AB617" s="150"/>
      <c r="AC617" s="150"/>
      <c r="AD617" s="150"/>
      <c r="AE617" s="150"/>
      <c r="AF617" s="150"/>
      <c r="AG617" s="150" t="s">
        <v>191</v>
      </c>
      <c r="AH617" s="150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</row>
    <row r="618" spans="1:60" outlineLevel="2">
      <c r="A618" s="157"/>
      <c r="B618" s="158"/>
      <c r="C618" s="259"/>
      <c r="D618" s="260"/>
      <c r="E618" s="260"/>
      <c r="F618" s="260"/>
      <c r="G618" s="260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  <c r="R618" s="161"/>
      <c r="S618" s="161"/>
      <c r="T618" s="161"/>
      <c r="U618" s="161"/>
      <c r="V618" s="161"/>
      <c r="W618" s="161"/>
      <c r="X618" s="161"/>
      <c r="Y618" s="161"/>
      <c r="Z618" s="150"/>
      <c r="AA618" s="150"/>
      <c r="AB618" s="150"/>
      <c r="AC618" s="150"/>
      <c r="AD618" s="150"/>
      <c r="AE618" s="150"/>
      <c r="AF618" s="150"/>
      <c r="AG618" s="150" t="s">
        <v>184</v>
      </c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outlineLevel="1">
      <c r="A619" s="173">
        <v>183</v>
      </c>
      <c r="B619" s="174" t="s">
        <v>761</v>
      </c>
      <c r="C619" s="183" t="s">
        <v>754</v>
      </c>
      <c r="D619" s="175" t="s">
        <v>481</v>
      </c>
      <c r="E619" s="176">
        <v>22</v>
      </c>
      <c r="F619" s="177"/>
      <c r="G619" s="178">
        <f>ROUND(E619*F619,2)</f>
        <v>0</v>
      </c>
      <c r="H619" s="177"/>
      <c r="I619" s="178">
        <f>ROUND(E619*H619,2)</f>
        <v>0</v>
      </c>
      <c r="J619" s="177"/>
      <c r="K619" s="178">
        <f>ROUND(E619*J619,2)</f>
        <v>0</v>
      </c>
      <c r="L619" s="178">
        <v>21</v>
      </c>
      <c r="M619" s="178">
        <f>G619*(1+L619/100)</f>
        <v>0</v>
      </c>
      <c r="N619" s="176">
        <v>0</v>
      </c>
      <c r="O619" s="176">
        <f>ROUND(E619*N619,2)</f>
        <v>0</v>
      </c>
      <c r="P619" s="176">
        <v>0</v>
      </c>
      <c r="Q619" s="176">
        <f>ROUND(E619*P619,2)</f>
        <v>0</v>
      </c>
      <c r="R619" s="178"/>
      <c r="S619" s="178" t="s">
        <v>290</v>
      </c>
      <c r="T619" s="179" t="s">
        <v>291</v>
      </c>
      <c r="U619" s="161">
        <v>0</v>
      </c>
      <c r="V619" s="161">
        <f>ROUND(E619*U619,2)</f>
        <v>0</v>
      </c>
      <c r="W619" s="161"/>
      <c r="X619" s="161" t="s">
        <v>176</v>
      </c>
      <c r="Y619" s="161" t="s">
        <v>177</v>
      </c>
      <c r="Z619" s="150"/>
      <c r="AA619" s="150"/>
      <c r="AB619" s="150"/>
      <c r="AC619" s="150"/>
      <c r="AD619" s="150"/>
      <c r="AE619" s="150"/>
      <c r="AF619" s="150"/>
      <c r="AG619" s="150" t="s">
        <v>191</v>
      </c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outlineLevel="2">
      <c r="A620" s="157"/>
      <c r="B620" s="158"/>
      <c r="C620" s="259"/>
      <c r="D620" s="260"/>
      <c r="E620" s="260"/>
      <c r="F620" s="260"/>
      <c r="G620" s="260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  <c r="R620" s="161"/>
      <c r="S620" s="161"/>
      <c r="T620" s="161"/>
      <c r="U620" s="161"/>
      <c r="V620" s="161"/>
      <c r="W620" s="161"/>
      <c r="X620" s="161"/>
      <c r="Y620" s="161"/>
      <c r="Z620" s="150"/>
      <c r="AA620" s="150"/>
      <c r="AB620" s="150"/>
      <c r="AC620" s="150"/>
      <c r="AD620" s="150"/>
      <c r="AE620" s="150"/>
      <c r="AF620" s="150"/>
      <c r="AG620" s="150" t="s">
        <v>184</v>
      </c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</row>
    <row r="621" spans="1:60">
      <c r="A621" s="166" t="s">
        <v>169</v>
      </c>
      <c r="B621" s="167" t="s">
        <v>123</v>
      </c>
      <c r="C621" s="182" t="s">
        <v>124</v>
      </c>
      <c r="D621" s="168"/>
      <c r="E621" s="169"/>
      <c r="F621" s="170"/>
      <c r="G621" s="170">
        <f>SUMIF(AG622:AG648,"&lt;&gt;NOR",G622:G648)</f>
        <v>0</v>
      </c>
      <c r="H621" s="170"/>
      <c r="I621" s="170">
        <f>SUM(I622:I648)</f>
        <v>0</v>
      </c>
      <c r="J621" s="170"/>
      <c r="K621" s="170">
        <f>SUM(K622:K648)</f>
        <v>0</v>
      </c>
      <c r="L621" s="170"/>
      <c r="M621" s="170">
        <f>SUM(M622:M648)</f>
        <v>0</v>
      </c>
      <c r="N621" s="169"/>
      <c r="O621" s="169">
        <f>SUM(O622:O648)</f>
        <v>0.45</v>
      </c>
      <c r="P621" s="169"/>
      <c r="Q621" s="169">
        <f>SUM(Q622:Q648)</f>
        <v>0</v>
      </c>
      <c r="R621" s="170"/>
      <c r="S621" s="170"/>
      <c r="T621" s="171"/>
      <c r="U621" s="165"/>
      <c r="V621" s="165">
        <f>SUM(V622:V648)</f>
        <v>22.28</v>
      </c>
      <c r="W621" s="165"/>
      <c r="X621" s="165"/>
      <c r="Y621" s="165"/>
      <c r="AG621" t="s">
        <v>170</v>
      </c>
    </row>
    <row r="622" spans="1:60" outlineLevel="1">
      <c r="A622" s="173">
        <v>184</v>
      </c>
      <c r="B622" s="174" t="s">
        <v>762</v>
      </c>
      <c r="C622" s="183" t="s">
        <v>763</v>
      </c>
      <c r="D622" s="175" t="s">
        <v>272</v>
      </c>
      <c r="E622" s="176">
        <v>12.56</v>
      </c>
      <c r="F622" s="177"/>
      <c r="G622" s="178">
        <f>ROUND(E622*F622,2)</f>
        <v>0</v>
      </c>
      <c r="H622" s="177"/>
      <c r="I622" s="178">
        <f>ROUND(E622*H622,2)</f>
        <v>0</v>
      </c>
      <c r="J622" s="177"/>
      <c r="K622" s="178">
        <f>ROUND(E622*J622,2)</f>
        <v>0</v>
      </c>
      <c r="L622" s="178">
        <v>21</v>
      </c>
      <c r="M622" s="178">
        <f>G622*(1+L622/100)</f>
        <v>0</v>
      </c>
      <c r="N622" s="176">
        <v>0</v>
      </c>
      <c r="O622" s="176">
        <f>ROUND(E622*N622,2)</f>
        <v>0</v>
      </c>
      <c r="P622" s="176">
        <v>0</v>
      </c>
      <c r="Q622" s="176">
        <f>ROUND(E622*P622,2)</f>
        <v>0</v>
      </c>
      <c r="R622" s="178" t="s">
        <v>764</v>
      </c>
      <c r="S622" s="178" t="s">
        <v>175</v>
      </c>
      <c r="T622" s="179" t="s">
        <v>175</v>
      </c>
      <c r="U622" s="161">
        <v>0.45600000000000002</v>
      </c>
      <c r="V622" s="161">
        <f>ROUND(E622*U622,2)</f>
        <v>5.73</v>
      </c>
      <c r="W622" s="161"/>
      <c r="X622" s="161" t="s">
        <v>176</v>
      </c>
      <c r="Y622" s="161" t="s">
        <v>177</v>
      </c>
      <c r="Z622" s="150"/>
      <c r="AA622" s="150"/>
      <c r="AB622" s="150"/>
      <c r="AC622" s="150"/>
      <c r="AD622" s="150"/>
      <c r="AE622" s="150"/>
      <c r="AF622" s="150"/>
      <c r="AG622" s="150" t="s">
        <v>191</v>
      </c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outlineLevel="2">
      <c r="A623" s="157"/>
      <c r="B623" s="158"/>
      <c r="C623" s="184" t="s">
        <v>765</v>
      </c>
      <c r="D623" s="163"/>
      <c r="E623" s="164">
        <v>12.56</v>
      </c>
      <c r="F623" s="161"/>
      <c r="G623" s="161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  <c r="R623" s="161"/>
      <c r="S623" s="161"/>
      <c r="T623" s="161"/>
      <c r="U623" s="161"/>
      <c r="V623" s="161"/>
      <c r="W623" s="161"/>
      <c r="X623" s="161"/>
      <c r="Y623" s="161"/>
      <c r="Z623" s="150"/>
      <c r="AA623" s="150"/>
      <c r="AB623" s="150"/>
      <c r="AC623" s="150"/>
      <c r="AD623" s="150"/>
      <c r="AE623" s="150"/>
      <c r="AF623" s="150"/>
      <c r="AG623" s="150" t="s">
        <v>182</v>
      </c>
      <c r="AH623" s="150">
        <v>0</v>
      </c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outlineLevel="2">
      <c r="A624" s="157"/>
      <c r="B624" s="158"/>
      <c r="C624" s="253"/>
      <c r="D624" s="254"/>
      <c r="E624" s="254"/>
      <c r="F624" s="254"/>
      <c r="G624" s="254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  <c r="R624" s="161"/>
      <c r="S624" s="161"/>
      <c r="T624" s="161"/>
      <c r="U624" s="161"/>
      <c r="V624" s="161"/>
      <c r="W624" s="161"/>
      <c r="X624" s="161"/>
      <c r="Y624" s="161"/>
      <c r="Z624" s="150"/>
      <c r="AA624" s="150"/>
      <c r="AB624" s="150"/>
      <c r="AC624" s="150"/>
      <c r="AD624" s="150"/>
      <c r="AE624" s="150"/>
      <c r="AF624" s="150"/>
      <c r="AG624" s="150" t="s">
        <v>184</v>
      </c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outlineLevel="1">
      <c r="A625" s="173">
        <v>185</v>
      </c>
      <c r="B625" s="174" t="s">
        <v>766</v>
      </c>
      <c r="C625" s="183" t="s">
        <v>767</v>
      </c>
      <c r="D625" s="175" t="s">
        <v>272</v>
      </c>
      <c r="E625" s="176">
        <v>12.56</v>
      </c>
      <c r="F625" s="177"/>
      <c r="G625" s="178">
        <f>ROUND(E625*F625,2)</f>
        <v>0</v>
      </c>
      <c r="H625" s="177"/>
      <c r="I625" s="178">
        <f>ROUND(E625*H625,2)</f>
        <v>0</v>
      </c>
      <c r="J625" s="177"/>
      <c r="K625" s="178">
        <f>ROUND(E625*J625,2)</f>
        <v>0</v>
      </c>
      <c r="L625" s="178">
        <v>21</v>
      </c>
      <c r="M625" s="178">
        <f>G625*(1+L625/100)</f>
        <v>0</v>
      </c>
      <c r="N625" s="176">
        <v>0</v>
      </c>
      <c r="O625" s="176">
        <f>ROUND(E625*N625,2)</f>
        <v>0</v>
      </c>
      <c r="P625" s="176">
        <v>0</v>
      </c>
      <c r="Q625" s="176">
        <f>ROUND(E625*P625,2)</f>
        <v>0</v>
      </c>
      <c r="R625" s="178" t="s">
        <v>764</v>
      </c>
      <c r="S625" s="178" t="s">
        <v>175</v>
      </c>
      <c r="T625" s="179" t="s">
        <v>175</v>
      </c>
      <c r="U625" s="161">
        <v>0.23</v>
      </c>
      <c r="V625" s="161">
        <f>ROUND(E625*U625,2)</f>
        <v>2.89</v>
      </c>
      <c r="W625" s="161"/>
      <c r="X625" s="161" t="s">
        <v>176</v>
      </c>
      <c r="Y625" s="161" t="s">
        <v>177</v>
      </c>
      <c r="Z625" s="150"/>
      <c r="AA625" s="150"/>
      <c r="AB625" s="150"/>
      <c r="AC625" s="150"/>
      <c r="AD625" s="150"/>
      <c r="AE625" s="150"/>
      <c r="AF625" s="150"/>
      <c r="AG625" s="150" t="s">
        <v>191</v>
      </c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outlineLevel="2">
      <c r="A626" s="157"/>
      <c r="B626" s="158"/>
      <c r="C626" s="184" t="s">
        <v>765</v>
      </c>
      <c r="D626" s="163"/>
      <c r="E626" s="164">
        <v>12.56</v>
      </c>
      <c r="F626" s="161"/>
      <c r="G626" s="161"/>
      <c r="H626" s="161"/>
      <c r="I626" s="161"/>
      <c r="J626" s="161"/>
      <c r="K626" s="161"/>
      <c r="L626" s="161"/>
      <c r="M626" s="161"/>
      <c r="N626" s="160"/>
      <c r="O626" s="160"/>
      <c r="P626" s="160"/>
      <c r="Q626" s="160"/>
      <c r="R626" s="161"/>
      <c r="S626" s="161"/>
      <c r="T626" s="161"/>
      <c r="U626" s="161"/>
      <c r="V626" s="161"/>
      <c r="W626" s="161"/>
      <c r="X626" s="161"/>
      <c r="Y626" s="161"/>
      <c r="Z626" s="150"/>
      <c r="AA626" s="150"/>
      <c r="AB626" s="150"/>
      <c r="AC626" s="150"/>
      <c r="AD626" s="150"/>
      <c r="AE626" s="150"/>
      <c r="AF626" s="150"/>
      <c r="AG626" s="150" t="s">
        <v>182</v>
      </c>
      <c r="AH626" s="150">
        <v>0</v>
      </c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outlineLevel="2">
      <c r="A627" s="157"/>
      <c r="B627" s="158"/>
      <c r="C627" s="253"/>
      <c r="D627" s="254"/>
      <c r="E627" s="254"/>
      <c r="F627" s="254"/>
      <c r="G627" s="254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  <c r="R627" s="161"/>
      <c r="S627" s="161"/>
      <c r="T627" s="161"/>
      <c r="U627" s="161"/>
      <c r="V627" s="161"/>
      <c r="W627" s="161"/>
      <c r="X627" s="161"/>
      <c r="Y627" s="161"/>
      <c r="Z627" s="150"/>
      <c r="AA627" s="150"/>
      <c r="AB627" s="150"/>
      <c r="AC627" s="150"/>
      <c r="AD627" s="150"/>
      <c r="AE627" s="150"/>
      <c r="AF627" s="150"/>
      <c r="AG627" s="150" t="s">
        <v>184</v>
      </c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outlineLevel="1">
      <c r="A628" s="173">
        <v>186</v>
      </c>
      <c r="B628" s="174" t="s">
        <v>768</v>
      </c>
      <c r="C628" s="183" t="s">
        <v>769</v>
      </c>
      <c r="D628" s="175" t="s">
        <v>272</v>
      </c>
      <c r="E628" s="176">
        <v>5.79</v>
      </c>
      <c r="F628" s="177"/>
      <c r="G628" s="178">
        <f>ROUND(E628*F628,2)</f>
        <v>0</v>
      </c>
      <c r="H628" s="177"/>
      <c r="I628" s="178">
        <f>ROUND(E628*H628,2)</f>
        <v>0</v>
      </c>
      <c r="J628" s="177"/>
      <c r="K628" s="178">
        <f>ROUND(E628*J628,2)</f>
        <v>0</v>
      </c>
      <c r="L628" s="178">
        <v>21</v>
      </c>
      <c r="M628" s="178">
        <f>G628*(1+L628/100)</f>
        <v>0</v>
      </c>
      <c r="N628" s="176">
        <v>0</v>
      </c>
      <c r="O628" s="176">
        <f>ROUND(E628*N628,2)</f>
        <v>0</v>
      </c>
      <c r="P628" s="176">
        <v>0</v>
      </c>
      <c r="Q628" s="176">
        <f>ROUND(E628*P628,2)</f>
        <v>0</v>
      </c>
      <c r="R628" s="178" t="s">
        <v>764</v>
      </c>
      <c r="S628" s="178" t="s">
        <v>175</v>
      </c>
      <c r="T628" s="179" t="s">
        <v>175</v>
      </c>
      <c r="U628" s="161">
        <v>0.23599999999999999</v>
      </c>
      <c r="V628" s="161">
        <f>ROUND(E628*U628,2)</f>
        <v>1.37</v>
      </c>
      <c r="W628" s="161"/>
      <c r="X628" s="161" t="s">
        <v>176</v>
      </c>
      <c r="Y628" s="161" t="s">
        <v>177</v>
      </c>
      <c r="Z628" s="150"/>
      <c r="AA628" s="150"/>
      <c r="AB628" s="150"/>
      <c r="AC628" s="150"/>
      <c r="AD628" s="150"/>
      <c r="AE628" s="150"/>
      <c r="AF628" s="150"/>
      <c r="AG628" s="150" t="s">
        <v>191</v>
      </c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outlineLevel="2">
      <c r="A629" s="157"/>
      <c r="B629" s="158"/>
      <c r="C629" s="184" t="s">
        <v>770</v>
      </c>
      <c r="D629" s="163"/>
      <c r="E629" s="164">
        <v>5.79</v>
      </c>
      <c r="F629" s="161"/>
      <c r="G629" s="161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  <c r="R629" s="161"/>
      <c r="S629" s="161"/>
      <c r="T629" s="161"/>
      <c r="U629" s="161"/>
      <c r="V629" s="161"/>
      <c r="W629" s="161"/>
      <c r="X629" s="161"/>
      <c r="Y629" s="161"/>
      <c r="Z629" s="150"/>
      <c r="AA629" s="150"/>
      <c r="AB629" s="150"/>
      <c r="AC629" s="150"/>
      <c r="AD629" s="150"/>
      <c r="AE629" s="150"/>
      <c r="AF629" s="150"/>
      <c r="AG629" s="150" t="s">
        <v>182</v>
      </c>
      <c r="AH629" s="150">
        <v>0</v>
      </c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</row>
    <row r="630" spans="1:60" outlineLevel="2">
      <c r="A630" s="157"/>
      <c r="B630" s="158"/>
      <c r="C630" s="253"/>
      <c r="D630" s="254"/>
      <c r="E630" s="254"/>
      <c r="F630" s="254"/>
      <c r="G630" s="254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  <c r="R630" s="161"/>
      <c r="S630" s="161"/>
      <c r="T630" s="161"/>
      <c r="U630" s="161"/>
      <c r="V630" s="161"/>
      <c r="W630" s="161"/>
      <c r="X630" s="161"/>
      <c r="Y630" s="161"/>
      <c r="Z630" s="150"/>
      <c r="AA630" s="150"/>
      <c r="AB630" s="150"/>
      <c r="AC630" s="150"/>
      <c r="AD630" s="150"/>
      <c r="AE630" s="150"/>
      <c r="AF630" s="150"/>
      <c r="AG630" s="150" t="s">
        <v>184</v>
      </c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outlineLevel="1">
      <c r="A631" s="173">
        <v>187</v>
      </c>
      <c r="B631" s="174" t="s">
        <v>771</v>
      </c>
      <c r="C631" s="183" t="s">
        <v>772</v>
      </c>
      <c r="D631" s="175" t="s">
        <v>272</v>
      </c>
      <c r="E631" s="176">
        <v>3.16</v>
      </c>
      <c r="F631" s="177"/>
      <c r="G631" s="178">
        <f>ROUND(E631*F631,2)</f>
        <v>0</v>
      </c>
      <c r="H631" s="177"/>
      <c r="I631" s="178">
        <f>ROUND(E631*H631,2)</f>
        <v>0</v>
      </c>
      <c r="J631" s="177"/>
      <c r="K631" s="178">
        <f>ROUND(E631*J631,2)</f>
        <v>0</v>
      </c>
      <c r="L631" s="178">
        <v>21</v>
      </c>
      <c r="M631" s="178">
        <f>G631*(1+L631/100)</f>
        <v>0</v>
      </c>
      <c r="N631" s="176">
        <v>0</v>
      </c>
      <c r="O631" s="176">
        <f>ROUND(E631*N631,2)</f>
        <v>0</v>
      </c>
      <c r="P631" s="176">
        <v>0</v>
      </c>
      <c r="Q631" s="176">
        <f>ROUND(E631*P631,2)</f>
        <v>0</v>
      </c>
      <c r="R631" s="178" t="s">
        <v>764</v>
      </c>
      <c r="S631" s="178" t="s">
        <v>175</v>
      </c>
      <c r="T631" s="179" t="s">
        <v>175</v>
      </c>
      <c r="U631" s="161">
        <v>0.377</v>
      </c>
      <c r="V631" s="161">
        <f>ROUND(E631*U631,2)</f>
        <v>1.19</v>
      </c>
      <c r="W631" s="161"/>
      <c r="X631" s="161" t="s">
        <v>176</v>
      </c>
      <c r="Y631" s="161" t="s">
        <v>177</v>
      </c>
      <c r="Z631" s="150"/>
      <c r="AA631" s="150"/>
      <c r="AB631" s="150"/>
      <c r="AC631" s="150"/>
      <c r="AD631" s="150"/>
      <c r="AE631" s="150"/>
      <c r="AF631" s="150"/>
      <c r="AG631" s="150" t="s">
        <v>191</v>
      </c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outlineLevel="2">
      <c r="A632" s="157"/>
      <c r="B632" s="158"/>
      <c r="C632" s="184" t="s">
        <v>773</v>
      </c>
      <c r="D632" s="163"/>
      <c r="E632" s="164">
        <v>3.16</v>
      </c>
      <c r="F632" s="161"/>
      <c r="G632" s="161"/>
      <c r="H632" s="161"/>
      <c r="I632" s="161"/>
      <c r="J632" s="161"/>
      <c r="K632" s="161"/>
      <c r="L632" s="161"/>
      <c r="M632" s="161"/>
      <c r="N632" s="160"/>
      <c r="O632" s="160"/>
      <c r="P632" s="160"/>
      <c r="Q632" s="160"/>
      <c r="R632" s="161"/>
      <c r="S632" s="161"/>
      <c r="T632" s="161"/>
      <c r="U632" s="161"/>
      <c r="V632" s="161"/>
      <c r="W632" s="161"/>
      <c r="X632" s="161"/>
      <c r="Y632" s="161"/>
      <c r="Z632" s="150"/>
      <c r="AA632" s="150"/>
      <c r="AB632" s="150"/>
      <c r="AC632" s="150"/>
      <c r="AD632" s="150"/>
      <c r="AE632" s="150"/>
      <c r="AF632" s="150"/>
      <c r="AG632" s="150" t="s">
        <v>182</v>
      </c>
      <c r="AH632" s="150">
        <v>0</v>
      </c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outlineLevel="2">
      <c r="A633" s="157"/>
      <c r="B633" s="158"/>
      <c r="C633" s="253"/>
      <c r="D633" s="254"/>
      <c r="E633" s="254"/>
      <c r="F633" s="254"/>
      <c r="G633" s="254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  <c r="R633" s="161"/>
      <c r="S633" s="161"/>
      <c r="T633" s="161"/>
      <c r="U633" s="161"/>
      <c r="V633" s="161"/>
      <c r="W633" s="161"/>
      <c r="X633" s="161"/>
      <c r="Y633" s="161"/>
      <c r="Z633" s="150"/>
      <c r="AA633" s="150"/>
      <c r="AB633" s="150"/>
      <c r="AC633" s="150"/>
      <c r="AD633" s="150"/>
      <c r="AE633" s="150"/>
      <c r="AF633" s="150"/>
      <c r="AG633" s="150" t="s">
        <v>184</v>
      </c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ht="22.5" outlineLevel="1">
      <c r="A634" s="173">
        <v>188</v>
      </c>
      <c r="B634" s="174" t="s">
        <v>774</v>
      </c>
      <c r="C634" s="183" t="s">
        <v>775</v>
      </c>
      <c r="D634" s="175" t="s">
        <v>214</v>
      </c>
      <c r="E634" s="176">
        <v>7.7039999999999997</v>
      </c>
      <c r="F634" s="177"/>
      <c r="G634" s="178">
        <f>ROUND(E634*F634,2)</f>
        <v>0</v>
      </c>
      <c r="H634" s="177"/>
      <c r="I634" s="178">
        <f>ROUND(E634*H634,2)</f>
        <v>0</v>
      </c>
      <c r="J634" s="177"/>
      <c r="K634" s="178">
        <f>ROUND(E634*J634,2)</f>
        <v>0</v>
      </c>
      <c r="L634" s="178">
        <v>21</v>
      </c>
      <c r="M634" s="178">
        <f>G634*(1+L634/100)</f>
        <v>0</v>
      </c>
      <c r="N634" s="176">
        <v>6.9300000000000004E-3</v>
      </c>
      <c r="O634" s="176">
        <f>ROUND(E634*N634,2)</f>
        <v>0.05</v>
      </c>
      <c r="P634" s="176">
        <v>0</v>
      </c>
      <c r="Q634" s="176">
        <f>ROUND(E634*P634,2)</f>
        <v>0</v>
      </c>
      <c r="R634" s="178" t="s">
        <v>764</v>
      </c>
      <c r="S634" s="178" t="s">
        <v>175</v>
      </c>
      <c r="T634" s="179" t="s">
        <v>175</v>
      </c>
      <c r="U634" s="161">
        <v>1.3466</v>
      </c>
      <c r="V634" s="161">
        <f>ROUND(E634*U634,2)</f>
        <v>10.37</v>
      </c>
      <c r="W634" s="161"/>
      <c r="X634" s="161" t="s">
        <v>176</v>
      </c>
      <c r="Y634" s="161" t="s">
        <v>177</v>
      </c>
      <c r="Z634" s="150"/>
      <c r="AA634" s="150"/>
      <c r="AB634" s="150"/>
      <c r="AC634" s="150"/>
      <c r="AD634" s="150"/>
      <c r="AE634" s="150"/>
      <c r="AF634" s="150"/>
      <c r="AG634" s="150" t="s">
        <v>191</v>
      </c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outlineLevel="2">
      <c r="A635" s="157"/>
      <c r="B635" s="158"/>
      <c r="C635" s="184" t="s">
        <v>776</v>
      </c>
      <c r="D635" s="163"/>
      <c r="E635" s="164">
        <v>1.8839999999999999</v>
      </c>
      <c r="F635" s="161"/>
      <c r="G635" s="161"/>
      <c r="H635" s="161"/>
      <c r="I635" s="161"/>
      <c r="J635" s="161"/>
      <c r="K635" s="161"/>
      <c r="L635" s="161"/>
      <c r="M635" s="161"/>
      <c r="N635" s="160"/>
      <c r="O635" s="160"/>
      <c r="P635" s="160"/>
      <c r="Q635" s="160"/>
      <c r="R635" s="161"/>
      <c r="S635" s="161"/>
      <c r="T635" s="161"/>
      <c r="U635" s="161"/>
      <c r="V635" s="161"/>
      <c r="W635" s="161"/>
      <c r="X635" s="161"/>
      <c r="Y635" s="161"/>
      <c r="Z635" s="150"/>
      <c r="AA635" s="150"/>
      <c r="AB635" s="150"/>
      <c r="AC635" s="150"/>
      <c r="AD635" s="150"/>
      <c r="AE635" s="150"/>
      <c r="AF635" s="150"/>
      <c r="AG635" s="150" t="s">
        <v>182</v>
      </c>
      <c r="AH635" s="150">
        <v>0</v>
      </c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outlineLevel="3">
      <c r="A636" s="157"/>
      <c r="B636" s="158"/>
      <c r="C636" s="184" t="s">
        <v>777</v>
      </c>
      <c r="D636" s="163"/>
      <c r="E636" s="164">
        <v>5.82</v>
      </c>
      <c r="F636" s="161"/>
      <c r="G636" s="161"/>
      <c r="H636" s="161"/>
      <c r="I636" s="161"/>
      <c r="J636" s="161"/>
      <c r="K636" s="161"/>
      <c r="L636" s="161"/>
      <c r="M636" s="161"/>
      <c r="N636" s="160"/>
      <c r="O636" s="160"/>
      <c r="P636" s="160"/>
      <c r="Q636" s="160"/>
      <c r="R636" s="161"/>
      <c r="S636" s="161"/>
      <c r="T636" s="161"/>
      <c r="U636" s="161"/>
      <c r="V636" s="161"/>
      <c r="W636" s="161"/>
      <c r="X636" s="161"/>
      <c r="Y636" s="161"/>
      <c r="Z636" s="150"/>
      <c r="AA636" s="150"/>
      <c r="AB636" s="150"/>
      <c r="AC636" s="150"/>
      <c r="AD636" s="150"/>
      <c r="AE636" s="150"/>
      <c r="AF636" s="150"/>
      <c r="AG636" s="150" t="s">
        <v>182</v>
      </c>
      <c r="AH636" s="150">
        <v>0</v>
      </c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outlineLevel="2">
      <c r="A637" s="157"/>
      <c r="B637" s="158"/>
      <c r="C637" s="253"/>
      <c r="D637" s="254"/>
      <c r="E637" s="254"/>
      <c r="F637" s="254"/>
      <c r="G637" s="254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  <c r="R637" s="161"/>
      <c r="S637" s="161"/>
      <c r="T637" s="161"/>
      <c r="U637" s="161"/>
      <c r="V637" s="161"/>
      <c r="W637" s="161"/>
      <c r="X637" s="161"/>
      <c r="Y637" s="161"/>
      <c r="Z637" s="150"/>
      <c r="AA637" s="150"/>
      <c r="AB637" s="150"/>
      <c r="AC637" s="150"/>
      <c r="AD637" s="150"/>
      <c r="AE637" s="150"/>
      <c r="AF637" s="150"/>
      <c r="AG637" s="150" t="s">
        <v>184</v>
      </c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ht="22.5" outlineLevel="1">
      <c r="A638" s="173">
        <v>189</v>
      </c>
      <c r="B638" s="174" t="s">
        <v>778</v>
      </c>
      <c r="C638" s="183" t="s">
        <v>779</v>
      </c>
      <c r="D638" s="175" t="s">
        <v>214</v>
      </c>
      <c r="E638" s="176">
        <v>16.559999999999999</v>
      </c>
      <c r="F638" s="177"/>
      <c r="G638" s="178">
        <f>ROUND(E638*F638,2)</f>
        <v>0</v>
      </c>
      <c r="H638" s="177"/>
      <c r="I638" s="178">
        <f>ROUND(E638*H638,2)</f>
        <v>0</v>
      </c>
      <c r="J638" s="177"/>
      <c r="K638" s="178">
        <f>ROUND(E638*J638,2)</f>
        <v>0</v>
      </c>
      <c r="L638" s="178">
        <v>21</v>
      </c>
      <c r="M638" s="178">
        <f>G638*(1+L638/100)</f>
        <v>0</v>
      </c>
      <c r="N638" s="176">
        <v>1.9199999999999998E-2</v>
      </c>
      <c r="O638" s="176">
        <f>ROUND(E638*N638,2)</f>
        <v>0.32</v>
      </c>
      <c r="P638" s="176">
        <v>0</v>
      </c>
      <c r="Q638" s="176">
        <f>ROUND(E638*P638,2)</f>
        <v>0</v>
      </c>
      <c r="R638" s="178" t="s">
        <v>550</v>
      </c>
      <c r="S638" s="178" t="s">
        <v>175</v>
      </c>
      <c r="T638" s="179" t="s">
        <v>175</v>
      </c>
      <c r="U638" s="161">
        <v>0</v>
      </c>
      <c r="V638" s="161">
        <f>ROUND(E638*U638,2)</f>
        <v>0</v>
      </c>
      <c r="W638" s="161"/>
      <c r="X638" s="161" t="s">
        <v>551</v>
      </c>
      <c r="Y638" s="161" t="s">
        <v>177</v>
      </c>
      <c r="Z638" s="150"/>
      <c r="AA638" s="150"/>
      <c r="AB638" s="150"/>
      <c r="AC638" s="150"/>
      <c r="AD638" s="150"/>
      <c r="AE638" s="150"/>
      <c r="AF638" s="150"/>
      <c r="AG638" s="150" t="s">
        <v>599</v>
      </c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</row>
    <row r="639" spans="1:60" outlineLevel="2">
      <c r="A639" s="157"/>
      <c r="B639" s="158"/>
      <c r="C639" s="184" t="s">
        <v>780</v>
      </c>
      <c r="D639" s="163"/>
      <c r="E639" s="164">
        <v>6.48</v>
      </c>
      <c r="F639" s="161"/>
      <c r="G639" s="161"/>
      <c r="H639" s="161"/>
      <c r="I639" s="161"/>
      <c r="J639" s="161"/>
      <c r="K639" s="161"/>
      <c r="L639" s="161"/>
      <c r="M639" s="161"/>
      <c r="N639" s="160"/>
      <c r="O639" s="160"/>
      <c r="P639" s="160"/>
      <c r="Q639" s="160"/>
      <c r="R639" s="161"/>
      <c r="S639" s="161"/>
      <c r="T639" s="161"/>
      <c r="U639" s="161"/>
      <c r="V639" s="161"/>
      <c r="W639" s="161"/>
      <c r="X639" s="161"/>
      <c r="Y639" s="161"/>
      <c r="Z639" s="150"/>
      <c r="AA639" s="150"/>
      <c r="AB639" s="150"/>
      <c r="AC639" s="150"/>
      <c r="AD639" s="150"/>
      <c r="AE639" s="150"/>
      <c r="AF639" s="150"/>
      <c r="AG639" s="150" t="s">
        <v>182</v>
      </c>
      <c r="AH639" s="150">
        <v>0</v>
      </c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outlineLevel="3">
      <c r="A640" s="157"/>
      <c r="B640" s="158"/>
      <c r="C640" s="184" t="s">
        <v>781</v>
      </c>
      <c r="D640" s="163"/>
      <c r="E640" s="164">
        <v>3.6</v>
      </c>
      <c r="F640" s="161"/>
      <c r="G640" s="161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  <c r="R640" s="161"/>
      <c r="S640" s="161"/>
      <c r="T640" s="161"/>
      <c r="U640" s="161"/>
      <c r="V640" s="161"/>
      <c r="W640" s="161"/>
      <c r="X640" s="161"/>
      <c r="Y640" s="161"/>
      <c r="Z640" s="150"/>
      <c r="AA640" s="150"/>
      <c r="AB640" s="150"/>
      <c r="AC640" s="150"/>
      <c r="AD640" s="150"/>
      <c r="AE640" s="150"/>
      <c r="AF640" s="150"/>
      <c r="AG640" s="150" t="s">
        <v>182</v>
      </c>
      <c r="AH640" s="150">
        <v>0</v>
      </c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outlineLevel="3">
      <c r="A641" s="157"/>
      <c r="B641" s="158"/>
      <c r="C641" s="184" t="s">
        <v>782</v>
      </c>
      <c r="D641" s="163"/>
      <c r="E641" s="164">
        <v>6.48</v>
      </c>
      <c r="F641" s="161"/>
      <c r="G641" s="161"/>
      <c r="H641" s="161"/>
      <c r="I641" s="161"/>
      <c r="J641" s="161"/>
      <c r="K641" s="161"/>
      <c r="L641" s="161"/>
      <c r="M641" s="161"/>
      <c r="N641" s="160"/>
      <c r="O641" s="160"/>
      <c r="P641" s="160"/>
      <c r="Q641" s="160"/>
      <c r="R641" s="161"/>
      <c r="S641" s="161"/>
      <c r="T641" s="161"/>
      <c r="U641" s="161"/>
      <c r="V641" s="161"/>
      <c r="W641" s="161"/>
      <c r="X641" s="161"/>
      <c r="Y641" s="161"/>
      <c r="Z641" s="150"/>
      <c r="AA641" s="150"/>
      <c r="AB641" s="150"/>
      <c r="AC641" s="150"/>
      <c r="AD641" s="150"/>
      <c r="AE641" s="150"/>
      <c r="AF641" s="150"/>
      <c r="AG641" s="150" t="s">
        <v>182</v>
      </c>
      <c r="AH641" s="150">
        <v>0</v>
      </c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outlineLevel="2">
      <c r="A642" s="157"/>
      <c r="B642" s="158"/>
      <c r="C642" s="253"/>
      <c r="D642" s="254"/>
      <c r="E642" s="254"/>
      <c r="F642" s="254"/>
      <c r="G642" s="254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  <c r="R642" s="161"/>
      <c r="S642" s="161"/>
      <c r="T642" s="161"/>
      <c r="U642" s="161"/>
      <c r="V642" s="161"/>
      <c r="W642" s="161"/>
      <c r="X642" s="161"/>
      <c r="Y642" s="161"/>
      <c r="Z642" s="150"/>
      <c r="AA642" s="150"/>
      <c r="AB642" s="150"/>
      <c r="AC642" s="150"/>
      <c r="AD642" s="150"/>
      <c r="AE642" s="150"/>
      <c r="AF642" s="150"/>
      <c r="AG642" s="150" t="s">
        <v>184</v>
      </c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ht="22.5" outlineLevel="1">
      <c r="A643" s="173">
        <v>190</v>
      </c>
      <c r="B643" s="174" t="s">
        <v>783</v>
      </c>
      <c r="C643" s="183" t="s">
        <v>784</v>
      </c>
      <c r="D643" s="175" t="s">
        <v>214</v>
      </c>
      <c r="E643" s="176">
        <v>4.32</v>
      </c>
      <c r="F643" s="177"/>
      <c r="G643" s="178">
        <f>ROUND(E643*F643,2)</f>
        <v>0</v>
      </c>
      <c r="H643" s="177"/>
      <c r="I643" s="178">
        <f>ROUND(E643*H643,2)</f>
        <v>0</v>
      </c>
      <c r="J643" s="177"/>
      <c r="K643" s="178">
        <f>ROUND(E643*J643,2)</f>
        <v>0</v>
      </c>
      <c r="L643" s="178">
        <v>21</v>
      </c>
      <c r="M643" s="178">
        <f>G643*(1+L643/100)</f>
        <v>0</v>
      </c>
      <c r="N643" s="176">
        <v>1.9199999999999998E-2</v>
      </c>
      <c r="O643" s="176">
        <f>ROUND(E643*N643,2)</f>
        <v>0.08</v>
      </c>
      <c r="P643" s="176">
        <v>0</v>
      </c>
      <c r="Q643" s="176">
        <f>ROUND(E643*P643,2)</f>
        <v>0</v>
      </c>
      <c r="R643" s="178" t="s">
        <v>550</v>
      </c>
      <c r="S643" s="178" t="s">
        <v>175</v>
      </c>
      <c r="T643" s="179" t="s">
        <v>175</v>
      </c>
      <c r="U643" s="161">
        <v>0</v>
      </c>
      <c r="V643" s="161">
        <f>ROUND(E643*U643,2)</f>
        <v>0</v>
      </c>
      <c r="W643" s="161"/>
      <c r="X643" s="161" t="s">
        <v>551</v>
      </c>
      <c r="Y643" s="161" t="s">
        <v>177</v>
      </c>
      <c r="Z643" s="150"/>
      <c r="AA643" s="150"/>
      <c r="AB643" s="150"/>
      <c r="AC643" s="150"/>
      <c r="AD643" s="150"/>
      <c r="AE643" s="150"/>
      <c r="AF643" s="150"/>
      <c r="AG643" s="150" t="s">
        <v>599</v>
      </c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</row>
    <row r="644" spans="1:60" outlineLevel="2">
      <c r="A644" s="157"/>
      <c r="B644" s="158"/>
      <c r="C644" s="184" t="s">
        <v>785</v>
      </c>
      <c r="D644" s="163"/>
      <c r="E644" s="164">
        <v>4.32</v>
      </c>
      <c r="F644" s="161"/>
      <c r="G644" s="161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  <c r="R644" s="161"/>
      <c r="S644" s="161"/>
      <c r="T644" s="161"/>
      <c r="U644" s="161"/>
      <c r="V644" s="161"/>
      <c r="W644" s="161"/>
      <c r="X644" s="161"/>
      <c r="Y644" s="161"/>
      <c r="Z644" s="150"/>
      <c r="AA644" s="150"/>
      <c r="AB644" s="150"/>
      <c r="AC644" s="150"/>
      <c r="AD644" s="150"/>
      <c r="AE644" s="150"/>
      <c r="AF644" s="150"/>
      <c r="AG644" s="150" t="s">
        <v>182</v>
      </c>
      <c r="AH644" s="150">
        <v>0</v>
      </c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2">
      <c r="A645" s="157"/>
      <c r="B645" s="158"/>
      <c r="C645" s="253"/>
      <c r="D645" s="254"/>
      <c r="E645" s="254"/>
      <c r="F645" s="254"/>
      <c r="G645" s="254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  <c r="R645" s="161"/>
      <c r="S645" s="161"/>
      <c r="T645" s="161"/>
      <c r="U645" s="161"/>
      <c r="V645" s="161"/>
      <c r="W645" s="161"/>
      <c r="X645" s="161"/>
      <c r="Y645" s="161"/>
      <c r="Z645" s="150"/>
      <c r="AA645" s="150"/>
      <c r="AB645" s="150"/>
      <c r="AC645" s="150"/>
      <c r="AD645" s="150"/>
      <c r="AE645" s="150"/>
      <c r="AF645" s="150"/>
      <c r="AG645" s="150" t="s">
        <v>184</v>
      </c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outlineLevel="1">
      <c r="A646" s="173">
        <v>191</v>
      </c>
      <c r="B646" s="174" t="s">
        <v>786</v>
      </c>
      <c r="C646" s="183" t="s">
        <v>787</v>
      </c>
      <c r="D646" s="175" t="s">
        <v>196</v>
      </c>
      <c r="E646" s="176">
        <v>0.45428000000000002</v>
      </c>
      <c r="F646" s="177"/>
      <c r="G646" s="178">
        <f>ROUND(E646*F646,2)</f>
        <v>0</v>
      </c>
      <c r="H646" s="177"/>
      <c r="I646" s="178">
        <f>ROUND(E646*H646,2)</f>
        <v>0</v>
      </c>
      <c r="J646" s="177"/>
      <c r="K646" s="178">
        <f>ROUND(E646*J646,2)</f>
        <v>0</v>
      </c>
      <c r="L646" s="178">
        <v>21</v>
      </c>
      <c r="M646" s="178">
        <f>G646*(1+L646/100)</f>
        <v>0</v>
      </c>
      <c r="N646" s="176">
        <v>0</v>
      </c>
      <c r="O646" s="176">
        <f>ROUND(E646*N646,2)</f>
        <v>0</v>
      </c>
      <c r="P646" s="176">
        <v>0</v>
      </c>
      <c r="Q646" s="176">
        <f>ROUND(E646*P646,2)</f>
        <v>0</v>
      </c>
      <c r="R646" s="178" t="s">
        <v>764</v>
      </c>
      <c r="S646" s="178" t="s">
        <v>175</v>
      </c>
      <c r="T646" s="179" t="s">
        <v>175</v>
      </c>
      <c r="U646" s="161">
        <v>1.5980000000000001</v>
      </c>
      <c r="V646" s="161">
        <f>ROUND(E646*U646,2)</f>
        <v>0.73</v>
      </c>
      <c r="W646" s="161"/>
      <c r="X646" s="161" t="s">
        <v>533</v>
      </c>
      <c r="Y646" s="161" t="s">
        <v>177</v>
      </c>
      <c r="Z646" s="150"/>
      <c r="AA646" s="150"/>
      <c r="AB646" s="150"/>
      <c r="AC646" s="150"/>
      <c r="AD646" s="150"/>
      <c r="AE646" s="150"/>
      <c r="AF646" s="150"/>
      <c r="AG646" s="150" t="s">
        <v>534</v>
      </c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outlineLevel="2">
      <c r="A647" s="157"/>
      <c r="B647" s="158"/>
      <c r="C647" s="251" t="s">
        <v>581</v>
      </c>
      <c r="D647" s="252"/>
      <c r="E647" s="252"/>
      <c r="F647" s="252"/>
      <c r="G647" s="252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  <c r="R647" s="161"/>
      <c r="S647" s="161"/>
      <c r="T647" s="161"/>
      <c r="U647" s="161"/>
      <c r="V647" s="161"/>
      <c r="W647" s="161"/>
      <c r="X647" s="161"/>
      <c r="Y647" s="161"/>
      <c r="Z647" s="150"/>
      <c r="AA647" s="150"/>
      <c r="AB647" s="150"/>
      <c r="AC647" s="150"/>
      <c r="AD647" s="150"/>
      <c r="AE647" s="150"/>
      <c r="AF647" s="150"/>
      <c r="AG647" s="150" t="s">
        <v>180</v>
      </c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</row>
    <row r="648" spans="1:60" outlineLevel="2">
      <c r="A648" s="157"/>
      <c r="B648" s="158"/>
      <c r="C648" s="253"/>
      <c r="D648" s="254"/>
      <c r="E648" s="254"/>
      <c r="F648" s="254"/>
      <c r="G648" s="254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  <c r="R648" s="161"/>
      <c r="S648" s="161"/>
      <c r="T648" s="161"/>
      <c r="U648" s="161"/>
      <c r="V648" s="161"/>
      <c r="W648" s="161"/>
      <c r="X648" s="161"/>
      <c r="Y648" s="161"/>
      <c r="Z648" s="150"/>
      <c r="AA648" s="150"/>
      <c r="AB648" s="150"/>
      <c r="AC648" s="150"/>
      <c r="AD648" s="150"/>
      <c r="AE648" s="150"/>
      <c r="AF648" s="150"/>
      <c r="AG648" s="150" t="s">
        <v>184</v>
      </c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>
      <c r="A649" s="166" t="s">
        <v>169</v>
      </c>
      <c r="B649" s="167" t="s">
        <v>125</v>
      </c>
      <c r="C649" s="182" t="s">
        <v>126</v>
      </c>
      <c r="D649" s="168"/>
      <c r="E649" s="169"/>
      <c r="F649" s="170"/>
      <c r="G649" s="170">
        <f>SUMIF(AG650:AG655,"&lt;&gt;NOR",G650:G655)</f>
        <v>0</v>
      </c>
      <c r="H649" s="170"/>
      <c r="I649" s="170">
        <f>SUM(I650:I655)</f>
        <v>0</v>
      </c>
      <c r="J649" s="170"/>
      <c r="K649" s="170">
        <f>SUM(K650:K655)</f>
        <v>0</v>
      </c>
      <c r="L649" s="170"/>
      <c r="M649" s="170">
        <f>SUM(M650:M655)</f>
        <v>0</v>
      </c>
      <c r="N649" s="169"/>
      <c r="O649" s="169">
        <f>SUM(O650:O655)</f>
        <v>26.57</v>
      </c>
      <c r="P649" s="169"/>
      <c r="Q649" s="169">
        <f>SUM(Q650:Q655)</f>
        <v>0</v>
      </c>
      <c r="R649" s="170"/>
      <c r="S649" s="170"/>
      <c r="T649" s="171"/>
      <c r="U649" s="165"/>
      <c r="V649" s="165">
        <f>SUM(V650:V655)</f>
        <v>489.16</v>
      </c>
      <c r="W649" s="165"/>
      <c r="X649" s="165"/>
      <c r="Y649" s="165"/>
      <c r="AG649" t="s">
        <v>170</v>
      </c>
    </row>
    <row r="650" spans="1:60" outlineLevel="1">
      <c r="A650" s="173">
        <v>192</v>
      </c>
      <c r="B650" s="174" t="s">
        <v>788</v>
      </c>
      <c r="C650" s="183" t="s">
        <v>789</v>
      </c>
      <c r="D650" s="175" t="s">
        <v>214</v>
      </c>
      <c r="E650" s="176">
        <v>303.51670000000001</v>
      </c>
      <c r="F650" s="177"/>
      <c r="G650" s="178">
        <f>ROUND(E650*F650,2)</f>
        <v>0</v>
      </c>
      <c r="H650" s="177"/>
      <c r="I650" s="178">
        <f>ROUND(E650*H650,2)</f>
        <v>0</v>
      </c>
      <c r="J650" s="177"/>
      <c r="K650" s="178">
        <f>ROUND(E650*J650,2)</f>
        <v>0</v>
      </c>
      <c r="L650" s="178">
        <v>21</v>
      </c>
      <c r="M650" s="178">
        <f>G650*(1+L650/100)</f>
        <v>0</v>
      </c>
      <c r="N650" s="176">
        <v>8.7540000000000007E-2</v>
      </c>
      <c r="O650" s="176">
        <f>ROUND(E650*N650,2)</f>
        <v>26.57</v>
      </c>
      <c r="P650" s="176">
        <v>0</v>
      </c>
      <c r="Q650" s="176">
        <f>ROUND(E650*P650,2)</f>
        <v>0</v>
      </c>
      <c r="R650" s="178"/>
      <c r="S650" s="178" t="s">
        <v>290</v>
      </c>
      <c r="T650" s="179" t="s">
        <v>291</v>
      </c>
      <c r="U650" s="161">
        <v>1.6116299999999999</v>
      </c>
      <c r="V650" s="161">
        <f>ROUND(E650*U650,2)</f>
        <v>489.16</v>
      </c>
      <c r="W650" s="161"/>
      <c r="X650" s="161" t="s">
        <v>541</v>
      </c>
      <c r="Y650" s="161" t="s">
        <v>177</v>
      </c>
      <c r="Z650" s="150"/>
      <c r="AA650" s="150"/>
      <c r="AB650" s="150"/>
      <c r="AC650" s="150"/>
      <c r="AD650" s="150"/>
      <c r="AE650" s="150"/>
      <c r="AF650" s="150"/>
      <c r="AG650" s="150" t="s">
        <v>542</v>
      </c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outlineLevel="2">
      <c r="A651" s="157"/>
      <c r="B651" s="158"/>
      <c r="C651" s="184" t="s">
        <v>790</v>
      </c>
      <c r="D651" s="163"/>
      <c r="E651" s="164">
        <v>227.92269999999999</v>
      </c>
      <c r="F651" s="161"/>
      <c r="G651" s="161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  <c r="R651" s="161"/>
      <c r="S651" s="161"/>
      <c r="T651" s="161"/>
      <c r="U651" s="161"/>
      <c r="V651" s="161"/>
      <c r="W651" s="161"/>
      <c r="X651" s="161"/>
      <c r="Y651" s="161"/>
      <c r="Z651" s="150"/>
      <c r="AA651" s="150"/>
      <c r="AB651" s="150"/>
      <c r="AC651" s="150"/>
      <c r="AD651" s="150"/>
      <c r="AE651" s="150"/>
      <c r="AF651" s="150"/>
      <c r="AG651" s="150" t="s">
        <v>182</v>
      </c>
      <c r="AH651" s="150">
        <v>0</v>
      </c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outlineLevel="3">
      <c r="A652" s="157"/>
      <c r="B652" s="158"/>
      <c r="C652" s="184" t="s">
        <v>791</v>
      </c>
      <c r="D652" s="163"/>
      <c r="E652" s="164">
        <v>41.957999999999998</v>
      </c>
      <c r="F652" s="161"/>
      <c r="G652" s="161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  <c r="R652" s="161"/>
      <c r="S652" s="161"/>
      <c r="T652" s="161"/>
      <c r="U652" s="161"/>
      <c r="V652" s="161"/>
      <c r="W652" s="161"/>
      <c r="X652" s="161"/>
      <c r="Y652" s="161"/>
      <c r="Z652" s="150"/>
      <c r="AA652" s="150"/>
      <c r="AB652" s="150"/>
      <c r="AC652" s="150"/>
      <c r="AD652" s="150"/>
      <c r="AE652" s="150"/>
      <c r="AF652" s="150"/>
      <c r="AG652" s="150" t="s">
        <v>182</v>
      </c>
      <c r="AH652" s="150">
        <v>0</v>
      </c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ht="33.75" outlineLevel="3">
      <c r="A653" s="157"/>
      <c r="B653" s="158"/>
      <c r="C653" s="184" t="s">
        <v>792</v>
      </c>
      <c r="D653" s="163"/>
      <c r="E653" s="164">
        <v>32</v>
      </c>
      <c r="F653" s="161"/>
      <c r="G653" s="161"/>
      <c r="H653" s="161"/>
      <c r="I653" s="161"/>
      <c r="J653" s="161"/>
      <c r="K653" s="161"/>
      <c r="L653" s="161"/>
      <c r="M653" s="161"/>
      <c r="N653" s="160"/>
      <c r="O653" s="160"/>
      <c r="P653" s="160"/>
      <c r="Q653" s="160"/>
      <c r="R653" s="161"/>
      <c r="S653" s="161"/>
      <c r="T653" s="161"/>
      <c r="U653" s="161"/>
      <c r="V653" s="161"/>
      <c r="W653" s="161"/>
      <c r="X653" s="161"/>
      <c r="Y653" s="161"/>
      <c r="Z653" s="150"/>
      <c r="AA653" s="150"/>
      <c r="AB653" s="150"/>
      <c r="AC653" s="150"/>
      <c r="AD653" s="150"/>
      <c r="AE653" s="150"/>
      <c r="AF653" s="150"/>
      <c r="AG653" s="150" t="s">
        <v>182</v>
      </c>
      <c r="AH653" s="150">
        <v>0</v>
      </c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outlineLevel="3">
      <c r="A654" s="157"/>
      <c r="B654" s="158"/>
      <c r="C654" s="184" t="s">
        <v>793</v>
      </c>
      <c r="D654" s="163"/>
      <c r="E654" s="164">
        <v>1.6359999999999999</v>
      </c>
      <c r="F654" s="161"/>
      <c r="G654" s="161"/>
      <c r="H654" s="161"/>
      <c r="I654" s="161"/>
      <c r="J654" s="161"/>
      <c r="K654" s="161"/>
      <c r="L654" s="161"/>
      <c r="M654" s="161"/>
      <c r="N654" s="160"/>
      <c r="O654" s="160"/>
      <c r="P654" s="160"/>
      <c r="Q654" s="160"/>
      <c r="R654" s="161"/>
      <c r="S654" s="161"/>
      <c r="T654" s="161"/>
      <c r="U654" s="161"/>
      <c r="V654" s="161"/>
      <c r="W654" s="161"/>
      <c r="X654" s="161"/>
      <c r="Y654" s="161"/>
      <c r="Z654" s="150"/>
      <c r="AA654" s="150"/>
      <c r="AB654" s="150"/>
      <c r="AC654" s="150"/>
      <c r="AD654" s="150"/>
      <c r="AE654" s="150"/>
      <c r="AF654" s="150"/>
      <c r="AG654" s="150" t="s">
        <v>182</v>
      </c>
      <c r="AH654" s="150">
        <v>0</v>
      </c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</row>
    <row r="655" spans="1:60" outlineLevel="2">
      <c r="A655" s="157"/>
      <c r="B655" s="158"/>
      <c r="C655" s="253"/>
      <c r="D655" s="254"/>
      <c r="E655" s="254"/>
      <c r="F655" s="254"/>
      <c r="G655" s="254"/>
      <c r="H655" s="161"/>
      <c r="I655" s="161"/>
      <c r="J655" s="161"/>
      <c r="K655" s="161"/>
      <c r="L655" s="161"/>
      <c r="M655" s="161"/>
      <c r="N655" s="160"/>
      <c r="O655" s="160"/>
      <c r="P655" s="160"/>
      <c r="Q655" s="160"/>
      <c r="R655" s="161"/>
      <c r="S655" s="161"/>
      <c r="T655" s="161"/>
      <c r="U655" s="161"/>
      <c r="V655" s="161"/>
      <c r="W655" s="161"/>
      <c r="X655" s="161"/>
      <c r="Y655" s="161"/>
      <c r="Z655" s="150"/>
      <c r="AA655" s="150"/>
      <c r="AB655" s="150"/>
      <c r="AC655" s="150"/>
      <c r="AD655" s="150"/>
      <c r="AE655" s="150"/>
      <c r="AF655" s="150"/>
      <c r="AG655" s="150" t="s">
        <v>184</v>
      </c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>
      <c r="A656" s="166" t="s">
        <v>169</v>
      </c>
      <c r="B656" s="167" t="s">
        <v>127</v>
      </c>
      <c r="C656" s="182" t="s">
        <v>128</v>
      </c>
      <c r="D656" s="168"/>
      <c r="E656" s="169"/>
      <c r="F656" s="170"/>
      <c r="G656" s="170">
        <f>SUMIF(AG657:AG661,"&lt;&gt;NOR",G657:G661)</f>
        <v>0</v>
      </c>
      <c r="H656" s="170"/>
      <c r="I656" s="170">
        <f>SUM(I657:I661)</f>
        <v>0</v>
      </c>
      <c r="J656" s="170"/>
      <c r="K656" s="170">
        <f>SUM(K657:K661)</f>
        <v>0</v>
      </c>
      <c r="L656" s="170"/>
      <c r="M656" s="170">
        <f>SUM(M657:M661)</f>
        <v>0</v>
      </c>
      <c r="N656" s="169"/>
      <c r="O656" s="169">
        <f>SUM(O657:O661)</f>
        <v>0.01</v>
      </c>
      <c r="P656" s="169"/>
      <c r="Q656" s="169">
        <f>SUM(Q657:Q661)</f>
        <v>0</v>
      </c>
      <c r="R656" s="170"/>
      <c r="S656" s="170"/>
      <c r="T656" s="171"/>
      <c r="U656" s="165"/>
      <c r="V656" s="165">
        <f>SUM(V657:V661)</f>
        <v>5.0199999999999996</v>
      </c>
      <c r="W656" s="165"/>
      <c r="X656" s="165"/>
      <c r="Y656" s="165"/>
      <c r="AG656" t="s">
        <v>170</v>
      </c>
    </row>
    <row r="657" spans="1:60" outlineLevel="1">
      <c r="A657" s="173">
        <v>193</v>
      </c>
      <c r="B657" s="174" t="s">
        <v>794</v>
      </c>
      <c r="C657" s="183" t="s">
        <v>795</v>
      </c>
      <c r="D657" s="175" t="s">
        <v>214</v>
      </c>
      <c r="E657" s="176">
        <v>37.388399999999997</v>
      </c>
      <c r="F657" s="177"/>
      <c r="G657" s="178">
        <f>ROUND(E657*F657,2)</f>
        <v>0</v>
      </c>
      <c r="H657" s="177"/>
      <c r="I657" s="178">
        <f>ROUND(E657*H657,2)</f>
        <v>0</v>
      </c>
      <c r="J657" s="177"/>
      <c r="K657" s="178">
        <f>ROUND(E657*J657,2)</f>
        <v>0</v>
      </c>
      <c r="L657" s="178">
        <v>21</v>
      </c>
      <c r="M657" s="178">
        <f>G657*(1+L657/100)</f>
        <v>0</v>
      </c>
      <c r="N657" s="176">
        <v>6.9999999999999994E-5</v>
      </c>
      <c r="O657" s="176">
        <f>ROUND(E657*N657,2)</f>
        <v>0</v>
      </c>
      <c r="P657" s="176">
        <v>0</v>
      </c>
      <c r="Q657" s="176">
        <f>ROUND(E657*P657,2)</f>
        <v>0</v>
      </c>
      <c r="R657" s="178" t="s">
        <v>796</v>
      </c>
      <c r="S657" s="178" t="s">
        <v>175</v>
      </c>
      <c r="T657" s="179" t="s">
        <v>175</v>
      </c>
      <c r="U657" s="161">
        <v>3.2480000000000002E-2</v>
      </c>
      <c r="V657" s="161">
        <f>ROUND(E657*U657,2)</f>
        <v>1.21</v>
      </c>
      <c r="W657" s="161"/>
      <c r="X657" s="161" t="s">
        <v>176</v>
      </c>
      <c r="Y657" s="161" t="s">
        <v>177</v>
      </c>
      <c r="Z657" s="150"/>
      <c r="AA657" s="150"/>
      <c r="AB657" s="150"/>
      <c r="AC657" s="150"/>
      <c r="AD657" s="150"/>
      <c r="AE657" s="150"/>
      <c r="AF657" s="150"/>
      <c r="AG657" s="150" t="s">
        <v>446</v>
      </c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outlineLevel="2">
      <c r="A658" s="157"/>
      <c r="B658" s="158"/>
      <c r="C658" s="184" t="s">
        <v>797</v>
      </c>
      <c r="D658" s="163"/>
      <c r="E658" s="164">
        <v>37.388399999999997</v>
      </c>
      <c r="F658" s="161"/>
      <c r="G658" s="161"/>
      <c r="H658" s="161"/>
      <c r="I658" s="161"/>
      <c r="J658" s="161"/>
      <c r="K658" s="161"/>
      <c r="L658" s="161"/>
      <c r="M658" s="161"/>
      <c r="N658" s="160"/>
      <c r="O658" s="160"/>
      <c r="P658" s="160"/>
      <c r="Q658" s="160"/>
      <c r="R658" s="161"/>
      <c r="S658" s="161"/>
      <c r="T658" s="161"/>
      <c r="U658" s="161"/>
      <c r="V658" s="161"/>
      <c r="W658" s="161"/>
      <c r="X658" s="161"/>
      <c r="Y658" s="161"/>
      <c r="Z658" s="150"/>
      <c r="AA658" s="150"/>
      <c r="AB658" s="150"/>
      <c r="AC658" s="150"/>
      <c r="AD658" s="150"/>
      <c r="AE658" s="150"/>
      <c r="AF658" s="150"/>
      <c r="AG658" s="150" t="s">
        <v>182</v>
      </c>
      <c r="AH658" s="150">
        <v>0</v>
      </c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outlineLevel="2">
      <c r="A659" s="157"/>
      <c r="B659" s="158"/>
      <c r="C659" s="253"/>
      <c r="D659" s="254"/>
      <c r="E659" s="254"/>
      <c r="F659" s="254"/>
      <c r="G659" s="254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  <c r="R659" s="161"/>
      <c r="S659" s="161"/>
      <c r="T659" s="161"/>
      <c r="U659" s="161"/>
      <c r="V659" s="161"/>
      <c r="W659" s="161"/>
      <c r="X659" s="161"/>
      <c r="Y659" s="161"/>
      <c r="Z659" s="150"/>
      <c r="AA659" s="150"/>
      <c r="AB659" s="150"/>
      <c r="AC659" s="150"/>
      <c r="AD659" s="150"/>
      <c r="AE659" s="150"/>
      <c r="AF659" s="150"/>
      <c r="AG659" s="150" t="s">
        <v>184</v>
      </c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ht="22.5" outlineLevel="1">
      <c r="A660" s="173">
        <v>194</v>
      </c>
      <c r="B660" s="174" t="s">
        <v>798</v>
      </c>
      <c r="C660" s="183" t="s">
        <v>799</v>
      </c>
      <c r="D660" s="175" t="s">
        <v>214</v>
      </c>
      <c r="E660" s="176">
        <v>37.388399999999997</v>
      </c>
      <c r="F660" s="177"/>
      <c r="G660" s="178">
        <f>ROUND(E660*F660,2)</f>
        <v>0</v>
      </c>
      <c r="H660" s="177"/>
      <c r="I660" s="178">
        <f>ROUND(E660*H660,2)</f>
        <v>0</v>
      </c>
      <c r="J660" s="177"/>
      <c r="K660" s="178">
        <f>ROUND(E660*J660,2)</f>
        <v>0</v>
      </c>
      <c r="L660" s="178">
        <v>21</v>
      </c>
      <c r="M660" s="178">
        <f>G660*(1+L660/100)</f>
        <v>0</v>
      </c>
      <c r="N660" s="176">
        <v>1.6000000000000001E-4</v>
      </c>
      <c r="O660" s="176">
        <f>ROUND(E660*N660,2)</f>
        <v>0.01</v>
      </c>
      <c r="P660" s="176">
        <v>0</v>
      </c>
      <c r="Q660" s="176">
        <f>ROUND(E660*P660,2)</f>
        <v>0</v>
      </c>
      <c r="R660" s="178" t="s">
        <v>796</v>
      </c>
      <c r="S660" s="178" t="s">
        <v>175</v>
      </c>
      <c r="T660" s="179" t="s">
        <v>175</v>
      </c>
      <c r="U660" s="161">
        <v>0.10191</v>
      </c>
      <c r="V660" s="161">
        <f>ROUND(E660*U660,2)</f>
        <v>3.81</v>
      </c>
      <c r="W660" s="161"/>
      <c r="X660" s="161" t="s">
        <v>176</v>
      </c>
      <c r="Y660" s="161" t="s">
        <v>177</v>
      </c>
      <c r="Z660" s="150"/>
      <c r="AA660" s="150"/>
      <c r="AB660" s="150"/>
      <c r="AC660" s="150"/>
      <c r="AD660" s="150"/>
      <c r="AE660" s="150"/>
      <c r="AF660" s="150"/>
      <c r="AG660" s="150" t="s">
        <v>446</v>
      </c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outlineLevel="2">
      <c r="A661" s="157"/>
      <c r="B661" s="158"/>
      <c r="C661" s="259"/>
      <c r="D661" s="260"/>
      <c r="E661" s="260"/>
      <c r="F661" s="260"/>
      <c r="G661" s="260"/>
      <c r="H661" s="161"/>
      <c r="I661" s="161"/>
      <c r="J661" s="161"/>
      <c r="K661" s="161"/>
      <c r="L661" s="161"/>
      <c r="M661" s="161"/>
      <c r="N661" s="160"/>
      <c r="O661" s="160"/>
      <c r="P661" s="160"/>
      <c r="Q661" s="160"/>
      <c r="R661" s="161"/>
      <c r="S661" s="161"/>
      <c r="T661" s="161"/>
      <c r="U661" s="161"/>
      <c r="V661" s="161"/>
      <c r="W661" s="161"/>
      <c r="X661" s="161"/>
      <c r="Y661" s="161"/>
      <c r="Z661" s="150"/>
      <c r="AA661" s="150"/>
      <c r="AB661" s="150"/>
      <c r="AC661" s="150"/>
      <c r="AD661" s="150"/>
      <c r="AE661" s="150"/>
      <c r="AF661" s="150"/>
      <c r="AG661" s="150" t="s">
        <v>184</v>
      </c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</row>
    <row r="662" spans="1:60">
      <c r="A662" s="166" t="s">
        <v>169</v>
      </c>
      <c r="B662" s="167" t="s">
        <v>140</v>
      </c>
      <c r="C662" s="182" t="s">
        <v>27</v>
      </c>
      <c r="D662" s="168"/>
      <c r="E662" s="169"/>
      <c r="F662" s="170"/>
      <c r="G662" s="170">
        <f>SUMIF(AG663:AG671,"&lt;&gt;NOR",G663:G671)</f>
        <v>0</v>
      </c>
      <c r="H662" s="170"/>
      <c r="I662" s="170">
        <f>SUM(I663:I671)</f>
        <v>0</v>
      </c>
      <c r="J662" s="170"/>
      <c r="K662" s="170">
        <f>SUM(K663:K671)</f>
        <v>0</v>
      </c>
      <c r="L662" s="170"/>
      <c r="M662" s="170">
        <f>SUM(M663:M671)</f>
        <v>0</v>
      </c>
      <c r="N662" s="169"/>
      <c r="O662" s="169">
        <f>SUM(O663:O671)</f>
        <v>0</v>
      </c>
      <c r="P662" s="169"/>
      <c r="Q662" s="169">
        <f>SUM(Q663:Q671)</f>
        <v>0</v>
      </c>
      <c r="R662" s="170"/>
      <c r="S662" s="170"/>
      <c r="T662" s="171"/>
      <c r="U662" s="165"/>
      <c r="V662" s="165">
        <f>SUM(V663:V671)</f>
        <v>0</v>
      </c>
      <c r="W662" s="165"/>
      <c r="X662" s="165"/>
      <c r="Y662" s="165"/>
      <c r="AG662" t="s">
        <v>170</v>
      </c>
    </row>
    <row r="663" spans="1:60" outlineLevel="1">
      <c r="A663" s="173">
        <v>195</v>
      </c>
      <c r="B663" s="174" t="s">
        <v>800</v>
      </c>
      <c r="C663" s="183" t="s">
        <v>801</v>
      </c>
      <c r="D663" s="175" t="s">
        <v>802</v>
      </c>
      <c r="E663" s="176">
        <v>1</v>
      </c>
      <c r="F663" s="177"/>
      <c r="G663" s="178">
        <f>ROUND(E663*F663,2)</f>
        <v>0</v>
      </c>
      <c r="H663" s="177"/>
      <c r="I663" s="178">
        <f>ROUND(E663*H663,2)</f>
        <v>0</v>
      </c>
      <c r="J663" s="177"/>
      <c r="K663" s="178">
        <f>ROUND(E663*J663,2)</f>
        <v>0</v>
      </c>
      <c r="L663" s="178">
        <v>21</v>
      </c>
      <c r="M663" s="178">
        <f>G663*(1+L663/100)</f>
        <v>0</v>
      </c>
      <c r="N663" s="176">
        <v>0</v>
      </c>
      <c r="O663" s="176">
        <f>ROUND(E663*N663,2)</f>
        <v>0</v>
      </c>
      <c r="P663" s="176">
        <v>0</v>
      </c>
      <c r="Q663" s="176">
        <f>ROUND(E663*P663,2)</f>
        <v>0</v>
      </c>
      <c r="R663" s="178"/>
      <c r="S663" s="178" t="s">
        <v>175</v>
      </c>
      <c r="T663" s="179" t="s">
        <v>291</v>
      </c>
      <c r="U663" s="161">
        <v>0</v>
      </c>
      <c r="V663" s="161">
        <f>ROUND(E663*U663,2)</f>
        <v>0</v>
      </c>
      <c r="W663" s="161"/>
      <c r="X663" s="161" t="s">
        <v>803</v>
      </c>
      <c r="Y663" s="161" t="s">
        <v>177</v>
      </c>
      <c r="Z663" s="150"/>
      <c r="AA663" s="150"/>
      <c r="AB663" s="150"/>
      <c r="AC663" s="150"/>
      <c r="AD663" s="150"/>
      <c r="AE663" s="150"/>
      <c r="AF663" s="150"/>
      <c r="AG663" s="150" t="s">
        <v>804</v>
      </c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outlineLevel="2">
      <c r="A664" s="157"/>
      <c r="B664" s="158"/>
      <c r="C664" s="259"/>
      <c r="D664" s="260"/>
      <c r="E664" s="260"/>
      <c r="F664" s="260"/>
      <c r="G664" s="260"/>
      <c r="H664" s="161"/>
      <c r="I664" s="161"/>
      <c r="J664" s="161"/>
      <c r="K664" s="161"/>
      <c r="L664" s="161"/>
      <c r="M664" s="161"/>
      <c r="N664" s="160"/>
      <c r="O664" s="160"/>
      <c r="P664" s="160"/>
      <c r="Q664" s="160"/>
      <c r="R664" s="161"/>
      <c r="S664" s="161"/>
      <c r="T664" s="161"/>
      <c r="U664" s="161"/>
      <c r="V664" s="161"/>
      <c r="W664" s="161"/>
      <c r="X664" s="161"/>
      <c r="Y664" s="161"/>
      <c r="Z664" s="150"/>
      <c r="AA664" s="150"/>
      <c r="AB664" s="150"/>
      <c r="AC664" s="150"/>
      <c r="AD664" s="150"/>
      <c r="AE664" s="150"/>
      <c r="AF664" s="150"/>
      <c r="AG664" s="150" t="s">
        <v>184</v>
      </c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outlineLevel="1">
      <c r="A665" s="173">
        <v>196</v>
      </c>
      <c r="B665" s="174" t="s">
        <v>805</v>
      </c>
      <c r="C665" s="183" t="s">
        <v>806</v>
      </c>
      <c r="D665" s="175" t="s">
        <v>802</v>
      </c>
      <c r="E665" s="176">
        <v>1</v>
      </c>
      <c r="F665" s="177"/>
      <c r="G665" s="178">
        <f>ROUND(E665*F665,2)</f>
        <v>0</v>
      </c>
      <c r="H665" s="177"/>
      <c r="I665" s="178">
        <f>ROUND(E665*H665,2)</f>
        <v>0</v>
      </c>
      <c r="J665" s="177"/>
      <c r="K665" s="178">
        <f>ROUND(E665*J665,2)</f>
        <v>0</v>
      </c>
      <c r="L665" s="178">
        <v>21</v>
      </c>
      <c r="M665" s="178">
        <f>G665*(1+L665/100)</f>
        <v>0</v>
      </c>
      <c r="N665" s="176">
        <v>0</v>
      </c>
      <c r="O665" s="176">
        <f>ROUND(E665*N665,2)</f>
        <v>0</v>
      </c>
      <c r="P665" s="176">
        <v>0</v>
      </c>
      <c r="Q665" s="176">
        <f>ROUND(E665*P665,2)</f>
        <v>0</v>
      </c>
      <c r="R665" s="178"/>
      <c r="S665" s="178" t="s">
        <v>175</v>
      </c>
      <c r="T665" s="179" t="s">
        <v>291</v>
      </c>
      <c r="U665" s="161">
        <v>0</v>
      </c>
      <c r="V665" s="161">
        <f>ROUND(E665*U665,2)</f>
        <v>0</v>
      </c>
      <c r="W665" s="161"/>
      <c r="X665" s="161" t="s">
        <v>803</v>
      </c>
      <c r="Y665" s="161" t="s">
        <v>177</v>
      </c>
      <c r="Z665" s="150"/>
      <c r="AA665" s="150"/>
      <c r="AB665" s="150"/>
      <c r="AC665" s="150"/>
      <c r="AD665" s="150"/>
      <c r="AE665" s="150"/>
      <c r="AF665" s="150"/>
      <c r="AG665" s="150" t="s">
        <v>804</v>
      </c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ht="33.75" outlineLevel="2">
      <c r="A666" s="157"/>
      <c r="B666" s="158"/>
      <c r="C666" s="255" t="s">
        <v>807</v>
      </c>
      <c r="D666" s="256"/>
      <c r="E666" s="256"/>
      <c r="F666" s="256"/>
      <c r="G666" s="256"/>
      <c r="H666" s="161"/>
      <c r="I666" s="161"/>
      <c r="J666" s="161"/>
      <c r="K666" s="161"/>
      <c r="L666" s="161"/>
      <c r="M666" s="161"/>
      <c r="N666" s="160"/>
      <c r="O666" s="160"/>
      <c r="P666" s="160"/>
      <c r="Q666" s="160"/>
      <c r="R666" s="161"/>
      <c r="S666" s="161"/>
      <c r="T666" s="161"/>
      <c r="U666" s="161"/>
      <c r="V666" s="161"/>
      <c r="W666" s="161"/>
      <c r="X666" s="161"/>
      <c r="Y666" s="161"/>
      <c r="Z666" s="150"/>
      <c r="AA666" s="150"/>
      <c r="AB666" s="150"/>
      <c r="AC666" s="150"/>
      <c r="AD666" s="150"/>
      <c r="AE666" s="150"/>
      <c r="AF666" s="150"/>
      <c r="AG666" s="150" t="s">
        <v>202</v>
      </c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81" t="str">
        <f>C666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666" s="150"/>
      <c r="BC666" s="150"/>
      <c r="BD666" s="150"/>
      <c r="BE666" s="150"/>
      <c r="BF666" s="150"/>
      <c r="BG666" s="150"/>
      <c r="BH666" s="150"/>
    </row>
    <row r="667" spans="1:60" outlineLevel="2">
      <c r="A667" s="157"/>
      <c r="B667" s="158"/>
      <c r="C667" s="253"/>
      <c r="D667" s="254"/>
      <c r="E667" s="254"/>
      <c r="F667" s="254"/>
      <c r="G667" s="254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  <c r="R667" s="161"/>
      <c r="S667" s="161"/>
      <c r="T667" s="161"/>
      <c r="U667" s="161"/>
      <c r="V667" s="161"/>
      <c r="W667" s="161"/>
      <c r="X667" s="161"/>
      <c r="Y667" s="161"/>
      <c r="Z667" s="150"/>
      <c r="AA667" s="150"/>
      <c r="AB667" s="150"/>
      <c r="AC667" s="150"/>
      <c r="AD667" s="150"/>
      <c r="AE667" s="150"/>
      <c r="AF667" s="150"/>
      <c r="AG667" s="150" t="s">
        <v>184</v>
      </c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outlineLevel="1">
      <c r="A668" s="173">
        <v>197</v>
      </c>
      <c r="B668" s="174" t="s">
        <v>808</v>
      </c>
      <c r="C668" s="183" t="s">
        <v>809</v>
      </c>
      <c r="D668" s="175" t="s">
        <v>802</v>
      </c>
      <c r="E668" s="176">
        <v>1</v>
      </c>
      <c r="F668" s="177"/>
      <c r="G668" s="178">
        <f>ROUND(E668*F668,2)</f>
        <v>0</v>
      </c>
      <c r="H668" s="177"/>
      <c r="I668" s="178">
        <f>ROUND(E668*H668,2)</f>
        <v>0</v>
      </c>
      <c r="J668" s="177"/>
      <c r="K668" s="178">
        <f>ROUND(E668*J668,2)</f>
        <v>0</v>
      </c>
      <c r="L668" s="178">
        <v>21</v>
      </c>
      <c r="M668" s="178">
        <f>G668*(1+L668/100)</f>
        <v>0</v>
      </c>
      <c r="N668" s="176">
        <v>0</v>
      </c>
      <c r="O668" s="176">
        <f>ROUND(E668*N668,2)</f>
        <v>0</v>
      </c>
      <c r="P668" s="176">
        <v>0</v>
      </c>
      <c r="Q668" s="176">
        <f>ROUND(E668*P668,2)</f>
        <v>0</v>
      </c>
      <c r="R668" s="178"/>
      <c r="S668" s="178" t="s">
        <v>290</v>
      </c>
      <c r="T668" s="179" t="s">
        <v>291</v>
      </c>
      <c r="U668" s="161">
        <v>0</v>
      </c>
      <c r="V668" s="161">
        <f>ROUND(E668*U668,2)</f>
        <v>0</v>
      </c>
      <c r="W668" s="161"/>
      <c r="X668" s="161" t="s">
        <v>803</v>
      </c>
      <c r="Y668" s="161" t="s">
        <v>177</v>
      </c>
      <c r="Z668" s="150"/>
      <c r="AA668" s="150"/>
      <c r="AB668" s="150"/>
      <c r="AC668" s="150"/>
      <c r="AD668" s="150"/>
      <c r="AE668" s="150"/>
      <c r="AF668" s="150"/>
      <c r="AG668" s="150" t="s">
        <v>804</v>
      </c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outlineLevel="2">
      <c r="A669" s="157"/>
      <c r="B669" s="158"/>
      <c r="C669" s="259"/>
      <c r="D669" s="260"/>
      <c r="E669" s="260"/>
      <c r="F669" s="260"/>
      <c r="G669" s="260"/>
      <c r="H669" s="161"/>
      <c r="I669" s="161"/>
      <c r="J669" s="161"/>
      <c r="K669" s="161"/>
      <c r="L669" s="161"/>
      <c r="M669" s="161"/>
      <c r="N669" s="160"/>
      <c r="O669" s="160"/>
      <c r="P669" s="160"/>
      <c r="Q669" s="160"/>
      <c r="R669" s="161"/>
      <c r="S669" s="161"/>
      <c r="T669" s="161"/>
      <c r="U669" s="161"/>
      <c r="V669" s="161"/>
      <c r="W669" s="161"/>
      <c r="X669" s="161"/>
      <c r="Y669" s="161"/>
      <c r="Z669" s="150"/>
      <c r="AA669" s="150"/>
      <c r="AB669" s="150"/>
      <c r="AC669" s="150"/>
      <c r="AD669" s="150"/>
      <c r="AE669" s="150"/>
      <c r="AF669" s="150"/>
      <c r="AG669" s="150" t="s">
        <v>184</v>
      </c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outlineLevel="1">
      <c r="A670" s="173">
        <v>198</v>
      </c>
      <c r="B670" s="174" t="s">
        <v>810</v>
      </c>
      <c r="C670" s="183" t="s">
        <v>811</v>
      </c>
      <c r="D670" s="175" t="s">
        <v>802</v>
      </c>
      <c r="E670" s="176">
        <v>1</v>
      </c>
      <c r="F670" s="177"/>
      <c r="G670" s="178">
        <f>ROUND(E670*F670,2)</f>
        <v>0</v>
      </c>
      <c r="H670" s="177"/>
      <c r="I670" s="178">
        <f>ROUND(E670*H670,2)</f>
        <v>0</v>
      </c>
      <c r="J670" s="177"/>
      <c r="K670" s="178">
        <f>ROUND(E670*J670,2)</f>
        <v>0</v>
      </c>
      <c r="L670" s="178">
        <v>21</v>
      </c>
      <c r="M670" s="178">
        <f>G670*(1+L670/100)</f>
        <v>0</v>
      </c>
      <c r="N670" s="176">
        <v>0</v>
      </c>
      <c r="O670" s="176">
        <f>ROUND(E670*N670,2)</f>
        <v>0</v>
      </c>
      <c r="P670" s="176">
        <v>0</v>
      </c>
      <c r="Q670" s="176">
        <f>ROUND(E670*P670,2)</f>
        <v>0</v>
      </c>
      <c r="R670" s="178"/>
      <c r="S670" s="178" t="s">
        <v>290</v>
      </c>
      <c r="T670" s="179" t="s">
        <v>291</v>
      </c>
      <c r="U670" s="161">
        <v>0</v>
      </c>
      <c r="V670" s="161">
        <f>ROUND(E670*U670,2)</f>
        <v>0</v>
      </c>
      <c r="W670" s="161"/>
      <c r="X670" s="161" t="s">
        <v>803</v>
      </c>
      <c r="Y670" s="161" t="s">
        <v>177</v>
      </c>
      <c r="Z670" s="150"/>
      <c r="AA670" s="150"/>
      <c r="AB670" s="150"/>
      <c r="AC670" s="150"/>
      <c r="AD670" s="150"/>
      <c r="AE670" s="150"/>
      <c r="AF670" s="150"/>
      <c r="AG670" s="150" t="s">
        <v>804</v>
      </c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outlineLevel="2">
      <c r="A671" s="157"/>
      <c r="B671" s="158"/>
      <c r="C671" s="259"/>
      <c r="D671" s="260"/>
      <c r="E671" s="260"/>
      <c r="F671" s="260"/>
      <c r="G671" s="260"/>
      <c r="H671" s="161"/>
      <c r="I671" s="161"/>
      <c r="J671" s="161"/>
      <c r="K671" s="161"/>
      <c r="L671" s="161"/>
      <c r="M671" s="161"/>
      <c r="N671" s="160"/>
      <c r="O671" s="160"/>
      <c r="P671" s="160"/>
      <c r="Q671" s="160"/>
      <c r="R671" s="161"/>
      <c r="S671" s="161"/>
      <c r="T671" s="161"/>
      <c r="U671" s="161"/>
      <c r="V671" s="161"/>
      <c r="W671" s="161"/>
      <c r="X671" s="161"/>
      <c r="Y671" s="161"/>
      <c r="Z671" s="150"/>
      <c r="AA671" s="150"/>
      <c r="AB671" s="150"/>
      <c r="AC671" s="150"/>
      <c r="AD671" s="150"/>
      <c r="AE671" s="150"/>
      <c r="AF671" s="150"/>
      <c r="AG671" s="150" t="s">
        <v>184</v>
      </c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>
      <c r="A672" s="3"/>
      <c r="B672" s="4"/>
      <c r="C672" s="185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AE672">
        <v>12</v>
      </c>
      <c r="AF672">
        <v>21</v>
      </c>
      <c r="AG672" t="s">
        <v>155</v>
      </c>
    </row>
    <row r="673" spans="1:33">
      <c r="A673" s="153"/>
      <c r="B673" s="154" t="s">
        <v>29</v>
      </c>
      <c r="C673" s="186"/>
      <c r="D673" s="155"/>
      <c r="E673" s="156"/>
      <c r="F673" s="156"/>
      <c r="G673" s="172">
        <f>G8+G17+G39+G52+G145+G372+G376+G393+G419+G462+G476+G518+G531+G576+G621+G649+G656+G662</f>
        <v>0</v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AE673">
        <f>SUMIF(L7:L671,AE672,G7:G671)</f>
        <v>0</v>
      </c>
      <c r="AF673">
        <f>SUMIF(L7:L671,AF672,G7:G671)</f>
        <v>0</v>
      </c>
      <c r="AG673" t="s">
        <v>812</v>
      </c>
    </row>
    <row r="674" spans="1:33">
      <c r="C674" s="187"/>
      <c r="D674" s="10"/>
      <c r="AG674" t="s">
        <v>813</v>
      </c>
    </row>
    <row r="675" spans="1:33">
      <c r="D675" s="10"/>
    </row>
    <row r="676" spans="1:33">
      <c r="D676" s="10"/>
    </row>
    <row r="677" spans="1:33">
      <c r="D677" s="10"/>
    </row>
    <row r="678" spans="1:33">
      <c r="D678" s="10"/>
    </row>
    <row r="679" spans="1:33">
      <c r="D679" s="10"/>
    </row>
    <row r="680" spans="1:33">
      <c r="D680" s="10"/>
    </row>
    <row r="681" spans="1:33">
      <c r="D681" s="10"/>
    </row>
    <row r="682" spans="1:33">
      <c r="D682" s="10"/>
    </row>
    <row r="683" spans="1:33">
      <c r="D683" s="10"/>
    </row>
    <row r="684" spans="1:33">
      <c r="D684" s="10"/>
    </row>
    <row r="685" spans="1:33">
      <c r="D685" s="10"/>
    </row>
    <row r="686" spans="1:33">
      <c r="D686" s="10"/>
    </row>
    <row r="687" spans="1:33">
      <c r="D687" s="10"/>
    </row>
    <row r="688" spans="1:33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sheet="1" formatRows="0"/>
  <mergeCells count="268">
    <mergeCell ref="C666:G666"/>
    <mergeCell ref="C667:G667"/>
    <mergeCell ref="C669:G669"/>
    <mergeCell ref="C671:G671"/>
    <mergeCell ref="C647:G647"/>
    <mergeCell ref="C648:G648"/>
    <mergeCell ref="C655:G655"/>
    <mergeCell ref="C659:G659"/>
    <mergeCell ref="C661:G661"/>
    <mergeCell ref="C664:G664"/>
    <mergeCell ref="C627:G627"/>
    <mergeCell ref="C630:G630"/>
    <mergeCell ref="C633:G633"/>
    <mergeCell ref="C637:G637"/>
    <mergeCell ref="C642:G642"/>
    <mergeCell ref="C645:G645"/>
    <mergeCell ref="C612:G612"/>
    <mergeCell ref="C614:G614"/>
    <mergeCell ref="C616:G616"/>
    <mergeCell ref="C618:G618"/>
    <mergeCell ref="C620:G620"/>
    <mergeCell ref="C624:G624"/>
    <mergeCell ref="C600:G600"/>
    <mergeCell ref="C602:G602"/>
    <mergeCell ref="C604:G604"/>
    <mergeCell ref="C606:G606"/>
    <mergeCell ref="C608:G608"/>
    <mergeCell ref="C610:G610"/>
    <mergeCell ref="C588:G588"/>
    <mergeCell ref="C590:G590"/>
    <mergeCell ref="C592:G592"/>
    <mergeCell ref="C594:G594"/>
    <mergeCell ref="C596:G596"/>
    <mergeCell ref="C598:G598"/>
    <mergeCell ref="C575:G575"/>
    <mergeCell ref="C578:G578"/>
    <mergeCell ref="C580:G580"/>
    <mergeCell ref="C582:G582"/>
    <mergeCell ref="C584:G584"/>
    <mergeCell ref="C586:G586"/>
    <mergeCell ref="C563:G563"/>
    <mergeCell ref="C565:G565"/>
    <mergeCell ref="C567:G567"/>
    <mergeCell ref="C569:G569"/>
    <mergeCell ref="C571:G571"/>
    <mergeCell ref="C573:G573"/>
    <mergeCell ref="C551:G551"/>
    <mergeCell ref="C553:G553"/>
    <mergeCell ref="C555:G555"/>
    <mergeCell ref="C557:G557"/>
    <mergeCell ref="C559:G559"/>
    <mergeCell ref="C561:G561"/>
    <mergeCell ref="C539:G539"/>
    <mergeCell ref="C541:G541"/>
    <mergeCell ref="C543:G543"/>
    <mergeCell ref="C545:G545"/>
    <mergeCell ref="C547:G547"/>
    <mergeCell ref="C549:G549"/>
    <mergeCell ref="C526:G526"/>
    <mergeCell ref="C528:G528"/>
    <mergeCell ref="C530:G530"/>
    <mergeCell ref="C533:G533"/>
    <mergeCell ref="C535:G535"/>
    <mergeCell ref="C537:G537"/>
    <mergeCell ref="C514:G514"/>
    <mergeCell ref="C516:G516"/>
    <mergeCell ref="C517:G517"/>
    <mergeCell ref="C520:G520"/>
    <mergeCell ref="C522:G522"/>
    <mergeCell ref="C524:G524"/>
    <mergeCell ref="C501:G501"/>
    <mergeCell ref="C503:G503"/>
    <mergeCell ref="C505:G505"/>
    <mergeCell ref="C507:G507"/>
    <mergeCell ref="C509:G509"/>
    <mergeCell ref="C511:G511"/>
    <mergeCell ref="C487:G487"/>
    <mergeCell ref="C491:G491"/>
    <mergeCell ref="C493:G493"/>
    <mergeCell ref="C495:G495"/>
    <mergeCell ref="C497:G497"/>
    <mergeCell ref="C499:G499"/>
    <mergeCell ref="C472:G472"/>
    <mergeCell ref="C474:G474"/>
    <mergeCell ref="C475:G475"/>
    <mergeCell ref="C481:G481"/>
    <mergeCell ref="C483:G483"/>
    <mergeCell ref="C485:G485"/>
    <mergeCell ref="C455:G455"/>
    <mergeCell ref="C458:G458"/>
    <mergeCell ref="C460:G460"/>
    <mergeCell ref="C461:G461"/>
    <mergeCell ref="C465:G465"/>
    <mergeCell ref="C468:G468"/>
    <mergeCell ref="C423:G423"/>
    <mergeCell ref="C432:G432"/>
    <mergeCell ref="C438:G438"/>
    <mergeCell ref="C441:G441"/>
    <mergeCell ref="C446:G446"/>
    <mergeCell ref="C449:G449"/>
    <mergeCell ref="C405:G405"/>
    <mergeCell ref="C409:G409"/>
    <mergeCell ref="C411:G411"/>
    <mergeCell ref="C415:G415"/>
    <mergeCell ref="C417:G417"/>
    <mergeCell ref="C418:G418"/>
    <mergeCell ref="C391:G391"/>
    <mergeCell ref="C392:G392"/>
    <mergeCell ref="C395:G395"/>
    <mergeCell ref="C396:G396"/>
    <mergeCell ref="C398:G398"/>
    <mergeCell ref="C403:G403"/>
    <mergeCell ref="C374:G374"/>
    <mergeCell ref="C375:G375"/>
    <mergeCell ref="C379:G379"/>
    <mergeCell ref="C383:G383"/>
    <mergeCell ref="C386:G386"/>
    <mergeCell ref="C389:G389"/>
    <mergeCell ref="C360:G360"/>
    <mergeCell ref="C362:G362"/>
    <mergeCell ref="C364:G364"/>
    <mergeCell ref="C366:G366"/>
    <mergeCell ref="C369:G369"/>
    <mergeCell ref="C371:G371"/>
    <mergeCell ref="C347:G347"/>
    <mergeCell ref="C350:G350"/>
    <mergeCell ref="C352:G352"/>
    <mergeCell ref="C354:G354"/>
    <mergeCell ref="C356:G356"/>
    <mergeCell ref="C358:G358"/>
    <mergeCell ref="C335:G335"/>
    <mergeCell ref="C337:G337"/>
    <mergeCell ref="C339:G339"/>
    <mergeCell ref="C341:G341"/>
    <mergeCell ref="C343:G343"/>
    <mergeCell ref="C345:G345"/>
    <mergeCell ref="C323:G323"/>
    <mergeCell ref="C325:G325"/>
    <mergeCell ref="C327:G327"/>
    <mergeCell ref="C329:G329"/>
    <mergeCell ref="C331:G331"/>
    <mergeCell ref="C333:G333"/>
    <mergeCell ref="C301:G301"/>
    <mergeCell ref="C304:G304"/>
    <mergeCell ref="C307:G307"/>
    <mergeCell ref="C310:G310"/>
    <mergeCell ref="C313:G313"/>
    <mergeCell ref="C321:G321"/>
    <mergeCell ref="C273:G273"/>
    <mergeCell ref="C278:G278"/>
    <mergeCell ref="C282:G282"/>
    <mergeCell ref="C286:G286"/>
    <mergeCell ref="C290:G290"/>
    <mergeCell ref="C293:G293"/>
    <mergeCell ref="C256:G256"/>
    <mergeCell ref="C258:G258"/>
    <mergeCell ref="C261:G261"/>
    <mergeCell ref="C264:G264"/>
    <mergeCell ref="C266:G266"/>
    <mergeCell ref="C270:G270"/>
    <mergeCell ref="C246:G246"/>
    <mergeCell ref="C247:G247"/>
    <mergeCell ref="C249:G249"/>
    <mergeCell ref="C250:G250"/>
    <mergeCell ref="C252:G252"/>
    <mergeCell ref="C254:G254"/>
    <mergeCell ref="C236:G236"/>
    <mergeCell ref="C238:G238"/>
    <mergeCell ref="C240:G240"/>
    <mergeCell ref="C241:G241"/>
    <mergeCell ref="C243:G243"/>
    <mergeCell ref="C245:G245"/>
    <mergeCell ref="C222:G222"/>
    <mergeCell ref="C224:G224"/>
    <mergeCell ref="C229:G229"/>
    <mergeCell ref="C231:G231"/>
    <mergeCell ref="C233:G233"/>
    <mergeCell ref="C235:G235"/>
    <mergeCell ref="C205:G205"/>
    <mergeCell ref="C208:G208"/>
    <mergeCell ref="C210:G210"/>
    <mergeCell ref="C213:G213"/>
    <mergeCell ref="C216:G216"/>
    <mergeCell ref="C219:G219"/>
    <mergeCell ref="C191:G191"/>
    <mergeCell ref="C193:G193"/>
    <mergeCell ref="C196:G196"/>
    <mergeCell ref="C198:G198"/>
    <mergeCell ref="C200:G200"/>
    <mergeCell ref="C202:G202"/>
    <mergeCell ref="C180:G180"/>
    <mergeCell ref="C182:G182"/>
    <mergeCell ref="C183:G183"/>
    <mergeCell ref="C185:G185"/>
    <mergeCell ref="C187:G187"/>
    <mergeCell ref="C189:G189"/>
    <mergeCell ref="C166:G166"/>
    <mergeCell ref="C168:G168"/>
    <mergeCell ref="C170:G170"/>
    <mergeCell ref="C172:G172"/>
    <mergeCell ref="C174:G174"/>
    <mergeCell ref="C177:G177"/>
    <mergeCell ref="C155:G155"/>
    <mergeCell ref="C157:G157"/>
    <mergeCell ref="C159:G159"/>
    <mergeCell ref="C161:G161"/>
    <mergeCell ref="C162:G162"/>
    <mergeCell ref="C164:G164"/>
    <mergeCell ref="C137:G137"/>
    <mergeCell ref="C139:G139"/>
    <mergeCell ref="C144:G144"/>
    <mergeCell ref="C148:G148"/>
    <mergeCell ref="C151:G151"/>
    <mergeCell ref="C153:G153"/>
    <mergeCell ref="C116:G116"/>
    <mergeCell ref="C118:G118"/>
    <mergeCell ref="C123:G123"/>
    <mergeCell ref="C126:G126"/>
    <mergeCell ref="C130:G130"/>
    <mergeCell ref="C132:G132"/>
    <mergeCell ref="C97:G97"/>
    <mergeCell ref="C100:G100"/>
    <mergeCell ref="C102:G102"/>
    <mergeCell ref="C104:G104"/>
    <mergeCell ref="C105:G105"/>
    <mergeCell ref="C112:G112"/>
    <mergeCell ref="C83:G83"/>
    <mergeCell ref="C86:G86"/>
    <mergeCell ref="C88:G88"/>
    <mergeCell ref="C90:G90"/>
    <mergeCell ref="C92:G92"/>
    <mergeCell ref="C94:G94"/>
    <mergeCell ref="C75:G75"/>
    <mergeCell ref="C76:G76"/>
    <mergeCell ref="C77:G77"/>
    <mergeCell ref="C79:G79"/>
    <mergeCell ref="C81:G81"/>
    <mergeCell ref="C82:G82"/>
    <mergeCell ref="C54:G54"/>
    <mergeCell ref="C56:G56"/>
    <mergeCell ref="C59:G59"/>
    <mergeCell ref="C61:G61"/>
    <mergeCell ref="C70:G70"/>
    <mergeCell ref="C73:G73"/>
    <mergeCell ref="C38:G38"/>
    <mergeCell ref="C43:G43"/>
    <mergeCell ref="C45:G45"/>
    <mergeCell ref="C47:G47"/>
    <mergeCell ref="C49:G49"/>
    <mergeCell ref="C51:G51"/>
    <mergeCell ref="C32:G32"/>
    <mergeCell ref="C34:G34"/>
    <mergeCell ref="C36:G36"/>
    <mergeCell ref="C15:G15"/>
    <mergeCell ref="C16:G16"/>
    <mergeCell ref="C19:G19"/>
    <mergeCell ref="C21:G21"/>
    <mergeCell ref="C23:G23"/>
    <mergeCell ref="C25:G25"/>
    <mergeCell ref="A1:G1"/>
    <mergeCell ref="C2:G2"/>
    <mergeCell ref="C3:G3"/>
    <mergeCell ref="C4:G4"/>
    <mergeCell ref="C10:G10"/>
    <mergeCell ref="C13:G13"/>
    <mergeCell ref="C27:G27"/>
    <mergeCell ref="C29:G29"/>
    <mergeCell ref="C31:G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44" t="s">
        <v>142</v>
      </c>
      <c r="B1" s="244"/>
      <c r="C1" s="244"/>
      <c r="D1" s="244"/>
      <c r="E1" s="244"/>
      <c r="F1" s="244"/>
      <c r="G1" s="244"/>
      <c r="AG1" t="s">
        <v>143</v>
      </c>
    </row>
    <row r="2" spans="1:60" ht="24.95" customHeight="1">
      <c r="A2" s="49" t="s">
        <v>7</v>
      </c>
      <c r="B2" s="48" t="s">
        <v>43</v>
      </c>
      <c r="C2" s="245" t="s">
        <v>44</v>
      </c>
      <c r="D2" s="246"/>
      <c r="E2" s="246"/>
      <c r="F2" s="246"/>
      <c r="G2" s="247"/>
      <c r="AG2" t="s">
        <v>144</v>
      </c>
    </row>
    <row r="3" spans="1:60" ht="24.95" customHeight="1">
      <c r="A3" s="49" t="s">
        <v>8</v>
      </c>
      <c r="B3" s="48" t="s">
        <v>59</v>
      </c>
      <c r="C3" s="245" t="s">
        <v>44</v>
      </c>
      <c r="D3" s="246"/>
      <c r="E3" s="246"/>
      <c r="F3" s="246"/>
      <c r="G3" s="247"/>
      <c r="AC3" s="124" t="s">
        <v>144</v>
      </c>
      <c r="AG3" t="s">
        <v>145</v>
      </c>
    </row>
    <row r="4" spans="1:60" ht="24.95" customHeight="1">
      <c r="A4" s="143" t="s">
        <v>9</v>
      </c>
      <c r="B4" s="144" t="s">
        <v>62</v>
      </c>
      <c r="C4" s="248" t="s">
        <v>63</v>
      </c>
      <c r="D4" s="249"/>
      <c r="E4" s="249"/>
      <c r="F4" s="249"/>
      <c r="G4" s="250"/>
      <c r="AG4" t="s">
        <v>146</v>
      </c>
    </row>
    <row r="5" spans="1:60">
      <c r="D5" s="10"/>
    </row>
    <row r="6" spans="1:60" ht="38.25">
      <c r="A6" s="146" t="s">
        <v>147</v>
      </c>
      <c r="B6" s="148" t="s">
        <v>148</v>
      </c>
      <c r="C6" s="148" t="s">
        <v>149</v>
      </c>
      <c r="D6" s="147" t="s">
        <v>150</v>
      </c>
      <c r="E6" s="146" t="s">
        <v>151</v>
      </c>
      <c r="F6" s="145" t="s">
        <v>152</v>
      </c>
      <c r="G6" s="146" t="s">
        <v>29</v>
      </c>
      <c r="H6" s="149" t="s">
        <v>30</v>
      </c>
      <c r="I6" s="149" t="s">
        <v>153</v>
      </c>
      <c r="J6" s="149" t="s">
        <v>31</v>
      </c>
      <c r="K6" s="149" t="s">
        <v>154</v>
      </c>
      <c r="L6" s="149" t="s">
        <v>155</v>
      </c>
      <c r="M6" s="149" t="s">
        <v>156</v>
      </c>
      <c r="N6" s="149" t="s">
        <v>157</v>
      </c>
      <c r="O6" s="149" t="s">
        <v>158</v>
      </c>
      <c r="P6" s="149" t="s">
        <v>159</v>
      </c>
      <c r="Q6" s="149" t="s">
        <v>160</v>
      </c>
      <c r="R6" s="149" t="s">
        <v>161</v>
      </c>
      <c r="S6" s="149" t="s">
        <v>162</v>
      </c>
      <c r="T6" s="149" t="s">
        <v>163</v>
      </c>
      <c r="U6" s="149" t="s">
        <v>164</v>
      </c>
      <c r="V6" s="149" t="s">
        <v>165</v>
      </c>
      <c r="W6" s="149" t="s">
        <v>166</v>
      </c>
      <c r="X6" s="149" t="s">
        <v>167</v>
      </c>
      <c r="Y6" s="149" t="s">
        <v>168</v>
      </c>
    </row>
    <row r="7" spans="1:60" hidden="1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>
      <c r="A8" s="166" t="s">
        <v>169</v>
      </c>
      <c r="B8" s="167" t="s">
        <v>137</v>
      </c>
      <c r="C8" s="182" t="s">
        <v>138</v>
      </c>
      <c r="D8" s="168"/>
      <c r="E8" s="169"/>
      <c r="F8" s="170"/>
      <c r="G8" s="170">
        <f>SUMIF(AG9:AG18,"&lt;&gt;NOR",G9:G18)</f>
        <v>0</v>
      </c>
      <c r="H8" s="170"/>
      <c r="I8" s="170">
        <f>SUM(I9:I18)</f>
        <v>0</v>
      </c>
      <c r="J8" s="170"/>
      <c r="K8" s="170">
        <f>SUM(K9:K18)</f>
        <v>0</v>
      </c>
      <c r="L8" s="170"/>
      <c r="M8" s="170">
        <f>SUM(M9:M18)</f>
        <v>0</v>
      </c>
      <c r="N8" s="169"/>
      <c r="O8" s="169">
        <f>SUM(O9:O18)</f>
        <v>0</v>
      </c>
      <c r="P8" s="169"/>
      <c r="Q8" s="169">
        <f>SUM(Q9:Q18)</f>
        <v>0</v>
      </c>
      <c r="R8" s="170"/>
      <c r="S8" s="170"/>
      <c r="T8" s="171"/>
      <c r="U8" s="165"/>
      <c r="V8" s="165">
        <f>SUM(V9:V18)</f>
        <v>2.1799999999999997</v>
      </c>
      <c r="W8" s="165"/>
      <c r="X8" s="165"/>
      <c r="Y8" s="165"/>
      <c r="AG8" t="s">
        <v>170</v>
      </c>
    </row>
    <row r="9" spans="1:60" outlineLevel="1">
      <c r="A9" s="173">
        <v>1</v>
      </c>
      <c r="B9" s="174" t="s">
        <v>814</v>
      </c>
      <c r="C9" s="183" t="s">
        <v>815</v>
      </c>
      <c r="D9" s="175" t="s">
        <v>196</v>
      </c>
      <c r="E9" s="176">
        <v>1.5317000000000001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352</v>
      </c>
      <c r="S9" s="178" t="s">
        <v>175</v>
      </c>
      <c r="T9" s="179" t="s">
        <v>175</v>
      </c>
      <c r="U9" s="161">
        <v>0.94199999999999995</v>
      </c>
      <c r="V9" s="161">
        <f>ROUND(E9*U9,2)</f>
        <v>1.44</v>
      </c>
      <c r="W9" s="161"/>
      <c r="X9" s="161" t="s">
        <v>816</v>
      </c>
      <c r="Y9" s="161" t="s">
        <v>177</v>
      </c>
      <c r="Z9" s="150"/>
      <c r="AA9" s="150"/>
      <c r="AB9" s="150"/>
      <c r="AC9" s="150"/>
      <c r="AD9" s="150"/>
      <c r="AE9" s="150"/>
      <c r="AF9" s="150"/>
      <c r="AG9" s="150" t="s">
        <v>817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>
      <c r="A10" s="157"/>
      <c r="B10" s="158"/>
      <c r="C10" s="259"/>
      <c r="D10" s="260"/>
      <c r="E10" s="260"/>
      <c r="F10" s="260"/>
      <c r="G10" s="26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0"/>
      <c r="AA10" s="150"/>
      <c r="AB10" s="150"/>
      <c r="AC10" s="150"/>
      <c r="AD10" s="150"/>
      <c r="AE10" s="150"/>
      <c r="AF10" s="150"/>
      <c r="AG10" s="150" t="s">
        <v>184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73">
        <v>2</v>
      </c>
      <c r="B11" s="174" t="s">
        <v>818</v>
      </c>
      <c r="C11" s="183" t="s">
        <v>819</v>
      </c>
      <c r="D11" s="175" t="s">
        <v>196</v>
      </c>
      <c r="E11" s="176">
        <v>15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 t="s">
        <v>352</v>
      </c>
      <c r="S11" s="178" t="s">
        <v>175</v>
      </c>
      <c r="T11" s="179" t="s">
        <v>175</v>
      </c>
      <c r="U11" s="161">
        <v>0</v>
      </c>
      <c r="V11" s="161">
        <f>ROUND(E11*U11,2)</f>
        <v>0</v>
      </c>
      <c r="W11" s="161"/>
      <c r="X11" s="161" t="s">
        <v>176</v>
      </c>
      <c r="Y11" s="161" t="s">
        <v>177</v>
      </c>
      <c r="Z11" s="150"/>
      <c r="AA11" s="150"/>
      <c r="AB11" s="150"/>
      <c r="AC11" s="150"/>
      <c r="AD11" s="150"/>
      <c r="AE11" s="150"/>
      <c r="AF11" s="150"/>
      <c r="AG11" s="150" t="s">
        <v>178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>
      <c r="A12" s="157"/>
      <c r="B12" s="158"/>
      <c r="C12" s="259"/>
      <c r="D12" s="260"/>
      <c r="E12" s="260"/>
      <c r="F12" s="260"/>
      <c r="G12" s="260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0"/>
      <c r="AA12" s="150"/>
      <c r="AB12" s="150"/>
      <c r="AC12" s="150"/>
      <c r="AD12" s="150"/>
      <c r="AE12" s="150"/>
      <c r="AF12" s="150"/>
      <c r="AG12" s="150" t="s">
        <v>184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>
      <c r="A13" s="173">
        <v>3</v>
      </c>
      <c r="B13" s="174" t="s">
        <v>820</v>
      </c>
      <c r="C13" s="183" t="s">
        <v>821</v>
      </c>
      <c r="D13" s="175" t="s">
        <v>196</v>
      </c>
      <c r="E13" s="176">
        <v>1.5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 t="s">
        <v>352</v>
      </c>
      <c r="S13" s="178" t="s">
        <v>175</v>
      </c>
      <c r="T13" s="179" t="s">
        <v>175</v>
      </c>
      <c r="U13" s="161">
        <v>0.49</v>
      </c>
      <c r="V13" s="161">
        <f>ROUND(E13*U13,2)</f>
        <v>0.74</v>
      </c>
      <c r="W13" s="161"/>
      <c r="X13" s="161" t="s">
        <v>176</v>
      </c>
      <c r="Y13" s="161" t="s">
        <v>177</v>
      </c>
      <c r="Z13" s="150"/>
      <c r="AA13" s="150"/>
      <c r="AB13" s="150"/>
      <c r="AC13" s="150"/>
      <c r="AD13" s="150"/>
      <c r="AE13" s="150"/>
      <c r="AF13" s="150"/>
      <c r="AG13" s="150" t="s">
        <v>178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>
      <c r="A14" s="157"/>
      <c r="B14" s="158"/>
      <c r="C14" s="255" t="s">
        <v>822</v>
      </c>
      <c r="D14" s="256"/>
      <c r="E14" s="256"/>
      <c r="F14" s="256"/>
      <c r="G14" s="256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0"/>
      <c r="AA14" s="150"/>
      <c r="AB14" s="150"/>
      <c r="AC14" s="150"/>
      <c r="AD14" s="150"/>
      <c r="AE14" s="150"/>
      <c r="AF14" s="150"/>
      <c r="AG14" s="150" t="s">
        <v>202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2">
      <c r="A15" s="157"/>
      <c r="B15" s="158"/>
      <c r="C15" s="253"/>
      <c r="D15" s="254"/>
      <c r="E15" s="254"/>
      <c r="F15" s="254"/>
      <c r="G15" s="254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0"/>
      <c r="AA15" s="150"/>
      <c r="AB15" s="150"/>
      <c r="AC15" s="150"/>
      <c r="AD15" s="150"/>
      <c r="AE15" s="150"/>
      <c r="AF15" s="150"/>
      <c r="AG15" s="150" t="s">
        <v>184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>
      <c r="A16" s="173">
        <v>4</v>
      </c>
      <c r="B16" s="174" t="s">
        <v>823</v>
      </c>
      <c r="C16" s="183" t="s">
        <v>824</v>
      </c>
      <c r="D16" s="175" t="s">
        <v>196</v>
      </c>
      <c r="E16" s="176">
        <v>1.5317000000000001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8" t="s">
        <v>352</v>
      </c>
      <c r="S16" s="178" t="s">
        <v>175</v>
      </c>
      <c r="T16" s="179" t="s">
        <v>175</v>
      </c>
      <c r="U16" s="161">
        <v>0</v>
      </c>
      <c r="V16" s="161">
        <f>ROUND(E16*U16,2)</f>
        <v>0</v>
      </c>
      <c r="W16" s="161"/>
      <c r="X16" s="161" t="s">
        <v>816</v>
      </c>
      <c r="Y16" s="161" t="s">
        <v>177</v>
      </c>
      <c r="Z16" s="150"/>
      <c r="AA16" s="150"/>
      <c r="AB16" s="150"/>
      <c r="AC16" s="150"/>
      <c r="AD16" s="150"/>
      <c r="AE16" s="150"/>
      <c r="AF16" s="150"/>
      <c r="AG16" s="150" t="s">
        <v>817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2">
      <c r="A17" s="157"/>
      <c r="B17" s="158"/>
      <c r="C17" s="255" t="s">
        <v>825</v>
      </c>
      <c r="D17" s="256"/>
      <c r="E17" s="256"/>
      <c r="F17" s="256"/>
      <c r="G17" s="256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0"/>
      <c r="AA17" s="150"/>
      <c r="AB17" s="150"/>
      <c r="AC17" s="150"/>
      <c r="AD17" s="150"/>
      <c r="AE17" s="150"/>
      <c r="AF17" s="150"/>
      <c r="AG17" s="150" t="s">
        <v>202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>
      <c r="A18" s="157"/>
      <c r="B18" s="158"/>
      <c r="C18" s="253"/>
      <c r="D18" s="254"/>
      <c r="E18" s="254"/>
      <c r="F18" s="254"/>
      <c r="G18" s="254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0"/>
      <c r="AA18" s="150"/>
      <c r="AB18" s="150"/>
      <c r="AC18" s="150"/>
      <c r="AD18" s="150"/>
      <c r="AE18" s="150"/>
      <c r="AF18" s="150"/>
      <c r="AG18" s="150" t="s">
        <v>184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>
      <c r="A19" s="166" t="s">
        <v>169</v>
      </c>
      <c r="B19" s="167" t="s">
        <v>107</v>
      </c>
      <c r="C19" s="182" t="s">
        <v>108</v>
      </c>
      <c r="D19" s="168"/>
      <c r="E19" s="169"/>
      <c r="F19" s="170"/>
      <c r="G19" s="170">
        <f>SUMIF(AG20:AG25,"&lt;&gt;NOR",G20:G25)</f>
        <v>0</v>
      </c>
      <c r="H19" s="170"/>
      <c r="I19" s="170">
        <f>SUM(I20:I25)</f>
        <v>0</v>
      </c>
      <c r="J19" s="170"/>
      <c r="K19" s="170">
        <f>SUM(K20:K25)</f>
        <v>0</v>
      </c>
      <c r="L19" s="170"/>
      <c r="M19" s="170">
        <f>SUM(M20:M25)</f>
        <v>0</v>
      </c>
      <c r="N19" s="169"/>
      <c r="O19" s="169">
        <f>SUM(O20:O25)</f>
        <v>0</v>
      </c>
      <c r="P19" s="169"/>
      <c r="Q19" s="169">
        <f>SUM(Q20:Q25)</f>
        <v>0.02</v>
      </c>
      <c r="R19" s="170"/>
      <c r="S19" s="170"/>
      <c r="T19" s="171"/>
      <c r="U19" s="165"/>
      <c r="V19" s="165">
        <f>SUM(V20:V25)</f>
        <v>2.65</v>
      </c>
      <c r="W19" s="165"/>
      <c r="X19" s="165"/>
      <c r="Y19" s="165"/>
      <c r="AG19" t="s">
        <v>170</v>
      </c>
    </row>
    <row r="20" spans="1:60" outlineLevel="1">
      <c r="A20" s="173">
        <v>5</v>
      </c>
      <c r="B20" s="174" t="s">
        <v>826</v>
      </c>
      <c r="C20" s="183" t="s">
        <v>827</v>
      </c>
      <c r="D20" s="175" t="s">
        <v>272</v>
      </c>
      <c r="E20" s="176">
        <v>15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2.0000000000000002E-5</v>
      </c>
      <c r="O20" s="176">
        <f>ROUND(E20*N20,2)</f>
        <v>0</v>
      </c>
      <c r="P20" s="176">
        <v>1E-3</v>
      </c>
      <c r="Q20" s="176">
        <f>ROUND(E20*P20,2)</f>
        <v>0.02</v>
      </c>
      <c r="R20" s="178" t="s">
        <v>828</v>
      </c>
      <c r="S20" s="178" t="s">
        <v>175</v>
      </c>
      <c r="T20" s="179" t="s">
        <v>175</v>
      </c>
      <c r="U20" s="161">
        <v>5.0999999999999997E-2</v>
      </c>
      <c r="V20" s="161">
        <f>ROUND(E20*U20,2)</f>
        <v>0.77</v>
      </c>
      <c r="W20" s="161"/>
      <c r="X20" s="161" t="s">
        <v>176</v>
      </c>
      <c r="Y20" s="161" t="s">
        <v>177</v>
      </c>
      <c r="Z20" s="150"/>
      <c r="AA20" s="150"/>
      <c r="AB20" s="150"/>
      <c r="AC20" s="150"/>
      <c r="AD20" s="150"/>
      <c r="AE20" s="150"/>
      <c r="AF20" s="150"/>
      <c r="AG20" s="150" t="s">
        <v>446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>
      <c r="A21" s="157"/>
      <c r="B21" s="158"/>
      <c r="C21" s="259"/>
      <c r="D21" s="260"/>
      <c r="E21" s="260"/>
      <c r="F21" s="260"/>
      <c r="G21" s="260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0"/>
      <c r="AA21" s="150"/>
      <c r="AB21" s="150"/>
      <c r="AC21" s="150"/>
      <c r="AD21" s="150"/>
      <c r="AE21" s="150"/>
      <c r="AF21" s="150"/>
      <c r="AG21" s="150" t="s">
        <v>184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>
      <c r="A22" s="173">
        <v>6</v>
      </c>
      <c r="B22" s="174" t="s">
        <v>829</v>
      </c>
      <c r="C22" s="183" t="s">
        <v>830</v>
      </c>
      <c r="D22" s="175" t="s">
        <v>401</v>
      </c>
      <c r="E22" s="176">
        <v>14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2.9999999999999997E-4</v>
      </c>
      <c r="O22" s="176">
        <f>ROUND(E22*N22,2)</f>
        <v>0</v>
      </c>
      <c r="P22" s="176">
        <v>0</v>
      </c>
      <c r="Q22" s="176">
        <f>ROUND(E22*P22,2)</f>
        <v>0</v>
      </c>
      <c r="R22" s="178" t="s">
        <v>828</v>
      </c>
      <c r="S22" s="178" t="s">
        <v>175</v>
      </c>
      <c r="T22" s="179" t="s">
        <v>175</v>
      </c>
      <c r="U22" s="161">
        <v>0.13400000000000001</v>
      </c>
      <c r="V22" s="161">
        <f>ROUND(E22*U22,2)</f>
        <v>1.88</v>
      </c>
      <c r="W22" s="161"/>
      <c r="X22" s="161" t="s">
        <v>176</v>
      </c>
      <c r="Y22" s="161" t="s">
        <v>177</v>
      </c>
      <c r="Z22" s="150"/>
      <c r="AA22" s="150"/>
      <c r="AB22" s="150"/>
      <c r="AC22" s="150"/>
      <c r="AD22" s="150"/>
      <c r="AE22" s="150"/>
      <c r="AF22" s="150"/>
      <c r="AG22" s="150" t="s">
        <v>446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>
      <c r="A23" s="157"/>
      <c r="B23" s="158"/>
      <c r="C23" s="259"/>
      <c r="D23" s="260"/>
      <c r="E23" s="260"/>
      <c r="F23" s="260"/>
      <c r="G23" s="260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0"/>
      <c r="AA23" s="150"/>
      <c r="AB23" s="150"/>
      <c r="AC23" s="150"/>
      <c r="AD23" s="150"/>
      <c r="AE23" s="150"/>
      <c r="AF23" s="150"/>
      <c r="AG23" s="150" t="s">
        <v>184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>
      <c r="A24" s="173">
        <v>7</v>
      </c>
      <c r="B24" s="174" t="s">
        <v>831</v>
      </c>
      <c r="C24" s="183" t="s">
        <v>832</v>
      </c>
      <c r="D24" s="175" t="s">
        <v>0</v>
      </c>
      <c r="E24" s="176">
        <v>26.5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 t="s">
        <v>828</v>
      </c>
      <c r="S24" s="178" t="s">
        <v>175</v>
      </c>
      <c r="T24" s="179" t="s">
        <v>175</v>
      </c>
      <c r="U24" s="161">
        <v>0</v>
      </c>
      <c r="V24" s="161">
        <f>ROUND(E24*U24,2)</f>
        <v>0</v>
      </c>
      <c r="W24" s="161"/>
      <c r="X24" s="161" t="s">
        <v>176</v>
      </c>
      <c r="Y24" s="161" t="s">
        <v>177</v>
      </c>
      <c r="Z24" s="150"/>
      <c r="AA24" s="150"/>
      <c r="AB24" s="150"/>
      <c r="AC24" s="150"/>
      <c r="AD24" s="150"/>
      <c r="AE24" s="150"/>
      <c r="AF24" s="150"/>
      <c r="AG24" s="150" t="s">
        <v>446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>
      <c r="A25" s="157"/>
      <c r="B25" s="158"/>
      <c r="C25" s="259"/>
      <c r="D25" s="260"/>
      <c r="E25" s="260"/>
      <c r="F25" s="260"/>
      <c r="G25" s="260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0"/>
      <c r="AA25" s="150"/>
      <c r="AB25" s="150"/>
      <c r="AC25" s="150"/>
      <c r="AD25" s="150"/>
      <c r="AE25" s="150"/>
      <c r="AF25" s="150"/>
      <c r="AG25" s="150" t="s">
        <v>184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>
      <c r="A26" s="166" t="s">
        <v>169</v>
      </c>
      <c r="B26" s="167" t="s">
        <v>109</v>
      </c>
      <c r="C26" s="182" t="s">
        <v>110</v>
      </c>
      <c r="D26" s="168"/>
      <c r="E26" s="169"/>
      <c r="F26" s="170"/>
      <c r="G26" s="170">
        <f>SUMIF(AG27:AG30,"&lt;&gt;NOR",G27:G30)</f>
        <v>0</v>
      </c>
      <c r="H26" s="170"/>
      <c r="I26" s="170">
        <f>SUM(I27:I30)</f>
        <v>0</v>
      </c>
      <c r="J26" s="170"/>
      <c r="K26" s="170">
        <f>SUM(K27:K30)</f>
        <v>0</v>
      </c>
      <c r="L26" s="170"/>
      <c r="M26" s="170">
        <f>SUM(M27:M30)</f>
        <v>0</v>
      </c>
      <c r="N26" s="169"/>
      <c r="O26" s="169">
        <f>SUM(O27:O30)</f>
        <v>0</v>
      </c>
      <c r="P26" s="169"/>
      <c r="Q26" s="169">
        <f>SUM(Q27:Q30)</f>
        <v>0.01</v>
      </c>
      <c r="R26" s="170"/>
      <c r="S26" s="170"/>
      <c r="T26" s="171"/>
      <c r="U26" s="165"/>
      <c r="V26" s="165">
        <f>SUM(V27:V30)</f>
        <v>2.99</v>
      </c>
      <c r="W26" s="165"/>
      <c r="X26" s="165"/>
      <c r="Y26" s="165"/>
      <c r="AG26" t="s">
        <v>170</v>
      </c>
    </row>
    <row r="27" spans="1:60" outlineLevel="1">
      <c r="A27" s="173">
        <v>8</v>
      </c>
      <c r="B27" s="174" t="s">
        <v>833</v>
      </c>
      <c r="C27" s="183" t="s">
        <v>834</v>
      </c>
      <c r="D27" s="175" t="s">
        <v>401</v>
      </c>
      <c r="E27" s="176">
        <v>18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9.0000000000000006E-5</v>
      </c>
      <c r="O27" s="176">
        <f>ROUND(E27*N27,2)</f>
        <v>0</v>
      </c>
      <c r="P27" s="176">
        <v>4.4999999999999999E-4</v>
      </c>
      <c r="Q27" s="176">
        <f>ROUND(E27*P27,2)</f>
        <v>0.01</v>
      </c>
      <c r="R27" s="178" t="s">
        <v>828</v>
      </c>
      <c r="S27" s="178" t="s">
        <v>175</v>
      </c>
      <c r="T27" s="179" t="s">
        <v>175</v>
      </c>
      <c r="U27" s="161">
        <v>0.16600000000000001</v>
      </c>
      <c r="V27" s="161">
        <f>ROUND(E27*U27,2)</f>
        <v>2.99</v>
      </c>
      <c r="W27" s="161"/>
      <c r="X27" s="161" t="s">
        <v>176</v>
      </c>
      <c r="Y27" s="161" t="s">
        <v>177</v>
      </c>
      <c r="Z27" s="150"/>
      <c r="AA27" s="150"/>
      <c r="AB27" s="150"/>
      <c r="AC27" s="150"/>
      <c r="AD27" s="150"/>
      <c r="AE27" s="150"/>
      <c r="AF27" s="150"/>
      <c r="AG27" s="150" t="s">
        <v>446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2">
      <c r="A28" s="157"/>
      <c r="B28" s="158"/>
      <c r="C28" s="259"/>
      <c r="D28" s="260"/>
      <c r="E28" s="260"/>
      <c r="F28" s="260"/>
      <c r="G28" s="260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0"/>
      <c r="AA28" s="150"/>
      <c r="AB28" s="150"/>
      <c r="AC28" s="150"/>
      <c r="AD28" s="150"/>
      <c r="AE28" s="150"/>
      <c r="AF28" s="150"/>
      <c r="AG28" s="150" t="s">
        <v>184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>
      <c r="A29" s="157">
        <v>9</v>
      </c>
      <c r="B29" s="158" t="s">
        <v>835</v>
      </c>
      <c r="C29" s="188" t="s">
        <v>836</v>
      </c>
      <c r="D29" s="159" t="s">
        <v>0</v>
      </c>
      <c r="E29" s="180"/>
      <c r="F29" s="162"/>
      <c r="G29" s="161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21</v>
      </c>
      <c r="M29" s="161">
        <f>G29*(1+L29/100)</f>
        <v>0</v>
      </c>
      <c r="N29" s="160">
        <v>0</v>
      </c>
      <c r="O29" s="160">
        <f>ROUND(E29*N29,2)</f>
        <v>0</v>
      </c>
      <c r="P29" s="160">
        <v>0</v>
      </c>
      <c r="Q29" s="160">
        <f>ROUND(E29*P29,2)</f>
        <v>0</v>
      </c>
      <c r="R29" s="161" t="s">
        <v>828</v>
      </c>
      <c r="S29" s="161" t="s">
        <v>175</v>
      </c>
      <c r="T29" s="161" t="s">
        <v>175</v>
      </c>
      <c r="U29" s="161">
        <v>0</v>
      </c>
      <c r="V29" s="161">
        <f>ROUND(E29*U29,2)</f>
        <v>0</v>
      </c>
      <c r="W29" s="161"/>
      <c r="X29" s="161" t="s">
        <v>533</v>
      </c>
      <c r="Y29" s="161" t="s">
        <v>177</v>
      </c>
      <c r="Z29" s="150"/>
      <c r="AA29" s="150"/>
      <c r="AB29" s="150"/>
      <c r="AC29" s="150"/>
      <c r="AD29" s="150"/>
      <c r="AE29" s="150"/>
      <c r="AF29" s="150"/>
      <c r="AG29" s="150" t="s">
        <v>534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2">
      <c r="A30" s="157"/>
      <c r="B30" s="158"/>
      <c r="C30" s="253"/>
      <c r="D30" s="254"/>
      <c r="E30" s="254"/>
      <c r="F30" s="254"/>
      <c r="G30" s="254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0"/>
      <c r="AA30" s="150"/>
      <c r="AB30" s="150"/>
      <c r="AC30" s="150"/>
      <c r="AD30" s="150"/>
      <c r="AE30" s="150"/>
      <c r="AF30" s="150"/>
      <c r="AG30" s="150" t="s">
        <v>184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>
      <c r="A31" s="166" t="s">
        <v>169</v>
      </c>
      <c r="B31" s="167" t="s">
        <v>111</v>
      </c>
      <c r="C31" s="182" t="s">
        <v>112</v>
      </c>
      <c r="D31" s="168"/>
      <c r="E31" s="169"/>
      <c r="F31" s="170"/>
      <c r="G31" s="170">
        <f>SUMIF(AG32:AG43,"&lt;&gt;NOR",G32:G43)</f>
        <v>0</v>
      </c>
      <c r="H31" s="170"/>
      <c r="I31" s="170">
        <f>SUM(I32:I43)</f>
        <v>0</v>
      </c>
      <c r="J31" s="170"/>
      <c r="K31" s="170">
        <f>SUM(K32:K43)</f>
        <v>0</v>
      </c>
      <c r="L31" s="170"/>
      <c r="M31" s="170">
        <f>SUM(M32:M43)</f>
        <v>0</v>
      </c>
      <c r="N31" s="169"/>
      <c r="O31" s="169">
        <f>SUM(O32:O43)</f>
        <v>0</v>
      </c>
      <c r="P31" s="169"/>
      <c r="Q31" s="169">
        <f>SUM(Q32:Q43)</f>
        <v>1.51</v>
      </c>
      <c r="R31" s="170"/>
      <c r="S31" s="170"/>
      <c r="T31" s="171"/>
      <c r="U31" s="165"/>
      <c r="V31" s="165">
        <f>SUM(V32:V43)</f>
        <v>10.98</v>
      </c>
      <c r="W31" s="165"/>
      <c r="X31" s="165"/>
      <c r="Y31" s="165"/>
      <c r="AG31" t="s">
        <v>170</v>
      </c>
    </row>
    <row r="32" spans="1:60" outlineLevel="1">
      <c r="A32" s="173">
        <v>10</v>
      </c>
      <c r="B32" s="174" t="s">
        <v>837</v>
      </c>
      <c r="C32" s="183" t="s">
        <v>838</v>
      </c>
      <c r="D32" s="175" t="s">
        <v>214</v>
      </c>
      <c r="E32" s="176">
        <v>62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2.3800000000000002E-2</v>
      </c>
      <c r="Q32" s="176">
        <f>ROUND(E32*P32,2)</f>
        <v>1.48</v>
      </c>
      <c r="R32" s="178" t="s">
        <v>828</v>
      </c>
      <c r="S32" s="178" t="s">
        <v>175</v>
      </c>
      <c r="T32" s="179" t="s">
        <v>175</v>
      </c>
      <c r="U32" s="161">
        <v>8.2000000000000003E-2</v>
      </c>
      <c r="V32" s="161">
        <f>ROUND(E32*U32,2)</f>
        <v>5.08</v>
      </c>
      <c r="W32" s="161"/>
      <c r="X32" s="161" t="s">
        <v>176</v>
      </c>
      <c r="Y32" s="161" t="s">
        <v>177</v>
      </c>
      <c r="Z32" s="150"/>
      <c r="AA32" s="150"/>
      <c r="AB32" s="150"/>
      <c r="AC32" s="150"/>
      <c r="AD32" s="150"/>
      <c r="AE32" s="150"/>
      <c r="AF32" s="150"/>
      <c r="AG32" s="150" t="s">
        <v>446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>
      <c r="A33" s="157"/>
      <c r="B33" s="158"/>
      <c r="C33" s="259"/>
      <c r="D33" s="260"/>
      <c r="E33" s="260"/>
      <c r="F33" s="260"/>
      <c r="G33" s="260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0"/>
      <c r="AA33" s="150"/>
      <c r="AB33" s="150"/>
      <c r="AC33" s="150"/>
      <c r="AD33" s="150"/>
      <c r="AE33" s="150"/>
      <c r="AF33" s="150"/>
      <c r="AG33" s="150" t="s">
        <v>184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1">
      <c r="A34" s="173">
        <v>11</v>
      </c>
      <c r="B34" s="174" t="s">
        <v>839</v>
      </c>
      <c r="C34" s="183" t="s">
        <v>840</v>
      </c>
      <c r="D34" s="175" t="s">
        <v>214</v>
      </c>
      <c r="E34" s="176">
        <v>45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 t="s">
        <v>828</v>
      </c>
      <c r="S34" s="178" t="s">
        <v>175</v>
      </c>
      <c r="T34" s="179" t="s">
        <v>175</v>
      </c>
      <c r="U34" s="161">
        <v>3.1E-2</v>
      </c>
      <c r="V34" s="161">
        <f>ROUND(E34*U34,2)</f>
        <v>1.4</v>
      </c>
      <c r="W34" s="161"/>
      <c r="X34" s="161" t="s">
        <v>176</v>
      </c>
      <c r="Y34" s="161" t="s">
        <v>177</v>
      </c>
      <c r="Z34" s="150"/>
      <c r="AA34" s="150"/>
      <c r="AB34" s="150"/>
      <c r="AC34" s="150"/>
      <c r="AD34" s="150"/>
      <c r="AE34" s="150"/>
      <c r="AF34" s="150"/>
      <c r="AG34" s="150" t="s">
        <v>446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2">
      <c r="A35" s="157"/>
      <c r="B35" s="158"/>
      <c r="C35" s="259"/>
      <c r="D35" s="260"/>
      <c r="E35" s="260"/>
      <c r="F35" s="260"/>
      <c r="G35" s="260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0"/>
      <c r="AA35" s="150"/>
      <c r="AB35" s="150"/>
      <c r="AC35" s="150"/>
      <c r="AD35" s="150"/>
      <c r="AE35" s="150"/>
      <c r="AF35" s="150"/>
      <c r="AG35" s="150" t="s">
        <v>184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>
      <c r="A36" s="173">
        <v>12</v>
      </c>
      <c r="B36" s="174" t="s">
        <v>841</v>
      </c>
      <c r="C36" s="183" t="s">
        <v>842</v>
      </c>
      <c r="D36" s="175" t="s">
        <v>401</v>
      </c>
      <c r="E36" s="176">
        <v>44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1.0000000000000001E-5</v>
      </c>
      <c r="O36" s="176">
        <f>ROUND(E36*N36,2)</f>
        <v>0</v>
      </c>
      <c r="P36" s="176">
        <v>7.5000000000000002E-4</v>
      </c>
      <c r="Q36" s="176">
        <f>ROUND(E36*P36,2)</f>
        <v>0.03</v>
      </c>
      <c r="R36" s="178" t="s">
        <v>828</v>
      </c>
      <c r="S36" s="178" t="s">
        <v>175</v>
      </c>
      <c r="T36" s="179" t="s">
        <v>175</v>
      </c>
      <c r="U36" s="161">
        <v>2.9000000000000001E-2</v>
      </c>
      <c r="V36" s="161">
        <f>ROUND(E36*U36,2)</f>
        <v>1.28</v>
      </c>
      <c r="W36" s="161"/>
      <c r="X36" s="161" t="s">
        <v>176</v>
      </c>
      <c r="Y36" s="161" t="s">
        <v>177</v>
      </c>
      <c r="Z36" s="150"/>
      <c r="AA36" s="150"/>
      <c r="AB36" s="150"/>
      <c r="AC36" s="150"/>
      <c r="AD36" s="150"/>
      <c r="AE36" s="150"/>
      <c r="AF36" s="150"/>
      <c r="AG36" s="150" t="s">
        <v>446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2">
      <c r="A37" s="157"/>
      <c r="B37" s="158"/>
      <c r="C37" s="251" t="s">
        <v>843</v>
      </c>
      <c r="D37" s="252"/>
      <c r="E37" s="252"/>
      <c r="F37" s="252"/>
      <c r="G37" s="252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0"/>
      <c r="AA37" s="150"/>
      <c r="AB37" s="150"/>
      <c r="AC37" s="150"/>
      <c r="AD37" s="150"/>
      <c r="AE37" s="150"/>
      <c r="AF37" s="150"/>
      <c r="AG37" s="150" t="s">
        <v>180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>
      <c r="A38" s="157"/>
      <c r="B38" s="158"/>
      <c r="C38" s="253"/>
      <c r="D38" s="254"/>
      <c r="E38" s="254"/>
      <c r="F38" s="254"/>
      <c r="G38" s="254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0"/>
      <c r="AA38" s="150"/>
      <c r="AB38" s="150"/>
      <c r="AC38" s="150"/>
      <c r="AD38" s="150"/>
      <c r="AE38" s="150"/>
      <c r="AF38" s="150"/>
      <c r="AG38" s="150" t="s">
        <v>184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>
      <c r="A39" s="173">
        <v>13</v>
      </c>
      <c r="B39" s="174" t="s">
        <v>844</v>
      </c>
      <c r="C39" s="183" t="s">
        <v>845</v>
      </c>
      <c r="D39" s="175" t="s">
        <v>214</v>
      </c>
      <c r="E39" s="176">
        <v>62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8" t="s">
        <v>828</v>
      </c>
      <c r="S39" s="178" t="s">
        <v>175</v>
      </c>
      <c r="T39" s="179" t="s">
        <v>175</v>
      </c>
      <c r="U39" s="161">
        <v>5.1999999999999998E-2</v>
      </c>
      <c r="V39" s="161">
        <f>ROUND(E39*U39,2)</f>
        <v>3.22</v>
      </c>
      <c r="W39" s="161"/>
      <c r="X39" s="161" t="s">
        <v>176</v>
      </c>
      <c r="Y39" s="161" t="s">
        <v>177</v>
      </c>
      <c r="Z39" s="150"/>
      <c r="AA39" s="150"/>
      <c r="AB39" s="150"/>
      <c r="AC39" s="150"/>
      <c r="AD39" s="150"/>
      <c r="AE39" s="150"/>
      <c r="AF39" s="150"/>
      <c r="AG39" s="150" t="s">
        <v>446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>
      <c r="A40" s="157"/>
      <c r="B40" s="158"/>
      <c r="C40" s="251" t="s">
        <v>846</v>
      </c>
      <c r="D40" s="252"/>
      <c r="E40" s="252"/>
      <c r="F40" s="252"/>
      <c r="G40" s="252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0"/>
      <c r="AA40" s="150"/>
      <c r="AB40" s="150"/>
      <c r="AC40" s="150"/>
      <c r="AD40" s="150"/>
      <c r="AE40" s="150"/>
      <c r="AF40" s="150"/>
      <c r="AG40" s="150" t="s">
        <v>180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>
      <c r="A41" s="157"/>
      <c r="B41" s="158"/>
      <c r="C41" s="253"/>
      <c r="D41" s="254"/>
      <c r="E41" s="254"/>
      <c r="F41" s="254"/>
      <c r="G41" s="254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0"/>
      <c r="AA41" s="150"/>
      <c r="AB41" s="150"/>
      <c r="AC41" s="150"/>
      <c r="AD41" s="150"/>
      <c r="AE41" s="150"/>
      <c r="AF41" s="150"/>
      <c r="AG41" s="150" t="s">
        <v>184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>
      <c r="A42" s="157">
        <v>14</v>
      </c>
      <c r="B42" s="158" t="s">
        <v>847</v>
      </c>
      <c r="C42" s="188" t="s">
        <v>848</v>
      </c>
      <c r="D42" s="159" t="s">
        <v>0</v>
      </c>
      <c r="E42" s="180"/>
      <c r="F42" s="162"/>
      <c r="G42" s="161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21</v>
      </c>
      <c r="M42" s="161">
        <f>G42*(1+L42/100)</f>
        <v>0</v>
      </c>
      <c r="N42" s="160">
        <v>0</v>
      </c>
      <c r="O42" s="160">
        <f>ROUND(E42*N42,2)</f>
        <v>0</v>
      </c>
      <c r="P42" s="160">
        <v>0</v>
      </c>
      <c r="Q42" s="160">
        <f>ROUND(E42*P42,2)</f>
        <v>0</v>
      </c>
      <c r="R42" s="161" t="s">
        <v>828</v>
      </c>
      <c r="S42" s="161" t="s">
        <v>175</v>
      </c>
      <c r="T42" s="161" t="s">
        <v>175</v>
      </c>
      <c r="U42" s="161">
        <v>0</v>
      </c>
      <c r="V42" s="161">
        <f>ROUND(E42*U42,2)</f>
        <v>0</v>
      </c>
      <c r="W42" s="161"/>
      <c r="X42" s="161" t="s">
        <v>533</v>
      </c>
      <c r="Y42" s="161" t="s">
        <v>177</v>
      </c>
      <c r="Z42" s="150"/>
      <c r="AA42" s="150"/>
      <c r="AB42" s="150"/>
      <c r="AC42" s="150"/>
      <c r="AD42" s="150"/>
      <c r="AE42" s="150"/>
      <c r="AF42" s="150"/>
      <c r="AG42" s="150" t="s">
        <v>849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2">
      <c r="A43" s="157"/>
      <c r="B43" s="158"/>
      <c r="C43" s="253"/>
      <c r="D43" s="254"/>
      <c r="E43" s="254"/>
      <c r="F43" s="254"/>
      <c r="G43" s="254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0"/>
      <c r="AA43" s="150"/>
      <c r="AB43" s="150"/>
      <c r="AC43" s="150"/>
      <c r="AD43" s="150"/>
      <c r="AE43" s="150"/>
      <c r="AF43" s="150"/>
      <c r="AG43" s="150" t="s">
        <v>184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>
      <c r="A44" s="166" t="s">
        <v>169</v>
      </c>
      <c r="B44" s="167" t="s">
        <v>95</v>
      </c>
      <c r="C44" s="182" t="s">
        <v>96</v>
      </c>
      <c r="D44" s="168"/>
      <c r="E44" s="169"/>
      <c r="F44" s="170"/>
      <c r="G44" s="170">
        <f>SUMIF(AG45:AG48,"&lt;&gt;NOR",G45:G48)</f>
        <v>0</v>
      </c>
      <c r="H44" s="170"/>
      <c r="I44" s="170">
        <f>SUM(I45:I48)</f>
        <v>0</v>
      </c>
      <c r="J44" s="170"/>
      <c r="K44" s="170">
        <f>SUM(K45:K48)</f>
        <v>0</v>
      </c>
      <c r="L44" s="170"/>
      <c r="M44" s="170">
        <f>SUM(M45:M48)</f>
        <v>0</v>
      </c>
      <c r="N44" s="169"/>
      <c r="O44" s="169">
        <f>SUM(O45:O48)</f>
        <v>0</v>
      </c>
      <c r="P44" s="169"/>
      <c r="Q44" s="169">
        <f>SUM(Q45:Q48)</f>
        <v>0</v>
      </c>
      <c r="R44" s="170"/>
      <c r="S44" s="170"/>
      <c r="T44" s="171"/>
      <c r="U44" s="165"/>
      <c r="V44" s="165">
        <f>SUM(V45:V48)</f>
        <v>144</v>
      </c>
      <c r="W44" s="165"/>
      <c r="X44" s="165"/>
      <c r="Y44" s="165"/>
      <c r="AG44" t="s">
        <v>170</v>
      </c>
    </row>
    <row r="45" spans="1:60" outlineLevel="1">
      <c r="A45" s="173">
        <v>15</v>
      </c>
      <c r="B45" s="174" t="s">
        <v>850</v>
      </c>
      <c r="C45" s="183" t="s">
        <v>851</v>
      </c>
      <c r="D45" s="175" t="s">
        <v>852</v>
      </c>
      <c r="E45" s="176">
        <v>48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 t="s">
        <v>853</v>
      </c>
      <c r="S45" s="178" t="s">
        <v>175</v>
      </c>
      <c r="T45" s="179" t="s">
        <v>175</v>
      </c>
      <c r="U45" s="161">
        <v>1</v>
      </c>
      <c r="V45" s="161">
        <f>ROUND(E45*U45,2)</f>
        <v>48</v>
      </c>
      <c r="W45" s="161"/>
      <c r="X45" s="161" t="s">
        <v>96</v>
      </c>
      <c r="Y45" s="161" t="s">
        <v>177</v>
      </c>
      <c r="Z45" s="150"/>
      <c r="AA45" s="150"/>
      <c r="AB45" s="150"/>
      <c r="AC45" s="150"/>
      <c r="AD45" s="150"/>
      <c r="AE45" s="150"/>
      <c r="AF45" s="150"/>
      <c r="AG45" s="150" t="s">
        <v>854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2">
      <c r="A46" s="157"/>
      <c r="B46" s="158"/>
      <c r="C46" s="259"/>
      <c r="D46" s="260"/>
      <c r="E46" s="260"/>
      <c r="F46" s="260"/>
      <c r="G46" s="260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0"/>
      <c r="AA46" s="150"/>
      <c r="AB46" s="150"/>
      <c r="AC46" s="150"/>
      <c r="AD46" s="150"/>
      <c r="AE46" s="150"/>
      <c r="AF46" s="150"/>
      <c r="AG46" s="150" t="s">
        <v>184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>
      <c r="A47" s="173">
        <v>16</v>
      </c>
      <c r="B47" s="174" t="s">
        <v>855</v>
      </c>
      <c r="C47" s="183" t="s">
        <v>856</v>
      </c>
      <c r="D47" s="175" t="s">
        <v>852</v>
      </c>
      <c r="E47" s="176">
        <v>96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 t="s">
        <v>853</v>
      </c>
      <c r="S47" s="178" t="s">
        <v>175</v>
      </c>
      <c r="T47" s="179" t="s">
        <v>175</v>
      </c>
      <c r="U47" s="161">
        <v>1</v>
      </c>
      <c r="V47" s="161">
        <f>ROUND(E47*U47,2)</f>
        <v>96</v>
      </c>
      <c r="W47" s="161"/>
      <c r="X47" s="161" t="s">
        <v>96</v>
      </c>
      <c r="Y47" s="161" t="s">
        <v>177</v>
      </c>
      <c r="Z47" s="150"/>
      <c r="AA47" s="150"/>
      <c r="AB47" s="150"/>
      <c r="AC47" s="150"/>
      <c r="AD47" s="150"/>
      <c r="AE47" s="150"/>
      <c r="AF47" s="150"/>
      <c r="AG47" s="150" t="s">
        <v>854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2">
      <c r="A48" s="157"/>
      <c r="B48" s="158"/>
      <c r="C48" s="259"/>
      <c r="D48" s="260"/>
      <c r="E48" s="260"/>
      <c r="F48" s="260"/>
      <c r="G48" s="260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0"/>
      <c r="AA48" s="150"/>
      <c r="AB48" s="150"/>
      <c r="AC48" s="150"/>
      <c r="AD48" s="150"/>
      <c r="AE48" s="150"/>
      <c r="AF48" s="150"/>
      <c r="AG48" s="150" t="s">
        <v>184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33">
      <c r="A49" s="3"/>
      <c r="B49" s="4"/>
      <c r="C49" s="18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12</v>
      </c>
      <c r="AF49">
        <v>21</v>
      </c>
      <c r="AG49" t="s">
        <v>155</v>
      </c>
    </row>
    <row r="50" spans="1:33">
      <c r="A50" s="153"/>
      <c r="B50" s="154" t="s">
        <v>29</v>
      </c>
      <c r="C50" s="186"/>
      <c r="D50" s="155"/>
      <c r="E50" s="156"/>
      <c r="F50" s="156"/>
      <c r="G50" s="172">
        <f>G8+G19+G26+G31+G44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812</v>
      </c>
    </row>
    <row r="51" spans="1:33">
      <c r="C51" s="187"/>
      <c r="D51" s="10"/>
      <c r="AG51" t="s">
        <v>813</v>
      </c>
    </row>
    <row r="52" spans="1:33">
      <c r="D52" s="10"/>
    </row>
    <row r="53" spans="1:33">
      <c r="D53" s="10"/>
    </row>
    <row r="54" spans="1:33">
      <c r="D54" s="10"/>
    </row>
    <row r="55" spans="1:33">
      <c r="D55" s="10"/>
    </row>
    <row r="56" spans="1:33">
      <c r="D56" s="10"/>
    </row>
    <row r="57" spans="1:33">
      <c r="D57" s="10"/>
    </row>
    <row r="58" spans="1:33">
      <c r="D58" s="10"/>
    </row>
    <row r="59" spans="1:33">
      <c r="D59" s="10"/>
    </row>
    <row r="60" spans="1:33">
      <c r="D60" s="10"/>
    </row>
    <row r="61" spans="1:33">
      <c r="D61" s="10"/>
    </row>
    <row r="62" spans="1:33">
      <c r="D62" s="10"/>
    </row>
    <row r="63" spans="1:33">
      <c r="D63" s="10"/>
    </row>
    <row r="64" spans="1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sheet="1" formatRows="0"/>
  <mergeCells count="24">
    <mergeCell ref="C48:G48"/>
    <mergeCell ref="C25:G25"/>
    <mergeCell ref="C28:G28"/>
    <mergeCell ref="C30:G30"/>
    <mergeCell ref="C33:G33"/>
    <mergeCell ref="C35:G35"/>
    <mergeCell ref="C37:G37"/>
    <mergeCell ref="C38:G38"/>
    <mergeCell ref="C40:G40"/>
    <mergeCell ref="C41:G41"/>
    <mergeCell ref="C43:G43"/>
    <mergeCell ref="C46:G46"/>
    <mergeCell ref="C23:G23"/>
    <mergeCell ref="A1:G1"/>
    <mergeCell ref="C2:G2"/>
    <mergeCell ref="C3:G3"/>
    <mergeCell ref="C4:G4"/>
    <mergeCell ref="C10:G10"/>
    <mergeCell ref="C12:G12"/>
    <mergeCell ref="C14:G14"/>
    <mergeCell ref="C15:G15"/>
    <mergeCell ref="C17:G17"/>
    <mergeCell ref="C18:G18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999"/>
  <sheetViews>
    <sheetView tabSelected="1" zoomScale="85" zoomScaleNormal="85" workbookViewId="0">
      <pane ySplit="7" topLeftCell="A92" activePane="bottomLeft" state="frozen"/>
      <selection pane="bottomLeft" activeCell="F111" sqref="F111"/>
    </sheetView>
  </sheetViews>
  <sheetFormatPr defaultRowHeight="12.75" outlineLevelRow="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4" t="s">
        <v>142</v>
      </c>
      <c r="B1" s="244"/>
      <c r="C1" s="244"/>
      <c r="D1" s="244"/>
      <c r="E1" s="244"/>
      <c r="F1" s="244"/>
      <c r="G1" s="244"/>
      <c r="AG1" t="s">
        <v>143</v>
      </c>
    </row>
    <row r="2" spans="1:60" ht="24.95" customHeight="1">
      <c r="A2" s="49" t="s">
        <v>7</v>
      </c>
      <c r="B2" s="48" t="s">
        <v>43</v>
      </c>
      <c r="C2" s="245" t="s">
        <v>44</v>
      </c>
      <c r="D2" s="246"/>
      <c r="E2" s="246"/>
      <c r="F2" s="246"/>
      <c r="G2" s="247"/>
      <c r="AG2" t="s">
        <v>144</v>
      </c>
    </row>
    <row r="3" spans="1:60" ht="24.95" customHeight="1">
      <c r="A3" s="49" t="s">
        <v>8</v>
      </c>
      <c r="B3" s="48" t="s">
        <v>59</v>
      </c>
      <c r="C3" s="245" t="s">
        <v>44</v>
      </c>
      <c r="D3" s="246"/>
      <c r="E3" s="246"/>
      <c r="F3" s="246"/>
      <c r="G3" s="247"/>
      <c r="AC3" s="124" t="s">
        <v>144</v>
      </c>
      <c r="AG3" t="s">
        <v>145</v>
      </c>
    </row>
    <row r="4" spans="1:60" ht="24.95" customHeight="1">
      <c r="A4" s="143" t="s">
        <v>9</v>
      </c>
      <c r="B4" s="144" t="s">
        <v>64</v>
      </c>
      <c r="C4" s="248" t="s">
        <v>65</v>
      </c>
      <c r="D4" s="249"/>
      <c r="E4" s="249"/>
      <c r="F4" s="249"/>
      <c r="G4" s="250"/>
      <c r="AG4" t="s">
        <v>146</v>
      </c>
    </row>
    <row r="5" spans="1:60">
      <c r="D5" s="10"/>
    </row>
    <row r="6" spans="1:60" ht="38.25">
      <c r="A6" s="146" t="s">
        <v>147</v>
      </c>
      <c r="B6" s="148" t="s">
        <v>148</v>
      </c>
      <c r="C6" s="148" t="s">
        <v>149</v>
      </c>
      <c r="D6" s="147" t="s">
        <v>150</v>
      </c>
      <c r="E6" s="146" t="s">
        <v>151</v>
      </c>
      <c r="F6" s="145" t="s">
        <v>152</v>
      </c>
      <c r="G6" s="146" t="s">
        <v>29</v>
      </c>
      <c r="H6" s="149" t="s">
        <v>30</v>
      </c>
      <c r="I6" s="149" t="s">
        <v>153</v>
      </c>
      <c r="J6" s="149" t="s">
        <v>31</v>
      </c>
      <c r="K6" s="149" t="s">
        <v>154</v>
      </c>
      <c r="L6" s="149" t="s">
        <v>155</v>
      </c>
      <c r="M6" s="149" t="s">
        <v>156</v>
      </c>
      <c r="N6" s="149" t="s">
        <v>157</v>
      </c>
      <c r="O6" s="149" t="s">
        <v>158</v>
      </c>
      <c r="P6" s="149" t="s">
        <v>159</v>
      </c>
      <c r="Q6" s="149" t="s">
        <v>160</v>
      </c>
      <c r="R6" s="149" t="s">
        <v>161</v>
      </c>
      <c r="S6" s="149" t="s">
        <v>162</v>
      </c>
      <c r="T6" s="149" t="s">
        <v>163</v>
      </c>
      <c r="U6" s="149" t="s">
        <v>164</v>
      </c>
      <c r="V6" s="149" t="s">
        <v>165</v>
      </c>
      <c r="W6" s="149" t="s">
        <v>166</v>
      </c>
      <c r="X6" s="149" t="s">
        <v>167</v>
      </c>
      <c r="Y6" s="149" t="s">
        <v>168</v>
      </c>
    </row>
    <row r="7" spans="1:60" hidden="1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>
      <c r="A8" s="166" t="s">
        <v>169</v>
      </c>
      <c r="B8" s="167" t="s">
        <v>97</v>
      </c>
      <c r="C8" s="182" t="s">
        <v>98</v>
      </c>
      <c r="D8" s="168"/>
      <c r="E8" s="169"/>
      <c r="F8" s="170"/>
      <c r="G8" s="170">
        <f>SUMIF(AG9:AG12,"&lt;&gt;NOR",G9:G12)</f>
        <v>0</v>
      </c>
      <c r="H8" s="170"/>
      <c r="I8" s="170">
        <f>SUM(I9:I12)</f>
        <v>0</v>
      </c>
      <c r="J8" s="170"/>
      <c r="K8" s="170">
        <f>SUM(K9:K12)</f>
        <v>0</v>
      </c>
      <c r="L8" s="170"/>
      <c r="M8" s="170">
        <f>SUM(M9:M12)</f>
        <v>0</v>
      </c>
      <c r="N8" s="169"/>
      <c r="O8" s="169">
        <f>SUM(O9:O12)</f>
        <v>0</v>
      </c>
      <c r="P8" s="169"/>
      <c r="Q8" s="169">
        <f>SUM(Q9:Q12)</f>
        <v>0.01</v>
      </c>
      <c r="R8" s="170"/>
      <c r="S8" s="170"/>
      <c r="T8" s="171"/>
      <c r="U8" s="165"/>
      <c r="V8" s="165">
        <f>SUM(V9:V12)</f>
        <v>4.5999999999999996</v>
      </c>
      <c r="W8" s="165"/>
      <c r="X8" s="165"/>
      <c r="Y8" s="165"/>
      <c r="AG8" t="s">
        <v>170</v>
      </c>
    </row>
    <row r="9" spans="1:60" outlineLevel="1">
      <c r="A9" s="173">
        <v>1</v>
      </c>
      <c r="B9" s="174" t="s">
        <v>857</v>
      </c>
      <c r="C9" s="183" t="s">
        <v>858</v>
      </c>
      <c r="D9" s="175" t="s">
        <v>272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1.32E-3</v>
      </c>
      <c r="O9" s="176">
        <f>ROUND(E9*N9,2)</f>
        <v>0</v>
      </c>
      <c r="P9" s="176">
        <v>8.8000000000000003E-4</v>
      </c>
      <c r="Q9" s="176">
        <f>ROUND(E9*P9,2)</f>
        <v>0</v>
      </c>
      <c r="R9" s="178" t="s">
        <v>352</v>
      </c>
      <c r="S9" s="178" t="s">
        <v>175</v>
      </c>
      <c r="T9" s="179" t="s">
        <v>291</v>
      </c>
      <c r="U9" s="161">
        <v>2.25</v>
      </c>
      <c r="V9" s="161">
        <f>ROUND(E9*U9,2)</f>
        <v>2.25</v>
      </c>
      <c r="W9" s="161"/>
      <c r="X9" s="161" t="s">
        <v>176</v>
      </c>
      <c r="Y9" s="161" t="s">
        <v>177</v>
      </c>
      <c r="Z9" s="150"/>
      <c r="AA9" s="150"/>
      <c r="AB9" s="150"/>
      <c r="AC9" s="150"/>
      <c r="AD9" s="150"/>
      <c r="AE9" s="150"/>
      <c r="AF9" s="150"/>
      <c r="AG9" s="150" t="s">
        <v>260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>
      <c r="A10" s="157"/>
      <c r="B10" s="158"/>
      <c r="C10" s="259"/>
      <c r="D10" s="260"/>
      <c r="E10" s="260"/>
      <c r="F10" s="260"/>
      <c r="G10" s="26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0"/>
      <c r="AA10" s="150"/>
      <c r="AB10" s="150"/>
      <c r="AC10" s="150"/>
      <c r="AD10" s="150"/>
      <c r="AE10" s="150"/>
      <c r="AF10" s="150"/>
      <c r="AG10" s="150" t="s">
        <v>184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73">
        <v>2</v>
      </c>
      <c r="B11" s="174" t="s">
        <v>859</v>
      </c>
      <c r="C11" s="183" t="s">
        <v>860</v>
      </c>
      <c r="D11" s="175" t="s">
        <v>272</v>
      </c>
      <c r="E11" s="176">
        <v>1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1.4E-3</v>
      </c>
      <c r="O11" s="176">
        <f>ROUND(E11*N11,2)</f>
        <v>0</v>
      </c>
      <c r="P11" s="176">
        <v>5.0899999999999999E-3</v>
      </c>
      <c r="Q11" s="176">
        <f>ROUND(E11*P11,2)</f>
        <v>0.01</v>
      </c>
      <c r="R11" s="178" t="s">
        <v>352</v>
      </c>
      <c r="S11" s="178" t="s">
        <v>175</v>
      </c>
      <c r="T11" s="179" t="s">
        <v>291</v>
      </c>
      <c r="U11" s="161">
        <v>2.35</v>
      </c>
      <c r="V11" s="161">
        <f>ROUND(E11*U11,2)</f>
        <v>2.35</v>
      </c>
      <c r="W11" s="161"/>
      <c r="X11" s="161" t="s">
        <v>176</v>
      </c>
      <c r="Y11" s="161" t="s">
        <v>177</v>
      </c>
      <c r="Z11" s="150"/>
      <c r="AA11" s="150"/>
      <c r="AB11" s="150"/>
      <c r="AC11" s="150"/>
      <c r="AD11" s="150"/>
      <c r="AE11" s="150"/>
      <c r="AF11" s="150"/>
      <c r="AG11" s="150" t="s">
        <v>260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>
      <c r="A12" s="157"/>
      <c r="B12" s="158"/>
      <c r="C12" s="259"/>
      <c r="D12" s="260"/>
      <c r="E12" s="260"/>
      <c r="F12" s="260"/>
      <c r="G12" s="260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0"/>
      <c r="AA12" s="150"/>
      <c r="AB12" s="150"/>
      <c r="AC12" s="150"/>
      <c r="AD12" s="150"/>
      <c r="AE12" s="150"/>
      <c r="AF12" s="150"/>
      <c r="AG12" s="150" t="s">
        <v>184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>
      <c r="A13" s="166" t="s">
        <v>169</v>
      </c>
      <c r="B13" s="167" t="s">
        <v>129</v>
      </c>
      <c r="C13" s="182" t="s">
        <v>130</v>
      </c>
      <c r="D13" s="168"/>
      <c r="E13" s="169"/>
      <c r="F13" s="170"/>
      <c r="G13" s="170">
        <f>SUMIF(AG14:AG81,"&lt;&gt;NOR",G14:G81)</f>
        <v>0</v>
      </c>
      <c r="H13" s="170"/>
      <c r="I13" s="170">
        <f>SUM(I14:I81)</f>
        <v>0</v>
      </c>
      <c r="J13" s="170"/>
      <c r="K13" s="170">
        <f>SUM(K14:K81)</f>
        <v>0</v>
      </c>
      <c r="L13" s="170"/>
      <c r="M13" s="170">
        <f>SUM(M14:M81)</f>
        <v>0</v>
      </c>
      <c r="N13" s="169"/>
      <c r="O13" s="169">
        <f>SUM(O14:O81)</f>
        <v>0.58000000000000007</v>
      </c>
      <c r="P13" s="169"/>
      <c r="Q13" s="169">
        <f>SUM(Q14:Q81)</f>
        <v>0</v>
      </c>
      <c r="R13" s="170"/>
      <c r="S13" s="170"/>
      <c r="T13" s="171"/>
      <c r="U13" s="165"/>
      <c r="V13" s="165">
        <f>SUM(V14:V81)</f>
        <v>660.86999999999989</v>
      </c>
      <c r="W13" s="165"/>
      <c r="X13" s="165"/>
      <c r="Y13" s="165"/>
      <c r="AG13" t="s">
        <v>170</v>
      </c>
    </row>
    <row r="14" spans="1:60" ht="22.5" outlineLevel="1">
      <c r="A14" s="173">
        <v>3</v>
      </c>
      <c r="B14" s="174" t="s">
        <v>861</v>
      </c>
      <c r="C14" s="183" t="s">
        <v>862</v>
      </c>
      <c r="D14" s="175" t="s">
        <v>272</v>
      </c>
      <c r="E14" s="176">
        <v>40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 t="s">
        <v>129</v>
      </c>
      <c r="S14" s="178" t="s">
        <v>175</v>
      </c>
      <c r="T14" s="179" t="s">
        <v>291</v>
      </c>
      <c r="U14" s="161">
        <v>1.2775000000000001</v>
      </c>
      <c r="V14" s="161">
        <f>ROUND(E14*U14,2)</f>
        <v>51.1</v>
      </c>
      <c r="W14" s="161"/>
      <c r="X14" s="161" t="s">
        <v>176</v>
      </c>
      <c r="Y14" s="161" t="s">
        <v>177</v>
      </c>
      <c r="Z14" s="150"/>
      <c r="AA14" s="150"/>
      <c r="AB14" s="150"/>
      <c r="AC14" s="150"/>
      <c r="AD14" s="150"/>
      <c r="AE14" s="150"/>
      <c r="AF14" s="150"/>
      <c r="AG14" s="150" t="s">
        <v>260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2">
      <c r="A15" s="157"/>
      <c r="B15" s="158"/>
      <c r="C15" s="259"/>
      <c r="D15" s="260"/>
      <c r="E15" s="260"/>
      <c r="F15" s="260"/>
      <c r="G15" s="260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0"/>
      <c r="AA15" s="150"/>
      <c r="AB15" s="150"/>
      <c r="AC15" s="150"/>
      <c r="AD15" s="150"/>
      <c r="AE15" s="150"/>
      <c r="AF15" s="150"/>
      <c r="AG15" s="150" t="s">
        <v>184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>
      <c r="A16" s="173">
        <v>4</v>
      </c>
      <c r="B16" s="174" t="s">
        <v>863</v>
      </c>
      <c r="C16" s="183" t="s">
        <v>864</v>
      </c>
      <c r="D16" s="175" t="s">
        <v>401</v>
      </c>
      <c r="E16" s="176">
        <v>5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8" t="s">
        <v>129</v>
      </c>
      <c r="S16" s="178" t="s">
        <v>175</v>
      </c>
      <c r="T16" s="179" t="s">
        <v>291</v>
      </c>
      <c r="U16" s="161">
        <v>0.18232999999999999</v>
      </c>
      <c r="V16" s="161">
        <f>ROUND(E16*U16,2)</f>
        <v>0.91</v>
      </c>
      <c r="W16" s="161"/>
      <c r="X16" s="161" t="s">
        <v>176</v>
      </c>
      <c r="Y16" s="161" t="s">
        <v>177</v>
      </c>
      <c r="Z16" s="150"/>
      <c r="AA16" s="150"/>
      <c r="AB16" s="150"/>
      <c r="AC16" s="150"/>
      <c r="AD16" s="150"/>
      <c r="AE16" s="150"/>
      <c r="AF16" s="150"/>
      <c r="AG16" s="150" t="s">
        <v>260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2">
      <c r="A17" s="157"/>
      <c r="B17" s="158"/>
      <c r="C17" s="259"/>
      <c r="D17" s="260"/>
      <c r="E17" s="260"/>
      <c r="F17" s="260"/>
      <c r="G17" s="260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0"/>
      <c r="AA17" s="150"/>
      <c r="AB17" s="150"/>
      <c r="AC17" s="150"/>
      <c r="AD17" s="150"/>
      <c r="AE17" s="150"/>
      <c r="AF17" s="150"/>
      <c r="AG17" s="150" t="s">
        <v>184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>
      <c r="A18" s="173">
        <v>5</v>
      </c>
      <c r="B18" s="174" t="s">
        <v>865</v>
      </c>
      <c r="C18" s="183" t="s">
        <v>866</v>
      </c>
      <c r="D18" s="175" t="s">
        <v>272</v>
      </c>
      <c r="E18" s="176">
        <v>150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1.7000000000000001E-4</v>
      </c>
      <c r="O18" s="176">
        <f>ROUND(E18*N18,2)</f>
        <v>0.03</v>
      </c>
      <c r="P18" s="176">
        <v>0</v>
      </c>
      <c r="Q18" s="176">
        <f>ROUND(E18*P18,2)</f>
        <v>0</v>
      </c>
      <c r="R18" s="178" t="s">
        <v>129</v>
      </c>
      <c r="S18" s="178" t="s">
        <v>175</v>
      </c>
      <c r="T18" s="179" t="s">
        <v>291</v>
      </c>
      <c r="U18" s="161">
        <v>8.6499999999999994E-2</v>
      </c>
      <c r="V18" s="161">
        <f>ROUND(E18*U18,2)</f>
        <v>12.98</v>
      </c>
      <c r="W18" s="161"/>
      <c r="X18" s="161" t="s">
        <v>176</v>
      </c>
      <c r="Y18" s="161" t="s">
        <v>177</v>
      </c>
      <c r="Z18" s="150"/>
      <c r="AA18" s="150"/>
      <c r="AB18" s="150"/>
      <c r="AC18" s="150"/>
      <c r="AD18" s="150"/>
      <c r="AE18" s="150"/>
      <c r="AF18" s="150"/>
      <c r="AG18" s="150" t="s">
        <v>260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2">
      <c r="A19" s="157"/>
      <c r="B19" s="158"/>
      <c r="C19" s="259"/>
      <c r="D19" s="260"/>
      <c r="E19" s="260"/>
      <c r="F19" s="260"/>
      <c r="G19" s="260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0"/>
      <c r="AA19" s="150"/>
      <c r="AB19" s="150"/>
      <c r="AC19" s="150"/>
      <c r="AD19" s="150"/>
      <c r="AE19" s="150"/>
      <c r="AF19" s="150"/>
      <c r="AG19" s="150" t="s">
        <v>184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>
      <c r="A20" s="173">
        <v>6</v>
      </c>
      <c r="B20" s="174" t="s">
        <v>867</v>
      </c>
      <c r="C20" s="183" t="s">
        <v>1013</v>
      </c>
      <c r="D20" s="175" t="s">
        <v>272</v>
      </c>
      <c r="E20" s="176">
        <v>80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3.6000000000000002E-4</v>
      </c>
      <c r="O20" s="176">
        <f>ROUND(E20*N20,2)</f>
        <v>0.03</v>
      </c>
      <c r="P20" s="176">
        <v>0</v>
      </c>
      <c r="Q20" s="176">
        <f>ROUND(E20*P20,2)</f>
        <v>0</v>
      </c>
      <c r="R20" s="178" t="s">
        <v>129</v>
      </c>
      <c r="S20" s="178" t="s">
        <v>175</v>
      </c>
      <c r="T20" s="179" t="s">
        <v>291</v>
      </c>
      <c r="U20" s="161">
        <v>0.105</v>
      </c>
      <c r="V20" s="161">
        <f>ROUND(E20*U20,2)</f>
        <v>8.4</v>
      </c>
      <c r="W20" s="161"/>
      <c r="X20" s="161" t="s">
        <v>176</v>
      </c>
      <c r="Y20" s="161" t="s">
        <v>177</v>
      </c>
      <c r="Z20" s="150"/>
      <c r="AA20" s="150"/>
      <c r="AB20" s="150"/>
      <c r="AC20" s="150"/>
      <c r="AD20" s="150"/>
      <c r="AE20" s="150"/>
      <c r="AF20" s="150"/>
      <c r="AG20" s="150" t="s">
        <v>260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>
      <c r="A21" s="157"/>
      <c r="B21" s="158"/>
      <c r="C21" s="259"/>
      <c r="D21" s="260"/>
      <c r="E21" s="260"/>
      <c r="F21" s="260"/>
      <c r="G21" s="260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0"/>
      <c r="AA21" s="150"/>
      <c r="AB21" s="150"/>
      <c r="AC21" s="150"/>
      <c r="AD21" s="150"/>
      <c r="AE21" s="150"/>
      <c r="AF21" s="150"/>
      <c r="AG21" s="150" t="s">
        <v>184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>
      <c r="A22" s="173">
        <v>7</v>
      </c>
      <c r="B22" s="174" t="s">
        <v>868</v>
      </c>
      <c r="C22" s="183" t="s">
        <v>1014</v>
      </c>
      <c r="D22" s="175" t="s">
        <v>214</v>
      </c>
      <c r="E22" s="176">
        <v>2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 t="s">
        <v>129</v>
      </c>
      <c r="S22" s="178" t="s">
        <v>175</v>
      </c>
      <c r="T22" s="179" t="s">
        <v>291</v>
      </c>
      <c r="U22" s="161">
        <v>28.04083</v>
      </c>
      <c r="V22" s="161">
        <f>ROUND(E22*U22,2)</f>
        <v>56.08</v>
      </c>
      <c r="W22" s="161"/>
      <c r="X22" s="161" t="s">
        <v>176</v>
      </c>
      <c r="Y22" s="161" t="s">
        <v>177</v>
      </c>
      <c r="Z22" s="150"/>
      <c r="AA22" s="150"/>
      <c r="AB22" s="150"/>
      <c r="AC22" s="150"/>
      <c r="AD22" s="150"/>
      <c r="AE22" s="150"/>
      <c r="AF22" s="150"/>
      <c r="AG22" s="150" t="s">
        <v>260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>
      <c r="A23" s="157"/>
      <c r="B23" s="158"/>
      <c r="C23" s="259"/>
      <c r="D23" s="260"/>
      <c r="E23" s="260"/>
      <c r="F23" s="260"/>
      <c r="G23" s="260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0"/>
      <c r="AA23" s="150"/>
      <c r="AB23" s="150"/>
      <c r="AC23" s="150"/>
      <c r="AD23" s="150"/>
      <c r="AE23" s="150"/>
      <c r="AF23" s="150"/>
      <c r="AG23" s="150" t="s">
        <v>184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>
      <c r="A24" s="173">
        <v>8</v>
      </c>
      <c r="B24" s="174" t="s">
        <v>869</v>
      </c>
      <c r="C24" s="183" t="s">
        <v>1015</v>
      </c>
      <c r="D24" s="175" t="s">
        <v>401</v>
      </c>
      <c r="E24" s="176">
        <v>92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3.2000000000000003E-4</v>
      </c>
      <c r="O24" s="176">
        <f>ROUND(E24*N24,2)</f>
        <v>0.03</v>
      </c>
      <c r="P24" s="176">
        <v>0</v>
      </c>
      <c r="Q24" s="176">
        <f>ROUND(E24*P24,2)</f>
        <v>0</v>
      </c>
      <c r="R24" s="178" t="s">
        <v>129</v>
      </c>
      <c r="S24" s="178" t="s">
        <v>175</v>
      </c>
      <c r="T24" s="179" t="s">
        <v>291</v>
      </c>
      <c r="U24" s="161">
        <v>0.67500000000000004</v>
      </c>
      <c r="V24" s="161">
        <f>ROUND(E24*U24,2)</f>
        <v>62.1</v>
      </c>
      <c r="W24" s="161"/>
      <c r="X24" s="161" t="s">
        <v>176</v>
      </c>
      <c r="Y24" s="161" t="s">
        <v>177</v>
      </c>
      <c r="Z24" s="150"/>
      <c r="AA24" s="150"/>
      <c r="AB24" s="150"/>
      <c r="AC24" s="150"/>
      <c r="AD24" s="150"/>
      <c r="AE24" s="150"/>
      <c r="AF24" s="150"/>
      <c r="AG24" s="150" t="s">
        <v>260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>
      <c r="A25" s="157"/>
      <c r="B25" s="158"/>
      <c r="C25" s="259"/>
      <c r="D25" s="260"/>
      <c r="E25" s="260"/>
      <c r="F25" s="260"/>
      <c r="G25" s="260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0"/>
      <c r="AA25" s="150"/>
      <c r="AB25" s="150"/>
      <c r="AC25" s="150"/>
      <c r="AD25" s="150"/>
      <c r="AE25" s="150"/>
      <c r="AF25" s="150"/>
      <c r="AG25" s="150" t="s">
        <v>184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>
      <c r="A26" s="173">
        <v>9</v>
      </c>
      <c r="B26" s="174" t="s">
        <v>870</v>
      </c>
      <c r="C26" s="183" t="s">
        <v>1006</v>
      </c>
      <c r="D26" s="175" t="s">
        <v>401</v>
      </c>
      <c r="E26" s="176">
        <v>12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 t="s">
        <v>129</v>
      </c>
      <c r="S26" s="178" t="s">
        <v>175</v>
      </c>
      <c r="T26" s="179" t="s">
        <v>291</v>
      </c>
      <c r="U26" s="161">
        <v>0.97050000000000003</v>
      </c>
      <c r="V26" s="161">
        <f>ROUND(E26*U26,2)</f>
        <v>11.65</v>
      </c>
      <c r="W26" s="161"/>
      <c r="X26" s="161" t="s">
        <v>176</v>
      </c>
      <c r="Y26" s="161" t="s">
        <v>177</v>
      </c>
      <c r="Z26" s="150"/>
      <c r="AA26" s="150"/>
      <c r="AB26" s="150"/>
      <c r="AC26" s="150"/>
      <c r="AD26" s="150"/>
      <c r="AE26" s="150"/>
      <c r="AF26" s="150"/>
      <c r="AG26" s="150" t="s">
        <v>260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>
      <c r="A27" s="157"/>
      <c r="B27" s="158"/>
      <c r="C27" s="259"/>
      <c r="D27" s="260"/>
      <c r="E27" s="260"/>
      <c r="F27" s="260"/>
      <c r="G27" s="260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0"/>
      <c r="AA27" s="150"/>
      <c r="AB27" s="150"/>
      <c r="AC27" s="150"/>
      <c r="AD27" s="150"/>
      <c r="AE27" s="150"/>
      <c r="AF27" s="150"/>
      <c r="AG27" s="150" t="s">
        <v>184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>
      <c r="A28" s="173">
        <v>10</v>
      </c>
      <c r="B28" s="174" t="s">
        <v>1008</v>
      </c>
      <c r="C28" s="183" t="s">
        <v>1007</v>
      </c>
      <c r="D28" s="175" t="s">
        <v>401</v>
      </c>
      <c r="E28" s="176">
        <v>40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 t="s">
        <v>129</v>
      </c>
      <c r="S28" s="178" t="s">
        <v>175</v>
      </c>
      <c r="T28" s="179" t="s">
        <v>291</v>
      </c>
      <c r="U28" s="161">
        <v>0.17917</v>
      </c>
      <c r="V28" s="161">
        <f>ROUND(E28*U28,2)</f>
        <v>7.17</v>
      </c>
      <c r="W28" s="161"/>
      <c r="X28" s="161" t="s">
        <v>176</v>
      </c>
      <c r="Y28" s="161" t="s">
        <v>177</v>
      </c>
      <c r="Z28" s="150"/>
      <c r="AA28" s="150"/>
      <c r="AB28" s="150"/>
      <c r="AC28" s="150"/>
      <c r="AD28" s="150"/>
      <c r="AE28" s="150"/>
      <c r="AF28" s="150"/>
      <c r="AG28" s="150" t="s">
        <v>260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>
      <c r="A29" s="157"/>
      <c r="B29" s="158"/>
      <c r="C29" s="259"/>
      <c r="D29" s="260"/>
      <c r="E29" s="260"/>
      <c r="F29" s="260"/>
      <c r="G29" s="260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0"/>
      <c r="AA29" s="150"/>
      <c r="AB29" s="150"/>
      <c r="AC29" s="150"/>
      <c r="AD29" s="150"/>
      <c r="AE29" s="150"/>
      <c r="AF29" s="150"/>
      <c r="AG29" s="150" t="s">
        <v>184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>
      <c r="A30" s="173">
        <v>11</v>
      </c>
      <c r="B30" s="174" t="s">
        <v>871</v>
      </c>
      <c r="C30" s="183" t="s">
        <v>1016</v>
      </c>
      <c r="D30" s="175" t="s">
        <v>272</v>
      </c>
      <c r="E30" s="176">
        <v>60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1.0499999999999999E-3</v>
      </c>
      <c r="O30" s="176">
        <f>ROUND(E30*N30,2)</f>
        <v>0.06</v>
      </c>
      <c r="P30" s="176">
        <v>0</v>
      </c>
      <c r="Q30" s="176">
        <f>ROUND(E30*P30,2)</f>
        <v>0</v>
      </c>
      <c r="R30" s="178" t="s">
        <v>129</v>
      </c>
      <c r="S30" s="178" t="s">
        <v>175</v>
      </c>
      <c r="T30" s="179" t="s">
        <v>291</v>
      </c>
      <c r="U30" s="161">
        <v>0.17917</v>
      </c>
      <c r="V30" s="161">
        <f>ROUND(E30*U30,2)</f>
        <v>10.75</v>
      </c>
      <c r="W30" s="161"/>
      <c r="X30" s="161" t="s">
        <v>176</v>
      </c>
      <c r="Y30" s="161" t="s">
        <v>177</v>
      </c>
      <c r="Z30" s="150"/>
      <c r="AA30" s="150"/>
      <c r="AB30" s="150"/>
      <c r="AC30" s="150"/>
      <c r="AD30" s="150"/>
      <c r="AE30" s="150"/>
      <c r="AF30" s="150"/>
      <c r="AG30" s="150" t="s">
        <v>260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>
      <c r="A31" s="157"/>
      <c r="B31" s="158"/>
      <c r="C31" s="259"/>
      <c r="D31" s="260"/>
      <c r="E31" s="260"/>
      <c r="F31" s="260"/>
      <c r="G31" s="260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0"/>
      <c r="AA31" s="150"/>
      <c r="AB31" s="150"/>
      <c r="AC31" s="150"/>
      <c r="AD31" s="150"/>
      <c r="AE31" s="150"/>
      <c r="AF31" s="150"/>
      <c r="AG31" s="150" t="s">
        <v>184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>
      <c r="A32" s="173">
        <v>12</v>
      </c>
      <c r="B32" s="174" t="s">
        <v>872</v>
      </c>
      <c r="C32" s="183" t="s">
        <v>1017</v>
      </c>
      <c r="D32" s="175" t="s">
        <v>272</v>
      </c>
      <c r="E32" s="176">
        <v>40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1.3999999999999999E-4</v>
      </c>
      <c r="O32" s="176">
        <f>ROUND(E32*N32,2)</f>
        <v>0.01</v>
      </c>
      <c r="P32" s="176">
        <v>0</v>
      </c>
      <c r="Q32" s="176">
        <f>ROUND(E32*P32,2)</f>
        <v>0</v>
      </c>
      <c r="R32" s="178" t="s">
        <v>129</v>
      </c>
      <c r="S32" s="178" t="s">
        <v>175</v>
      </c>
      <c r="T32" s="179" t="s">
        <v>291</v>
      </c>
      <c r="U32" s="161">
        <v>0.49717</v>
      </c>
      <c r="V32" s="161">
        <f>ROUND(E32*U32,2)</f>
        <v>19.89</v>
      </c>
      <c r="W32" s="161"/>
      <c r="X32" s="161" t="s">
        <v>176</v>
      </c>
      <c r="Y32" s="161" t="s">
        <v>177</v>
      </c>
      <c r="Z32" s="150"/>
      <c r="AA32" s="150"/>
      <c r="AB32" s="150"/>
      <c r="AC32" s="150"/>
      <c r="AD32" s="150"/>
      <c r="AE32" s="150"/>
      <c r="AF32" s="150"/>
      <c r="AG32" s="150" t="s">
        <v>260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>
      <c r="A33" s="157"/>
      <c r="B33" s="158"/>
      <c r="C33" s="259"/>
      <c r="D33" s="260"/>
      <c r="E33" s="260"/>
      <c r="F33" s="260"/>
      <c r="G33" s="260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0"/>
      <c r="AA33" s="150"/>
      <c r="AB33" s="150"/>
      <c r="AC33" s="150"/>
      <c r="AD33" s="150"/>
      <c r="AE33" s="150"/>
      <c r="AF33" s="150"/>
      <c r="AG33" s="150" t="s">
        <v>184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>
      <c r="A34" s="173">
        <v>13</v>
      </c>
      <c r="B34" s="174" t="s">
        <v>873</v>
      </c>
      <c r="C34" s="183" t="s">
        <v>1018</v>
      </c>
      <c r="D34" s="175" t="s">
        <v>401</v>
      </c>
      <c r="E34" s="176">
        <v>13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2.0000000000000001E-4</v>
      </c>
      <c r="O34" s="176">
        <f>ROUND(E34*N34,2)</f>
        <v>0</v>
      </c>
      <c r="P34" s="176">
        <v>0</v>
      </c>
      <c r="Q34" s="176">
        <f>ROUND(E34*P34,2)</f>
        <v>0</v>
      </c>
      <c r="R34" s="178" t="s">
        <v>129</v>
      </c>
      <c r="S34" s="178" t="s">
        <v>175</v>
      </c>
      <c r="T34" s="179" t="s">
        <v>291</v>
      </c>
      <c r="U34" s="161">
        <v>0.24399999999999999</v>
      </c>
      <c r="V34" s="161">
        <f>ROUND(E34*U34,2)</f>
        <v>3.17</v>
      </c>
      <c r="W34" s="161"/>
      <c r="X34" s="161" t="s">
        <v>176</v>
      </c>
      <c r="Y34" s="161" t="s">
        <v>177</v>
      </c>
      <c r="Z34" s="150"/>
      <c r="AA34" s="150"/>
      <c r="AB34" s="150"/>
      <c r="AC34" s="150"/>
      <c r="AD34" s="150"/>
      <c r="AE34" s="150"/>
      <c r="AF34" s="150"/>
      <c r="AG34" s="150" t="s">
        <v>260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2">
      <c r="A35" s="157"/>
      <c r="B35" s="158"/>
      <c r="C35" s="259"/>
      <c r="D35" s="260"/>
      <c r="E35" s="260"/>
      <c r="F35" s="260"/>
      <c r="G35" s="260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0"/>
      <c r="AA35" s="150"/>
      <c r="AB35" s="150"/>
      <c r="AC35" s="150"/>
      <c r="AD35" s="150"/>
      <c r="AE35" s="150"/>
      <c r="AF35" s="150"/>
      <c r="AG35" s="150" t="s">
        <v>184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>
      <c r="A36" s="173">
        <v>14</v>
      </c>
      <c r="B36" s="174" t="s">
        <v>874</v>
      </c>
      <c r="C36" s="183" t="s">
        <v>1019</v>
      </c>
      <c r="D36" s="175" t="s">
        <v>401</v>
      </c>
      <c r="E36" s="176">
        <v>140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1.1E-4</v>
      </c>
      <c r="O36" s="176">
        <f>ROUND(E36*N36,2)</f>
        <v>0.02</v>
      </c>
      <c r="P36" s="176">
        <v>0</v>
      </c>
      <c r="Q36" s="176">
        <f>ROUND(E36*P36,2)</f>
        <v>0</v>
      </c>
      <c r="R36" s="178" t="s">
        <v>129</v>
      </c>
      <c r="S36" s="178" t="s">
        <v>175</v>
      </c>
      <c r="T36" s="179" t="s">
        <v>291</v>
      </c>
      <c r="U36" s="161">
        <v>0.24399999999999999</v>
      </c>
      <c r="V36" s="161">
        <f>ROUND(E36*U36,2)</f>
        <v>34.159999999999997</v>
      </c>
      <c r="W36" s="161"/>
      <c r="X36" s="161" t="s">
        <v>176</v>
      </c>
      <c r="Y36" s="161" t="s">
        <v>177</v>
      </c>
      <c r="Z36" s="150"/>
      <c r="AA36" s="150"/>
      <c r="AB36" s="150"/>
      <c r="AC36" s="150"/>
      <c r="AD36" s="150"/>
      <c r="AE36" s="150"/>
      <c r="AF36" s="150"/>
      <c r="AG36" s="150" t="s">
        <v>260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2">
      <c r="A37" s="157"/>
      <c r="B37" s="158"/>
      <c r="C37" s="259"/>
      <c r="D37" s="260"/>
      <c r="E37" s="260"/>
      <c r="F37" s="260"/>
      <c r="G37" s="260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0"/>
      <c r="AA37" s="150"/>
      <c r="AB37" s="150"/>
      <c r="AC37" s="150"/>
      <c r="AD37" s="150"/>
      <c r="AE37" s="150"/>
      <c r="AF37" s="150"/>
      <c r="AG37" s="150" t="s">
        <v>184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>
      <c r="A38" s="173">
        <v>15</v>
      </c>
      <c r="B38" s="174" t="s">
        <v>875</v>
      </c>
      <c r="C38" s="183" t="s">
        <v>1020</v>
      </c>
      <c r="D38" s="175" t="s">
        <v>401</v>
      </c>
      <c r="E38" s="176">
        <v>40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2.9999999999999997E-4</v>
      </c>
      <c r="O38" s="176">
        <f>ROUND(E38*N38,2)</f>
        <v>0.01</v>
      </c>
      <c r="P38" s="176">
        <v>0</v>
      </c>
      <c r="Q38" s="176">
        <f>ROUND(E38*P38,2)</f>
        <v>0</v>
      </c>
      <c r="R38" s="178" t="s">
        <v>129</v>
      </c>
      <c r="S38" s="178" t="s">
        <v>175</v>
      </c>
      <c r="T38" s="179" t="s">
        <v>291</v>
      </c>
      <c r="U38" s="161">
        <v>0.35216999999999998</v>
      </c>
      <c r="V38" s="161">
        <f>ROUND(E38*U38,2)</f>
        <v>14.09</v>
      </c>
      <c r="W38" s="161"/>
      <c r="X38" s="161" t="s">
        <v>176</v>
      </c>
      <c r="Y38" s="161" t="s">
        <v>177</v>
      </c>
      <c r="Z38" s="150"/>
      <c r="AA38" s="150"/>
      <c r="AB38" s="150"/>
      <c r="AC38" s="150"/>
      <c r="AD38" s="150"/>
      <c r="AE38" s="150"/>
      <c r="AF38" s="150"/>
      <c r="AG38" s="150" t="s">
        <v>260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2">
      <c r="A39" s="157"/>
      <c r="B39" s="158"/>
      <c r="C39" s="259"/>
      <c r="D39" s="260"/>
      <c r="E39" s="260"/>
      <c r="F39" s="260"/>
      <c r="G39" s="260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0"/>
      <c r="AA39" s="150"/>
      <c r="AB39" s="150"/>
      <c r="AC39" s="150"/>
      <c r="AD39" s="150"/>
      <c r="AE39" s="150"/>
      <c r="AF39" s="150"/>
      <c r="AG39" s="150" t="s">
        <v>184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>
      <c r="A40" s="173">
        <v>16</v>
      </c>
      <c r="B40" s="174" t="s">
        <v>876</v>
      </c>
      <c r="C40" s="183" t="s">
        <v>1021</v>
      </c>
      <c r="D40" s="175" t="s">
        <v>401</v>
      </c>
      <c r="E40" s="176">
        <v>20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2.5000000000000001E-4</v>
      </c>
      <c r="O40" s="176">
        <f>ROUND(E40*N40,2)</f>
        <v>0.01</v>
      </c>
      <c r="P40" s="176">
        <v>0</v>
      </c>
      <c r="Q40" s="176">
        <f>ROUND(E40*P40,2)</f>
        <v>0</v>
      </c>
      <c r="R40" s="178" t="s">
        <v>129</v>
      </c>
      <c r="S40" s="178" t="s">
        <v>175</v>
      </c>
      <c r="T40" s="179" t="s">
        <v>291</v>
      </c>
      <c r="U40" s="161">
        <v>0.26417000000000002</v>
      </c>
      <c r="V40" s="161">
        <f>ROUND(E40*U40,2)</f>
        <v>5.28</v>
      </c>
      <c r="W40" s="161"/>
      <c r="X40" s="161" t="s">
        <v>176</v>
      </c>
      <c r="Y40" s="161" t="s">
        <v>177</v>
      </c>
      <c r="Z40" s="150"/>
      <c r="AA40" s="150"/>
      <c r="AB40" s="150"/>
      <c r="AC40" s="150"/>
      <c r="AD40" s="150"/>
      <c r="AE40" s="150"/>
      <c r="AF40" s="150"/>
      <c r="AG40" s="150" t="s">
        <v>260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>
      <c r="A41" s="157"/>
      <c r="B41" s="158"/>
      <c r="C41" s="259"/>
      <c r="D41" s="260"/>
      <c r="E41" s="260"/>
      <c r="F41" s="260"/>
      <c r="G41" s="260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0"/>
      <c r="AA41" s="150"/>
      <c r="AB41" s="150"/>
      <c r="AC41" s="150"/>
      <c r="AD41" s="150"/>
      <c r="AE41" s="150"/>
      <c r="AF41" s="150"/>
      <c r="AG41" s="150" t="s">
        <v>184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>
      <c r="A42" s="173">
        <v>17</v>
      </c>
      <c r="B42" s="174" t="s">
        <v>877</v>
      </c>
      <c r="C42" s="183" t="s">
        <v>1009</v>
      </c>
      <c r="D42" s="175" t="s">
        <v>401</v>
      </c>
      <c r="E42" s="176">
        <v>120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2.7999999999999998E-4</v>
      </c>
      <c r="O42" s="176">
        <f>ROUND(E42*N42,2)</f>
        <v>0.03</v>
      </c>
      <c r="P42" s="176">
        <v>0</v>
      </c>
      <c r="Q42" s="176">
        <f>ROUND(E42*P42,2)</f>
        <v>0</v>
      </c>
      <c r="R42" s="178" t="s">
        <v>129</v>
      </c>
      <c r="S42" s="178" t="s">
        <v>175</v>
      </c>
      <c r="T42" s="179" t="s">
        <v>291</v>
      </c>
      <c r="U42" s="161">
        <v>0.24399999999999999</v>
      </c>
      <c r="V42" s="161">
        <f>ROUND(E42*U42,2)</f>
        <v>29.28</v>
      </c>
      <c r="W42" s="161"/>
      <c r="X42" s="161" t="s">
        <v>176</v>
      </c>
      <c r="Y42" s="161" t="s">
        <v>177</v>
      </c>
      <c r="Z42" s="150"/>
      <c r="AA42" s="150"/>
      <c r="AB42" s="150"/>
      <c r="AC42" s="150"/>
      <c r="AD42" s="150"/>
      <c r="AE42" s="150"/>
      <c r="AF42" s="150"/>
      <c r="AG42" s="150" t="s">
        <v>260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2">
      <c r="A43" s="157"/>
      <c r="B43" s="158"/>
      <c r="C43" s="259"/>
      <c r="D43" s="260"/>
      <c r="E43" s="260"/>
      <c r="F43" s="260"/>
      <c r="G43" s="260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0"/>
      <c r="AA43" s="150"/>
      <c r="AB43" s="150"/>
      <c r="AC43" s="150"/>
      <c r="AD43" s="150"/>
      <c r="AE43" s="150"/>
      <c r="AF43" s="150"/>
      <c r="AG43" s="150" t="s">
        <v>184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2.5" outlineLevel="1">
      <c r="A44" s="173">
        <v>18</v>
      </c>
      <c r="B44" s="174" t="s">
        <v>878</v>
      </c>
      <c r="C44" s="183" t="s">
        <v>1022</v>
      </c>
      <c r="D44" s="175" t="s">
        <v>401</v>
      </c>
      <c r="E44" s="176">
        <v>60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2.2000000000000001E-4</v>
      </c>
      <c r="O44" s="176">
        <f>ROUND(E44*N44,2)</f>
        <v>0.01</v>
      </c>
      <c r="P44" s="176">
        <v>0</v>
      </c>
      <c r="Q44" s="176">
        <f>ROUND(E44*P44,2)</f>
        <v>0</v>
      </c>
      <c r="R44" s="178" t="s">
        <v>129</v>
      </c>
      <c r="S44" s="178" t="s">
        <v>175</v>
      </c>
      <c r="T44" s="179" t="s">
        <v>291</v>
      </c>
      <c r="U44" s="161">
        <v>0.35216999999999998</v>
      </c>
      <c r="V44" s="161">
        <f>ROUND(E44*U44,2)</f>
        <v>21.13</v>
      </c>
      <c r="W44" s="161"/>
      <c r="X44" s="161" t="s">
        <v>176</v>
      </c>
      <c r="Y44" s="161" t="s">
        <v>177</v>
      </c>
      <c r="Z44" s="150"/>
      <c r="AA44" s="150"/>
      <c r="AB44" s="150"/>
      <c r="AC44" s="150"/>
      <c r="AD44" s="150"/>
      <c r="AE44" s="150"/>
      <c r="AF44" s="150"/>
      <c r="AG44" s="150" t="s">
        <v>260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2">
      <c r="A45" s="157"/>
      <c r="B45" s="158"/>
      <c r="C45" s="259"/>
      <c r="D45" s="260"/>
      <c r="E45" s="260"/>
      <c r="F45" s="260"/>
      <c r="G45" s="260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0"/>
      <c r="AA45" s="150"/>
      <c r="AB45" s="150"/>
      <c r="AC45" s="150"/>
      <c r="AD45" s="150"/>
      <c r="AE45" s="150"/>
      <c r="AF45" s="150"/>
      <c r="AG45" s="150" t="s">
        <v>184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>
      <c r="A46" s="173">
        <v>19</v>
      </c>
      <c r="B46" s="174" t="s">
        <v>879</v>
      </c>
      <c r="C46" s="183" t="s">
        <v>1023</v>
      </c>
      <c r="D46" s="175" t="s">
        <v>272</v>
      </c>
      <c r="E46" s="176">
        <v>195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6.0000000000000002E-5</v>
      </c>
      <c r="O46" s="176">
        <f>ROUND(E46*N46,2)</f>
        <v>0.01</v>
      </c>
      <c r="P46" s="176">
        <v>0</v>
      </c>
      <c r="Q46" s="176">
        <f>ROUND(E46*P46,2)</f>
        <v>0</v>
      </c>
      <c r="R46" s="178" t="s">
        <v>129</v>
      </c>
      <c r="S46" s="178" t="s">
        <v>175</v>
      </c>
      <c r="T46" s="179" t="s">
        <v>291</v>
      </c>
      <c r="U46" s="161">
        <v>0.1265</v>
      </c>
      <c r="V46" s="161">
        <f>ROUND(E46*U46,2)</f>
        <v>24.67</v>
      </c>
      <c r="W46" s="161"/>
      <c r="X46" s="161" t="s">
        <v>176</v>
      </c>
      <c r="Y46" s="161" t="s">
        <v>177</v>
      </c>
      <c r="Z46" s="150"/>
      <c r="AA46" s="150"/>
      <c r="AB46" s="150"/>
      <c r="AC46" s="150"/>
      <c r="AD46" s="150"/>
      <c r="AE46" s="150"/>
      <c r="AF46" s="150"/>
      <c r="AG46" s="150" t="s">
        <v>260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2">
      <c r="A47" s="157"/>
      <c r="B47" s="158"/>
      <c r="C47" s="259"/>
      <c r="D47" s="260"/>
      <c r="E47" s="260"/>
      <c r="F47" s="260"/>
      <c r="G47" s="260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0"/>
      <c r="AA47" s="150"/>
      <c r="AB47" s="150"/>
      <c r="AC47" s="150"/>
      <c r="AD47" s="150"/>
      <c r="AE47" s="150"/>
      <c r="AF47" s="150"/>
      <c r="AG47" s="150" t="s">
        <v>184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>
      <c r="A48" s="173">
        <v>20</v>
      </c>
      <c r="B48" s="174" t="s">
        <v>880</v>
      </c>
      <c r="C48" s="183" t="s">
        <v>1024</v>
      </c>
      <c r="D48" s="175" t="s">
        <v>272</v>
      </c>
      <c r="E48" s="176">
        <v>420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2.0000000000000001E-4</v>
      </c>
      <c r="O48" s="176">
        <f>ROUND(E48*N48,2)</f>
        <v>0.08</v>
      </c>
      <c r="P48" s="176">
        <v>0</v>
      </c>
      <c r="Q48" s="176">
        <f>ROUND(E48*P48,2)</f>
        <v>0</v>
      </c>
      <c r="R48" s="178" t="s">
        <v>129</v>
      </c>
      <c r="S48" s="178" t="s">
        <v>175</v>
      </c>
      <c r="T48" s="179" t="s">
        <v>291</v>
      </c>
      <c r="U48" s="161">
        <v>9.1219999999999996E-2</v>
      </c>
      <c r="V48" s="161">
        <f>ROUND(E48*U48,2)</f>
        <v>38.31</v>
      </c>
      <c r="W48" s="161"/>
      <c r="X48" s="161" t="s">
        <v>176</v>
      </c>
      <c r="Y48" s="161" t="s">
        <v>177</v>
      </c>
      <c r="Z48" s="150"/>
      <c r="AA48" s="150"/>
      <c r="AB48" s="150"/>
      <c r="AC48" s="150"/>
      <c r="AD48" s="150"/>
      <c r="AE48" s="150"/>
      <c r="AF48" s="150"/>
      <c r="AG48" s="150" t="s">
        <v>260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2">
      <c r="A49" s="157"/>
      <c r="B49" s="158"/>
      <c r="C49" s="259"/>
      <c r="D49" s="260"/>
      <c r="E49" s="260"/>
      <c r="F49" s="260"/>
      <c r="G49" s="260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0"/>
      <c r="AA49" s="150"/>
      <c r="AB49" s="150"/>
      <c r="AC49" s="150"/>
      <c r="AD49" s="150"/>
      <c r="AE49" s="150"/>
      <c r="AF49" s="150"/>
      <c r="AG49" s="150" t="s">
        <v>184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>
      <c r="A50" s="173">
        <v>21</v>
      </c>
      <c r="B50" s="174" t="s">
        <v>881</v>
      </c>
      <c r="C50" s="183" t="s">
        <v>1025</v>
      </c>
      <c r="D50" s="175" t="s">
        <v>272</v>
      </c>
      <c r="E50" s="176">
        <v>60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2.9E-4</v>
      </c>
      <c r="O50" s="176">
        <f>ROUND(E50*N50,2)</f>
        <v>0.02</v>
      </c>
      <c r="P50" s="176">
        <v>0</v>
      </c>
      <c r="Q50" s="176">
        <f>ROUND(E50*P50,2)</f>
        <v>0</v>
      </c>
      <c r="R50" s="178" t="s">
        <v>129</v>
      </c>
      <c r="S50" s="178" t="s">
        <v>175</v>
      </c>
      <c r="T50" s="179" t="s">
        <v>291</v>
      </c>
      <c r="U50" s="161">
        <v>9.1219999999999996E-2</v>
      </c>
      <c r="V50" s="161">
        <f>ROUND(E50*U50,2)</f>
        <v>5.47</v>
      </c>
      <c r="W50" s="161"/>
      <c r="X50" s="161" t="s">
        <v>176</v>
      </c>
      <c r="Y50" s="161" t="s">
        <v>177</v>
      </c>
      <c r="Z50" s="150"/>
      <c r="AA50" s="150"/>
      <c r="AB50" s="150"/>
      <c r="AC50" s="150"/>
      <c r="AD50" s="150"/>
      <c r="AE50" s="150"/>
      <c r="AF50" s="150"/>
      <c r="AG50" s="150" t="s">
        <v>260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2">
      <c r="A51" s="157"/>
      <c r="B51" s="158"/>
      <c r="C51" s="259"/>
      <c r="D51" s="260"/>
      <c r="E51" s="260"/>
      <c r="F51" s="260"/>
      <c r="G51" s="260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0"/>
      <c r="AA51" s="150"/>
      <c r="AB51" s="150"/>
      <c r="AC51" s="150"/>
      <c r="AD51" s="150"/>
      <c r="AE51" s="150"/>
      <c r="AF51" s="150"/>
      <c r="AG51" s="150" t="s">
        <v>184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>
      <c r="A52" s="173">
        <v>22</v>
      </c>
      <c r="B52" s="174" t="s">
        <v>882</v>
      </c>
      <c r="C52" s="183" t="s">
        <v>883</v>
      </c>
      <c r="D52" s="175" t="s">
        <v>401</v>
      </c>
      <c r="E52" s="176">
        <v>12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175</v>
      </c>
      <c r="T52" s="179" t="s">
        <v>291</v>
      </c>
      <c r="U52" s="161">
        <v>0.63</v>
      </c>
      <c r="V52" s="161">
        <f>ROUND(E52*U52,2)</f>
        <v>7.56</v>
      </c>
      <c r="W52" s="161"/>
      <c r="X52" s="161" t="s">
        <v>176</v>
      </c>
      <c r="Y52" s="161" t="s">
        <v>177</v>
      </c>
      <c r="Z52" s="150"/>
      <c r="AA52" s="150"/>
      <c r="AB52" s="150"/>
      <c r="AC52" s="150"/>
      <c r="AD52" s="150"/>
      <c r="AE52" s="150"/>
      <c r="AF52" s="150"/>
      <c r="AG52" s="150" t="s">
        <v>260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2">
      <c r="A53" s="157"/>
      <c r="B53" s="158"/>
      <c r="C53" s="259"/>
      <c r="D53" s="260"/>
      <c r="E53" s="260"/>
      <c r="F53" s="260"/>
      <c r="G53" s="260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0"/>
      <c r="AA53" s="150"/>
      <c r="AB53" s="150"/>
      <c r="AC53" s="150"/>
      <c r="AD53" s="150"/>
      <c r="AE53" s="150"/>
      <c r="AF53" s="150"/>
      <c r="AG53" s="150" t="s">
        <v>184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>
      <c r="A54" s="173">
        <v>23</v>
      </c>
      <c r="B54" s="174" t="s">
        <v>1011</v>
      </c>
      <c r="C54" s="183" t="s">
        <v>1010</v>
      </c>
      <c r="D54" s="175" t="s">
        <v>272</v>
      </c>
      <c r="E54" s="176">
        <v>16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 t="s">
        <v>129</v>
      </c>
      <c r="S54" s="178" t="s">
        <v>175</v>
      </c>
      <c r="T54" s="179" t="s">
        <v>291</v>
      </c>
      <c r="U54" s="161">
        <v>0.16225000000000001</v>
      </c>
      <c r="V54" s="161">
        <f>ROUND(E54*U54,2)</f>
        <v>2.6</v>
      </c>
      <c r="W54" s="161"/>
      <c r="X54" s="161" t="s">
        <v>176</v>
      </c>
      <c r="Y54" s="161" t="s">
        <v>177</v>
      </c>
      <c r="Z54" s="150"/>
      <c r="AA54" s="150"/>
      <c r="AB54" s="150"/>
      <c r="AC54" s="150"/>
      <c r="AD54" s="150"/>
      <c r="AE54" s="150"/>
      <c r="AF54" s="150"/>
      <c r="AG54" s="150" t="s">
        <v>260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2">
      <c r="A55" s="157"/>
      <c r="B55" s="158"/>
      <c r="C55" s="259"/>
      <c r="D55" s="260"/>
      <c r="E55" s="260"/>
      <c r="F55" s="260"/>
      <c r="G55" s="260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0"/>
      <c r="AA55" s="150"/>
      <c r="AB55" s="150"/>
      <c r="AC55" s="150"/>
      <c r="AD55" s="150"/>
      <c r="AE55" s="150"/>
      <c r="AF55" s="150"/>
      <c r="AG55" s="150" t="s">
        <v>184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>
      <c r="A56" s="173">
        <v>24</v>
      </c>
      <c r="B56" s="174" t="s">
        <v>884</v>
      </c>
      <c r="C56" s="183" t="s">
        <v>1026</v>
      </c>
      <c r="D56" s="175" t="s">
        <v>401</v>
      </c>
      <c r="E56" s="176">
        <v>3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 t="s">
        <v>129</v>
      </c>
      <c r="S56" s="178" t="s">
        <v>175</v>
      </c>
      <c r="T56" s="179" t="s">
        <v>291</v>
      </c>
      <c r="U56" s="161">
        <v>1.03017</v>
      </c>
      <c r="V56" s="161">
        <f>ROUND(E56*U56,2)</f>
        <v>3.09</v>
      </c>
      <c r="W56" s="161"/>
      <c r="X56" s="161" t="s">
        <v>176</v>
      </c>
      <c r="Y56" s="161" t="s">
        <v>177</v>
      </c>
      <c r="Z56" s="150"/>
      <c r="AA56" s="150"/>
      <c r="AB56" s="150"/>
      <c r="AC56" s="150"/>
      <c r="AD56" s="150"/>
      <c r="AE56" s="150"/>
      <c r="AF56" s="150"/>
      <c r="AG56" s="150" t="s">
        <v>260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2">
      <c r="A57" s="157"/>
      <c r="B57" s="158"/>
      <c r="C57" s="259"/>
      <c r="D57" s="260"/>
      <c r="E57" s="260"/>
      <c r="F57" s="260"/>
      <c r="G57" s="260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0"/>
      <c r="AA57" s="150"/>
      <c r="AB57" s="150"/>
      <c r="AC57" s="150"/>
      <c r="AD57" s="150"/>
      <c r="AE57" s="150"/>
      <c r="AF57" s="150"/>
      <c r="AG57" s="150" t="s">
        <v>184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>
      <c r="A58" s="173">
        <v>25</v>
      </c>
      <c r="B58" s="174" t="s">
        <v>885</v>
      </c>
      <c r="C58" s="183" t="s">
        <v>1012</v>
      </c>
      <c r="D58" s="175" t="s">
        <v>214</v>
      </c>
      <c r="E58" s="176">
        <v>1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 t="s">
        <v>129</v>
      </c>
      <c r="S58" s="178" t="s">
        <v>175</v>
      </c>
      <c r="T58" s="179" t="s">
        <v>291</v>
      </c>
      <c r="U58" s="161">
        <v>11.279669999999999</v>
      </c>
      <c r="V58" s="161">
        <f>ROUND(E58*U58,2)</f>
        <v>11.28</v>
      </c>
      <c r="W58" s="161"/>
      <c r="X58" s="161" t="s">
        <v>176</v>
      </c>
      <c r="Y58" s="161" t="s">
        <v>177</v>
      </c>
      <c r="Z58" s="150"/>
      <c r="AA58" s="150"/>
      <c r="AB58" s="150"/>
      <c r="AC58" s="150"/>
      <c r="AD58" s="150"/>
      <c r="AE58" s="150"/>
      <c r="AF58" s="150"/>
      <c r="AG58" s="150" t="s">
        <v>260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2">
      <c r="A59" s="157"/>
      <c r="B59" s="158"/>
      <c r="C59" s="259"/>
      <c r="D59" s="260"/>
      <c r="E59" s="260"/>
      <c r="F59" s="260"/>
      <c r="G59" s="260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0"/>
      <c r="AA59" s="150"/>
      <c r="AB59" s="150"/>
      <c r="AC59" s="150"/>
      <c r="AD59" s="150"/>
      <c r="AE59" s="150"/>
      <c r="AF59" s="150"/>
      <c r="AG59" s="150" t="s">
        <v>184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>
      <c r="A60" s="173">
        <v>26</v>
      </c>
      <c r="B60" s="174" t="s">
        <v>886</v>
      </c>
      <c r="C60" s="183" t="s">
        <v>1027</v>
      </c>
      <c r="D60" s="175" t="s">
        <v>272</v>
      </c>
      <c r="E60" s="176">
        <v>580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2.3000000000000001E-4</v>
      </c>
      <c r="O60" s="176">
        <f>ROUND(E60*N60,2)</f>
        <v>0.13</v>
      </c>
      <c r="P60" s="176">
        <v>0</v>
      </c>
      <c r="Q60" s="176">
        <f>ROUND(E60*P60,2)</f>
        <v>0</v>
      </c>
      <c r="R60" s="178" t="s">
        <v>129</v>
      </c>
      <c r="S60" s="178" t="s">
        <v>175</v>
      </c>
      <c r="T60" s="179" t="s">
        <v>291</v>
      </c>
      <c r="U60" s="161">
        <v>9.7500000000000003E-2</v>
      </c>
      <c r="V60" s="161">
        <f>ROUND(E60*U60,2)</f>
        <v>56.55</v>
      </c>
      <c r="W60" s="161"/>
      <c r="X60" s="161" t="s">
        <v>176</v>
      </c>
      <c r="Y60" s="161" t="s">
        <v>177</v>
      </c>
      <c r="Z60" s="150"/>
      <c r="AA60" s="150"/>
      <c r="AB60" s="150"/>
      <c r="AC60" s="150"/>
      <c r="AD60" s="150"/>
      <c r="AE60" s="150"/>
      <c r="AF60" s="150"/>
      <c r="AG60" s="150" t="s">
        <v>260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2">
      <c r="A61" s="157"/>
      <c r="B61" s="158"/>
      <c r="C61" s="259"/>
      <c r="D61" s="260"/>
      <c r="E61" s="260"/>
      <c r="F61" s="260"/>
      <c r="G61" s="260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0"/>
      <c r="AA61" s="150"/>
      <c r="AB61" s="150"/>
      <c r="AC61" s="150"/>
      <c r="AD61" s="150"/>
      <c r="AE61" s="150"/>
      <c r="AF61" s="150"/>
      <c r="AG61" s="150" t="s">
        <v>184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>
      <c r="A62" s="173">
        <v>27</v>
      </c>
      <c r="B62" s="174" t="s">
        <v>887</v>
      </c>
      <c r="C62" s="183" t="s">
        <v>1028</v>
      </c>
      <c r="D62" s="175" t="s">
        <v>272</v>
      </c>
      <c r="E62" s="176">
        <v>60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9.3000000000000005E-4</v>
      </c>
      <c r="O62" s="176">
        <f>ROUND(E62*N62,2)</f>
        <v>0.06</v>
      </c>
      <c r="P62" s="176">
        <v>0</v>
      </c>
      <c r="Q62" s="176">
        <f>ROUND(E62*P62,2)</f>
        <v>0</v>
      </c>
      <c r="R62" s="178" t="s">
        <v>129</v>
      </c>
      <c r="S62" s="178" t="s">
        <v>175</v>
      </c>
      <c r="T62" s="179" t="s">
        <v>291</v>
      </c>
      <c r="U62" s="161">
        <v>0.44</v>
      </c>
      <c r="V62" s="161">
        <f>ROUND(E62*U62,2)</f>
        <v>26.4</v>
      </c>
      <c r="W62" s="161"/>
      <c r="X62" s="161" t="s">
        <v>176</v>
      </c>
      <c r="Y62" s="161" t="s">
        <v>177</v>
      </c>
      <c r="Z62" s="150"/>
      <c r="AA62" s="150"/>
      <c r="AB62" s="150"/>
      <c r="AC62" s="150"/>
      <c r="AD62" s="150"/>
      <c r="AE62" s="150"/>
      <c r="AF62" s="150"/>
      <c r="AG62" s="150" t="s">
        <v>260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2">
      <c r="A63" s="157"/>
      <c r="B63" s="158"/>
      <c r="C63" s="259"/>
      <c r="D63" s="260"/>
      <c r="E63" s="260"/>
      <c r="F63" s="260"/>
      <c r="G63" s="260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0"/>
      <c r="AA63" s="150"/>
      <c r="AB63" s="150"/>
      <c r="AC63" s="150"/>
      <c r="AD63" s="150"/>
      <c r="AE63" s="150"/>
      <c r="AF63" s="150"/>
      <c r="AG63" s="150" t="s">
        <v>184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>
      <c r="A64" s="173">
        <v>28</v>
      </c>
      <c r="B64" s="174" t="s">
        <v>888</v>
      </c>
      <c r="C64" s="183" t="s">
        <v>1029</v>
      </c>
      <c r="D64" s="175" t="s">
        <v>401</v>
      </c>
      <c r="E64" s="176">
        <v>1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8" t="s">
        <v>129</v>
      </c>
      <c r="S64" s="178" t="s">
        <v>175</v>
      </c>
      <c r="T64" s="179" t="s">
        <v>291</v>
      </c>
      <c r="U64" s="161">
        <v>0.31817000000000001</v>
      </c>
      <c r="V64" s="161">
        <f>ROUND(E64*U64,2)</f>
        <v>0.32</v>
      </c>
      <c r="W64" s="161"/>
      <c r="X64" s="161" t="s">
        <v>176</v>
      </c>
      <c r="Y64" s="161" t="s">
        <v>177</v>
      </c>
      <c r="Z64" s="150"/>
      <c r="AA64" s="150"/>
      <c r="AB64" s="150"/>
      <c r="AC64" s="150"/>
      <c r="AD64" s="150"/>
      <c r="AE64" s="150"/>
      <c r="AF64" s="150"/>
      <c r="AG64" s="150" t="s">
        <v>260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2">
      <c r="A65" s="157"/>
      <c r="B65" s="158"/>
      <c r="C65" s="259"/>
      <c r="D65" s="260"/>
      <c r="E65" s="260"/>
      <c r="F65" s="260"/>
      <c r="G65" s="260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0"/>
      <c r="AA65" s="150"/>
      <c r="AB65" s="150"/>
      <c r="AC65" s="150"/>
      <c r="AD65" s="150"/>
      <c r="AE65" s="150"/>
      <c r="AF65" s="150"/>
      <c r="AG65" s="150" t="s">
        <v>184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>
      <c r="A66" s="173">
        <v>29</v>
      </c>
      <c r="B66" s="174" t="s">
        <v>1002</v>
      </c>
      <c r="C66" s="183" t="s">
        <v>1001</v>
      </c>
      <c r="D66" s="175" t="s">
        <v>272</v>
      </c>
      <c r="E66" s="176">
        <v>1290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 t="s">
        <v>129</v>
      </c>
      <c r="S66" s="178" t="s">
        <v>175</v>
      </c>
      <c r="T66" s="179" t="s">
        <v>291</v>
      </c>
      <c r="U66" s="161">
        <v>9.955E-2</v>
      </c>
      <c r="V66" s="161">
        <f>ROUND(E66*U66,2)</f>
        <v>128.41999999999999</v>
      </c>
      <c r="W66" s="161"/>
      <c r="X66" s="161" t="s">
        <v>176</v>
      </c>
      <c r="Y66" s="161" t="s">
        <v>177</v>
      </c>
      <c r="Z66" s="150"/>
      <c r="AA66" s="150"/>
      <c r="AB66" s="150"/>
      <c r="AC66" s="150"/>
      <c r="AD66" s="150"/>
      <c r="AE66" s="150"/>
      <c r="AF66" s="150"/>
      <c r="AG66" s="150" t="s">
        <v>260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2">
      <c r="A67" s="157"/>
      <c r="B67" s="158"/>
      <c r="C67" s="259"/>
      <c r="D67" s="260"/>
      <c r="E67" s="260"/>
      <c r="F67" s="260"/>
      <c r="G67" s="260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0"/>
      <c r="AA67" s="150"/>
      <c r="AB67" s="150"/>
      <c r="AC67" s="150"/>
      <c r="AD67" s="150"/>
      <c r="AE67" s="150"/>
      <c r="AF67" s="150"/>
      <c r="AG67" s="150" t="s">
        <v>184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>
      <c r="A68" s="173">
        <v>30</v>
      </c>
      <c r="B68" s="174" t="s">
        <v>889</v>
      </c>
      <c r="C68" s="183" t="s">
        <v>1030</v>
      </c>
      <c r="D68" s="175" t="s">
        <v>401</v>
      </c>
      <c r="E68" s="176">
        <v>4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 t="s">
        <v>129</v>
      </c>
      <c r="S68" s="178" t="s">
        <v>175</v>
      </c>
      <c r="T68" s="179" t="s">
        <v>291</v>
      </c>
      <c r="U68" s="161">
        <v>1.6</v>
      </c>
      <c r="V68" s="161">
        <f>ROUND(E68*U68,2)</f>
        <v>6.4</v>
      </c>
      <c r="W68" s="161"/>
      <c r="X68" s="161" t="s">
        <v>176</v>
      </c>
      <c r="Y68" s="161" t="s">
        <v>177</v>
      </c>
      <c r="Z68" s="150"/>
      <c r="AA68" s="150"/>
      <c r="AB68" s="150"/>
      <c r="AC68" s="150"/>
      <c r="AD68" s="150"/>
      <c r="AE68" s="150"/>
      <c r="AF68" s="150"/>
      <c r="AG68" s="150" t="s">
        <v>260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2">
      <c r="A69" s="157"/>
      <c r="B69" s="158"/>
      <c r="C69" s="253"/>
      <c r="D69" s="254"/>
      <c r="E69" s="254"/>
      <c r="F69" s="254"/>
      <c r="G69" s="254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0"/>
      <c r="AA69" s="150"/>
      <c r="AB69" s="150"/>
      <c r="AC69" s="150"/>
      <c r="AD69" s="150"/>
      <c r="AE69" s="150"/>
      <c r="AF69" s="150"/>
      <c r="AG69" s="150" t="s">
        <v>184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>
      <c r="A70" s="173">
        <v>31</v>
      </c>
      <c r="B70" s="174" t="s">
        <v>890</v>
      </c>
      <c r="C70" s="183" t="s">
        <v>891</v>
      </c>
      <c r="D70" s="175" t="s">
        <v>401</v>
      </c>
      <c r="E70" s="176">
        <v>1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1.0999999999999999E-2</v>
      </c>
      <c r="O70" s="176">
        <f>ROUND(E70*N70,2)</f>
        <v>0.01</v>
      </c>
      <c r="P70" s="176">
        <v>0</v>
      </c>
      <c r="Q70" s="176">
        <f>ROUND(E70*P70,2)</f>
        <v>0</v>
      </c>
      <c r="R70" s="178"/>
      <c r="S70" s="178" t="s">
        <v>290</v>
      </c>
      <c r="T70" s="179" t="s">
        <v>291</v>
      </c>
      <c r="U70" s="161">
        <v>0</v>
      </c>
      <c r="V70" s="161">
        <f>ROUND(E70*U70,2)</f>
        <v>0</v>
      </c>
      <c r="W70" s="161"/>
      <c r="X70" s="161" t="s">
        <v>551</v>
      </c>
      <c r="Y70" s="161" t="s">
        <v>177</v>
      </c>
      <c r="Z70" s="150"/>
      <c r="AA70" s="150"/>
      <c r="AB70" s="150"/>
      <c r="AC70" s="150"/>
      <c r="AD70" s="150"/>
      <c r="AE70" s="150"/>
      <c r="AF70" s="150"/>
      <c r="AG70" s="150" t="s">
        <v>892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2">
      <c r="A71" s="157"/>
      <c r="B71" s="158"/>
      <c r="C71" s="259"/>
      <c r="D71" s="260"/>
      <c r="E71" s="260"/>
      <c r="F71" s="260"/>
      <c r="G71" s="260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0"/>
      <c r="AA71" s="150"/>
      <c r="AB71" s="150"/>
      <c r="AC71" s="150"/>
      <c r="AD71" s="150"/>
      <c r="AE71" s="150"/>
      <c r="AF71" s="150"/>
      <c r="AG71" s="150" t="s">
        <v>184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>
      <c r="A72" s="173">
        <v>32</v>
      </c>
      <c r="B72" s="174" t="s">
        <v>893</v>
      </c>
      <c r="C72" s="183" t="s">
        <v>894</v>
      </c>
      <c r="D72" s="175" t="s">
        <v>401</v>
      </c>
      <c r="E72" s="176">
        <v>1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1.0999999999999999E-2</v>
      </c>
      <c r="O72" s="176">
        <f>ROUND(E72*N72,2)</f>
        <v>0.01</v>
      </c>
      <c r="P72" s="176">
        <v>0</v>
      </c>
      <c r="Q72" s="176">
        <f>ROUND(E72*P72,2)</f>
        <v>0</v>
      </c>
      <c r="R72" s="178"/>
      <c r="S72" s="178" t="s">
        <v>290</v>
      </c>
      <c r="T72" s="179" t="s">
        <v>291</v>
      </c>
      <c r="U72" s="161">
        <v>0</v>
      </c>
      <c r="V72" s="161">
        <f>ROUND(E72*U72,2)</f>
        <v>0</v>
      </c>
      <c r="W72" s="161"/>
      <c r="X72" s="161" t="s">
        <v>551</v>
      </c>
      <c r="Y72" s="161" t="s">
        <v>177</v>
      </c>
      <c r="Z72" s="150"/>
      <c r="AA72" s="150"/>
      <c r="AB72" s="150"/>
      <c r="AC72" s="150"/>
      <c r="AD72" s="150"/>
      <c r="AE72" s="150"/>
      <c r="AF72" s="150"/>
      <c r="AG72" s="150" t="s">
        <v>892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2">
      <c r="A73" s="157"/>
      <c r="B73" s="158"/>
      <c r="C73" s="259"/>
      <c r="D73" s="260"/>
      <c r="E73" s="260"/>
      <c r="F73" s="260"/>
      <c r="G73" s="260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0"/>
      <c r="AA73" s="150"/>
      <c r="AB73" s="150"/>
      <c r="AC73" s="150"/>
      <c r="AD73" s="150"/>
      <c r="AE73" s="150"/>
      <c r="AF73" s="150"/>
      <c r="AG73" s="150" t="s">
        <v>184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>
      <c r="A74" s="173">
        <v>33</v>
      </c>
      <c r="B74" s="174" t="s">
        <v>895</v>
      </c>
      <c r="C74" s="183" t="s">
        <v>896</v>
      </c>
      <c r="D74" s="175" t="s">
        <v>401</v>
      </c>
      <c r="E74" s="176">
        <v>1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1.0999999999999999E-2</v>
      </c>
      <c r="O74" s="176">
        <f>ROUND(E74*N74,2)</f>
        <v>0.01</v>
      </c>
      <c r="P74" s="176">
        <v>0</v>
      </c>
      <c r="Q74" s="176">
        <f>ROUND(E74*P74,2)</f>
        <v>0</v>
      </c>
      <c r="R74" s="178"/>
      <c r="S74" s="178" t="s">
        <v>290</v>
      </c>
      <c r="T74" s="179" t="s">
        <v>291</v>
      </c>
      <c r="U74" s="161">
        <v>0</v>
      </c>
      <c r="V74" s="161">
        <f>ROUND(E74*U74,2)</f>
        <v>0</v>
      </c>
      <c r="W74" s="161"/>
      <c r="X74" s="161" t="s">
        <v>551</v>
      </c>
      <c r="Y74" s="161" t="s">
        <v>177</v>
      </c>
      <c r="Z74" s="150"/>
      <c r="AA74" s="150"/>
      <c r="AB74" s="150"/>
      <c r="AC74" s="150"/>
      <c r="AD74" s="150"/>
      <c r="AE74" s="150"/>
      <c r="AF74" s="150"/>
      <c r="AG74" s="150" t="s">
        <v>892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2">
      <c r="A75" s="157"/>
      <c r="B75" s="158"/>
      <c r="C75" s="259"/>
      <c r="D75" s="260"/>
      <c r="E75" s="260"/>
      <c r="F75" s="260"/>
      <c r="G75" s="260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0"/>
      <c r="AA75" s="150"/>
      <c r="AB75" s="150"/>
      <c r="AC75" s="150"/>
      <c r="AD75" s="150"/>
      <c r="AE75" s="150"/>
      <c r="AF75" s="150"/>
      <c r="AG75" s="150" t="s">
        <v>184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>
      <c r="A76" s="173">
        <v>34</v>
      </c>
      <c r="B76" s="174" t="s">
        <v>895</v>
      </c>
      <c r="C76" s="183" t="s">
        <v>897</v>
      </c>
      <c r="D76" s="175" t="s">
        <v>401</v>
      </c>
      <c r="E76" s="176">
        <v>1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1.0999999999999999E-2</v>
      </c>
      <c r="O76" s="176">
        <f>ROUND(E76*N76,2)</f>
        <v>0.01</v>
      </c>
      <c r="P76" s="176">
        <v>0</v>
      </c>
      <c r="Q76" s="176">
        <f>ROUND(E76*P76,2)</f>
        <v>0</v>
      </c>
      <c r="R76" s="178"/>
      <c r="S76" s="178" t="s">
        <v>290</v>
      </c>
      <c r="T76" s="179" t="s">
        <v>291</v>
      </c>
      <c r="U76" s="161">
        <v>0</v>
      </c>
      <c r="V76" s="161">
        <f>ROUND(E76*U76,2)</f>
        <v>0</v>
      </c>
      <c r="W76" s="161"/>
      <c r="X76" s="161" t="s">
        <v>898</v>
      </c>
      <c r="Y76" s="161" t="s">
        <v>177</v>
      </c>
      <c r="Z76" s="150"/>
      <c r="AA76" s="150"/>
      <c r="AB76" s="150"/>
      <c r="AC76" s="150"/>
      <c r="AD76" s="150"/>
      <c r="AE76" s="150"/>
      <c r="AF76" s="150"/>
      <c r="AG76" s="150" t="s">
        <v>899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2">
      <c r="A77" s="157"/>
      <c r="B77" s="158"/>
      <c r="C77" s="259"/>
      <c r="D77" s="260"/>
      <c r="E77" s="260"/>
      <c r="F77" s="260"/>
      <c r="G77" s="260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0"/>
      <c r="AA77" s="150"/>
      <c r="AB77" s="150"/>
      <c r="AC77" s="150"/>
      <c r="AD77" s="150"/>
      <c r="AE77" s="150"/>
      <c r="AF77" s="150"/>
      <c r="AG77" s="150" t="s">
        <v>184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>
      <c r="A78" s="173">
        <v>35</v>
      </c>
      <c r="B78" s="174" t="s">
        <v>900</v>
      </c>
      <c r="C78" s="183" t="s">
        <v>1031</v>
      </c>
      <c r="D78" s="175" t="s">
        <v>401</v>
      </c>
      <c r="E78" s="176">
        <v>3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2.5000000000000001E-4</v>
      </c>
      <c r="O78" s="176">
        <f>ROUND(E78*N78,2)</f>
        <v>0</v>
      </c>
      <c r="P78" s="176">
        <v>0</v>
      </c>
      <c r="Q78" s="176">
        <f>ROUND(E78*P78,2)</f>
        <v>0</v>
      </c>
      <c r="R78" s="178" t="s">
        <v>129</v>
      </c>
      <c r="S78" s="178" t="s">
        <v>175</v>
      </c>
      <c r="T78" s="179" t="s">
        <v>291</v>
      </c>
      <c r="U78" s="161">
        <v>0.2</v>
      </c>
      <c r="V78" s="161">
        <f>ROUND(E78*U78,2)</f>
        <v>0.6</v>
      </c>
      <c r="W78" s="161"/>
      <c r="X78" s="161" t="s">
        <v>176</v>
      </c>
      <c r="Y78" s="161" t="s">
        <v>177</v>
      </c>
      <c r="Z78" s="150"/>
      <c r="AA78" s="150"/>
      <c r="AB78" s="150"/>
      <c r="AC78" s="150"/>
      <c r="AD78" s="150"/>
      <c r="AE78" s="150"/>
      <c r="AF78" s="150"/>
      <c r="AG78" s="150" t="s">
        <v>260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2">
      <c r="A79" s="157"/>
      <c r="B79" s="158"/>
      <c r="C79" s="259"/>
      <c r="D79" s="260"/>
      <c r="E79" s="260"/>
      <c r="F79" s="260"/>
      <c r="G79" s="260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0"/>
      <c r="AA79" s="150"/>
      <c r="AB79" s="150"/>
      <c r="AC79" s="150"/>
      <c r="AD79" s="150"/>
      <c r="AE79" s="150"/>
      <c r="AF79" s="150"/>
      <c r="AG79" s="150" t="s">
        <v>184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>
      <c r="A80" s="173">
        <v>36</v>
      </c>
      <c r="B80" s="174" t="s">
        <v>901</v>
      </c>
      <c r="C80" s="183" t="s">
        <v>1032</v>
      </c>
      <c r="D80" s="175" t="s">
        <v>401</v>
      </c>
      <c r="E80" s="176">
        <v>2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8" t="s">
        <v>129</v>
      </c>
      <c r="S80" s="178" t="s">
        <v>175</v>
      </c>
      <c r="T80" s="179" t="s">
        <v>291</v>
      </c>
      <c r="U80" s="161">
        <v>0.53</v>
      </c>
      <c r="V80" s="161">
        <f>ROUND(E80*U80,2)</f>
        <v>1.06</v>
      </c>
      <c r="W80" s="161"/>
      <c r="X80" s="161" t="s">
        <v>176</v>
      </c>
      <c r="Y80" s="161" t="s">
        <v>177</v>
      </c>
      <c r="Z80" s="150"/>
      <c r="AA80" s="150"/>
      <c r="AB80" s="150"/>
      <c r="AC80" s="150"/>
      <c r="AD80" s="150"/>
      <c r="AE80" s="150"/>
      <c r="AF80" s="150"/>
      <c r="AG80" s="150" t="s">
        <v>260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2">
      <c r="A81" s="157"/>
      <c r="B81" s="158"/>
      <c r="C81" s="259"/>
      <c r="D81" s="260"/>
      <c r="E81" s="260"/>
      <c r="F81" s="260"/>
      <c r="G81" s="260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0"/>
      <c r="AA81" s="150"/>
      <c r="AB81" s="150"/>
      <c r="AC81" s="150"/>
      <c r="AD81" s="150"/>
      <c r="AE81" s="150"/>
      <c r="AF81" s="150"/>
      <c r="AG81" s="150" t="s">
        <v>184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>
      <c r="A82" s="166" t="s">
        <v>169</v>
      </c>
      <c r="B82" s="167" t="s">
        <v>131</v>
      </c>
      <c r="C82" s="182" t="s">
        <v>132</v>
      </c>
      <c r="D82" s="168"/>
      <c r="E82" s="169"/>
      <c r="F82" s="170"/>
      <c r="G82" s="170">
        <f>SUMIF(AG83:AG84,"&lt;&gt;NOR",G83:G84)</f>
        <v>0</v>
      </c>
      <c r="H82" s="170"/>
      <c r="I82" s="170">
        <f>SUM(I83:I84)</f>
        <v>0</v>
      </c>
      <c r="J82" s="170"/>
      <c r="K82" s="170">
        <f>SUM(K83:K84)</f>
        <v>0</v>
      </c>
      <c r="L82" s="170"/>
      <c r="M82" s="170">
        <f>SUM(M83:M84)</f>
        <v>0</v>
      </c>
      <c r="N82" s="169"/>
      <c r="O82" s="169">
        <f>SUM(O83:O84)</f>
        <v>0</v>
      </c>
      <c r="P82" s="169"/>
      <c r="Q82" s="169">
        <f>SUM(Q83:Q84)</f>
        <v>0</v>
      </c>
      <c r="R82" s="170"/>
      <c r="S82" s="170"/>
      <c r="T82" s="171"/>
      <c r="U82" s="165"/>
      <c r="V82" s="165">
        <f>SUM(V83:V84)</f>
        <v>16.190000000000001</v>
      </c>
      <c r="W82" s="165"/>
      <c r="X82" s="165"/>
      <c r="Y82" s="165"/>
      <c r="AG82" t="s">
        <v>170</v>
      </c>
    </row>
    <row r="83" spans="1:60" outlineLevel="1">
      <c r="A83" s="173">
        <v>37</v>
      </c>
      <c r="B83" s="174" t="s">
        <v>902</v>
      </c>
      <c r="C83" s="183" t="s">
        <v>903</v>
      </c>
      <c r="D83" s="175" t="s">
        <v>272</v>
      </c>
      <c r="E83" s="176">
        <v>280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175</v>
      </c>
      <c r="T83" s="179" t="s">
        <v>291</v>
      </c>
      <c r="U83" s="161">
        <v>5.7829999999999999E-2</v>
      </c>
      <c r="V83" s="161">
        <f>ROUND(E83*U83,2)</f>
        <v>16.190000000000001</v>
      </c>
      <c r="W83" s="161"/>
      <c r="X83" s="161" t="s">
        <v>176</v>
      </c>
      <c r="Y83" s="161" t="s">
        <v>177</v>
      </c>
      <c r="Z83" s="150"/>
      <c r="AA83" s="150"/>
      <c r="AB83" s="150"/>
      <c r="AC83" s="150"/>
      <c r="AD83" s="150"/>
      <c r="AE83" s="150"/>
      <c r="AF83" s="150"/>
      <c r="AG83" s="150" t="s">
        <v>260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2">
      <c r="A84" s="157"/>
      <c r="B84" s="158"/>
      <c r="C84" s="259"/>
      <c r="D84" s="260"/>
      <c r="E84" s="260"/>
      <c r="F84" s="260"/>
      <c r="G84" s="260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0"/>
      <c r="AA84" s="150"/>
      <c r="AB84" s="150"/>
      <c r="AC84" s="150"/>
      <c r="AD84" s="150"/>
      <c r="AE84" s="150"/>
      <c r="AF84" s="150"/>
      <c r="AG84" s="150" t="s">
        <v>184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>
      <c r="A85" s="166" t="s">
        <v>169</v>
      </c>
      <c r="B85" s="167" t="s">
        <v>133</v>
      </c>
      <c r="C85" s="182" t="s">
        <v>134</v>
      </c>
      <c r="D85" s="168"/>
      <c r="E85" s="169"/>
      <c r="F85" s="170"/>
      <c r="G85" s="170">
        <f>SUMIF(AG86:AG101,"&lt;&gt;NOR",G86:G101)</f>
        <v>0</v>
      </c>
      <c r="H85" s="170"/>
      <c r="I85" s="170">
        <f>SUM(I86:I101)</f>
        <v>0</v>
      </c>
      <c r="J85" s="170"/>
      <c r="K85" s="170">
        <f>SUM(K86:K101)</f>
        <v>0</v>
      </c>
      <c r="L85" s="170"/>
      <c r="M85" s="170">
        <f>SUM(M86:M101)</f>
        <v>0</v>
      </c>
      <c r="N85" s="169"/>
      <c r="O85" s="169">
        <f>SUM(O86:O101)</f>
        <v>10.54</v>
      </c>
      <c r="P85" s="169"/>
      <c r="Q85" s="169">
        <f>SUM(Q86:Q101)</f>
        <v>0</v>
      </c>
      <c r="R85" s="170"/>
      <c r="S85" s="170"/>
      <c r="T85" s="171"/>
      <c r="U85" s="165"/>
      <c r="V85" s="165">
        <f>SUM(V86:V101)</f>
        <v>53.48</v>
      </c>
      <c r="W85" s="165"/>
      <c r="X85" s="165"/>
      <c r="Y85" s="165"/>
      <c r="AG85" t="s">
        <v>170</v>
      </c>
    </row>
    <row r="86" spans="1:60" outlineLevel="1">
      <c r="A86" s="173">
        <v>38</v>
      </c>
      <c r="B86" s="174" t="s">
        <v>904</v>
      </c>
      <c r="C86" s="183" t="s">
        <v>905</v>
      </c>
      <c r="D86" s="175" t="s">
        <v>272</v>
      </c>
      <c r="E86" s="176">
        <v>100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8"/>
      <c r="S86" s="178" t="s">
        <v>175</v>
      </c>
      <c r="T86" s="179" t="s">
        <v>291</v>
      </c>
      <c r="U86" s="161">
        <v>5.67E-2</v>
      </c>
      <c r="V86" s="161">
        <f>ROUND(E86*U86,2)</f>
        <v>5.67</v>
      </c>
      <c r="W86" s="161"/>
      <c r="X86" s="161" t="s">
        <v>176</v>
      </c>
      <c r="Y86" s="161" t="s">
        <v>177</v>
      </c>
      <c r="Z86" s="150"/>
      <c r="AA86" s="150"/>
      <c r="AB86" s="150"/>
      <c r="AC86" s="150"/>
      <c r="AD86" s="150"/>
      <c r="AE86" s="150"/>
      <c r="AF86" s="150"/>
      <c r="AG86" s="150" t="s">
        <v>260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2">
      <c r="A87" s="157"/>
      <c r="B87" s="158"/>
      <c r="C87" s="259"/>
      <c r="D87" s="260"/>
      <c r="E87" s="260"/>
      <c r="F87" s="260"/>
      <c r="G87" s="260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0"/>
      <c r="AA87" s="150"/>
      <c r="AB87" s="150"/>
      <c r="AC87" s="150"/>
      <c r="AD87" s="150"/>
      <c r="AE87" s="150"/>
      <c r="AF87" s="150"/>
      <c r="AG87" s="150" t="s">
        <v>184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>
      <c r="A88" s="173">
        <v>39</v>
      </c>
      <c r="B88" s="174" t="s">
        <v>906</v>
      </c>
      <c r="C88" s="183" t="s">
        <v>907</v>
      </c>
      <c r="D88" s="175" t="s">
        <v>401</v>
      </c>
      <c r="E88" s="176">
        <v>30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9.0000000000000006E-5</v>
      </c>
      <c r="O88" s="176">
        <f>ROUND(E88*N88,2)</f>
        <v>0</v>
      </c>
      <c r="P88" s="176">
        <v>0</v>
      </c>
      <c r="Q88" s="176">
        <f>ROUND(E88*P88,2)</f>
        <v>0</v>
      </c>
      <c r="R88" s="178"/>
      <c r="S88" s="178" t="s">
        <v>175</v>
      </c>
      <c r="T88" s="179" t="s">
        <v>291</v>
      </c>
      <c r="U88" s="161">
        <v>0.45400000000000001</v>
      </c>
      <c r="V88" s="161">
        <f>ROUND(E88*U88,2)</f>
        <v>13.62</v>
      </c>
      <c r="W88" s="161"/>
      <c r="X88" s="161" t="s">
        <v>176</v>
      </c>
      <c r="Y88" s="161" t="s">
        <v>177</v>
      </c>
      <c r="Z88" s="150"/>
      <c r="AA88" s="150"/>
      <c r="AB88" s="150"/>
      <c r="AC88" s="150"/>
      <c r="AD88" s="150"/>
      <c r="AE88" s="150"/>
      <c r="AF88" s="150"/>
      <c r="AG88" s="150" t="s">
        <v>260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2">
      <c r="A89" s="157"/>
      <c r="B89" s="158"/>
      <c r="C89" s="259"/>
      <c r="D89" s="260"/>
      <c r="E89" s="260"/>
      <c r="F89" s="260"/>
      <c r="G89" s="260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0"/>
      <c r="AA89" s="150"/>
      <c r="AB89" s="150"/>
      <c r="AC89" s="150"/>
      <c r="AD89" s="150"/>
      <c r="AE89" s="150"/>
      <c r="AF89" s="150"/>
      <c r="AG89" s="150" t="s">
        <v>184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>
      <c r="A90" s="173">
        <v>40</v>
      </c>
      <c r="B90" s="174" t="s">
        <v>908</v>
      </c>
      <c r="C90" s="183" t="s">
        <v>909</v>
      </c>
      <c r="D90" s="175" t="s">
        <v>272</v>
      </c>
      <c r="E90" s="176">
        <v>100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0.105</v>
      </c>
      <c r="O90" s="176">
        <f>ROUND(E90*N90,2)</f>
        <v>10.5</v>
      </c>
      <c r="P90" s="176">
        <v>0</v>
      </c>
      <c r="Q90" s="176">
        <f>ROUND(E90*P90,2)</f>
        <v>0</v>
      </c>
      <c r="R90" s="178"/>
      <c r="S90" s="178" t="s">
        <v>175</v>
      </c>
      <c r="T90" s="179" t="s">
        <v>291</v>
      </c>
      <c r="U90" s="161">
        <v>4.2700000000000002E-2</v>
      </c>
      <c r="V90" s="161">
        <f>ROUND(E90*U90,2)</f>
        <v>4.2699999999999996</v>
      </c>
      <c r="W90" s="161"/>
      <c r="X90" s="161" t="s">
        <v>176</v>
      </c>
      <c r="Y90" s="161" t="s">
        <v>177</v>
      </c>
      <c r="Z90" s="150"/>
      <c r="AA90" s="150"/>
      <c r="AB90" s="150"/>
      <c r="AC90" s="150"/>
      <c r="AD90" s="150"/>
      <c r="AE90" s="150"/>
      <c r="AF90" s="150"/>
      <c r="AG90" s="150" t="s">
        <v>260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2">
      <c r="A91" s="157"/>
      <c r="B91" s="158"/>
      <c r="C91" s="259"/>
      <c r="D91" s="260"/>
      <c r="E91" s="260"/>
      <c r="F91" s="260"/>
      <c r="G91" s="260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0"/>
      <c r="AA91" s="150"/>
      <c r="AB91" s="150"/>
      <c r="AC91" s="150"/>
      <c r="AD91" s="150"/>
      <c r="AE91" s="150"/>
      <c r="AF91" s="150"/>
      <c r="AG91" s="150" t="s">
        <v>184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>
      <c r="A92" s="173">
        <v>41</v>
      </c>
      <c r="B92" s="174" t="s">
        <v>910</v>
      </c>
      <c r="C92" s="183" t="s">
        <v>911</v>
      </c>
      <c r="D92" s="175" t="s">
        <v>272</v>
      </c>
      <c r="E92" s="176">
        <v>100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6.0000000000000002E-5</v>
      </c>
      <c r="O92" s="176">
        <f>ROUND(E92*N92,2)</f>
        <v>0.01</v>
      </c>
      <c r="P92" s="176">
        <v>0</v>
      </c>
      <c r="Q92" s="176">
        <f>ROUND(E92*P92,2)</f>
        <v>0</v>
      </c>
      <c r="R92" s="178"/>
      <c r="S92" s="178" t="s">
        <v>175</v>
      </c>
      <c r="T92" s="179" t="s">
        <v>291</v>
      </c>
      <c r="U92" s="161">
        <v>2.5999999999999999E-2</v>
      </c>
      <c r="V92" s="161">
        <f>ROUND(E92*U92,2)</f>
        <v>2.6</v>
      </c>
      <c r="W92" s="161"/>
      <c r="X92" s="161" t="s">
        <v>176</v>
      </c>
      <c r="Y92" s="161" t="s">
        <v>177</v>
      </c>
      <c r="Z92" s="150"/>
      <c r="AA92" s="150"/>
      <c r="AB92" s="150"/>
      <c r="AC92" s="150"/>
      <c r="AD92" s="150"/>
      <c r="AE92" s="150"/>
      <c r="AF92" s="150"/>
      <c r="AG92" s="150" t="s">
        <v>260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2">
      <c r="A93" s="157"/>
      <c r="B93" s="158"/>
      <c r="C93" s="259"/>
      <c r="D93" s="260"/>
      <c r="E93" s="260"/>
      <c r="F93" s="260"/>
      <c r="G93" s="260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0"/>
      <c r="AA93" s="150"/>
      <c r="AB93" s="150"/>
      <c r="AC93" s="150"/>
      <c r="AD93" s="150"/>
      <c r="AE93" s="150"/>
      <c r="AF93" s="150"/>
      <c r="AG93" s="150" t="s">
        <v>184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>
      <c r="A94" s="173">
        <v>42</v>
      </c>
      <c r="B94" s="174" t="s">
        <v>912</v>
      </c>
      <c r="C94" s="183" t="s">
        <v>1033</v>
      </c>
      <c r="D94" s="175" t="s">
        <v>272</v>
      </c>
      <c r="E94" s="176">
        <v>100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8"/>
      <c r="S94" s="178" t="s">
        <v>175</v>
      </c>
      <c r="T94" s="179" t="s">
        <v>291</v>
      </c>
      <c r="U94" s="161">
        <v>0.1956</v>
      </c>
      <c r="V94" s="161">
        <f>ROUND(E94*U94,2)</f>
        <v>19.559999999999999</v>
      </c>
      <c r="W94" s="161"/>
      <c r="X94" s="161" t="s">
        <v>176</v>
      </c>
      <c r="Y94" s="161" t="s">
        <v>177</v>
      </c>
      <c r="Z94" s="150"/>
      <c r="AA94" s="150"/>
      <c r="AB94" s="150"/>
      <c r="AC94" s="150"/>
      <c r="AD94" s="150"/>
      <c r="AE94" s="150"/>
      <c r="AF94" s="150"/>
      <c r="AG94" s="150" t="s">
        <v>260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2">
      <c r="A95" s="157"/>
      <c r="B95" s="158"/>
      <c r="C95" s="259"/>
      <c r="D95" s="260"/>
      <c r="E95" s="260"/>
      <c r="F95" s="260"/>
      <c r="G95" s="260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0"/>
      <c r="AA95" s="150"/>
      <c r="AB95" s="150"/>
      <c r="AC95" s="150"/>
      <c r="AD95" s="150"/>
      <c r="AE95" s="150"/>
      <c r="AF95" s="150"/>
      <c r="AG95" s="150" t="s">
        <v>184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>
      <c r="A96" s="173">
        <v>43</v>
      </c>
      <c r="B96" s="174" t="s">
        <v>913</v>
      </c>
      <c r="C96" s="183" t="s">
        <v>914</v>
      </c>
      <c r="D96" s="175" t="s">
        <v>401</v>
      </c>
      <c r="E96" s="176">
        <v>12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8"/>
      <c r="S96" s="178" t="s">
        <v>175</v>
      </c>
      <c r="T96" s="179" t="s">
        <v>291</v>
      </c>
      <c r="U96" s="161">
        <v>1.6E-2</v>
      </c>
      <c r="V96" s="161">
        <f>ROUND(E96*U96,2)</f>
        <v>0.19</v>
      </c>
      <c r="W96" s="161"/>
      <c r="X96" s="161" t="s">
        <v>176</v>
      </c>
      <c r="Y96" s="161" t="s">
        <v>177</v>
      </c>
      <c r="Z96" s="150"/>
      <c r="AA96" s="150"/>
      <c r="AB96" s="150"/>
      <c r="AC96" s="150"/>
      <c r="AD96" s="150"/>
      <c r="AE96" s="150"/>
      <c r="AF96" s="150"/>
      <c r="AG96" s="150" t="s">
        <v>260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2">
      <c r="A97" s="157"/>
      <c r="B97" s="158"/>
      <c r="C97" s="259"/>
      <c r="D97" s="260"/>
      <c r="E97" s="260"/>
      <c r="F97" s="260"/>
      <c r="G97" s="260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0"/>
      <c r="AA97" s="150"/>
      <c r="AB97" s="150"/>
      <c r="AC97" s="150"/>
      <c r="AD97" s="150"/>
      <c r="AE97" s="150"/>
      <c r="AF97" s="150"/>
      <c r="AG97" s="150" t="s">
        <v>184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>
      <c r="A98" s="173">
        <v>44</v>
      </c>
      <c r="B98" s="174" t="s">
        <v>915</v>
      </c>
      <c r="C98" s="183" t="s">
        <v>916</v>
      </c>
      <c r="D98" s="175" t="s">
        <v>401</v>
      </c>
      <c r="E98" s="176">
        <v>3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6">
        <v>8.6400000000000001E-3</v>
      </c>
      <c r="O98" s="176">
        <f>ROUND(E98*N98,2)</f>
        <v>0.03</v>
      </c>
      <c r="P98" s="176">
        <v>0</v>
      </c>
      <c r="Q98" s="176">
        <f>ROUND(E98*P98,2)</f>
        <v>0</v>
      </c>
      <c r="R98" s="178"/>
      <c r="S98" s="178" t="s">
        <v>175</v>
      </c>
      <c r="T98" s="179" t="s">
        <v>291</v>
      </c>
      <c r="U98" s="161">
        <v>2.4900000000000002</v>
      </c>
      <c r="V98" s="161">
        <f>ROUND(E98*U98,2)</f>
        <v>7.47</v>
      </c>
      <c r="W98" s="161"/>
      <c r="X98" s="161" t="s">
        <v>176</v>
      </c>
      <c r="Y98" s="161" t="s">
        <v>177</v>
      </c>
      <c r="Z98" s="150"/>
      <c r="AA98" s="150"/>
      <c r="AB98" s="150"/>
      <c r="AC98" s="150"/>
      <c r="AD98" s="150"/>
      <c r="AE98" s="150"/>
      <c r="AF98" s="150"/>
      <c r="AG98" s="150" t="s">
        <v>260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2">
      <c r="A99" s="157"/>
      <c r="B99" s="158"/>
      <c r="C99" s="259"/>
      <c r="D99" s="260"/>
      <c r="E99" s="260"/>
      <c r="F99" s="260"/>
      <c r="G99" s="260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0"/>
      <c r="AA99" s="150"/>
      <c r="AB99" s="150"/>
      <c r="AC99" s="150"/>
      <c r="AD99" s="150"/>
      <c r="AE99" s="150"/>
      <c r="AF99" s="150"/>
      <c r="AG99" s="150" t="s">
        <v>184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>
      <c r="A100" s="173">
        <v>45</v>
      </c>
      <c r="B100" s="174" t="s">
        <v>917</v>
      </c>
      <c r="C100" s="183" t="s">
        <v>918</v>
      </c>
      <c r="D100" s="175" t="s">
        <v>401</v>
      </c>
      <c r="E100" s="176">
        <v>10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8"/>
      <c r="S100" s="178" t="s">
        <v>175</v>
      </c>
      <c r="T100" s="179" t="s">
        <v>291</v>
      </c>
      <c r="U100" s="161">
        <v>0.01</v>
      </c>
      <c r="V100" s="161">
        <f>ROUND(E100*U100,2)</f>
        <v>0.1</v>
      </c>
      <c r="W100" s="161"/>
      <c r="X100" s="161" t="s">
        <v>176</v>
      </c>
      <c r="Y100" s="161" t="s">
        <v>177</v>
      </c>
      <c r="Z100" s="150"/>
      <c r="AA100" s="150"/>
      <c r="AB100" s="150"/>
      <c r="AC100" s="150"/>
      <c r="AD100" s="150"/>
      <c r="AE100" s="150"/>
      <c r="AF100" s="150"/>
      <c r="AG100" s="150" t="s">
        <v>260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2">
      <c r="A101" s="157"/>
      <c r="B101" s="158"/>
      <c r="C101" s="259"/>
      <c r="D101" s="260"/>
      <c r="E101" s="260"/>
      <c r="F101" s="260"/>
      <c r="G101" s="260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0"/>
      <c r="AA101" s="150"/>
      <c r="AB101" s="150"/>
      <c r="AC101" s="150"/>
      <c r="AD101" s="150"/>
      <c r="AE101" s="150"/>
      <c r="AF101" s="150"/>
      <c r="AG101" s="150" t="s">
        <v>184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>
      <c r="A102" s="166" t="s">
        <v>169</v>
      </c>
      <c r="B102" s="167" t="s">
        <v>135</v>
      </c>
      <c r="C102" s="182" t="s">
        <v>136</v>
      </c>
      <c r="D102" s="168"/>
      <c r="E102" s="169"/>
      <c r="F102" s="170"/>
      <c r="G102" s="170">
        <f>SUMIF(AG103:AG128,"&lt;&gt;NOR",G103:G128)</f>
        <v>0</v>
      </c>
      <c r="H102" s="170"/>
      <c r="I102" s="170">
        <f>SUM(I103:I128)</f>
        <v>0</v>
      </c>
      <c r="J102" s="170"/>
      <c r="K102" s="170">
        <f>SUM(K103:K128)</f>
        <v>0</v>
      </c>
      <c r="L102" s="170"/>
      <c r="M102" s="170">
        <f>SUM(M103:M128)</f>
        <v>0</v>
      </c>
      <c r="N102" s="169"/>
      <c r="O102" s="169">
        <f>SUM(O103:O128)</f>
        <v>0</v>
      </c>
      <c r="P102" s="169"/>
      <c r="Q102" s="169">
        <f>SUM(Q103:Q128)</f>
        <v>0</v>
      </c>
      <c r="R102" s="170"/>
      <c r="S102" s="170"/>
      <c r="T102" s="171"/>
      <c r="U102" s="165"/>
      <c r="V102" s="165">
        <f>SUM(V103:V128)</f>
        <v>316.51000000000005</v>
      </c>
      <c r="W102" s="165"/>
      <c r="X102" s="165"/>
      <c r="Y102" s="165"/>
      <c r="AG102" t="s">
        <v>170</v>
      </c>
    </row>
    <row r="103" spans="1:60" outlineLevel="1">
      <c r="A103" s="173">
        <v>46</v>
      </c>
      <c r="B103" s="174" t="s">
        <v>919</v>
      </c>
      <c r="C103" s="183" t="s">
        <v>1034</v>
      </c>
      <c r="D103" s="175" t="s">
        <v>214</v>
      </c>
      <c r="E103" s="176">
        <v>2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8" t="s">
        <v>135</v>
      </c>
      <c r="S103" s="178" t="s">
        <v>175</v>
      </c>
      <c r="T103" s="179" t="s">
        <v>291</v>
      </c>
      <c r="U103" s="161">
        <v>24.6675</v>
      </c>
      <c r="V103" s="161">
        <f>ROUND(E103*U103,2)</f>
        <v>49.34</v>
      </c>
      <c r="W103" s="161"/>
      <c r="X103" s="161" t="s">
        <v>176</v>
      </c>
      <c r="Y103" s="161" t="s">
        <v>177</v>
      </c>
      <c r="Z103" s="150"/>
      <c r="AA103" s="150"/>
      <c r="AB103" s="150"/>
      <c r="AC103" s="150"/>
      <c r="AD103" s="150"/>
      <c r="AE103" s="150"/>
      <c r="AF103" s="150"/>
      <c r="AG103" s="150" t="s">
        <v>260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2">
      <c r="A104" s="157"/>
      <c r="B104" s="158"/>
      <c r="C104" s="259"/>
      <c r="D104" s="260"/>
      <c r="E104" s="260"/>
      <c r="F104" s="260"/>
      <c r="G104" s="260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0"/>
      <c r="AA104" s="150"/>
      <c r="AB104" s="150"/>
      <c r="AC104" s="150"/>
      <c r="AD104" s="150"/>
      <c r="AE104" s="150"/>
      <c r="AF104" s="150"/>
      <c r="AG104" s="150" t="s">
        <v>184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22.5" outlineLevel="1">
      <c r="A105" s="173">
        <v>47</v>
      </c>
      <c r="B105" s="174" t="s">
        <v>920</v>
      </c>
      <c r="C105" s="183" t="s">
        <v>995</v>
      </c>
      <c r="D105" s="175" t="s">
        <v>401</v>
      </c>
      <c r="E105" s="176">
        <v>2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/>
      <c r="S105" s="178" t="s">
        <v>290</v>
      </c>
      <c r="T105" s="179" t="s">
        <v>291</v>
      </c>
      <c r="U105" s="161">
        <v>1.3</v>
      </c>
      <c r="V105" s="161">
        <f>ROUND(E105*U105,2)</f>
        <v>2.6</v>
      </c>
      <c r="W105" s="161"/>
      <c r="X105" s="161" t="s">
        <v>176</v>
      </c>
      <c r="Y105" s="161" t="s">
        <v>177</v>
      </c>
      <c r="Z105" s="150"/>
      <c r="AA105" s="150"/>
      <c r="AB105" s="150"/>
      <c r="AC105" s="150"/>
      <c r="AD105" s="150"/>
      <c r="AE105" s="150"/>
      <c r="AF105" s="150"/>
      <c r="AG105" s="150" t="s">
        <v>260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2">
      <c r="A106" s="157"/>
      <c r="B106" s="158"/>
      <c r="C106" s="259"/>
      <c r="D106" s="260"/>
      <c r="E106" s="260"/>
      <c r="F106" s="260"/>
      <c r="G106" s="260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0"/>
      <c r="AA106" s="150"/>
      <c r="AB106" s="150"/>
      <c r="AC106" s="150"/>
      <c r="AD106" s="150"/>
      <c r="AE106" s="150"/>
      <c r="AF106" s="150"/>
      <c r="AG106" s="150" t="s">
        <v>184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ht="22.5" outlineLevel="1">
      <c r="A107" s="173">
        <v>48</v>
      </c>
      <c r="B107" s="174" t="s">
        <v>921</v>
      </c>
      <c r="C107" s="183" t="s">
        <v>996</v>
      </c>
      <c r="D107" s="175" t="s">
        <v>401</v>
      </c>
      <c r="E107" s="176">
        <v>27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8"/>
      <c r="S107" s="178" t="s">
        <v>290</v>
      </c>
      <c r="T107" s="179" t="s">
        <v>291</v>
      </c>
      <c r="U107" s="161">
        <v>1.3</v>
      </c>
      <c r="V107" s="161">
        <f>ROUND(E107*U107,2)</f>
        <v>35.1</v>
      </c>
      <c r="W107" s="161"/>
      <c r="X107" s="161" t="s">
        <v>176</v>
      </c>
      <c r="Y107" s="161" t="s">
        <v>177</v>
      </c>
      <c r="Z107" s="150"/>
      <c r="AA107" s="150"/>
      <c r="AB107" s="150"/>
      <c r="AC107" s="150"/>
      <c r="AD107" s="150"/>
      <c r="AE107" s="150"/>
      <c r="AF107" s="150"/>
      <c r="AG107" s="150" t="s">
        <v>260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2">
      <c r="A108" s="157"/>
      <c r="B108" s="158"/>
      <c r="C108" s="259"/>
      <c r="D108" s="260"/>
      <c r="E108" s="260"/>
      <c r="F108" s="260"/>
      <c r="G108" s="260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0"/>
      <c r="AA108" s="150"/>
      <c r="AB108" s="150"/>
      <c r="AC108" s="150"/>
      <c r="AD108" s="150"/>
      <c r="AE108" s="150"/>
      <c r="AF108" s="150"/>
      <c r="AG108" s="150" t="s">
        <v>184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ht="22.5" outlineLevel="1">
      <c r="A109" s="173">
        <v>49</v>
      </c>
      <c r="B109" s="174" t="s">
        <v>922</v>
      </c>
      <c r="C109" s="183" t="s">
        <v>923</v>
      </c>
      <c r="D109" s="175" t="s">
        <v>401</v>
      </c>
      <c r="E109" s="176">
        <v>112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8"/>
      <c r="S109" s="178" t="s">
        <v>290</v>
      </c>
      <c r="T109" s="179" t="s">
        <v>291</v>
      </c>
      <c r="U109" s="161">
        <v>1.1399999999999999</v>
      </c>
      <c r="V109" s="161">
        <f>ROUND(E109*U109,2)</f>
        <v>127.68</v>
      </c>
      <c r="W109" s="161"/>
      <c r="X109" s="161" t="s">
        <v>176</v>
      </c>
      <c r="Y109" s="161" t="s">
        <v>177</v>
      </c>
      <c r="Z109" s="150"/>
      <c r="AA109" s="150"/>
      <c r="AB109" s="150"/>
      <c r="AC109" s="150"/>
      <c r="AD109" s="150"/>
      <c r="AE109" s="150"/>
      <c r="AF109" s="150"/>
      <c r="AG109" s="150" t="s">
        <v>260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2">
      <c r="A110" s="157"/>
      <c r="B110" s="158"/>
      <c r="C110" s="259"/>
      <c r="D110" s="260"/>
      <c r="E110" s="260"/>
      <c r="F110" s="260"/>
      <c r="G110" s="260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0"/>
      <c r="AA110" s="150"/>
      <c r="AB110" s="150"/>
      <c r="AC110" s="150"/>
      <c r="AD110" s="150"/>
      <c r="AE110" s="150"/>
      <c r="AF110" s="150"/>
      <c r="AG110" s="150" t="s">
        <v>184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2.5" outlineLevel="1">
      <c r="A111" s="173">
        <v>50</v>
      </c>
      <c r="B111" s="174" t="s">
        <v>924</v>
      </c>
      <c r="C111" s="183" t="s">
        <v>997</v>
      </c>
      <c r="D111" s="175" t="s">
        <v>401</v>
      </c>
      <c r="E111" s="176">
        <v>1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6">
        <v>0</v>
      </c>
      <c r="O111" s="176">
        <f>ROUND(E111*N111,2)</f>
        <v>0</v>
      </c>
      <c r="P111" s="176">
        <v>0</v>
      </c>
      <c r="Q111" s="176">
        <f>ROUND(E111*P111,2)</f>
        <v>0</v>
      </c>
      <c r="R111" s="178"/>
      <c r="S111" s="178" t="s">
        <v>290</v>
      </c>
      <c r="T111" s="179" t="s">
        <v>291</v>
      </c>
      <c r="U111" s="161">
        <v>19.399999999999999</v>
      </c>
      <c r="V111" s="161">
        <f>ROUND(E111*U111,2)</f>
        <v>19.399999999999999</v>
      </c>
      <c r="W111" s="161"/>
      <c r="X111" s="161" t="s">
        <v>176</v>
      </c>
      <c r="Y111" s="161" t="s">
        <v>177</v>
      </c>
      <c r="Z111" s="150"/>
      <c r="AA111" s="150"/>
      <c r="AB111" s="150"/>
      <c r="AC111" s="150"/>
      <c r="AD111" s="150"/>
      <c r="AE111" s="150"/>
      <c r="AF111" s="150"/>
      <c r="AG111" s="150" t="s">
        <v>260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2">
      <c r="A112" s="157"/>
      <c r="B112" s="158"/>
      <c r="C112" s="259"/>
      <c r="D112" s="260"/>
      <c r="E112" s="260"/>
      <c r="F112" s="260"/>
      <c r="G112" s="260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0"/>
      <c r="AA112" s="150"/>
      <c r="AB112" s="150"/>
      <c r="AC112" s="150"/>
      <c r="AD112" s="150"/>
      <c r="AE112" s="150"/>
      <c r="AF112" s="150"/>
      <c r="AG112" s="150" t="s">
        <v>184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>
      <c r="A113" s="173">
        <v>51</v>
      </c>
      <c r="B113" s="174" t="s">
        <v>925</v>
      </c>
      <c r="C113" s="183" t="s">
        <v>926</v>
      </c>
      <c r="D113" s="175" t="s">
        <v>401</v>
      </c>
      <c r="E113" s="176">
        <v>1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6">
        <v>0</v>
      </c>
      <c r="O113" s="176">
        <f>ROUND(E113*N113,2)</f>
        <v>0</v>
      </c>
      <c r="P113" s="176">
        <v>0</v>
      </c>
      <c r="Q113" s="176">
        <f>ROUND(E113*P113,2)</f>
        <v>0</v>
      </c>
      <c r="R113" s="178"/>
      <c r="S113" s="178" t="s">
        <v>290</v>
      </c>
      <c r="T113" s="179" t="s">
        <v>291</v>
      </c>
      <c r="U113" s="161">
        <v>19.399999999999999</v>
      </c>
      <c r="V113" s="161">
        <f>ROUND(E113*U113,2)</f>
        <v>19.399999999999999</v>
      </c>
      <c r="W113" s="161"/>
      <c r="X113" s="161" t="s">
        <v>898</v>
      </c>
      <c r="Y113" s="161" t="s">
        <v>177</v>
      </c>
      <c r="Z113" s="150"/>
      <c r="AA113" s="150"/>
      <c r="AB113" s="150"/>
      <c r="AC113" s="150"/>
      <c r="AD113" s="150"/>
      <c r="AE113" s="150"/>
      <c r="AF113" s="150"/>
      <c r="AG113" s="150" t="s">
        <v>927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2">
      <c r="A114" s="157"/>
      <c r="B114" s="158"/>
      <c r="C114" s="259"/>
      <c r="D114" s="260"/>
      <c r="E114" s="260"/>
      <c r="F114" s="260"/>
      <c r="G114" s="260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0"/>
      <c r="AA114" s="150"/>
      <c r="AB114" s="150"/>
      <c r="AC114" s="150"/>
      <c r="AD114" s="150"/>
      <c r="AE114" s="150"/>
      <c r="AF114" s="150"/>
      <c r="AG114" s="150" t="s">
        <v>184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>
      <c r="A115" s="173">
        <v>52</v>
      </c>
      <c r="B115" s="174" t="s">
        <v>928</v>
      </c>
      <c r="C115" s="183" t="s">
        <v>929</v>
      </c>
      <c r="D115" s="175" t="s">
        <v>401</v>
      </c>
      <c r="E115" s="176">
        <v>56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8"/>
      <c r="S115" s="178" t="s">
        <v>290</v>
      </c>
      <c r="T115" s="179" t="s">
        <v>291</v>
      </c>
      <c r="U115" s="161">
        <v>1</v>
      </c>
      <c r="V115" s="161">
        <f>ROUND(E115*U115,2)</f>
        <v>56</v>
      </c>
      <c r="W115" s="161"/>
      <c r="X115" s="161" t="s">
        <v>176</v>
      </c>
      <c r="Y115" s="161" t="s">
        <v>177</v>
      </c>
      <c r="Z115" s="150"/>
      <c r="AA115" s="150"/>
      <c r="AB115" s="150"/>
      <c r="AC115" s="150"/>
      <c r="AD115" s="150"/>
      <c r="AE115" s="150"/>
      <c r="AF115" s="150"/>
      <c r="AG115" s="150" t="s">
        <v>260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2">
      <c r="A116" s="157"/>
      <c r="B116" s="158"/>
      <c r="C116" s="259"/>
      <c r="D116" s="260"/>
      <c r="E116" s="260"/>
      <c r="F116" s="260"/>
      <c r="G116" s="260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0"/>
      <c r="AA116" s="150"/>
      <c r="AB116" s="150"/>
      <c r="AC116" s="150"/>
      <c r="AD116" s="150"/>
      <c r="AE116" s="150"/>
      <c r="AF116" s="150"/>
      <c r="AG116" s="150" t="s">
        <v>184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>
      <c r="A117" s="173">
        <v>53</v>
      </c>
      <c r="B117" s="174" t="s">
        <v>1003</v>
      </c>
      <c r="C117" s="183" t="s">
        <v>1000</v>
      </c>
      <c r="D117" s="175" t="s">
        <v>401</v>
      </c>
      <c r="E117" s="176">
        <v>2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8"/>
      <c r="S117" s="178" t="s">
        <v>175</v>
      </c>
      <c r="T117" s="179" t="s">
        <v>291</v>
      </c>
      <c r="U117" s="161">
        <v>0.32</v>
      </c>
      <c r="V117" s="161">
        <f>ROUND(E117*U117,2)</f>
        <v>0.64</v>
      </c>
      <c r="W117" s="161"/>
      <c r="X117" s="161" t="s">
        <v>176</v>
      </c>
      <c r="Y117" s="161" t="s">
        <v>177</v>
      </c>
      <c r="Z117" s="150"/>
      <c r="AA117" s="150"/>
      <c r="AB117" s="150"/>
      <c r="AC117" s="150"/>
      <c r="AD117" s="150"/>
      <c r="AE117" s="150"/>
      <c r="AF117" s="150"/>
      <c r="AG117" s="150" t="s">
        <v>260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2">
      <c r="A118" s="157"/>
      <c r="B118" s="158"/>
      <c r="C118" s="259"/>
      <c r="D118" s="260"/>
      <c r="E118" s="260"/>
      <c r="F118" s="260"/>
      <c r="G118" s="260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0"/>
      <c r="AA118" s="150"/>
      <c r="AB118" s="150"/>
      <c r="AC118" s="150"/>
      <c r="AD118" s="150"/>
      <c r="AE118" s="150"/>
      <c r="AF118" s="150"/>
      <c r="AG118" s="150" t="s">
        <v>184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>
      <c r="A119" s="173">
        <v>54</v>
      </c>
      <c r="B119" s="174" t="s">
        <v>930</v>
      </c>
      <c r="C119" s="183" t="s">
        <v>931</v>
      </c>
      <c r="D119" s="175" t="s">
        <v>401</v>
      </c>
      <c r="E119" s="176">
        <v>1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8"/>
      <c r="S119" s="178" t="s">
        <v>175</v>
      </c>
      <c r="T119" s="179" t="s">
        <v>291</v>
      </c>
      <c r="U119" s="161">
        <v>1.35</v>
      </c>
      <c r="V119" s="161">
        <f>ROUND(E119*U119,2)</f>
        <v>1.35</v>
      </c>
      <c r="W119" s="161"/>
      <c r="X119" s="161" t="s">
        <v>176</v>
      </c>
      <c r="Y119" s="161" t="s">
        <v>177</v>
      </c>
      <c r="Z119" s="150"/>
      <c r="AA119" s="150"/>
      <c r="AB119" s="150"/>
      <c r="AC119" s="150"/>
      <c r="AD119" s="150"/>
      <c r="AE119" s="150"/>
      <c r="AF119" s="150"/>
      <c r="AG119" s="150" t="s">
        <v>260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2">
      <c r="A120" s="157"/>
      <c r="B120" s="158"/>
      <c r="C120" s="259"/>
      <c r="D120" s="260"/>
      <c r="E120" s="260"/>
      <c r="F120" s="260"/>
      <c r="G120" s="260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0"/>
      <c r="AA120" s="150"/>
      <c r="AB120" s="150"/>
      <c r="AC120" s="150"/>
      <c r="AD120" s="150"/>
      <c r="AE120" s="150"/>
      <c r="AF120" s="150"/>
      <c r="AG120" s="150" t="s">
        <v>184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>
      <c r="A121" s="173">
        <v>55</v>
      </c>
      <c r="B121" s="174" t="s">
        <v>932</v>
      </c>
      <c r="C121" s="183" t="s">
        <v>933</v>
      </c>
      <c r="D121" s="175" t="s">
        <v>401</v>
      </c>
      <c r="E121" s="176">
        <v>1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21</v>
      </c>
      <c r="M121" s="178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8"/>
      <c r="S121" s="178" t="s">
        <v>175</v>
      </c>
      <c r="T121" s="179" t="s">
        <v>291</v>
      </c>
      <c r="U121" s="161">
        <v>1</v>
      </c>
      <c r="V121" s="161">
        <f>ROUND(E121*U121,2)</f>
        <v>1</v>
      </c>
      <c r="W121" s="161"/>
      <c r="X121" s="161" t="s">
        <v>176</v>
      </c>
      <c r="Y121" s="161" t="s">
        <v>177</v>
      </c>
      <c r="Z121" s="150"/>
      <c r="AA121" s="150"/>
      <c r="AB121" s="150"/>
      <c r="AC121" s="150"/>
      <c r="AD121" s="150"/>
      <c r="AE121" s="150"/>
      <c r="AF121" s="150"/>
      <c r="AG121" s="150" t="s">
        <v>260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2">
      <c r="A122" s="157"/>
      <c r="B122" s="158"/>
      <c r="C122" s="259"/>
      <c r="D122" s="260"/>
      <c r="E122" s="260"/>
      <c r="F122" s="260"/>
      <c r="G122" s="260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0"/>
      <c r="AA122" s="150"/>
      <c r="AB122" s="150"/>
      <c r="AC122" s="150"/>
      <c r="AD122" s="150"/>
      <c r="AE122" s="150"/>
      <c r="AF122" s="150"/>
      <c r="AG122" s="150" t="s">
        <v>184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>
      <c r="A123" s="173">
        <v>56</v>
      </c>
      <c r="B123" s="174" t="s">
        <v>1004</v>
      </c>
      <c r="C123" s="183" t="s">
        <v>999</v>
      </c>
      <c r="D123" s="175" t="s">
        <v>401</v>
      </c>
      <c r="E123" s="176">
        <v>1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21</v>
      </c>
      <c r="M123" s="178">
        <f>G123*(1+L123/100)</f>
        <v>0</v>
      </c>
      <c r="N123" s="176">
        <v>0</v>
      </c>
      <c r="O123" s="176">
        <f>ROUND(E123*N123,2)</f>
        <v>0</v>
      </c>
      <c r="P123" s="176">
        <v>0</v>
      </c>
      <c r="Q123" s="176">
        <f>ROUND(E123*P123,2)</f>
        <v>0</v>
      </c>
      <c r="R123" s="178"/>
      <c r="S123" s="178" t="s">
        <v>175</v>
      </c>
      <c r="T123" s="179" t="s">
        <v>291</v>
      </c>
      <c r="U123" s="161">
        <v>1.8</v>
      </c>
      <c r="V123" s="161">
        <f>ROUND(E123*U123,2)</f>
        <v>1.8</v>
      </c>
      <c r="W123" s="161"/>
      <c r="X123" s="161" t="s">
        <v>176</v>
      </c>
      <c r="Y123" s="161" t="s">
        <v>177</v>
      </c>
      <c r="Z123" s="150"/>
      <c r="AA123" s="150"/>
      <c r="AB123" s="150"/>
      <c r="AC123" s="150"/>
      <c r="AD123" s="150"/>
      <c r="AE123" s="150"/>
      <c r="AF123" s="150"/>
      <c r="AG123" s="150" t="s">
        <v>260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2">
      <c r="A124" s="157"/>
      <c r="B124" s="158"/>
      <c r="C124" s="259"/>
      <c r="D124" s="260"/>
      <c r="E124" s="260"/>
      <c r="F124" s="260"/>
      <c r="G124" s="260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0"/>
      <c r="AA124" s="150"/>
      <c r="AB124" s="150"/>
      <c r="AC124" s="150"/>
      <c r="AD124" s="150"/>
      <c r="AE124" s="150"/>
      <c r="AF124" s="150"/>
      <c r="AG124" s="150" t="s">
        <v>184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>
      <c r="A125" s="173">
        <v>57</v>
      </c>
      <c r="B125" s="174" t="s">
        <v>934</v>
      </c>
      <c r="C125" s="183" t="s">
        <v>935</v>
      </c>
      <c r="D125" s="175" t="s">
        <v>401</v>
      </c>
      <c r="E125" s="176">
        <v>2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21</v>
      </c>
      <c r="M125" s="178">
        <f>G125*(1+L125/100)</f>
        <v>0</v>
      </c>
      <c r="N125" s="176">
        <v>0</v>
      </c>
      <c r="O125" s="176">
        <f>ROUND(E125*N125,2)</f>
        <v>0</v>
      </c>
      <c r="P125" s="176">
        <v>0</v>
      </c>
      <c r="Q125" s="176">
        <f>ROUND(E125*P125,2)</f>
        <v>0</v>
      </c>
      <c r="R125" s="178" t="s">
        <v>135</v>
      </c>
      <c r="S125" s="178" t="s">
        <v>175</v>
      </c>
      <c r="T125" s="179" t="s">
        <v>291</v>
      </c>
      <c r="U125" s="161">
        <v>1.1000000000000001</v>
      </c>
      <c r="V125" s="161">
        <f>ROUND(E125*U125,2)</f>
        <v>2.2000000000000002</v>
      </c>
      <c r="W125" s="161"/>
      <c r="X125" s="161" t="s">
        <v>176</v>
      </c>
      <c r="Y125" s="161" t="s">
        <v>177</v>
      </c>
      <c r="Z125" s="150"/>
      <c r="AA125" s="150"/>
      <c r="AB125" s="150"/>
      <c r="AC125" s="150"/>
      <c r="AD125" s="150"/>
      <c r="AE125" s="150"/>
      <c r="AF125" s="150"/>
      <c r="AG125" s="150" t="s">
        <v>260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2">
      <c r="A126" s="157"/>
      <c r="B126" s="158"/>
      <c r="C126" s="259"/>
      <c r="D126" s="260"/>
      <c r="E126" s="260"/>
      <c r="F126" s="260"/>
      <c r="G126" s="260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0"/>
      <c r="AA126" s="150"/>
      <c r="AB126" s="150"/>
      <c r="AC126" s="150"/>
      <c r="AD126" s="150"/>
      <c r="AE126" s="150"/>
      <c r="AF126" s="150"/>
      <c r="AG126" s="150" t="s">
        <v>184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>
      <c r="A127" s="173">
        <v>58</v>
      </c>
      <c r="B127" s="174" t="s">
        <v>1005</v>
      </c>
      <c r="C127" s="183" t="s">
        <v>998</v>
      </c>
      <c r="D127" s="175" t="s">
        <v>401</v>
      </c>
      <c r="E127" s="176">
        <v>2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6">
        <v>6.4999999999999997E-4</v>
      </c>
      <c r="O127" s="176">
        <f>ROUND(E127*N127,2)</f>
        <v>0</v>
      </c>
      <c r="P127" s="176">
        <v>0</v>
      </c>
      <c r="Q127" s="176">
        <f>ROUND(E127*P127,2)</f>
        <v>0</v>
      </c>
      <c r="R127" s="178" t="s">
        <v>550</v>
      </c>
      <c r="S127" s="178" t="s">
        <v>175</v>
      </c>
      <c r="T127" s="179" t="s">
        <v>291</v>
      </c>
      <c r="U127" s="161">
        <v>0</v>
      </c>
      <c r="V127" s="161">
        <f>ROUND(E127*U127,2)</f>
        <v>0</v>
      </c>
      <c r="W127" s="161"/>
      <c r="X127" s="161" t="s">
        <v>551</v>
      </c>
      <c r="Y127" s="161" t="s">
        <v>177</v>
      </c>
      <c r="Z127" s="150"/>
      <c r="AA127" s="150"/>
      <c r="AB127" s="150"/>
      <c r="AC127" s="150"/>
      <c r="AD127" s="150"/>
      <c r="AE127" s="150"/>
      <c r="AF127" s="150"/>
      <c r="AG127" s="150" t="s">
        <v>892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2">
      <c r="A128" s="157"/>
      <c r="B128" s="158"/>
      <c r="C128" s="259"/>
      <c r="D128" s="260"/>
      <c r="E128" s="260"/>
      <c r="F128" s="260"/>
      <c r="G128" s="260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0"/>
      <c r="AA128" s="150"/>
      <c r="AB128" s="150"/>
      <c r="AC128" s="150"/>
      <c r="AD128" s="150"/>
      <c r="AE128" s="150"/>
      <c r="AF128" s="150"/>
      <c r="AG128" s="150" t="s">
        <v>184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>
      <c r="A129" s="166" t="s">
        <v>169</v>
      </c>
      <c r="B129" s="167" t="s">
        <v>140</v>
      </c>
      <c r="C129" s="182" t="s">
        <v>27</v>
      </c>
      <c r="D129" s="168"/>
      <c r="E129" s="169"/>
      <c r="F129" s="170"/>
      <c r="G129" s="170">
        <f>SUMIF(AG130:AG139,"&lt;&gt;NOR",G130:G139)</f>
        <v>0</v>
      </c>
      <c r="H129" s="170"/>
      <c r="I129" s="170">
        <f>SUM(I130:I139)</f>
        <v>0</v>
      </c>
      <c r="J129" s="170"/>
      <c r="K129" s="170">
        <f>SUM(K130:K139)</f>
        <v>0</v>
      </c>
      <c r="L129" s="170"/>
      <c r="M129" s="170">
        <f>SUM(M130:M139)</f>
        <v>0</v>
      </c>
      <c r="N129" s="169"/>
      <c r="O129" s="169">
        <f>SUM(O130:O139)</f>
        <v>0</v>
      </c>
      <c r="P129" s="169"/>
      <c r="Q129" s="169">
        <f>SUM(Q130:Q139)</f>
        <v>0</v>
      </c>
      <c r="R129" s="170"/>
      <c r="S129" s="170"/>
      <c r="T129" s="171"/>
      <c r="U129" s="165"/>
      <c r="V129" s="165">
        <f>SUM(V130:V139)</f>
        <v>0</v>
      </c>
      <c r="W129" s="165"/>
      <c r="X129" s="165"/>
      <c r="Y129" s="165"/>
      <c r="AG129" t="s">
        <v>170</v>
      </c>
    </row>
    <row r="130" spans="1:60" outlineLevel="1">
      <c r="A130" s="173">
        <v>59</v>
      </c>
      <c r="B130" s="174" t="s">
        <v>936</v>
      </c>
      <c r="C130" s="183" t="s">
        <v>937</v>
      </c>
      <c r="D130" s="175" t="s">
        <v>802</v>
      </c>
      <c r="E130" s="176">
        <v>1</v>
      </c>
      <c r="F130" s="177"/>
      <c r="G130" s="178">
        <f>ROUND(E130*F130,2)</f>
        <v>0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21</v>
      </c>
      <c r="M130" s="178">
        <f>G130*(1+L130/100)</f>
        <v>0</v>
      </c>
      <c r="N130" s="176">
        <v>0</v>
      </c>
      <c r="O130" s="176">
        <f>ROUND(E130*N130,2)</f>
        <v>0</v>
      </c>
      <c r="P130" s="176">
        <v>0</v>
      </c>
      <c r="Q130" s="176">
        <f>ROUND(E130*P130,2)</f>
        <v>0</v>
      </c>
      <c r="R130" s="178"/>
      <c r="S130" s="178" t="s">
        <v>175</v>
      </c>
      <c r="T130" s="179" t="s">
        <v>291</v>
      </c>
      <c r="U130" s="161">
        <v>0</v>
      </c>
      <c r="V130" s="161">
        <f>ROUND(E130*U130,2)</f>
        <v>0</v>
      </c>
      <c r="W130" s="161"/>
      <c r="X130" s="161" t="s">
        <v>803</v>
      </c>
      <c r="Y130" s="161" t="s">
        <v>177</v>
      </c>
      <c r="Z130" s="150"/>
      <c r="AA130" s="150"/>
      <c r="AB130" s="150"/>
      <c r="AC130" s="150"/>
      <c r="AD130" s="150"/>
      <c r="AE130" s="150"/>
      <c r="AF130" s="150"/>
      <c r="AG130" s="150" t="s">
        <v>938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2">
      <c r="A131" s="157"/>
      <c r="B131" s="158"/>
      <c r="C131" s="259"/>
      <c r="D131" s="260"/>
      <c r="E131" s="260"/>
      <c r="F131" s="260"/>
      <c r="G131" s="260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0"/>
      <c r="AA131" s="150"/>
      <c r="AB131" s="150"/>
      <c r="AC131" s="150"/>
      <c r="AD131" s="150"/>
      <c r="AE131" s="150"/>
      <c r="AF131" s="150"/>
      <c r="AG131" s="150" t="s">
        <v>184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>
      <c r="A132" s="173">
        <v>60</v>
      </c>
      <c r="B132" s="174" t="s">
        <v>939</v>
      </c>
      <c r="C132" s="183" t="s">
        <v>940</v>
      </c>
      <c r="D132" s="175" t="s">
        <v>802</v>
      </c>
      <c r="E132" s="176">
        <v>2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6">
        <v>0</v>
      </c>
      <c r="O132" s="176">
        <f>ROUND(E132*N132,2)</f>
        <v>0</v>
      </c>
      <c r="P132" s="176">
        <v>0</v>
      </c>
      <c r="Q132" s="176">
        <f>ROUND(E132*P132,2)</f>
        <v>0</v>
      </c>
      <c r="R132" s="178"/>
      <c r="S132" s="178" t="s">
        <v>175</v>
      </c>
      <c r="T132" s="179" t="s">
        <v>291</v>
      </c>
      <c r="U132" s="161">
        <v>0</v>
      </c>
      <c r="V132" s="161">
        <f>ROUND(E132*U132,2)</f>
        <v>0</v>
      </c>
      <c r="W132" s="161"/>
      <c r="X132" s="161" t="s">
        <v>803</v>
      </c>
      <c r="Y132" s="161" t="s">
        <v>177</v>
      </c>
      <c r="Z132" s="150"/>
      <c r="AA132" s="150"/>
      <c r="AB132" s="150"/>
      <c r="AC132" s="150"/>
      <c r="AD132" s="150"/>
      <c r="AE132" s="150"/>
      <c r="AF132" s="150"/>
      <c r="AG132" s="150" t="s">
        <v>938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2">
      <c r="A133" s="157"/>
      <c r="B133" s="158"/>
      <c r="C133" s="259"/>
      <c r="D133" s="260"/>
      <c r="E133" s="260"/>
      <c r="F133" s="260"/>
      <c r="G133" s="260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0"/>
      <c r="AA133" s="150"/>
      <c r="AB133" s="150"/>
      <c r="AC133" s="150"/>
      <c r="AD133" s="150"/>
      <c r="AE133" s="150"/>
      <c r="AF133" s="150"/>
      <c r="AG133" s="150" t="s">
        <v>184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>
      <c r="A134" s="173">
        <v>61</v>
      </c>
      <c r="B134" s="174" t="s">
        <v>941</v>
      </c>
      <c r="C134" s="183" t="s">
        <v>942</v>
      </c>
      <c r="D134" s="175" t="s">
        <v>943</v>
      </c>
      <c r="E134" s="176">
        <v>3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6">
        <v>0</v>
      </c>
      <c r="O134" s="176">
        <f>ROUND(E134*N134,2)</f>
        <v>0</v>
      </c>
      <c r="P134" s="176">
        <v>0</v>
      </c>
      <c r="Q134" s="176">
        <f>ROUND(E134*P134,2)</f>
        <v>0</v>
      </c>
      <c r="R134" s="178"/>
      <c r="S134" s="178" t="s">
        <v>290</v>
      </c>
      <c r="T134" s="179" t="s">
        <v>291</v>
      </c>
      <c r="U134" s="161">
        <v>0</v>
      </c>
      <c r="V134" s="161">
        <f>ROUND(E134*U134,2)</f>
        <v>0</v>
      </c>
      <c r="W134" s="161"/>
      <c r="X134" s="161" t="s">
        <v>176</v>
      </c>
      <c r="Y134" s="161" t="s">
        <v>177</v>
      </c>
      <c r="Z134" s="150"/>
      <c r="AA134" s="150"/>
      <c r="AB134" s="150"/>
      <c r="AC134" s="150"/>
      <c r="AD134" s="150"/>
      <c r="AE134" s="150"/>
      <c r="AF134" s="150"/>
      <c r="AG134" s="150" t="s">
        <v>260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2">
      <c r="A135" s="157"/>
      <c r="B135" s="158"/>
      <c r="C135" s="259"/>
      <c r="D135" s="260"/>
      <c r="E135" s="260"/>
      <c r="F135" s="260"/>
      <c r="G135" s="260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0"/>
      <c r="AA135" s="150"/>
      <c r="AB135" s="150"/>
      <c r="AC135" s="150"/>
      <c r="AD135" s="150"/>
      <c r="AE135" s="150"/>
      <c r="AF135" s="150"/>
      <c r="AG135" s="150" t="s">
        <v>184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>
      <c r="A136" s="173">
        <v>62</v>
      </c>
      <c r="B136" s="174" t="s">
        <v>944</v>
      </c>
      <c r="C136" s="183" t="s">
        <v>945</v>
      </c>
      <c r="D136" s="175" t="s">
        <v>946</v>
      </c>
      <c r="E136" s="176">
        <v>36</v>
      </c>
      <c r="F136" s="177"/>
      <c r="G136" s="178">
        <f>ROUND(E136*F136,2)</f>
        <v>0</v>
      </c>
      <c r="H136" s="177"/>
      <c r="I136" s="178">
        <f>ROUND(E136*H136,2)</f>
        <v>0</v>
      </c>
      <c r="J136" s="177"/>
      <c r="K136" s="178">
        <f>ROUND(E136*J136,2)</f>
        <v>0</v>
      </c>
      <c r="L136" s="178">
        <v>21</v>
      </c>
      <c r="M136" s="178">
        <f>G136*(1+L136/100)</f>
        <v>0</v>
      </c>
      <c r="N136" s="176">
        <v>0</v>
      </c>
      <c r="O136" s="176">
        <f>ROUND(E136*N136,2)</f>
        <v>0</v>
      </c>
      <c r="P136" s="176">
        <v>0</v>
      </c>
      <c r="Q136" s="176">
        <f>ROUND(E136*P136,2)</f>
        <v>0</v>
      </c>
      <c r="R136" s="178"/>
      <c r="S136" s="178" t="s">
        <v>175</v>
      </c>
      <c r="T136" s="179" t="s">
        <v>291</v>
      </c>
      <c r="U136" s="161">
        <v>0</v>
      </c>
      <c r="V136" s="161">
        <f>ROUND(E136*U136,2)</f>
        <v>0</v>
      </c>
      <c r="W136" s="161"/>
      <c r="X136" s="161" t="s">
        <v>803</v>
      </c>
      <c r="Y136" s="161" t="s">
        <v>177</v>
      </c>
      <c r="Z136" s="150"/>
      <c r="AA136" s="150"/>
      <c r="AB136" s="150"/>
      <c r="AC136" s="150"/>
      <c r="AD136" s="150"/>
      <c r="AE136" s="150"/>
      <c r="AF136" s="150"/>
      <c r="AG136" s="150" t="s">
        <v>938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2">
      <c r="A137" s="157"/>
      <c r="B137" s="158"/>
      <c r="C137" s="259"/>
      <c r="D137" s="260"/>
      <c r="E137" s="260"/>
      <c r="F137" s="260"/>
      <c r="G137" s="260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0"/>
      <c r="AA137" s="150"/>
      <c r="AB137" s="150"/>
      <c r="AC137" s="150"/>
      <c r="AD137" s="150"/>
      <c r="AE137" s="150"/>
      <c r="AF137" s="150"/>
      <c r="AG137" s="150" t="s">
        <v>184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>
      <c r="A138" s="173">
        <v>63</v>
      </c>
      <c r="B138" s="174" t="s">
        <v>947</v>
      </c>
      <c r="C138" s="183" t="s">
        <v>948</v>
      </c>
      <c r="D138" s="175" t="s">
        <v>852</v>
      </c>
      <c r="E138" s="176">
        <v>10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21</v>
      </c>
      <c r="M138" s="178">
        <f>G138*(1+L138/100)</f>
        <v>0</v>
      </c>
      <c r="N138" s="176">
        <v>0</v>
      </c>
      <c r="O138" s="176">
        <f>ROUND(E138*N138,2)</f>
        <v>0</v>
      </c>
      <c r="P138" s="176">
        <v>0</v>
      </c>
      <c r="Q138" s="176">
        <f>ROUND(E138*P138,2)</f>
        <v>0</v>
      </c>
      <c r="R138" s="178"/>
      <c r="S138" s="178" t="s">
        <v>175</v>
      </c>
      <c r="T138" s="179" t="s">
        <v>291</v>
      </c>
      <c r="U138" s="161">
        <v>0</v>
      </c>
      <c r="V138" s="161">
        <f>ROUND(E138*U138,2)</f>
        <v>0</v>
      </c>
      <c r="W138" s="161"/>
      <c r="X138" s="161" t="s">
        <v>803</v>
      </c>
      <c r="Y138" s="161" t="s">
        <v>177</v>
      </c>
      <c r="Z138" s="150"/>
      <c r="AA138" s="150"/>
      <c r="AB138" s="150"/>
      <c r="AC138" s="150"/>
      <c r="AD138" s="150"/>
      <c r="AE138" s="150"/>
      <c r="AF138" s="150"/>
      <c r="AG138" s="150" t="s">
        <v>938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2">
      <c r="A139" s="157"/>
      <c r="B139" s="158"/>
      <c r="C139" s="259"/>
      <c r="D139" s="260"/>
      <c r="E139" s="260"/>
      <c r="F139" s="260"/>
      <c r="G139" s="260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0"/>
      <c r="AA139" s="150"/>
      <c r="AB139" s="150"/>
      <c r="AC139" s="150"/>
      <c r="AD139" s="150"/>
      <c r="AE139" s="150"/>
      <c r="AF139" s="150"/>
      <c r="AG139" s="150" t="s">
        <v>184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>
      <c r="A140" s="3"/>
      <c r="B140" s="4"/>
      <c r="C140" s="185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v>12</v>
      </c>
      <c r="AF140">
        <v>21</v>
      </c>
      <c r="AG140" t="s">
        <v>155</v>
      </c>
    </row>
    <row r="141" spans="1:60">
      <c r="A141" s="153"/>
      <c r="B141" s="154" t="s">
        <v>29</v>
      </c>
      <c r="C141" s="186"/>
      <c r="D141" s="155"/>
      <c r="E141" s="156"/>
      <c r="F141" s="156"/>
      <c r="G141" s="172">
        <f>G8+G13+G82+G85+G102+G129</f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f>SUMIF(L7:L139,AE140,G7:G139)</f>
        <v>0</v>
      </c>
      <c r="AF141">
        <f>SUMIF(L7:L139,AF140,G7:G139)</f>
        <v>0</v>
      </c>
      <c r="AG141" t="s">
        <v>812</v>
      </c>
    </row>
    <row r="142" spans="1:60">
      <c r="C142" s="187"/>
      <c r="D142" s="10"/>
      <c r="AG142" t="s">
        <v>813</v>
      </c>
    </row>
    <row r="143" spans="1:60">
      <c r="D143" s="10"/>
    </row>
    <row r="144" spans="1:60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D4F" sheet="1" objects="1" scenarios="1" formatRows="0"/>
  <mergeCells count="67">
    <mergeCell ref="C137:G137"/>
    <mergeCell ref="C139:G139"/>
    <mergeCell ref="C124:G124"/>
    <mergeCell ref="C126:G126"/>
    <mergeCell ref="C128:G128"/>
    <mergeCell ref="C131:G131"/>
    <mergeCell ref="C133:G133"/>
    <mergeCell ref="C135:G135"/>
    <mergeCell ref="C122:G122"/>
    <mergeCell ref="C99:G99"/>
    <mergeCell ref="C101:G101"/>
    <mergeCell ref="C104:G104"/>
    <mergeCell ref="C106:G106"/>
    <mergeCell ref="C108:G108"/>
    <mergeCell ref="C110:G110"/>
    <mergeCell ref="C112:G112"/>
    <mergeCell ref="C114:G114"/>
    <mergeCell ref="C116:G116"/>
    <mergeCell ref="C118:G118"/>
    <mergeCell ref="C120:G120"/>
    <mergeCell ref="C97:G97"/>
    <mergeCell ref="C73:G73"/>
    <mergeCell ref="C75:G75"/>
    <mergeCell ref="C77:G77"/>
    <mergeCell ref="C79:G79"/>
    <mergeCell ref="C81:G81"/>
    <mergeCell ref="C84:G84"/>
    <mergeCell ref="C87:G87"/>
    <mergeCell ref="C89:G89"/>
    <mergeCell ref="C91:G91"/>
    <mergeCell ref="C93:G93"/>
    <mergeCell ref="C95:G95"/>
    <mergeCell ref="C71:G71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69:G69"/>
    <mergeCell ref="C49:G49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C45:G45"/>
    <mergeCell ref="C47:G47"/>
    <mergeCell ref="C25:G25"/>
    <mergeCell ref="A1:G1"/>
    <mergeCell ref="C2:G2"/>
    <mergeCell ref="C3:G3"/>
    <mergeCell ref="C4:G4"/>
    <mergeCell ref="C10:G10"/>
    <mergeCell ref="C12:G12"/>
    <mergeCell ref="C15:G15"/>
    <mergeCell ref="C17:G17"/>
    <mergeCell ref="C19:G19"/>
    <mergeCell ref="C21:G21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44" t="s">
        <v>142</v>
      </c>
      <c r="B1" s="244"/>
      <c r="C1" s="244"/>
      <c r="D1" s="244"/>
      <c r="E1" s="244"/>
      <c r="F1" s="244"/>
      <c r="G1" s="244"/>
      <c r="AG1" t="s">
        <v>143</v>
      </c>
    </row>
    <row r="2" spans="1:60" ht="24.95" customHeight="1">
      <c r="A2" s="49" t="s">
        <v>7</v>
      </c>
      <c r="B2" s="48" t="s">
        <v>43</v>
      </c>
      <c r="C2" s="245" t="s">
        <v>44</v>
      </c>
      <c r="D2" s="246"/>
      <c r="E2" s="246"/>
      <c r="F2" s="246"/>
      <c r="G2" s="247"/>
      <c r="AG2" t="s">
        <v>144</v>
      </c>
    </row>
    <row r="3" spans="1:60" ht="24.95" customHeight="1">
      <c r="A3" s="49" t="s">
        <v>8</v>
      </c>
      <c r="B3" s="48" t="s">
        <v>59</v>
      </c>
      <c r="C3" s="245" t="s">
        <v>44</v>
      </c>
      <c r="D3" s="246"/>
      <c r="E3" s="246"/>
      <c r="F3" s="246"/>
      <c r="G3" s="247"/>
      <c r="AC3" s="124" t="s">
        <v>144</v>
      </c>
      <c r="AG3" t="s">
        <v>145</v>
      </c>
    </row>
    <row r="4" spans="1:60" ht="24.95" customHeight="1">
      <c r="A4" s="143" t="s">
        <v>9</v>
      </c>
      <c r="B4" s="144" t="s">
        <v>66</v>
      </c>
      <c r="C4" s="248" t="s">
        <v>67</v>
      </c>
      <c r="D4" s="249"/>
      <c r="E4" s="249"/>
      <c r="F4" s="249"/>
      <c r="G4" s="250"/>
      <c r="AG4" t="s">
        <v>146</v>
      </c>
    </row>
    <row r="5" spans="1:60">
      <c r="D5" s="10"/>
    </row>
    <row r="6" spans="1:60" ht="38.25">
      <c r="A6" s="146" t="s">
        <v>147</v>
      </c>
      <c r="B6" s="148" t="s">
        <v>148</v>
      </c>
      <c r="C6" s="148" t="s">
        <v>149</v>
      </c>
      <c r="D6" s="147" t="s">
        <v>150</v>
      </c>
      <c r="E6" s="146" t="s">
        <v>151</v>
      </c>
      <c r="F6" s="145" t="s">
        <v>152</v>
      </c>
      <c r="G6" s="146" t="s">
        <v>29</v>
      </c>
      <c r="H6" s="149" t="s">
        <v>30</v>
      </c>
      <c r="I6" s="149" t="s">
        <v>153</v>
      </c>
      <c r="J6" s="149" t="s">
        <v>31</v>
      </c>
      <c r="K6" s="149" t="s">
        <v>154</v>
      </c>
      <c r="L6" s="149" t="s">
        <v>155</v>
      </c>
      <c r="M6" s="149" t="s">
        <v>156</v>
      </c>
      <c r="N6" s="149" t="s">
        <v>157</v>
      </c>
      <c r="O6" s="149" t="s">
        <v>158</v>
      </c>
      <c r="P6" s="149" t="s">
        <v>159</v>
      </c>
      <c r="Q6" s="149" t="s">
        <v>160</v>
      </c>
      <c r="R6" s="149" t="s">
        <v>161</v>
      </c>
      <c r="S6" s="149" t="s">
        <v>162</v>
      </c>
      <c r="T6" s="149" t="s">
        <v>163</v>
      </c>
      <c r="U6" s="149" t="s">
        <v>164</v>
      </c>
      <c r="V6" s="149" t="s">
        <v>165</v>
      </c>
      <c r="W6" s="149" t="s">
        <v>166</v>
      </c>
      <c r="X6" s="149" t="s">
        <v>167</v>
      </c>
      <c r="Y6" s="149" t="s">
        <v>168</v>
      </c>
    </row>
    <row r="7" spans="1:60" hidden="1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>
      <c r="A8" s="166" t="s">
        <v>169</v>
      </c>
      <c r="B8" s="167" t="s">
        <v>83</v>
      </c>
      <c r="C8" s="182" t="s">
        <v>84</v>
      </c>
      <c r="D8" s="168"/>
      <c r="E8" s="169"/>
      <c r="F8" s="170"/>
      <c r="G8" s="170">
        <f>SUMIF(AG9:AG31,"&lt;&gt;NOR",G9:G31)</f>
        <v>0</v>
      </c>
      <c r="H8" s="170"/>
      <c r="I8" s="170">
        <f>SUM(I9:I31)</f>
        <v>0</v>
      </c>
      <c r="J8" s="170"/>
      <c r="K8" s="170">
        <f>SUM(K9:K31)</f>
        <v>0</v>
      </c>
      <c r="L8" s="170"/>
      <c r="M8" s="170">
        <f>SUM(M9:M31)</f>
        <v>0</v>
      </c>
      <c r="N8" s="169"/>
      <c r="O8" s="169">
        <f>SUM(O9:O31)</f>
        <v>0</v>
      </c>
      <c r="P8" s="169"/>
      <c r="Q8" s="169">
        <f>SUM(Q9:Q31)</f>
        <v>0</v>
      </c>
      <c r="R8" s="170"/>
      <c r="S8" s="170"/>
      <c r="T8" s="171"/>
      <c r="U8" s="165"/>
      <c r="V8" s="165">
        <f>SUM(V9:V31)</f>
        <v>0</v>
      </c>
      <c r="W8" s="165"/>
      <c r="X8" s="165"/>
      <c r="Y8" s="165"/>
      <c r="AG8" t="s">
        <v>170</v>
      </c>
    </row>
    <row r="9" spans="1:60" ht="22.5" outlineLevel="1">
      <c r="A9" s="173">
        <v>1</v>
      </c>
      <c r="B9" s="174" t="s">
        <v>949</v>
      </c>
      <c r="C9" s="183" t="s">
        <v>950</v>
      </c>
      <c r="D9" s="175" t="s">
        <v>481</v>
      </c>
      <c r="E9" s="176">
        <v>9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290</v>
      </c>
      <c r="T9" s="179" t="s">
        <v>291</v>
      </c>
      <c r="U9" s="161">
        <v>0</v>
      </c>
      <c r="V9" s="161">
        <f>ROUND(E9*U9,2)</f>
        <v>0</v>
      </c>
      <c r="W9" s="161"/>
      <c r="X9" s="161" t="s">
        <v>176</v>
      </c>
      <c r="Y9" s="161" t="s">
        <v>177</v>
      </c>
      <c r="Z9" s="150"/>
      <c r="AA9" s="150"/>
      <c r="AB9" s="150"/>
      <c r="AC9" s="150"/>
      <c r="AD9" s="150"/>
      <c r="AE9" s="150"/>
      <c r="AF9" s="150"/>
      <c r="AG9" s="150" t="s">
        <v>178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>
      <c r="A10" s="157"/>
      <c r="B10" s="158"/>
      <c r="C10" s="255" t="s">
        <v>951</v>
      </c>
      <c r="D10" s="256"/>
      <c r="E10" s="256"/>
      <c r="F10" s="256"/>
      <c r="G10" s="256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0"/>
      <c r="AA10" s="150"/>
      <c r="AB10" s="150"/>
      <c r="AC10" s="150"/>
      <c r="AD10" s="150"/>
      <c r="AE10" s="150"/>
      <c r="AF10" s="150"/>
      <c r="AG10" s="150" t="s">
        <v>202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3">
      <c r="A11" s="157"/>
      <c r="B11" s="158"/>
      <c r="C11" s="257" t="s">
        <v>952</v>
      </c>
      <c r="D11" s="258"/>
      <c r="E11" s="258"/>
      <c r="F11" s="258"/>
      <c r="G11" s="258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0"/>
      <c r="AA11" s="150"/>
      <c r="AB11" s="150"/>
      <c r="AC11" s="150"/>
      <c r="AD11" s="150"/>
      <c r="AE11" s="150"/>
      <c r="AF11" s="150"/>
      <c r="AG11" s="150" t="s">
        <v>202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>
      <c r="A12" s="157"/>
      <c r="B12" s="158"/>
      <c r="C12" s="257" t="s">
        <v>953</v>
      </c>
      <c r="D12" s="258"/>
      <c r="E12" s="258"/>
      <c r="F12" s="258"/>
      <c r="G12" s="258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0"/>
      <c r="AA12" s="150"/>
      <c r="AB12" s="150"/>
      <c r="AC12" s="150"/>
      <c r="AD12" s="150"/>
      <c r="AE12" s="150"/>
      <c r="AF12" s="150"/>
      <c r="AG12" s="150" t="s">
        <v>202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3">
      <c r="A13" s="157"/>
      <c r="B13" s="158"/>
      <c r="C13" s="257" t="s">
        <v>954</v>
      </c>
      <c r="D13" s="258"/>
      <c r="E13" s="258"/>
      <c r="F13" s="258"/>
      <c r="G13" s="258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0"/>
      <c r="AA13" s="150"/>
      <c r="AB13" s="150"/>
      <c r="AC13" s="150"/>
      <c r="AD13" s="150"/>
      <c r="AE13" s="150"/>
      <c r="AF13" s="150"/>
      <c r="AG13" s="150" t="s">
        <v>202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3">
      <c r="A14" s="157"/>
      <c r="B14" s="158"/>
      <c r="C14" s="257" t="s">
        <v>955</v>
      </c>
      <c r="D14" s="258"/>
      <c r="E14" s="258"/>
      <c r="F14" s="258"/>
      <c r="G14" s="258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0"/>
      <c r="AA14" s="150"/>
      <c r="AB14" s="150"/>
      <c r="AC14" s="150"/>
      <c r="AD14" s="150"/>
      <c r="AE14" s="150"/>
      <c r="AF14" s="150"/>
      <c r="AG14" s="150" t="s">
        <v>202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>
      <c r="A15" s="157"/>
      <c r="B15" s="158"/>
      <c r="C15" s="257" t="s">
        <v>956</v>
      </c>
      <c r="D15" s="258"/>
      <c r="E15" s="258"/>
      <c r="F15" s="258"/>
      <c r="G15" s="258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0"/>
      <c r="AA15" s="150"/>
      <c r="AB15" s="150"/>
      <c r="AC15" s="150"/>
      <c r="AD15" s="150"/>
      <c r="AE15" s="150"/>
      <c r="AF15" s="150"/>
      <c r="AG15" s="150" t="s">
        <v>202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3">
      <c r="A16" s="157"/>
      <c r="B16" s="158"/>
      <c r="C16" s="257" t="s">
        <v>957</v>
      </c>
      <c r="D16" s="258"/>
      <c r="E16" s="258"/>
      <c r="F16" s="258"/>
      <c r="G16" s="258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0"/>
      <c r="AA16" s="150"/>
      <c r="AB16" s="150"/>
      <c r="AC16" s="150"/>
      <c r="AD16" s="150"/>
      <c r="AE16" s="150"/>
      <c r="AF16" s="150"/>
      <c r="AG16" s="150" t="s">
        <v>202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3">
      <c r="A17" s="157"/>
      <c r="B17" s="158"/>
      <c r="C17" s="257" t="s">
        <v>958</v>
      </c>
      <c r="D17" s="258"/>
      <c r="E17" s="258"/>
      <c r="F17" s="258"/>
      <c r="G17" s="258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0"/>
      <c r="AA17" s="150"/>
      <c r="AB17" s="150"/>
      <c r="AC17" s="150"/>
      <c r="AD17" s="150"/>
      <c r="AE17" s="150"/>
      <c r="AF17" s="150"/>
      <c r="AG17" s="150" t="s">
        <v>202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3">
      <c r="A18" s="157"/>
      <c r="B18" s="158"/>
      <c r="C18" s="257" t="s">
        <v>959</v>
      </c>
      <c r="D18" s="258"/>
      <c r="E18" s="258"/>
      <c r="F18" s="258"/>
      <c r="G18" s="258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0"/>
      <c r="AA18" s="150"/>
      <c r="AB18" s="150"/>
      <c r="AC18" s="150"/>
      <c r="AD18" s="150"/>
      <c r="AE18" s="150"/>
      <c r="AF18" s="150"/>
      <c r="AG18" s="150" t="s">
        <v>202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2">
      <c r="A19" s="157"/>
      <c r="B19" s="158"/>
      <c r="C19" s="253"/>
      <c r="D19" s="254"/>
      <c r="E19" s="254"/>
      <c r="F19" s="254"/>
      <c r="G19" s="254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0"/>
      <c r="AA19" s="150"/>
      <c r="AB19" s="150"/>
      <c r="AC19" s="150"/>
      <c r="AD19" s="150"/>
      <c r="AE19" s="150"/>
      <c r="AF19" s="150"/>
      <c r="AG19" s="150" t="s">
        <v>184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>
      <c r="A20" s="173">
        <v>2</v>
      </c>
      <c r="B20" s="174" t="s">
        <v>960</v>
      </c>
      <c r="C20" s="183" t="s">
        <v>961</v>
      </c>
      <c r="D20" s="175" t="s">
        <v>481</v>
      </c>
      <c r="E20" s="176">
        <v>9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/>
      <c r="S20" s="178" t="s">
        <v>290</v>
      </c>
      <c r="T20" s="179" t="s">
        <v>291</v>
      </c>
      <c r="U20" s="161">
        <v>0</v>
      </c>
      <c r="V20" s="161">
        <f>ROUND(E20*U20,2)</f>
        <v>0</v>
      </c>
      <c r="W20" s="161"/>
      <c r="X20" s="161" t="s">
        <v>176</v>
      </c>
      <c r="Y20" s="161" t="s">
        <v>177</v>
      </c>
      <c r="Z20" s="150"/>
      <c r="AA20" s="150"/>
      <c r="AB20" s="150"/>
      <c r="AC20" s="150"/>
      <c r="AD20" s="150"/>
      <c r="AE20" s="150"/>
      <c r="AF20" s="150"/>
      <c r="AG20" s="150" t="s">
        <v>178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>
      <c r="A21" s="157"/>
      <c r="B21" s="158"/>
      <c r="C21" s="259"/>
      <c r="D21" s="260"/>
      <c r="E21" s="260"/>
      <c r="F21" s="260"/>
      <c r="G21" s="260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0"/>
      <c r="AA21" s="150"/>
      <c r="AB21" s="150"/>
      <c r="AC21" s="150"/>
      <c r="AD21" s="150"/>
      <c r="AE21" s="150"/>
      <c r="AF21" s="150"/>
      <c r="AG21" s="150" t="s">
        <v>184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>
      <c r="A22" s="173">
        <v>3</v>
      </c>
      <c r="B22" s="174" t="s">
        <v>962</v>
      </c>
      <c r="C22" s="183" t="s">
        <v>963</v>
      </c>
      <c r="D22" s="175" t="s">
        <v>481</v>
      </c>
      <c r="E22" s="176">
        <v>9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290</v>
      </c>
      <c r="T22" s="179" t="s">
        <v>291</v>
      </c>
      <c r="U22" s="161">
        <v>0</v>
      </c>
      <c r="V22" s="161">
        <f>ROUND(E22*U22,2)</f>
        <v>0</v>
      </c>
      <c r="W22" s="161"/>
      <c r="X22" s="161" t="s">
        <v>176</v>
      </c>
      <c r="Y22" s="161" t="s">
        <v>177</v>
      </c>
      <c r="Z22" s="150"/>
      <c r="AA22" s="150"/>
      <c r="AB22" s="150"/>
      <c r="AC22" s="150"/>
      <c r="AD22" s="150"/>
      <c r="AE22" s="150"/>
      <c r="AF22" s="150"/>
      <c r="AG22" s="150" t="s">
        <v>178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>
      <c r="A23" s="157"/>
      <c r="B23" s="158"/>
      <c r="C23" s="259"/>
      <c r="D23" s="260"/>
      <c r="E23" s="260"/>
      <c r="F23" s="260"/>
      <c r="G23" s="260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0"/>
      <c r="AA23" s="150"/>
      <c r="AB23" s="150"/>
      <c r="AC23" s="150"/>
      <c r="AD23" s="150"/>
      <c r="AE23" s="150"/>
      <c r="AF23" s="150"/>
      <c r="AG23" s="150" t="s">
        <v>184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>
      <c r="A24" s="173">
        <v>4</v>
      </c>
      <c r="B24" s="174" t="s">
        <v>964</v>
      </c>
      <c r="C24" s="183" t="s">
        <v>965</v>
      </c>
      <c r="D24" s="175" t="s">
        <v>481</v>
      </c>
      <c r="E24" s="176">
        <v>9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290</v>
      </c>
      <c r="T24" s="179" t="s">
        <v>291</v>
      </c>
      <c r="U24" s="161">
        <v>0</v>
      </c>
      <c r="V24" s="161">
        <f>ROUND(E24*U24,2)</f>
        <v>0</v>
      </c>
      <c r="W24" s="161"/>
      <c r="X24" s="161" t="s">
        <v>176</v>
      </c>
      <c r="Y24" s="161" t="s">
        <v>177</v>
      </c>
      <c r="Z24" s="150"/>
      <c r="AA24" s="150"/>
      <c r="AB24" s="150"/>
      <c r="AC24" s="150"/>
      <c r="AD24" s="150"/>
      <c r="AE24" s="150"/>
      <c r="AF24" s="150"/>
      <c r="AG24" s="150" t="s">
        <v>178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>
      <c r="A25" s="157"/>
      <c r="B25" s="158"/>
      <c r="C25" s="259"/>
      <c r="D25" s="260"/>
      <c r="E25" s="260"/>
      <c r="F25" s="260"/>
      <c r="G25" s="260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0"/>
      <c r="AA25" s="150"/>
      <c r="AB25" s="150"/>
      <c r="AC25" s="150"/>
      <c r="AD25" s="150"/>
      <c r="AE25" s="150"/>
      <c r="AF25" s="150"/>
      <c r="AG25" s="150" t="s">
        <v>184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>
      <c r="A26" s="173">
        <v>5</v>
      </c>
      <c r="B26" s="174" t="s">
        <v>966</v>
      </c>
      <c r="C26" s="183" t="s">
        <v>967</v>
      </c>
      <c r="D26" s="175" t="s">
        <v>481</v>
      </c>
      <c r="E26" s="176">
        <v>9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/>
      <c r="S26" s="178" t="s">
        <v>290</v>
      </c>
      <c r="T26" s="179" t="s">
        <v>291</v>
      </c>
      <c r="U26" s="161">
        <v>0</v>
      </c>
      <c r="V26" s="161">
        <f>ROUND(E26*U26,2)</f>
        <v>0</v>
      </c>
      <c r="W26" s="161"/>
      <c r="X26" s="161" t="s">
        <v>176</v>
      </c>
      <c r="Y26" s="161" t="s">
        <v>177</v>
      </c>
      <c r="Z26" s="150"/>
      <c r="AA26" s="150"/>
      <c r="AB26" s="150"/>
      <c r="AC26" s="150"/>
      <c r="AD26" s="150"/>
      <c r="AE26" s="150"/>
      <c r="AF26" s="150"/>
      <c r="AG26" s="150" t="s">
        <v>178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>
      <c r="A27" s="157"/>
      <c r="B27" s="158"/>
      <c r="C27" s="259"/>
      <c r="D27" s="260"/>
      <c r="E27" s="260"/>
      <c r="F27" s="260"/>
      <c r="G27" s="260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0"/>
      <c r="AA27" s="150"/>
      <c r="AB27" s="150"/>
      <c r="AC27" s="150"/>
      <c r="AD27" s="150"/>
      <c r="AE27" s="150"/>
      <c r="AF27" s="150"/>
      <c r="AG27" s="150" t="s">
        <v>184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1">
      <c r="A28" s="173">
        <v>6</v>
      </c>
      <c r="B28" s="174" t="s">
        <v>968</v>
      </c>
      <c r="C28" s="183" t="s">
        <v>969</v>
      </c>
      <c r="D28" s="175" t="s">
        <v>481</v>
      </c>
      <c r="E28" s="176">
        <v>9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290</v>
      </c>
      <c r="T28" s="179" t="s">
        <v>291</v>
      </c>
      <c r="U28" s="161">
        <v>0</v>
      </c>
      <c r="V28" s="161">
        <f>ROUND(E28*U28,2)</f>
        <v>0</v>
      </c>
      <c r="W28" s="161"/>
      <c r="X28" s="161" t="s">
        <v>176</v>
      </c>
      <c r="Y28" s="161" t="s">
        <v>177</v>
      </c>
      <c r="Z28" s="150"/>
      <c r="AA28" s="150"/>
      <c r="AB28" s="150"/>
      <c r="AC28" s="150"/>
      <c r="AD28" s="150"/>
      <c r="AE28" s="150"/>
      <c r="AF28" s="150"/>
      <c r="AG28" s="150" t="s">
        <v>178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>
      <c r="A29" s="157"/>
      <c r="B29" s="158"/>
      <c r="C29" s="259"/>
      <c r="D29" s="260"/>
      <c r="E29" s="260"/>
      <c r="F29" s="260"/>
      <c r="G29" s="260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0"/>
      <c r="AA29" s="150"/>
      <c r="AB29" s="150"/>
      <c r="AC29" s="150"/>
      <c r="AD29" s="150"/>
      <c r="AE29" s="150"/>
      <c r="AF29" s="150"/>
      <c r="AG29" s="150" t="s">
        <v>184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>
      <c r="A30" s="173">
        <v>7</v>
      </c>
      <c r="B30" s="174" t="s">
        <v>970</v>
      </c>
      <c r="C30" s="183" t="s">
        <v>971</v>
      </c>
      <c r="D30" s="175" t="s">
        <v>481</v>
      </c>
      <c r="E30" s="176">
        <v>9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290</v>
      </c>
      <c r="T30" s="179" t="s">
        <v>291</v>
      </c>
      <c r="U30" s="161">
        <v>0</v>
      </c>
      <c r="V30" s="161">
        <f>ROUND(E30*U30,2)</f>
        <v>0</v>
      </c>
      <c r="W30" s="161"/>
      <c r="X30" s="161" t="s">
        <v>176</v>
      </c>
      <c r="Y30" s="161" t="s">
        <v>177</v>
      </c>
      <c r="Z30" s="150"/>
      <c r="AA30" s="150"/>
      <c r="AB30" s="150"/>
      <c r="AC30" s="150"/>
      <c r="AD30" s="150"/>
      <c r="AE30" s="150"/>
      <c r="AF30" s="150"/>
      <c r="AG30" s="150" t="s">
        <v>178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>
      <c r="A31" s="157"/>
      <c r="B31" s="158"/>
      <c r="C31" s="259"/>
      <c r="D31" s="260"/>
      <c r="E31" s="260"/>
      <c r="F31" s="260"/>
      <c r="G31" s="260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0"/>
      <c r="AA31" s="150"/>
      <c r="AB31" s="150"/>
      <c r="AC31" s="150"/>
      <c r="AD31" s="150"/>
      <c r="AE31" s="150"/>
      <c r="AF31" s="150"/>
      <c r="AG31" s="150" t="s">
        <v>184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>
      <c r="A32" s="166" t="s">
        <v>169</v>
      </c>
      <c r="B32" s="167" t="s">
        <v>141</v>
      </c>
      <c r="C32" s="182" t="s">
        <v>28</v>
      </c>
      <c r="D32" s="168"/>
      <c r="E32" s="169"/>
      <c r="F32" s="170"/>
      <c r="G32" s="170">
        <f>SUMIF(AG33:AG46,"&lt;&gt;NOR",G33:G46)</f>
        <v>0</v>
      </c>
      <c r="H32" s="170"/>
      <c r="I32" s="170">
        <f>SUM(I33:I46)</f>
        <v>0</v>
      </c>
      <c r="J32" s="170"/>
      <c r="K32" s="170">
        <f>SUM(K33:K46)</f>
        <v>0</v>
      </c>
      <c r="L32" s="170"/>
      <c r="M32" s="170">
        <f>SUM(M33:M46)</f>
        <v>0</v>
      </c>
      <c r="N32" s="169"/>
      <c r="O32" s="169">
        <f>SUM(O33:O46)</f>
        <v>0</v>
      </c>
      <c r="P32" s="169"/>
      <c r="Q32" s="169">
        <f>SUM(Q33:Q46)</f>
        <v>0</v>
      </c>
      <c r="R32" s="170"/>
      <c r="S32" s="170"/>
      <c r="T32" s="171"/>
      <c r="U32" s="165"/>
      <c r="V32" s="165">
        <f>SUM(V33:V46)</f>
        <v>0</v>
      </c>
      <c r="W32" s="165"/>
      <c r="X32" s="165"/>
      <c r="Y32" s="165"/>
      <c r="AG32" t="s">
        <v>170</v>
      </c>
    </row>
    <row r="33" spans="1:60" outlineLevel="1">
      <c r="A33" s="173">
        <v>8</v>
      </c>
      <c r="B33" s="174" t="s">
        <v>972</v>
      </c>
      <c r="C33" s="183" t="s">
        <v>973</v>
      </c>
      <c r="D33" s="175" t="s">
        <v>481</v>
      </c>
      <c r="E33" s="176">
        <v>1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8"/>
      <c r="S33" s="178" t="s">
        <v>290</v>
      </c>
      <c r="T33" s="179" t="s">
        <v>974</v>
      </c>
      <c r="U33" s="161">
        <v>0</v>
      </c>
      <c r="V33" s="161">
        <f>ROUND(E33*U33,2)</f>
        <v>0</v>
      </c>
      <c r="W33" s="161"/>
      <c r="X33" s="161" t="s">
        <v>176</v>
      </c>
      <c r="Y33" s="161" t="s">
        <v>177</v>
      </c>
      <c r="Z33" s="150"/>
      <c r="AA33" s="150"/>
      <c r="AB33" s="150"/>
      <c r="AC33" s="150"/>
      <c r="AD33" s="150"/>
      <c r="AE33" s="150"/>
      <c r="AF33" s="150"/>
      <c r="AG33" s="150" t="s">
        <v>191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2">
      <c r="A34" s="157"/>
      <c r="B34" s="158"/>
      <c r="C34" s="259"/>
      <c r="D34" s="260"/>
      <c r="E34" s="260"/>
      <c r="F34" s="260"/>
      <c r="G34" s="260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0"/>
      <c r="AA34" s="150"/>
      <c r="AB34" s="150"/>
      <c r="AC34" s="150"/>
      <c r="AD34" s="150"/>
      <c r="AE34" s="150"/>
      <c r="AF34" s="150"/>
      <c r="AG34" s="150" t="s">
        <v>184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>
      <c r="A35" s="173">
        <v>9</v>
      </c>
      <c r="B35" s="174" t="s">
        <v>975</v>
      </c>
      <c r="C35" s="183" t="s">
        <v>976</v>
      </c>
      <c r="D35" s="175" t="s">
        <v>529</v>
      </c>
      <c r="E35" s="176">
        <v>1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290</v>
      </c>
      <c r="T35" s="179" t="s">
        <v>974</v>
      </c>
      <c r="U35" s="161">
        <v>0</v>
      </c>
      <c r="V35" s="161">
        <f>ROUND(E35*U35,2)</f>
        <v>0</v>
      </c>
      <c r="W35" s="161"/>
      <c r="X35" s="161" t="s">
        <v>176</v>
      </c>
      <c r="Y35" s="161" t="s">
        <v>177</v>
      </c>
      <c r="Z35" s="150"/>
      <c r="AA35" s="150"/>
      <c r="AB35" s="150"/>
      <c r="AC35" s="150"/>
      <c r="AD35" s="150"/>
      <c r="AE35" s="150"/>
      <c r="AF35" s="150"/>
      <c r="AG35" s="150" t="s">
        <v>191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2">
      <c r="A36" s="157"/>
      <c r="B36" s="158"/>
      <c r="C36" s="259"/>
      <c r="D36" s="260"/>
      <c r="E36" s="260"/>
      <c r="F36" s="260"/>
      <c r="G36" s="260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0"/>
      <c r="AA36" s="150"/>
      <c r="AB36" s="150"/>
      <c r="AC36" s="150"/>
      <c r="AD36" s="150"/>
      <c r="AE36" s="150"/>
      <c r="AF36" s="150"/>
      <c r="AG36" s="150" t="s">
        <v>184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>
      <c r="A37" s="173">
        <v>10</v>
      </c>
      <c r="B37" s="174" t="s">
        <v>977</v>
      </c>
      <c r="C37" s="183" t="s">
        <v>978</v>
      </c>
      <c r="D37" s="175" t="s">
        <v>529</v>
      </c>
      <c r="E37" s="176">
        <v>1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290</v>
      </c>
      <c r="T37" s="179" t="s">
        <v>974</v>
      </c>
      <c r="U37" s="161">
        <v>0</v>
      </c>
      <c r="V37" s="161">
        <f>ROUND(E37*U37,2)</f>
        <v>0</v>
      </c>
      <c r="W37" s="161"/>
      <c r="X37" s="161" t="s">
        <v>176</v>
      </c>
      <c r="Y37" s="161" t="s">
        <v>177</v>
      </c>
      <c r="Z37" s="150"/>
      <c r="AA37" s="150"/>
      <c r="AB37" s="150"/>
      <c r="AC37" s="150"/>
      <c r="AD37" s="150"/>
      <c r="AE37" s="150"/>
      <c r="AF37" s="150"/>
      <c r="AG37" s="150" t="s">
        <v>191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>
      <c r="A38" s="157"/>
      <c r="B38" s="158"/>
      <c r="C38" s="259"/>
      <c r="D38" s="260"/>
      <c r="E38" s="260"/>
      <c r="F38" s="260"/>
      <c r="G38" s="260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0"/>
      <c r="AA38" s="150"/>
      <c r="AB38" s="150"/>
      <c r="AC38" s="150"/>
      <c r="AD38" s="150"/>
      <c r="AE38" s="150"/>
      <c r="AF38" s="150"/>
      <c r="AG38" s="150" t="s">
        <v>184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>
      <c r="A39" s="173">
        <v>11</v>
      </c>
      <c r="B39" s="174" t="s">
        <v>979</v>
      </c>
      <c r="C39" s="183" t="s">
        <v>980</v>
      </c>
      <c r="D39" s="175" t="s">
        <v>529</v>
      </c>
      <c r="E39" s="176">
        <v>1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8"/>
      <c r="S39" s="178" t="s">
        <v>290</v>
      </c>
      <c r="T39" s="179" t="s">
        <v>974</v>
      </c>
      <c r="U39" s="161">
        <v>0</v>
      </c>
      <c r="V39" s="161">
        <f>ROUND(E39*U39,2)</f>
        <v>0</v>
      </c>
      <c r="W39" s="161"/>
      <c r="X39" s="161" t="s">
        <v>176</v>
      </c>
      <c r="Y39" s="161" t="s">
        <v>177</v>
      </c>
      <c r="Z39" s="150"/>
      <c r="AA39" s="150"/>
      <c r="AB39" s="150"/>
      <c r="AC39" s="150"/>
      <c r="AD39" s="150"/>
      <c r="AE39" s="150"/>
      <c r="AF39" s="150"/>
      <c r="AG39" s="150" t="s">
        <v>191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>
      <c r="A40" s="157"/>
      <c r="B40" s="158"/>
      <c r="C40" s="259"/>
      <c r="D40" s="260"/>
      <c r="E40" s="260"/>
      <c r="F40" s="260"/>
      <c r="G40" s="260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0"/>
      <c r="AA40" s="150"/>
      <c r="AB40" s="150"/>
      <c r="AC40" s="150"/>
      <c r="AD40" s="150"/>
      <c r="AE40" s="150"/>
      <c r="AF40" s="150"/>
      <c r="AG40" s="150" t="s">
        <v>184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>
      <c r="A41" s="173">
        <v>12</v>
      </c>
      <c r="B41" s="174" t="s">
        <v>981</v>
      </c>
      <c r="C41" s="183" t="s">
        <v>982</v>
      </c>
      <c r="D41" s="175" t="s">
        <v>529</v>
      </c>
      <c r="E41" s="176">
        <v>1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/>
      <c r="S41" s="178" t="s">
        <v>290</v>
      </c>
      <c r="T41" s="179" t="s">
        <v>974</v>
      </c>
      <c r="U41" s="161">
        <v>0</v>
      </c>
      <c r="V41" s="161">
        <f>ROUND(E41*U41,2)</f>
        <v>0</v>
      </c>
      <c r="W41" s="161"/>
      <c r="X41" s="161" t="s">
        <v>176</v>
      </c>
      <c r="Y41" s="161" t="s">
        <v>177</v>
      </c>
      <c r="Z41" s="150"/>
      <c r="AA41" s="150"/>
      <c r="AB41" s="150"/>
      <c r="AC41" s="150"/>
      <c r="AD41" s="150"/>
      <c r="AE41" s="150"/>
      <c r="AF41" s="150"/>
      <c r="AG41" s="150" t="s">
        <v>191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2">
      <c r="A42" s="157"/>
      <c r="B42" s="158"/>
      <c r="C42" s="259"/>
      <c r="D42" s="260"/>
      <c r="E42" s="260"/>
      <c r="F42" s="260"/>
      <c r="G42" s="260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0"/>
      <c r="AA42" s="150"/>
      <c r="AB42" s="150"/>
      <c r="AC42" s="150"/>
      <c r="AD42" s="150"/>
      <c r="AE42" s="150"/>
      <c r="AF42" s="150"/>
      <c r="AG42" s="150" t="s">
        <v>184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>
      <c r="A43" s="173">
        <v>13</v>
      </c>
      <c r="B43" s="174" t="s">
        <v>983</v>
      </c>
      <c r="C43" s="183" t="s">
        <v>984</v>
      </c>
      <c r="D43" s="175" t="s">
        <v>529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290</v>
      </c>
      <c r="T43" s="179" t="s">
        <v>974</v>
      </c>
      <c r="U43" s="161">
        <v>0</v>
      </c>
      <c r="V43" s="161">
        <f>ROUND(E43*U43,2)</f>
        <v>0</v>
      </c>
      <c r="W43" s="161"/>
      <c r="X43" s="161" t="s">
        <v>176</v>
      </c>
      <c r="Y43" s="161" t="s">
        <v>177</v>
      </c>
      <c r="Z43" s="150"/>
      <c r="AA43" s="150"/>
      <c r="AB43" s="150"/>
      <c r="AC43" s="150"/>
      <c r="AD43" s="150"/>
      <c r="AE43" s="150"/>
      <c r="AF43" s="150"/>
      <c r="AG43" s="150" t="s">
        <v>191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>
      <c r="A44" s="157"/>
      <c r="B44" s="158"/>
      <c r="C44" s="259"/>
      <c r="D44" s="260"/>
      <c r="E44" s="260"/>
      <c r="F44" s="260"/>
      <c r="G44" s="260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0"/>
      <c r="AA44" s="150"/>
      <c r="AB44" s="150"/>
      <c r="AC44" s="150"/>
      <c r="AD44" s="150"/>
      <c r="AE44" s="150"/>
      <c r="AF44" s="150"/>
      <c r="AG44" s="150" t="s">
        <v>184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>
      <c r="A45" s="173">
        <v>14</v>
      </c>
      <c r="B45" s="174" t="s">
        <v>985</v>
      </c>
      <c r="C45" s="183" t="s">
        <v>986</v>
      </c>
      <c r="D45" s="175" t="s">
        <v>529</v>
      </c>
      <c r="E45" s="176">
        <v>1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290</v>
      </c>
      <c r="T45" s="179" t="s">
        <v>291</v>
      </c>
      <c r="U45" s="161">
        <v>0</v>
      </c>
      <c r="V45" s="161">
        <f>ROUND(E45*U45,2)</f>
        <v>0</v>
      </c>
      <c r="W45" s="161"/>
      <c r="X45" s="161" t="s">
        <v>176</v>
      </c>
      <c r="Y45" s="161" t="s">
        <v>177</v>
      </c>
      <c r="Z45" s="150"/>
      <c r="AA45" s="150"/>
      <c r="AB45" s="150"/>
      <c r="AC45" s="150"/>
      <c r="AD45" s="150"/>
      <c r="AE45" s="150"/>
      <c r="AF45" s="150"/>
      <c r="AG45" s="150" t="s">
        <v>191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2">
      <c r="A46" s="157"/>
      <c r="B46" s="158"/>
      <c r="C46" s="259"/>
      <c r="D46" s="260"/>
      <c r="E46" s="260"/>
      <c r="F46" s="260"/>
      <c r="G46" s="260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0"/>
      <c r="AA46" s="150"/>
      <c r="AB46" s="150"/>
      <c r="AC46" s="150"/>
      <c r="AD46" s="150"/>
      <c r="AE46" s="150"/>
      <c r="AF46" s="150"/>
      <c r="AG46" s="150" t="s">
        <v>184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>
      <c r="A47" s="166" t="s">
        <v>169</v>
      </c>
      <c r="B47" s="167" t="s">
        <v>140</v>
      </c>
      <c r="C47" s="182" t="s">
        <v>27</v>
      </c>
      <c r="D47" s="168"/>
      <c r="E47" s="169"/>
      <c r="F47" s="170"/>
      <c r="G47" s="170">
        <f>SUMIF(AG48:AG49,"&lt;&gt;NOR",G48:G49)</f>
        <v>0</v>
      </c>
      <c r="H47" s="170"/>
      <c r="I47" s="170">
        <f>SUM(I48:I49)</f>
        <v>0</v>
      </c>
      <c r="J47" s="170"/>
      <c r="K47" s="170">
        <f>SUM(K48:K49)</f>
        <v>0</v>
      </c>
      <c r="L47" s="170"/>
      <c r="M47" s="170">
        <f>SUM(M48:M49)</f>
        <v>0</v>
      </c>
      <c r="N47" s="169"/>
      <c r="O47" s="169">
        <f>SUM(O48:O49)</f>
        <v>0</v>
      </c>
      <c r="P47" s="169"/>
      <c r="Q47" s="169">
        <f>SUM(Q48:Q49)</f>
        <v>0</v>
      </c>
      <c r="R47" s="170"/>
      <c r="S47" s="170"/>
      <c r="T47" s="171"/>
      <c r="U47" s="165"/>
      <c r="V47" s="165">
        <f>SUM(V48:V49)</f>
        <v>0</v>
      </c>
      <c r="W47" s="165"/>
      <c r="X47" s="165"/>
      <c r="Y47" s="165"/>
      <c r="AG47" t="s">
        <v>170</v>
      </c>
    </row>
    <row r="48" spans="1:60" outlineLevel="1">
      <c r="A48" s="173">
        <v>15</v>
      </c>
      <c r="B48" s="174" t="s">
        <v>987</v>
      </c>
      <c r="C48" s="183" t="s">
        <v>988</v>
      </c>
      <c r="D48" s="175" t="s">
        <v>529</v>
      </c>
      <c r="E48" s="176">
        <v>1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/>
      <c r="S48" s="178" t="s">
        <v>290</v>
      </c>
      <c r="T48" s="179" t="s">
        <v>974</v>
      </c>
      <c r="U48" s="161">
        <v>0</v>
      </c>
      <c r="V48" s="161">
        <f>ROUND(E48*U48,2)</f>
        <v>0</v>
      </c>
      <c r="W48" s="161"/>
      <c r="X48" s="161" t="s">
        <v>176</v>
      </c>
      <c r="Y48" s="161" t="s">
        <v>177</v>
      </c>
      <c r="Z48" s="150"/>
      <c r="AA48" s="150"/>
      <c r="AB48" s="150"/>
      <c r="AC48" s="150"/>
      <c r="AD48" s="150"/>
      <c r="AE48" s="150"/>
      <c r="AF48" s="150"/>
      <c r="AG48" s="150" t="s">
        <v>191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2">
      <c r="A49" s="157"/>
      <c r="B49" s="158"/>
      <c r="C49" s="259"/>
      <c r="D49" s="260"/>
      <c r="E49" s="260"/>
      <c r="F49" s="260"/>
      <c r="G49" s="260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0"/>
      <c r="AA49" s="150"/>
      <c r="AB49" s="150"/>
      <c r="AC49" s="150"/>
      <c r="AD49" s="150"/>
      <c r="AE49" s="150"/>
      <c r="AF49" s="150"/>
      <c r="AG49" s="150" t="s">
        <v>184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5.5">
      <c r="A50" s="166" t="s">
        <v>169</v>
      </c>
      <c r="B50" s="167" t="s">
        <v>81</v>
      </c>
      <c r="C50" s="182" t="s">
        <v>82</v>
      </c>
      <c r="D50" s="168"/>
      <c r="E50" s="169"/>
      <c r="F50" s="170"/>
      <c r="G50" s="170">
        <f>SUMIF(AG51:AG56,"&lt;&gt;NOR",G51:G56)</f>
        <v>0</v>
      </c>
      <c r="H50" s="170"/>
      <c r="I50" s="170">
        <f>SUM(I51:I56)</f>
        <v>0</v>
      </c>
      <c r="J50" s="170"/>
      <c r="K50" s="170">
        <f>SUM(K51:K56)</f>
        <v>0</v>
      </c>
      <c r="L50" s="170"/>
      <c r="M50" s="170">
        <f>SUM(M51:M56)</f>
        <v>0</v>
      </c>
      <c r="N50" s="169"/>
      <c r="O50" s="169">
        <f>SUM(O51:O56)</f>
        <v>0</v>
      </c>
      <c r="P50" s="169"/>
      <c r="Q50" s="169">
        <f>SUM(Q51:Q56)</f>
        <v>0</v>
      </c>
      <c r="R50" s="170"/>
      <c r="S50" s="170"/>
      <c r="T50" s="171"/>
      <c r="U50" s="165"/>
      <c r="V50" s="165">
        <f>SUM(V51:V56)</f>
        <v>0</v>
      </c>
      <c r="W50" s="165"/>
      <c r="X50" s="165"/>
      <c r="Y50" s="165"/>
      <c r="AG50" t="s">
        <v>170</v>
      </c>
    </row>
    <row r="51" spans="1:60" ht="22.5" outlineLevel="1">
      <c r="A51" s="173">
        <v>16</v>
      </c>
      <c r="B51" s="174" t="s">
        <v>989</v>
      </c>
      <c r="C51" s="183" t="s">
        <v>990</v>
      </c>
      <c r="D51" s="175" t="s">
        <v>214</v>
      </c>
      <c r="E51" s="176">
        <v>50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/>
      <c r="S51" s="178" t="s">
        <v>290</v>
      </c>
      <c r="T51" s="179" t="s">
        <v>291</v>
      </c>
      <c r="U51" s="161">
        <v>0</v>
      </c>
      <c r="V51" s="161">
        <f>ROUND(E51*U51,2)</f>
        <v>0</v>
      </c>
      <c r="W51" s="161"/>
      <c r="X51" s="161" t="s">
        <v>176</v>
      </c>
      <c r="Y51" s="161" t="s">
        <v>177</v>
      </c>
      <c r="Z51" s="150"/>
      <c r="AA51" s="150"/>
      <c r="AB51" s="150"/>
      <c r="AC51" s="150"/>
      <c r="AD51" s="150"/>
      <c r="AE51" s="150"/>
      <c r="AF51" s="150"/>
      <c r="AG51" s="150" t="s">
        <v>178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2">
      <c r="A52" s="157"/>
      <c r="B52" s="158"/>
      <c r="C52" s="259"/>
      <c r="D52" s="260"/>
      <c r="E52" s="260"/>
      <c r="F52" s="260"/>
      <c r="G52" s="260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0"/>
      <c r="AA52" s="150"/>
      <c r="AB52" s="150"/>
      <c r="AC52" s="150"/>
      <c r="AD52" s="150"/>
      <c r="AE52" s="150"/>
      <c r="AF52" s="150"/>
      <c r="AG52" s="150" t="s">
        <v>184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22.5" outlineLevel="1">
      <c r="A53" s="173">
        <v>17</v>
      </c>
      <c r="B53" s="174" t="s">
        <v>991</v>
      </c>
      <c r="C53" s="183" t="s">
        <v>992</v>
      </c>
      <c r="D53" s="175" t="s">
        <v>214</v>
      </c>
      <c r="E53" s="176">
        <v>50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/>
      <c r="S53" s="178" t="s">
        <v>290</v>
      </c>
      <c r="T53" s="179" t="s">
        <v>291</v>
      </c>
      <c r="U53" s="161">
        <v>0</v>
      </c>
      <c r="V53" s="161">
        <f>ROUND(E53*U53,2)</f>
        <v>0</v>
      </c>
      <c r="W53" s="161"/>
      <c r="X53" s="161" t="s">
        <v>176</v>
      </c>
      <c r="Y53" s="161" t="s">
        <v>177</v>
      </c>
      <c r="Z53" s="150"/>
      <c r="AA53" s="150"/>
      <c r="AB53" s="150"/>
      <c r="AC53" s="150"/>
      <c r="AD53" s="150"/>
      <c r="AE53" s="150"/>
      <c r="AF53" s="150"/>
      <c r="AG53" s="150" t="s">
        <v>178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>
      <c r="A54" s="157"/>
      <c r="B54" s="158"/>
      <c r="C54" s="259"/>
      <c r="D54" s="260"/>
      <c r="E54" s="260"/>
      <c r="F54" s="260"/>
      <c r="G54" s="260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0"/>
      <c r="AA54" s="150"/>
      <c r="AB54" s="150"/>
      <c r="AC54" s="150"/>
      <c r="AD54" s="150"/>
      <c r="AE54" s="150"/>
      <c r="AF54" s="150"/>
      <c r="AG54" s="150" t="s">
        <v>184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.5" outlineLevel="1">
      <c r="A55" s="173">
        <v>18</v>
      </c>
      <c r="B55" s="174" t="s">
        <v>993</v>
      </c>
      <c r="C55" s="183" t="s">
        <v>994</v>
      </c>
      <c r="D55" s="175" t="s">
        <v>214</v>
      </c>
      <c r="E55" s="176">
        <v>50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290</v>
      </c>
      <c r="T55" s="179" t="s">
        <v>291</v>
      </c>
      <c r="U55" s="161">
        <v>0</v>
      </c>
      <c r="V55" s="161">
        <f>ROUND(E55*U55,2)</f>
        <v>0</v>
      </c>
      <c r="W55" s="161"/>
      <c r="X55" s="161" t="s">
        <v>176</v>
      </c>
      <c r="Y55" s="161" t="s">
        <v>177</v>
      </c>
      <c r="Z55" s="150"/>
      <c r="AA55" s="150"/>
      <c r="AB55" s="150"/>
      <c r="AC55" s="150"/>
      <c r="AD55" s="150"/>
      <c r="AE55" s="150"/>
      <c r="AF55" s="150"/>
      <c r="AG55" s="150" t="s">
        <v>178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>
      <c r="A56" s="157"/>
      <c r="B56" s="158"/>
      <c r="C56" s="259"/>
      <c r="D56" s="260"/>
      <c r="E56" s="260"/>
      <c r="F56" s="260"/>
      <c r="G56" s="260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0"/>
      <c r="AA56" s="150"/>
      <c r="AB56" s="150"/>
      <c r="AC56" s="150"/>
      <c r="AD56" s="150"/>
      <c r="AE56" s="150"/>
      <c r="AF56" s="150"/>
      <c r="AG56" s="150" t="s">
        <v>184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>
      <c r="A57" s="3"/>
      <c r="B57" s="4"/>
      <c r="C57" s="185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v>12</v>
      </c>
      <c r="AF57">
        <v>21</v>
      </c>
      <c r="AG57" t="s">
        <v>155</v>
      </c>
    </row>
    <row r="58" spans="1:60">
      <c r="A58" s="153"/>
      <c r="B58" s="154" t="s">
        <v>29</v>
      </c>
      <c r="C58" s="186"/>
      <c r="D58" s="155"/>
      <c r="E58" s="156"/>
      <c r="F58" s="156"/>
      <c r="G58" s="172">
        <f>G8+G32+G47+G50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f>SUMIF(L7:L56,AE57,G7:G56)</f>
        <v>0</v>
      </c>
      <c r="AF58">
        <f>SUMIF(L7:L56,AF57,G7:G56)</f>
        <v>0</v>
      </c>
      <c r="AG58" t="s">
        <v>812</v>
      </c>
    </row>
    <row r="59" spans="1:60">
      <c r="C59" s="187"/>
      <c r="D59" s="10"/>
      <c r="AG59" t="s">
        <v>813</v>
      </c>
    </row>
    <row r="60" spans="1:60">
      <c r="D60" s="10"/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sheet="1" formatRows="0"/>
  <mergeCells count="31">
    <mergeCell ref="C56:G56"/>
    <mergeCell ref="C42:G42"/>
    <mergeCell ref="C44:G44"/>
    <mergeCell ref="C46:G46"/>
    <mergeCell ref="C49:G49"/>
    <mergeCell ref="C52:G52"/>
    <mergeCell ref="C54:G54"/>
    <mergeCell ref="C40:G40"/>
    <mergeCell ref="C18:G18"/>
    <mergeCell ref="C19:G19"/>
    <mergeCell ref="C21:G21"/>
    <mergeCell ref="C23:G23"/>
    <mergeCell ref="C25:G25"/>
    <mergeCell ref="C27:G27"/>
    <mergeCell ref="C29:G29"/>
    <mergeCell ref="C31:G31"/>
    <mergeCell ref="C34:G34"/>
    <mergeCell ref="C36:G36"/>
    <mergeCell ref="C38:G38"/>
    <mergeCell ref="C17:G17"/>
    <mergeCell ref="A1:G1"/>
    <mergeCell ref="C2:G2"/>
    <mergeCell ref="C3:G3"/>
    <mergeCell ref="C4:G4"/>
    <mergeCell ref="C10:G10"/>
    <mergeCell ref="C11:G11"/>
    <mergeCell ref="C12:G12"/>
    <mergeCell ref="C13:G13"/>
    <mergeCell ref="C14:G14"/>
    <mergeCell ref="C15:G15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01223 11335_01 Pol</vt:lpstr>
      <vt:lpstr>01223 11335_02 Pol</vt:lpstr>
      <vt:lpstr>01223 11335_03 Pol</vt:lpstr>
      <vt:lpstr>01223 11335_04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'01223 11335_01 Pol'!Názvy_tisku</vt:lpstr>
      <vt:lpstr>'01223 11335_02 Pol'!Názvy_tisku</vt:lpstr>
      <vt:lpstr>'01223 11335_03 Pol'!Názvy_tisku</vt:lpstr>
      <vt:lpstr>'01223 11335_04 Pol'!Názvy_tisku</vt:lpstr>
      <vt:lpstr>oadresa</vt:lpstr>
      <vt:lpstr>Stavba!Objednatel</vt:lpstr>
      <vt:lpstr>Stavba!Objekt</vt:lpstr>
      <vt:lpstr>'01223 11335_01 Pol'!Oblast_tisku</vt:lpstr>
      <vt:lpstr>'01223 11335_02 Pol'!Oblast_tisku</vt:lpstr>
      <vt:lpstr>'01223 11335_03 Pol'!Oblast_tisku</vt:lpstr>
      <vt:lpstr>'01223 11335_04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JV</cp:lastModifiedBy>
  <cp:lastPrinted>2019-03-19T12:27:02Z</cp:lastPrinted>
  <dcterms:created xsi:type="dcterms:W3CDTF">2009-04-08T07:15:50Z</dcterms:created>
  <dcterms:modified xsi:type="dcterms:W3CDTF">2024-12-27T10:31:24Z</dcterms:modified>
</cp:coreProperties>
</file>