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HP\Desktop\Rozpočty\SMARTprojekt\Rekonstrukce a modernizace budovy dílny odboného výcviku\doplenění nářadí a vybavení\"/>
    </mc:Choice>
  </mc:AlternateContent>
  <bookViews>
    <workbookView xWindow="0" yWindow="0" windowWidth="0" windowHeight="0"/>
  </bookViews>
  <sheets>
    <sheet name="Rekapitulace stavby" sheetId="1" r:id="rId1"/>
    <sheet name="IS0040 - Rekonstrukce a m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'IS0040 - Rekonstrukce a m...'!$C$113:$K$193</definedName>
    <definedName name="_xlnm.Print_Area" localSheetId="1">'IS0040 - Rekonstrukce a m...'!$C$103:$J$193</definedName>
    <definedName name="_xlnm.Print_Titles" localSheetId="1">'IS0040 - Rekonstrukce a m...'!$113:$113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F108"/>
  <c r="E106"/>
  <c r="F87"/>
  <c r="E85"/>
  <c r="J22"/>
  <c r="E22"/>
  <c r="J111"/>
  <c r="J21"/>
  <c r="J19"/>
  <c r="E19"/>
  <c r="J110"/>
  <c r="J18"/>
  <c r="J16"/>
  <c r="E16"/>
  <c r="F90"/>
  <c r="J15"/>
  <c r="J13"/>
  <c r="E13"/>
  <c r="F89"/>
  <c r="J12"/>
  <c r="J10"/>
  <c r="J108"/>
  <c i="1" r="L90"/>
  <c r="AM90"/>
  <c r="AM89"/>
  <c r="L89"/>
  <c r="AM87"/>
  <c r="L87"/>
  <c r="L85"/>
  <c r="L84"/>
  <c i="2" r="J193"/>
  <c r="J186"/>
  <c r="BK181"/>
  <c r="BK177"/>
  <c r="BK169"/>
  <c r="BK155"/>
  <c r="J147"/>
  <c r="BK143"/>
  <c r="J126"/>
  <c i="1" r="AS94"/>
  <c i="2" r="J185"/>
  <c r="J181"/>
  <c r="J169"/>
  <c r="BK160"/>
  <c r="BK153"/>
  <c r="BK144"/>
  <c r="J138"/>
  <c r="J132"/>
  <c r="BK124"/>
  <c r="J120"/>
  <c r="J192"/>
  <c r="J188"/>
  <c r="BK184"/>
  <c r="J178"/>
  <c r="J172"/>
  <c r="J165"/>
  <c r="J159"/>
  <c r="J155"/>
  <c r="BK145"/>
  <c r="J135"/>
  <c r="BK127"/>
  <c r="BK121"/>
  <c r="BK173"/>
  <c r="J168"/>
  <c r="J164"/>
  <c r="BK149"/>
  <c r="J143"/>
  <c r="BK137"/>
  <c r="J130"/>
  <c r="J123"/>
  <c r="J191"/>
  <c r="BK189"/>
  <c r="BK185"/>
  <c r="BK179"/>
  <c r="BK170"/>
  <c r="BK158"/>
  <c r="BK154"/>
  <c r="J146"/>
  <c r="BK138"/>
  <c r="J127"/>
  <c r="J121"/>
  <c r="BK188"/>
  <c r="J182"/>
  <c r="BK174"/>
  <c r="BK164"/>
  <c r="BK159"/>
  <c r="BK152"/>
  <c r="J142"/>
  <c r="BK134"/>
  <c r="BK129"/>
  <c r="BK122"/>
  <c r="BK187"/>
  <c r="J180"/>
  <c r="J175"/>
  <c r="J167"/>
  <c r="BK162"/>
  <c r="J149"/>
  <c r="J136"/>
  <c r="J131"/>
  <c r="J122"/>
  <c r="J117"/>
  <c r="J176"/>
  <c r="J170"/>
  <c r="BK167"/>
  <c r="J160"/>
  <c r="J148"/>
  <c r="BK142"/>
  <c r="BK136"/>
  <c r="J129"/>
  <c r="BK120"/>
  <c r="BK193"/>
  <c r="BK190"/>
  <c r="BK182"/>
  <c r="BK171"/>
  <c r="BK157"/>
  <c r="J153"/>
  <c r="J144"/>
  <c r="BK130"/>
  <c r="J189"/>
  <c r="J183"/>
  <c r="BK175"/>
  <c r="BK165"/>
  <c r="J154"/>
  <c r="BK148"/>
  <c r="BK139"/>
  <c r="BK131"/>
  <c r="BK123"/>
  <c r="J118"/>
  <c r="J190"/>
  <c r="J179"/>
  <c r="BK176"/>
  <c r="BK168"/>
  <c r="BK161"/>
  <c r="J152"/>
  <c r="J140"/>
  <c r="BK133"/>
  <c r="J124"/>
  <c r="J171"/>
  <c r="BK163"/>
  <c r="J150"/>
  <c r="BK146"/>
  <c r="J139"/>
  <c r="BK132"/>
  <c r="BK126"/>
  <c r="BK117"/>
  <c r="BK192"/>
  <c r="J187"/>
  <c r="BK183"/>
  <c r="J174"/>
  <c r="BK166"/>
  <c r="J156"/>
  <c r="BK150"/>
  <c r="J145"/>
  <c r="J137"/>
  <c r="BK125"/>
  <c r="J184"/>
  <c r="BK180"/>
  <c r="J166"/>
  <c r="J161"/>
  <c r="J158"/>
  <c r="BK151"/>
  <c r="J141"/>
  <c r="J133"/>
  <c r="BK128"/>
  <c r="J119"/>
  <c r="BK191"/>
  <c r="BK186"/>
  <c r="J177"/>
  <c r="J173"/>
  <c r="J163"/>
  <c r="BK156"/>
  <c r="J151"/>
  <c r="BK141"/>
  <c r="J134"/>
  <c r="J125"/>
  <c r="BK118"/>
  <c r="BK178"/>
  <c r="BK172"/>
  <c r="J162"/>
  <c r="J157"/>
  <c r="BK147"/>
  <c r="BK140"/>
  <c r="BK135"/>
  <c r="J128"/>
  <c r="BK119"/>
  <c l="1" r="BK116"/>
  <c r="J116"/>
  <c r="J96"/>
  <c r="P116"/>
  <c r="P115"/>
  <c r="P114"/>
  <c i="1" r="AU95"/>
  <c i="2" r="R116"/>
  <c r="R115"/>
  <c r="R114"/>
  <c r="T116"/>
  <c r="T115"/>
  <c r="T114"/>
  <c r="J89"/>
  <c r="F110"/>
  <c r="F111"/>
  <c r="BE121"/>
  <c r="BE123"/>
  <c r="BE127"/>
  <c r="BE144"/>
  <c r="BE150"/>
  <c r="BE151"/>
  <c r="BE152"/>
  <c r="BE158"/>
  <c r="BE168"/>
  <c r="BE169"/>
  <c r="BE174"/>
  <c r="J90"/>
  <c r="BE119"/>
  <c r="BE124"/>
  <c r="BE129"/>
  <c r="BE137"/>
  <c r="BE140"/>
  <c r="BE142"/>
  <c r="BE143"/>
  <c r="BE147"/>
  <c r="BE153"/>
  <c r="BE157"/>
  <c r="BE159"/>
  <c r="BE165"/>
  <c r="BE170"/>
  <c r="BE173"/>
  <c r="BE177"/>
  <c r="BE182"/>
  <c r="BE183"/>
  <c r="BE185"/>
  <c r="BE189"/>
  <c r="J87"/>
  <c r="BE120"/>
  <c r="BE125"/>
  <c r="BE126"/>
  <c r="BE136"/>
  <c r="BE145"/>
  <c r="BE146"/>
  <c r="BE149"/>
  <c r="BE154"/>
  <c r="BE155"/>
  <c r="BE156"/>
  <c r="BE166"/>
  <c r="BE171"/>
  <c r="BE172"/>
  <c r="BE176"/>
  <c r="BE178"/>
  <c r="BE179"/>
  <c r="BE187"/>
  <c r="BE191"/>
  <c r="BE117"/>
  <c r="BE118"/>
  <c r="BE122"/>
  <c r="BE128"/>
  <c r="BE130"/>
  <c r="BE131"/>
  <c r="BE132"/>
  <c r="BE133"/>
  <c r="BE134"/>
  <c r="BE135"/>
  <c r="BE138"/>
  <c r="BE139"/>
  <c r="BE141"/>
  <c r="BE148"/>
  <c r="BE160"/>
  <c r="BE161"/>
  <c r="BE162"/>
  <c r="BE163"/>
  <c r="BE164"/>
  <c r="BE167"/>
  <c r="BE175"/>
  <c r="BE180"/>
  <c r="BE181"/>
  <c r="BE184"/>
  <c r="BE186"/>
  <c r="BE188"/>
  <c r="BE190"/>
  <c r="BE192"/>
  <c r="BE193"/>
  <c r="F34"/>
  <c i="1" r="BC95"/>
  <c r="BC94"/>
  <c r="W32"/>
  <c r="AU94"/>
  <c i="2" r="F35"/>
  <c i="1" r="BD95"/>
  <c r="BD94"/>
  <c r="W33"/>
  <c i="2" r="F32"/>
  <c i="1" r="BA95"/>
  <c r="BA94"/>
  <c r="AW94"/>
  <c r="AK30"/>
  <c i="2" r="F33"/>
  <c i="1" r="BB95"/>
  <c r="BB94"/>
  <c r="W31"/>
  <c i="2" r="J32"/>
  <c i="1" r="AW95"/>
  <c i="2" l="1" r="BK115"/>
  <c r="J115"/>
  <c r="J95"/>
  <c i="1" r="AX94"/>
  <c r="W30"/>
  <c r="AY94"/>
  <c i="2" r="J31"/>
  <c i="1" r="AV95"/>
  <c r="AT95"/>
  <c i="2" r="F31"/>
  <c i="1" r="AZ95"/>
  <c r="AZ94"/>
  <c r="W29"/>
  <c i="2" l="1" r="BK114"/>
  <c r="J114"/>
  <c r="J28"/>
  <c i="1" r="AG95"/>
  <c r="AG94"/>
  <c r="AK26"/>
  <c r="AV94"/>
  <c r="AK29"/>
  <c i="2" l="1" r="J37"/>
  <c r="J94"/>
  <c i="1" r="AK35"/>
  <c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<sst xmlns="http://schemas.openxmlformats.org/spreadsheetml/2006/main">
  <si>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</si>
  <si>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</si>
  <si>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</si>
  <si>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</si>
  <si>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</si>
  <si>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{11508c36-8750-41ec-b1bd-677b07840a59}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</si>
  <si>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</si>
  <si>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</si>
  <si>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</si>
  <si>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</si>
  <si>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</si>
  <si>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</si>
  <si>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</si>
  <si>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</si>
  <si>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IS0040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</si>
  <si>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</si>
  <si>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</si>
  <si>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a modernizace budovy dílny odborného výcviku - pořízení nářadí</t>
  </si>
  <si>
    <t>KSO:</t>
  </si>
  <si>
    <t>CC-CZ:</t>
  </si>
  <si>
    <t>Místo:</t>
  </si>
  <si>
    <t xml:space="preserve"> </t>
  </si>
  <si>
    <t>Datum:</t>
  </si>
  <si>
    <t>17. 12. 2024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</si>
  <si>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</si>
  <si>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</si>
  <si>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</si>
  <si>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</si>
  <si>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</si>
  <si>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</si>
  <si>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</si>
  <si>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</si>
  <si>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</si>
  <si>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</si>
  <si>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</si>
  <si>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</si>
  <si>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</si>
  <si>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</si>
  <si>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</si>
  <si>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</si>
  <si>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</si>
  <si>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</si>
  <si>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</si>
  <si>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</si>
  <si>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</si>
  <si>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</si>
  <si>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</si>
  <si>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</si>
  <si>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</si>
  <si>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</si>
  <si>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</si>
  <si>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</si>
  <si>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</si>
  <si>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</si>
  <si>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</si>
  <si>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</si>
  <si>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</si>
  <si>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</si>
  <si>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</si>
  <si>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</si>
  <si>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</si>
  <si>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</si>
  <si>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</si>
  <si>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</si>
  <si>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</si>
  <si>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</si>
  <si>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</si>
  <si>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</si>
  <si>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</si>
  <si>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</si>
  <si>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</si>
  <si>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</si>
  <si>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</si>
  <si>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</si>
  <si>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</si>
  <si>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</si>
  <si>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</si>
  <si>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</si>
  <si>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</si>
  <si>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</si>
  <si>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</si>
  <si>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</si>
  <si>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</si>
  <si>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</si>
  <si>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</si>
  <si>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</si>
  <si>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</si>
  <si>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</si>
  <si>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Pořízení nářadí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</si>
  <si>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</si>
  <si>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</si>
  <si>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</si>
  <si>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</si>
  <si>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</si>
  <si>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</si>
  <si>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</si>
  <si>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</si>
  <si>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</si>
  <si>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</si>
  <si>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</si>
  <si>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</si>
  <si>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</si>
  <si>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</si>
  <si>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</si>
  <si>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</si>
  <si>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Pořízení nářadí</t>
  </si>
  <si>
    <t>K</t>
  </si>
  <si>
    <t>1R01</t>
  </si>
  <si>
    <t>Univerzální sklíčidlo</t>
  </si>
  <si>
    <t>kus</t>
  </si>
  <si>
    <t>4</t>
  </si>
  <si>
    <t>-511554772</t>
  </si>
  <si>
    <t>1R02</t>
  </si>
  <si>
    <t>Otočný stůl</t>
  </si>
  <si>
    <t>-869123313</t>
  </si>
  <si>
    <t>3</t>
  </si>
  <si>
    <t>1R03</t>
  </si>
  <si>
    <t>Sada upínacích elementů</t>
  </si>
  <si>
    <t>35445744</t>
  </si>
  <si>
    <t>1R04</t>
  </si>
  <si>
    <t>Šroub DIN 6367 M 8</t>
  </si>
  <si>
    <t>-11436855</t>
  </si>
  <si>
    <t>5</t>
  </si>
  <si>
    <t>1R05</t>
  </si>
  <si>
    <t>Šroub DIN 6367 M 10</t>
  </si>
  <si>
    <t>-2052174114</t>
  </si>
  <si>
    <t>6</t>
  </si>
  <si>
    <t>1R06</t>
  </si>
  <si>
    <t>Šroub DIN 6367 M 12</t>
  </si>
  <si>
    <t>-1827024582</t>
  </si>
  <si>
    <t>7</t>
  </si>
  <si>
    <t>1R07</t>
  </si>
  <si>
    <t>Klíč pro trn průměr 16</t>
  </si>
  <si>
    <t>-2024615867</t>
  </si>
  <si>
    <t>8</t>
  </si>
  <si>
    <t>1R08</t>
  </si>
  <si>
    <t>Klíč pro trn průměr 22</t>
  </si>
  <si>
    <t>-1958677723</t>
  </si>
  <si>
    <t>9</t>
  </si>
  <si>
    <t>1R09</t>
  </si>
  <si>
    <t>Klíč pro trn průměr 27</t>
  </si>
  <si>
    <t>708796328</t>
  </si>
  <si>
    <t>10</t>
  </si>
  <si>
    <t>1R10</t>
  </si>
  <si>
    <t>Paralelní podložky - sada 14 párů</t>
  </si>
  <si>
    <t>1199675425</t>
  </si>
  <si>
    <t>11</t>
  </si>
  <si>
    <t>1R11</t>
  </si>
  <si>
    <t>Přesná vyvrtávací hlava MK 3</t>
  </si>
  <si>
    <t>1318275753</t>
  </si>
  <si>
    <t>1R12</t>
  </si>
  <si>
    <t xml:space="preserve">Úhelník upínací </t>
  </si>
  <si>
    <t>904717565</t>
  </si>
  <si>
    <t>13</t>
  </si>
  <si>
    <t>1R13</t>
  </si>
  <si>
    <t>Dílenská policová skříňka na nářadí s lemem</t>
  </si>
  <si>
    <t>-2144849034</t>
  </si>
  <si>
    <t>14</t>
  </si>
  <si>
    <t>1R14</t>
  </si>
  <si>
    <t>Palička bez zpětného rázu, dřevěná násada</t>
  </si>
  <si>
    <t>-77644123</t>
  </si>
  <si>
    <t>15</t>
  </si>
  <si>
    <t>1R15</t>
  </si>
  <si>
    <t xml:space="preserve">Kladivo </t>
  </si>
  <si>
    <t>886922250</t>
  </si>
  <si>
    <t>16</t>
  </si>
  <si>
    <t>1R16</t>
  </si>
  <si>
    <t>Pilník dílenský úsečový</t>
  </si>
  <si>
    <t>-2115503830</t>
  </si>
  <si>
    <t>17</t>
  </si>
  <si>
    <t>1R17</t>
  </si>
  <si>
    <t>Výškoměr analogový s tvrdokovovým hrotem</t>
  </si>
  <si>
    <t>-758527478</t>
  </si>
  <si>
    <t>18</t>
  </si>
  <si>
    <t>1R18</t>
  </si>
  <si>
    <t>Základní měrky v úložném boxu</t>
  </si>
  <si>
    <t>-185155482</t>
  </si>
  <si>
    <t>19</t>
  </si>
  <si>
    <t>1R19</t>
  </si>
  <si>
    <t xml:space="preserve">Prismatická podložka s noniem </t>
  </si>
  <si>
    <t>-1044420429</t>
  </si>
  <si>
    <t>20</t>
  </si>
  <si>
    <t>1R20</t>
  </si>
  <si>
    <t>Elektrické gravírovací pero</t>
  </si>
  <si>
    <t>-2043358923</t>
  </si>
  <si>
    <t>1R21</t>
  </si>
  <si>
    <t>Snímač hran rotační</t>
  </si>
  <si>
    <t>-445029207</t>
  </si>
  <si>
    <t>22</t>
  </si>
  <si>
    <t>1R22</t>
  </si>
  <si>
    <t>úhloměr obloukový zámečnický</t>
  </si>
  <si>
    <t>975220612</t>
  </si>
  <si>
    <t>23</t>
  </si>
  <si>
    <t>1R23</t>
  </si>
  <si>
    <t xml:space="preserve">Příměrná deska </t>
  </si>
  <si>
    <t>-1465268720</t>
  </si>
  <si>
    <t>24</t>
  </si>
  <si>
    <t>1R24</t>
  </si>
  <si>
    <t>Stůl pod příměrnou litinovou desku</t>
  </si>
  <si>
    <t>-1130968149</t>
  </si>
  <si>
    <t>25</t>
  </si>
  <si>
    <t>1R25</t>
  </si>
  <si>
    <t>Vyjiskřovačka</t>
  </si>
  <si>
    <t>-699253285</t>
  </si>
  <si>
    <t>26</t>
  </si>
  <si>
    <t>1R26</t>
  </si>
  <si>
    <t xml:space="preserve">Radiální držák nožů </t>
  </si>
  <si>
    <t>-884393517</t>
  </si>
  <si>
    <t>27</t>
  </si>
  <si>
    <t>1R27</t>
  </si>
  <si>
    <t xml:space="preserve">Vyměnitelná břitová destička  </t>
  </si>
  <si>
    <t>-68396048</t>
  </si>
  <si>
    <t>28</t>
  </si>
  <si>
    <t>1R28</t>
  </si>
  <si>
    <t xml:space="preserve">těleso soustružnického nože </t>
  </si>
  <si>
    <t>2074459052</t>
  </si>
  <si>
    <t>29</t>
  </si>
  <si>
    <t>1R29</t>
  </si>
  <si>
    <t>Těleso zapichovacího nože</t>
  </si>
  <si>
    <t>131505082</t>
  </si>
  <si>
    <t>30</t>
  </si>
  <si>
    <t>1R30</t>
  </si>
  <si>
    <t>Vyměnitelná zapichovací břitová destička</t>
  </si>
  <si>
    <t>652236637</t>
  </si>
  <si>
    <t>31</t>
  </si>
  <si>
    <t>1R31</t>
  </si>
  <si>
    <t>Sada kleštin v úložném boxu</t>
  </si>
  <si>
    <t>-282217292</t>
  </si>
  <si>
    <t>32</t>
  </si>
  <si>
    <t>1R32</t>
  </si>
  <si>
    <t xml:space="preserve">Diamantový kotouč </t>
  </si>
  <si>
    <t>-714674773</t>
  </si>
  <si>
    <t>33</t>
  </si>
  <si>
    <t>1R33</t>
  </si>
  <si>
    <t>Stolní 2-kotoučová bruska s osvětlením pro kotouče</t>
  </si>
  <si>
    <t>328912567</t>
  </si>
  <si>
    <t>34</t>
  </si>
  <si>
    <t>1R34</t>
  </si>
  <si>
    <t>Maticový strojní závitník</t>
  </si>
  <si>
    <t>1743075978</t>
  </si>
  <si>
    <t>35</t>
  </si>
  <si>
    <t>1R35</t>
  </si>
  <si>
    <t xml:space="preserve">Stolní kloubový svěrák </t>
  </si>
  <si>
    <t>-716695976</t>
  </si>
  <si>
    <t>36</t>
  </si>
  <si>
    <t>1R36</t>
  </si>
  <si>
    <t>Pásová pila na železo s příslušenstvím</t>
  </si>
  <si>
    <t>119535164</t>
  </si>
  <si>
    <t>37</t>
  </si>
  <si>
    <t>1R37</t>
  </si>
  <si>
    <t>Průmyslový vysavač</t>
  </si>
  <si>
    <t>1201079993</t>
  </si>
  <si>
    <t>38</t>
  </si>
  <si>
    <t>1R38</t>
  </si>
  <si>
    <t xml:space="preserve">Fréza na kov </t>
  </si>
  <si>
    <t>-975038984</t>
  </si>
  <si>
    <t>39</t>
  </si>
  <si>
    <t>1R39</t>
  </si>
  <si>
    <t>Břitová destička vyměnitelná</t>
  </si>
  <si>
    <t>-862776396</t>
  </si>
  <si>
    <t>40</t>
  </si>
  <si>
    <t>1R40</t>
  </si>
  <si>
    <t>Reverzní závitořezná hlava</t>
  </si>
  <si>
    <t>1324959796</t>
  </si>
  <si>
    <t>41</t>
  </si>
  <si>
    <t>1R41</t>
  </si>
  <si>
    <t>Držák 30x12-45 DIN2080 pro upínání fréz s válcovou stopkou s ploškou</t>
  </si>
  <si>
    <t>936107364</t>
  </si>
  <si>
    <t>42</t>
  </si>
  <si>
    <t>1R42</t>
  </si>
  <si>
    <t>Držák 30x16-45 DIN2080 pro upínání fréz s válcovou stopkou s ploškou</t>
  </si>
  <si>
    <t>-1127475188</t>
  </si>
  <si>
    <t>43</t>
  </si>
  <si>
    <t>1R43</t>
  </si>
  <si>
    <t>Držák 30x20-45 DIN2080 pro upínání fréz s válcovou stopkou s ploškou</t>
  </si>
  <si>
    <t>-373506069</t>
  </si>
  <si>
    <t>44</t>
  </si>
  <si>
    <t>1R44</t>
  </si>
  <si>
    <t xml:space="preserve">Číselníkový úchylkoměr </t>
  </si>
  <si>
    <t>-1096656158</t>
  </si>
  <si>
    <t>45</t>
  </si>
  <si>
    <t>1R45</t>
  </si>
  <si>
    <t>Magnetický stojánek pro úchylkoměr</t>
  </si>
  <si>
    <t>1086687482</t>
  </si>
  <si>
    <t>46</t>
  </si>
  <si>
    <t>1R46</t>
  </si>
  <si>
    <t>Plazmová řezačka materiálu s příslušenstvím</t>
  </si>
  <si>
    <t>-1726006308</t>
  </si>
  <si>
    <t>47</t>
  </si>
  <si>
    <t>1R47</t>
  </si>
  <si>
    <t>Pákové nůžky</t>
  </si>
  <si>
    <t>-254910197</t>
  </si>
  <si>
    <t>48</t>
  </si>
  <si>
    <t>1R48</t>
  </si>
  <si>
    <t xml:space="preserve">Rýsovací podložky </t>
  </si>
  <si>
    <t>520697042</t>
  </si>
  <si>
    <t>49</t>
  </si>
  <si>
    <t>1R49</t>
  </si>
  <si>
    <t xml:space="preserve">Mikrometr třmenový </t>
  </si>
  <si>
    <t>-494803587</t>
  </si>
  <si>
    <t>50</t>
  </si>
  <si>
    <t>1R50</t>
  </si>
  <si>
    <t>1131860443</t>
  </si>
  <si>
    <t>51</t>
  </si>
  <si>
    <t>1R51</t>
  </si>
  <si>
    <t>Manuální analogový tvrdoměr</t>
  </si>
  <si>
    <t>1042532868</t>
  </si>
  <si>
    <t>52</t>
  </si>
  <si>
    <t>1R52</t>
  </si>
  <si>
    <t xml:space="preserve">Závitník sadový M 3 </t>
  </si>
  <si>
    <t>187832033</t>
  </si>
  <si>
    <t>53</t>
  </si>
  <si>
    <t>1R53</t>
  </si>
  <si>
    <t xml:space="preserve">Závitník sadový M 4 </t>
  </si>
  <si>
    <t>1352889254</t>
  </si>
  <si>
    <t>54</t>
  </si>
  <si>
    <t>1R54</t>
  </si>
  <si>
    <t xml:space="preserve">Závitník sadový M 5 </t>
  </si>
  <si>
    <t>-885255268</t>
  </si>
  <si>
    <t>55</t>
  </si>
  <si>
    <t>1R55</t>
  </si>
  <si>
    <t>Závitník sadový M 6</t>
  </si>
  <si>
    <t>-696098170</t>
  </si>
  <si>
    <t>56</t>
  </si>
  <si>
    <t>1R56</t>
  </si>
  <si>
    <t xml:space="preserve">Závitník sadový M 8 </t>
  </si>
  <si>
    <t>1396835857</t>
  </si>
  <si>
    <t>57</t>
  </si>
  <si>
    <t>1R57</t>
  </si>
  <si>
    <t xml:space="preserve">Závitník sadový M 10 </t>
  </si>
  <si>
    <t>1932091609</t>
  </si>
  <si>
    <t>58</t>
  </si>
  <si>
    <t>1R58</t>
  </si>
  <si>
    <t xml:space="preserve">Závitník sadový M 12 </t>
  </si>
  <si>
    <t>610447794</t>
  </si>
  <si>
    <t>59</t>
  </si>
  <si>
    <t>1R59</t>
  </si>
  <si>
    <t xml:space="preserve">Závitová kruhová čelist M3 </t>
  </si>
  <si>
    <t>-1082243260</t>
  </si>
  <si>
    <t>60</t>
  </si>
  <si>
    <t>1R60</t>
  </si>
  <si>
    <t xml:space="preserve">Závitová kruhová čelist M4 </t>
  </si>
  <si>
    <t>1795403599</t>
  </si>
  <si>
    <t>61</t>
  </si>
  <si>
    <t>1R61</t>
  </si>
  <si>
    <t>Závitová kruhová čelist M5</t>
  </si>
  <si>
    <t>877134669</t>
  </si>
  <si>
    <t>62</t>
  </si>
  <si>
    <t>1R62</t>
  </si>
  <si>
    <t xml:space="preserve">Závitová kruhová čelist M6 </t>
  </si>
  <si>
    <t>791227023</t>
  </si>
  <si>
    <t>63</t>
  </si>
  <si>
    <t>1R63</t>
  </si>
  <si>
    <t>Závitová kruhová čelist M8</t>
  </si>
  <si>
    <t>-1424558749</t>
  </si>
  <si>
    <t>64</t>
  </si>
  <si>
    <t>1R64</t>
  </si>
  <si>
    <t xml:space="preserve">Závitová kruhová čelist M10 </t>
  </si>
  <si>
    <t>1614621507</t>
  </si>
  <si>
    <t>65</t>
  </si>
  <si>
    <t>1R65</t>
  </si>
  <si>
    <t xml:space="preserve">Závitová kruhová čelist M12 </t>
  </si>
  <si>
    <t>461833577</t>
  </si>
  <si>
    <t>66</t>
  </si>
  <si>
    <t>1R66</t>
  </si>
  <si>
    <t>Kleštinový upínač</t>
  </si>
  <si>
    <t>459673325</t>
  </si>
  <si>
    <t>67</t>
  </si>
  <si>
    <t>1R67</t>
  </si>
  <si>
    <t xml:space="preserve">Sada kleštin </t>
  </si>
  <si>
    <t>-669956213</t>
  </si>
  <si>
    <t>68</t>
  </si>
  <si>
    <t>1R68</t>
  </si>
  <si>
    <t xml:space="preserve">Tažný čep </t>
  </si>
  <si>
    <t>1740568060</t>
  </si>
  <si>
    <t>69</t>
  </si>
  <si>
    <t>1R69</t>
  </si>
  <si>
    <t>Závitová šablona na metrický i whitworth závit</t>
  </si>
  <si>
    <t>-1848742998</t>
  </si>
  <si>
    <t>70</t>
  </si>
  <si>
    <t>1R70</t>
  </si>
  <si>
    <t xml:space="preserve">Závitová šablona na metrický trapézový závit 30° </t>
  </si>
  <si>
    <t>1350359646</t>
  </si>
  <si>
    <t>71</t>
  </si>
  <si>
    <t>1R71</t>
  </si>
  <si>
    <t xml:space="preserve">Poloměrové šablony R 1-7 </t>
  </si>
  <si>
    <t>1089026818</t>
  </si>
  <si>
    <t>72</t>
  </si>
  <si>
    <t>1R72</t>
  </si>
  <si>
    <t xml:space="preserve">Poloměrové šablony R 7,5-15 </t>
  </si>
  <si>
    <t>-1633304075</t>
  </si>
  <si>
    <t>73</t>
  </si>
  <si>
    <t>1R73</t>
  </si>
  <si>
    <t>Jehlový pilník úsečový PJP</t>
  </si>
  <si>
    <t>5054315</t>
  </si>
  <si>
    <t>74</t>
  </si>
  <si>
    <t>1R74</t>
  </si>
  <si>
    <t>Těleso frézy 80A07R-S90TN16-C</t>
  </si>
  <si>
    <t>1815991400</t>
  </si>
  <si>
    <t>75</t>
  </si>
  <si>
    <t>1R75</t>
  </si>
  <si>
    <t>VBD TNGX 160608SR-M:M8330</t>
  </si>
  <si>
    <t>1636652094</t>
  </si>
  <si>
    <t>76</t>
  </si>
  <si>
    <t>1R76</t>
  </si>
  <si>
    <t>Těleso frézy 80A08R-S45ON06-C</t>
  </si>
  <si>
    <t>-914182587</t>
  </si>
  <si>
    <t>77</t>
  </si>
  <si>
    <t>1R77</t>
  </si>
  <si>
    <t xml:space="preserve">VBD ONMX 060508SR-W:M8330 </t>
  </si>
  <si>
    <t>-89494071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</si>
</sst>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0.12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0.12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IS0040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Rekonstrukce a modernizace budovy dílny odborného výcviku - pořízení nářadí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17. 12. 2024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72</v>
      </c>
      <c r="BT94" s="114" t="s">
        <v>73</v>
      </c>
      <c r="BV94" s="114" t="s">
        <v>74</v>
      </c>
      <c r="BW94" s="114" t="s">
        <v>5</v>
      </c>
      <c r="BX94" s="114" t="s">
        <v>75</v>
      </c>
      <c r="CL94" s="114" t="s">
        <v>1</v>
      </c>
    </row>
    <row r="95" s="7" customFormat="1" ht="37.5" customHeight="1">
      <c r="A95" s="115" t="s">
        <v>76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'IS0040 - Rekonstrukce a m...'!J28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77</v>
      </c>
      <c r="AR95" s="122"/>
      <c r="AS95" s="123">
        <v>0</v>
      </c>
      <c r="AT95" s="124">
        <f>ROUND(SUM(AV95:AW95),2)</f>
        <v>0</v>
      </c>
      <c r="AU95" s="125">
        <f>'IS0040 - Rekonstrukce a m...'!P114</f>
        <v>0</v>
      </c>
      <c r="AV95" s="124">
        <f>'IS0040 - Rekonstrukce a m...'!J31</f>
        <v>0</v>
      </c>
      <c r="AW95" s="124">
        <f>'IS0040 - Rekonstrukce a m...'!J32</f>
        <v>0</v>
      </c>
      <c r="AX95" s="124">
        <f>'IS0040 - Rekonstrukce a m...'!J33</f>
        <v>0</v>
      </c>
      <c r="AY95" s="124">
        <f>'IS0040 - Rekonstrukce a m...'!J34</f>
        <v>0</v>
      </c>
      <c r="AZ95" s="124">
        <f>'IS0040 - Rekonstrukce a m...'!F31</f>
        <v>0</v>
      </c>
      <c r="BA95" s="124">
        <f>'IS0040 - Rekonstrukce a m...'!F32</f>
        <v>0</v>
      </c>
      <c r="BB95" s="124">
        <f>'IS0040 - Rekonstrukce a m...'!F33</f>
        <v>0</v>
      </c>
      <c r="BC95" s="124">
        <f>'IS0040 - Rekonstrukce a m...'!F34</f>
        <v>0</v>
      </c>
      <c r="BD95" s="126">
        <f>'IS0040 - Rekonstrukce a m...'!F35</f>
        <v>0</v>
      </c>
      <c r="BE95" s="7"/>
      <c r="BT95" s="127" t="s">
        <v>78</v>
      </c>
      <c r="BU95" s="127" t="s">
        <v>79</v>
      </c>
      <c r="BV95" s="127" t="s">
        <v>74</v>
      </c>
      <c r="BW95" s="127" t="s">
        <v>5</v>
      </c>
      <c r="BX95" s="127" t="s">
        <v>75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ki+/9yCxY4YT7LRUmILXhdcpWU6BWjOnD3VCmooSn9NPo3BmGtLjKTpmz42rgI9WPGRW+fGz1JnK84K9N0AHPA==" hashValue="chrr10Ifqwr/8iZX/qtVIdlFHcY9PmjMAK7lSTWRsSnbrIe6IFyjL/Y+9Aobs2hfuOcq5G+Ks+yv6O6Dm20RA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IS0040 - Rekonstrukce a m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7"/>
      <c r="AT3" s="14" t="s">
        <v>80</v>
      </c>
    </row>
    <row r="4" hidden="1" s="1" customFormat="1" ht="24.96" customHeight="1">
      <c r="B4" s="17"/>
      <c r="D4" s="130" t="s">
        <v>81</v>
      </c>
      <c r="L4" s="17"/>
      <c r="M4" s="131" t="s">
        <v>10</v>
      </c>
      <c r="AT4" s="14" t="s">
        <v>4</v>
      </c>
    </row>
    <row r="5" hidden="1" s="1" customFormat="1" ht="6.96" customHeight="1">
      <c r="B5" s="17"/>
      <c r="L5" s="17"/>
    </row>
    <row r="6" hidden="1" s="2" customFormat="1" ht="12" customHeight="1">
      <c r="A6" s="35"/>
      <c r="B6" s="41"/>
      <c r="C6" s="35"/>
      <c r="D6" s="132" t="s">
        <v>16</v>
      </c>
      <c r="E6" s="35"/>
      <c r="F6" s="35"/>
      <c r="G6" s="35"/>
      <c r="H6" s="35"/>
      <c r="I6" s="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hidden="1" s="2" customFormat="1" ht="30" customHeight="1">
      <c r="A7" s="35"/>
      <c r="B7" s="41"/>
      <c r="C7" s="35"/>
      <c r="D7" s="35"/>
      <c r="E7" s="133" t="s">
        <v>17</v>
      </c>
      <c r="F7" s="35"/>
      <c r="G7" s="35"/>
      <c r="H7" s="35"/>
      <c r="I7" s="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hidden="1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2" customHeight="1">
      <c r="A9" s="35"/>
      <c r="B9" s="41"/>
      <c r="C9" s="35"/>
      <c r="D9" s="132" t="s">
        <v>18</v>
      </c>
      <c r="E9" s="35"/>
      <c r="F9" s="134" t="s">
        <v>1</v>
      </c>
      <c r="G9" s="35"/>
      <c r="H9" s="35"/>
      <c r="I9" s="132" t="s">
        <v>19</v>
      </c>
      <c r="J9" s="134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 ht="12" customHeight="1">
      <c r="A10" s="35"/>
      <c r="B10" s="41"/>
      <c r="C10" s="35"/>
      <c r="D10" s="132" t="s">
        <v>20</v>
      </c>
      <c r="E10" s="35"/>
      <c r="F10" s="134" t="s">
        <v>21</v>
      </c>
      <c r="G10" s="35"/>
      <c r="H10" s="35"/>
      <c r="I10" s="132" t="s">
        <v>22</v>
      </c>
      <c r="J10" s="135" t="str">
        <f>'Rekapitulace stavby'!AN8</f>
        <v>17. 12. 2024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32" t="s">
        <v>24</v>
      </c>
      <c r="E12" s="35"/>
      <c r="F12" s="35"/>
      <c r="G12" s="35"/>
      <c r="H12" s="35"/>
      <c r="I12" s="132" t="s">
        <v>25</v>
      </c>
      <c r="J12" s="134" t="str">
        <f>IF('Rekapitulace stavby'!AN10="","",'Rekapitulace stavby'!AN10)</f>
        <v/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8" customHeight="1">
      <c r="A13" s="35"/>
      <c r="B13" s="41"/>
      <c r="C13" s="35"/>
      <c r="D13" s="35"/>
      <c r="E13" s="134" t="str">
        <f>IF('Rekapitulace stavby'!E11="","",'Rekapitulace stavby'!E11)</f>
        <v xml:space="preserve"> </v>
      </c>
      <c r="F13" s="35"/>
      <c r="G13" s="35"/>
      <c r="H13" s="35"/>
      <c r="I13" s="132" t="s">
        <v>26</v>
      </c>
      <c r="J13" s="134" t="str">
        <f>IF('Rekapitulace stavby'!AN11="","",'Rekapitulace stavby'!AN11)</f>
        <v/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2" customHeight="1">
      <c r="A15" s="35"/>
      <c r="B15" s="41"/>
      <c r="C15" s="35"/>
      <c r="D15" s="132" t="s">
        <v>27</v>
      </c>
      <c r="E15" s="35"/>
      <c r="F15" s="35"/>
      <c r="G15" s="35"/>
      <c r="H15" s="35"/>
      <c r="I15" s="132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4"/>
      <c r="G16" s="134"/>
      <c r="H16" s="134"/>
      <c r="I16" s="132" t="s">
        <v>26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2" customHeight="1">
      <c r="A18" s="35"/>
      <c r="B18" s="41"/>
      <c r="C18" s="35"/>
      <c r="D18" s="132" t="s">
        <v>29</v>
      </c>
      <c r="E18" s="35"/>
      <c r="F18" s="35"/>
      <c r="G18" s="35"/>
      <c r="H18" s="35"/>
      <c r="I18" s="132" t="s">
        <v>25</v>
      </c>
      <c r="J18" s="134" t="str">
        <f>IF('Rekapitulace stavby'!AN16="","",'Rekapitulace stavby'!AN16)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18" customHeight="1">
      <c r="A19" s="35"/>
      <c r="B19" s="41"/>
      <c r="C19" s="35"/>
      <c r="D19" s="35"/>
      <c r="E19" s="134" t="str">
        <f>IF('Rekapitulace stavby'!E17="","",'Rekapitulace stavby'!E17)</f>
        <v xml:space="preserve"> </v>
      </c>
      <c r="F19" s="35"/>
      <c r="G19" s="35"/>
      <c r="H19" s="35"/>
      <c r="I19" s="132" t="s">
        <v>26</v>
      </c>
      <c r="J19" s="134" t="str">
        <f>IF('Rekapitulace stavby'!AN17="","",'Rekapitulace stavby'!AN17)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2" customHeight="1">
      <c r="A21" s="35"/>
      <c r="B21" s="41"/>
      <c r="C21" s="35"/>
      <c r="D21" s="132" t="s">
        <v>31</v>
      </c>
      <c r="E21" s="35"/>
      <c r="F21" s="35"/>
      <c r="G21" s="35"/>
      <c r="H21" s="35"/>
      <c r="I21" s="132" t="s">
        <v>25</v>
      </c>
      <c r="J21" s="134" t="str">
        <f>IF('Rekapitulace stavby'!AN19="","",'Rekapitulace stavby'!AN19)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18" customHeight="1">
      <c r="A22" s="35"/>
      <c r="B22" s="41"/>
      <c r="C22" s="35"/>
      <c r="D22" s="35"/>
      <c r="E22" s="134" t="str">
        <f>IF('Rekapitulace stavby'!E20="","",'Rekapitulace stavby'!E20)</f>
        <v xml:space="preserve"> </v>
      </c>
      <c r="F22" s="35"/>
      <c r="G22" s="35"/>
      <c r="H22" s="35"/>
      <c r="I22" s="132" t="s">
        <v>26</v>
      </c>
      <c r="J22" s="134" t="str">
        <f>IF('Rekapitulace stavby'!AN20="","",'Rekapitulace stavby'!AN20)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2" customHeight="1">
      <c r="A24" s="35"/>
      <c r="B24" s="41"/>
      <c r="C24" s="35"/>
      <c r="D24" s="132" t="s">
        <v>32</v>
      </c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8" customFormat="1" ht="16.5" customHeight="1">
      <c r="A25" s="136"/>
      <c r="B25" s="137"/>
      <c r="C25" s="136"/>
      <c r="D25" s="136"/>
      <c r="E25" s="138" t="s">
        <v>1</v>
      </c>
      <c r="F25" s="138"/>
      <c r="G25" s="138"/>
      <c r="H25" s="138"/>
      <c r="I25" s="136"/>
      <c r="J25" s="136"/>
      <c r="K25" s="136"/>
      <c r="L25" s="139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hidden="1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2" customFormat="1" ht="6.96" customHeight="1">
      <c r="A27" s="35"/>
      <c r="B27" s="41"/>
      <c r="C27" s="35"/>
      <c r="D27" s="140"/>
      <c r="E27" s="140"/>
      <c r="F27" s="140"/>
      <c r="G27" s="140"/>
      <c r="H27" s="140"/>
      <c r="I27" s="140"/>
      <c r="J27" s="140"/>
      <c r="K27" s="140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hidden="1" s="2" customFormat="1" ht="25.44" customHeight="1">
      <c r="A28" s="35"/>
      <c r="B28" s="41"/>
      <c r="C28" s="35"/>
      <c r="D28" s="141" t="s">
        <v>33</v>
      </c>
      <c r="E28" s="35"/>
      <c r="F28" s="35"/>
      <c r="G28" s="35"/>
      <c r="H28" s="35"/>
      <c r="I28" s="35"/>
      <c r="J28" s="142">
        <f>ROUND(J114,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40"/>
      <c r="E29" s="140"/>
      <c r="F29" s="140"/>
      <c r="G29" s="140"/>
      <c r="H29" s="140"/>
      <c r="I29" s="140"/>
      <c r="J29" s="140"/>
      <c r="K29" s="140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14.4" customHeight="1">
      <c r="A30" s="35"/>
      <c r="B30" s="41"/>
      <c r="C30" s="35"/>
      <c r="D30" s="35"/>
      <c r="E30" s="35"/>
      <c r="F30" s="143" t="s">
        <v>35</v>
      </c>
      <c r="G30" s="35"/>
      <c r="H30" s="35"/>
      <c r="I30" s="143" t="s">
        <v>34</v>
      </c>
      <c r="J30" s="143" t="s">
        <v>36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14.4" customHeight="1">
      <c r="A31" s="35"/>
      <c r="B31" s="41"/>
      <c r="C31" s="35"/>
      <c r="D31" s="144" t="s">
        <v>37</v>
      </c>
      <c r="E31" s="132" t="s">
        <v>38</v>
      </c>
      <c r="F31" s="145">
        <f>ROUND((SUM(BE114:BE193)),  2)</f>
        <v>0</v>
      </c>
      <c r="G31" s="35"/>
      <c r="H31" s="35"/>
      <c r="I31" s="146">
        <v>0.20999999999999999</v>
      </c>
      <c r="J31" s="145">
        <f>ROUND(((SUM(BE114:BE193))*I31),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132" t="s">
        <v>39</v>
      </c>
      <c r="F32" s="145">
        <f>ROUND((SUM(BF114:BF193)),  2)</f>
        <v>0</v>
      </c>
      <c r="G32" s="35"/>
      <c r="H32" s="35"/>
      <c r="I32" s="146">
        <v>0.12</v>
      </c>
      <c r="J32" s="145">
        <f>ROUND(((SUM(BF114:BF193))*I32),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2" t="s">
        <v>40</v>
      </c>
      <c r="F33" s="145">
        <f>ROUND((SUM(BG114:BG193)),  2)</f>
        <v>0</v>
      </c>
      <c r="G33" s="35"/>
      <c r="H33" s="35"/>
      <c r="I33" s="146">
        <v>0.20999999999999999</v>
      </c>
      <c r="J33" s="145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2" t="s">
        <v>41</v>
      </c>
      <c r="F34" s="145">
        <f>ROUND((SUM(BH114:BH193)),  2)</f>
        <v>0</v>
      </c>
      <c r="G34" s="35"/>
      <c r="H34" s="35"/>
      <c r="I34" s="146">
        <v>0.12</v>
      </c>
      <c r="J34" s="145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2" t="s">
        <v>42</v>
      </c>
      <c r="F35" s="145">
        <f>ROUND((SUM(BI114:BI193)),  2)</f>
        <v>0</v>
      </c>
      <c r="G35" s="35"/>
      <c r="H35" s="35"/>
      <c r="I35" s="146">
        <v>0</v>
      </c>
      <c r="J35" s="145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25.44" customHeight="1">
      <c r="A37" s="35"/>
      <c r="B37" s="41"/>
      <c r="C37" s="147"/>
      <c r="D37" s="148" t="s">
        <v>43</v>
      </c>
      <c r="E37" s="149"/>
      <c r="F37" s="149"/>
      <c r="G37" s="150" t="s">
        <v>44</v>
      </c>
      <c r="H37" s="151" t="s">
        <v>45</v>
      </c>
      <c r="I37" s="149"/>
      <c r="J37" s="152">
        <f>SUM(J28:J35)</f>
        <v>0</v>
      </c>
      <c r="K37" s="153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1" customFormat="1" ht="14.4" customHeight="1">
      <c r="B39" s="17"/>
      <c r="L39" s="17"/>
    </row>
    <row r="40" hidden="1" s="1" customFormat="1" ht="14.4" customHeight="1">
      <c r="B40" s="17"/>
      <c r="L40" s="17"/>
    </row>
    <row r="41" hidden="1" s="1" customFormat="1" ht="14.4" customHeight="1">
      <c r="B41" s="17"/>
      <c r="L41" s="17"/>
    </row>
    <row r="42" hidden="1" s="1" customFormat="1" ht="14.4" customHeight="1">
      <c r="B42" s="17"/>
      <c r="L42" s="17"/>
    </row>
    <row r="43" hidden="1" s="1" customFormat="1" ht="14.4" customHeight="1">
      <c r="B43" s="17"/>
      <c r="L43" s="17"/>
    </row>
    <row r="44" hidden="1" s="1" customFormat="1" ht="14.4" customHeight="1">
      <c r="B44" s="17"/>
      <c r="L44" s="17"/>
    </row>
    <row r="45" hidden="1" s="1" customFormat="1" ht="14.4" customHeight="1">
      <c r="B45" s="17"/>
      <c r="L45" s="17"/>
    </row>
    <row r="46" hidden="1" s="1" customFormat="1" ht="14.4" customHeight="1">
      <c r="B46" s="17"/>
      <c r="L46" s="17"/>
    </row>
    <row r="47" hidden="1" s="1" customFormat="1" ht="14.4" customHeight="1">
      <c r="B47" s="17"/>
      <c r="L47" s="17"/>
    </row>
    <row r="48" hidden="1" s="1" customFormat="1" ht="14.4" customHeight="1">
      <c r="B48" s="17"/>
      <c r="L48" s="17"/>
    </row>
    <row r="49" hidden="1" s="1" customFormat="1" ht="14.4" customHeight="1">
      <c r="B49" s="17"/>
      <c r="L49" s="17"/>
    </row>
    <row r="50" hidden="1" s="2" customFormat="1" ht="14.4" customHeight="1">
      <c r="B50" s="60"/>
      <c r="D50" s="154" t="s">
        <v>46</v>
      </c>
      <c r="E50" s="155"/>
      <c r="F50" s="155"/>
      <c r="G50" s="154" t="s">
        <v>47</v>
      </c>
      <c r="H50" s="155"/>
      <c r="I50" s="155"/>
      <c r="J50" s="155"/>
      <c r="K50" s="155"/>
      <c r="L50" s="60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56" t="s">
        <v>48</v>
      </c>
      <c r="E61" s="157"/>
      <c r="F61" s="158" t="s">
        <v>49</v>
      </c>
      <c r="G61" s="156" t="s">
        <v>48</v>
      </c>
      <c r="H61" s="157"/>
      <c r="I61" s="157"/>
      <c r="J61" s="159" t="s">
        <v>49</v>
      </c>
      <c r="K61" s="157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54" t="s">
        <v>50</v>
      </c>
      <c r="E65" s="160"/>
      <c r="F65" s="160"/>
      <c r="G65" s="154" t="s">
        <v>51</v>
      </c>
      <c r="H65" s="160"/>
      <c r="I65" s="160"/>
      <c r="J65" s="160"/>
      <c r="K65" s="16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56" t="s">
        <v>48</v>
      </c>
      <c r="E76" s="157"/>
      <c r="F76" s="158" t="s">
        <v>49</v>
      </c>
      <c r="G76" s="156" t="s">
        <v>48</v>
      </c>
      <c r="H76" s="157"/>
      <c r="I76" s="157"/>
      <c r="J76" s="159" t="s">
        <v>49</v>
      </c>
      <c r="K76" s="157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hidden="1" s="2" customFormat="1" ht="6.96" customHeight="1">
      <c r="A81" s="35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82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30" customHeight="1">
      <c r="A85" s="35"/>
      <c r="B85" s="36"/>
      <c r="C85" s="37"/>
      <c r="D85" s="37"/>
      <c r="E85" s="73" t="str">
        <f>E7</f>
        <v>Rekonstrukce a modernizace budovy dílny odborného výcviku - pořízení nářadí</v>
      </c>
      <c r="F85" s="37"/>
      <c r="G85" s="37"/>
      <c r="H85" s="37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2" customHeight="1">
      <c r="A87" s="35"/>
      <c r="B87" s="36"/>
      <c r="C87" s="29" t="s">
        <v>20</v>
      </c>
      <c r="D87" s="37"/>
      <c r="E87" s="37"/>
      <c r="F87" s="24" t="str">
        <f>F10</f>
        <v xml:space="preserve"> </v>
      </c>
      <c r="G87" s="37"/>
      <c r="H87" s="37"/>
      <c r="I87" s="29" t="s">
        <v>22</v>
      </c>
      <c r="J87" s="76" t="str">
        <f>IF(J10="","",J10)</f>
        <v>17. 12. 2024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 xml:space="preserve"> </v>
      </c>
      <c r="G89" s="37"/>
      <c r="H89" s="37"/>
      <c r="I89" s="29" t="s">
        <v>29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15.15" customHeight="1">
      <c r="A90" s="35"/>
      <c r="B90" s="36"/>
      <c r="C90" s="29" t="s">
        <v>27</v>
      </c>
      <c r="D90" s="37"/>
      <c r="E90" s="37"/>
      <c r="F90" s="24" t="str">
        <f>IF(E16="","",E16)</f>
        <v>Vyplň údaj</v>
      </c>
      <c r="G90" s="37"/>
      <c r="H90" s="37"/>
      <c r="I90" s="29" t="s">
        <v>31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29.28" customHeight="1">
      <c r="A92" s="35"/>
      <c r="B92" s="36"/>
      <c r="C92" s="165" t="s">
        <v>83</v>
      </c>
      <c r="D92" s="166"/>
      <c r="E92" s="166"/>
      <c r="F92" s="166"/>
      <c r="G92" s="166"/>
      <c r="H92" s="166"/>
      <c r="I92" s="166"/>
      <c r="J92" s="167" t="s">
        <v>84</v>
      </c>
      <c r="K92" s="166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2.8" customHeight="1">
      <c r="A94" s="35"/>
      <c r="B94" s="36"/>
      <c r="C94" s="168" t="s">
        <v>85</v>
      </c>
      <c r="D94" s="37"/>
      <c r="E94" s="37"/>
      <c r="F94" s="37"/>
      <c r="G94" s="37"/>
      <c r="H94" s="37"/>
      <c r="I94" s="37"/>
      <c r="J94" s="107">
        <f>J114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86</v>
      </c>
    </row>
    <row r="95" hidden="1" s="9" customFormat="1" ht="24.96" customHeight="1">
      <c r="A95" s="9"/>
      <c r="B95" s="169"/>
      <c r="C95" s="170"/>
      <c r="D95" s="171" t="s">
        <v>87</v>
      </c>
      <c r="E95" s="172"/>
      <c r="F95" s="172"/>
      <c r="G95" s="172"/>
      <c r="H95" s="172"/>
      <c r="I95" s="172"/>
      <c r="J95" s="173">
        <f>J115</f>
        <v>0</v>
      </c>
      <c r="K95" s="170"/>
      <c r="L95" s="17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75"/>
      <c r="C96" s="176"/>
      <c r="D96" s="177" t="s">
        <v>88</v>
      </c>
      <c r="E96" s="178"/>
      <c r="F96" s="178"/>
      <c r="G96" s="178"/>
      <c r="H96" s="178"/>
      <c r="I96" s="178"/>
      <c r="J96" s="179">
        <f>J116</f>
        <v>0</v>
      </c>
      <c r="K96" s="176"/>
      <c r="L96" s="18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2" customFormat="1" ht="21.84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hidden="1" s="2" customFormat="1" ht="6.96" customHeight="1">
      <c r="A98" s="35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hidden="1"/>
    <row r="100" hidden="1"/>
    <row r="101" hidden="1"/>
    <row r="102" s="2" customFormat="1" ht="6.96" customHeight="1">
      <c r="A102" s="35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24.96" customHeight="1">
      <c r="A103" s="35"/>
      <c r="B103" s="36"/>
      <c r="C103" s="20" t="s">
        <v>89</v>
      </c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12" customHeight="1">
      <c r="A105" s="35"/>
      <c r="B105" s="36"/>
      <c r="C105" s="29" t="s">
        <v>16</v>
      </c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30" customHeight="1">
      <c r="A106" s="35"/>
      <c r="B106" s="36"/>
      <c r="C106" s="37"/>
      <c r="D106" s="37"/>
      <c r="E106" s="73" t="str">
        <f>E7</f>
        <v>Rekonstrukce a modernizace budovy dílny odborného výcviku - pořízení nářadí</v>
      </c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20</v>
      </c>
      <c r="D108" s="37"/>
      <c r="E108" s="37"/>
      <c r="F108" s="24" t="str">
        <f>F10</f>
        <v xml:space="preserve"> </v>
      </c>
      <c r="G108" s="37"/>
      <c r="H108" s="37"/>
      <c r="I108" s="29" t="s">
        <v>22</v>
      </c>
      <c r="J108" s="76" t="str">
        <f>IF(J10="","",J10)</f>
        <v>17. 12. 2024</v>
      </c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5.15" customHeight="1">
      <c r="A110" s="35"/>
      <c r="B110" s="36"/>
      <c r="C110" s="29" t="s">
        <v>24</v>
      </c>
      <c r="D110" s="37"/>
      <c r="E110" s="37"/>
      <c r="F110" s="24" t="str">
        <f>E13</f>
        <v xml:space="preserve"> </v>
      </c>
      <c r="G110" s="37"/>
      <c r="H110" s="37"/>
      <c r="I110" s="29" t="s">
        <v>29</v>
      </c>
      <c r="J110" s="33" t="str">
        <f>E19</f>
        <v xml:space="preserve"> </v>
      </c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5.15" customHeight="1">
      <c r="A111" s="35"/>
      <c r="B111" s="36"/>
      <c r="C111" s="29" t="s">
        <v>27</v>
      </c>
      <c r="D111" s="37"/>
      <c r="E111" s="37"/>
      <c r="F111" s="24" t="str">
        <f>IF(E16="","",E16)</f>
        <v>Vyplň údaj</v>
      </c>
      <c r="G111" s="37"/>
      <c r="H111" s="37"/>
      <c r="I111" s="29" t="s">
        <v>31</v>
      </c>
      <c r="J111" s="33" t="str">
        <f>E22</f>
        <v xml:space="preserve"> </v>
      </c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0.32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1" customFormat="1" ht="29.28" customHeight="1">
      <c r="A113" s="181"/>
      <c r="B113" s="182"/>
      <c r="C113" s="183" t="s">
        <v>90</v>
      </c>
      <c r="D113" s="184" t="s">
        <v>58</v>
      </c>
      <c r="E113" s="184" t="s">
        <v>54</v>
      </c>
      <c r="F113" s="184" t="s">
        <v>55</v>
      </c>
      <c r="G113" s="184" t="s">
        <v>91</v>
      </c>
      <c r="H113" s="184" t="s">
        <v>92</v>
      </c>
      <c r="I113" s="184" t="s">
        <v>93</v>
      </c>
      <c r="J113" s="185" t="s">
        <v>84</v>
      </c>
      <c r="K113" s="186" t="s">
        <v>94</v>
      </c>
      <c r="L113" s="187"/>
      <c r="M113" s="97" t="s">
        <v>1</v>
      </c>
      <c r="N113" s="98" t="s">
        <v>37</v>
      </c>
      <c r="O113" s="98" t="s">
        <v>95</v>
      </c>
      <c r="P113" s="98" t="s">
        <v>96</v>
      </c>
      <c r="Q113" s="98" t="s">
        <v>97</v>
      </c>
      <c r="R113" s="98" t="s">
        <v>98</v>
      </c>
      <c r="S113" s="98" t="s">
        <v>99</v>
      </c>
      <c r="T113" s="99" t="s">
        <v>100</v>
      </c>
      <c r="U113" s="181"/>
      <c r="V113" s="181"/>
      <c r="W113" s="181"/>
      <c r="X113" s="181"/>
      <c r="Y113" s="181"/>
      <c r="Z113" s="181"/>
      <c r="AA113" s="181"/>
      <c r="AB113" s="181"/>
      <c r="AC113" s="181"/>
      <c r="AD113" s="181"/>
      <c r="AE113" s="181"/>
    </row>
    <row r="114" s="2" customFormat="1" ht="22.8" customHeight="1">
      <c r="A114" s="35"/>
      <c r="B114" s="36"/>
      <c r="C114" s="104" t="s">
        <v>101</v>
      </c>
      <c r="D114" s="37"/>
      <c r="E114" s="37"/>
      <c r="F114" s="37"/>
      <c r="G114" s="37"/>
      <c r="H114" s="37"/>
      <c r="I114" s="37"/>
      <c r="J114" s="188">
        <f>BK114</f>
        <v>0</v>
      </c>
      <c r="K114" s="37"/>
      <c r="L114" s="41"/>
      <c r="M114" s="100"/>
      <c r="N114" s="189"/>
      <c r="O114" s="101"/>
      <c r="P114" s="190">
        <f>P115</f>
        <v>0</v>
      </c>
      <c r="Q114" s="101"/>
      <c r="R114" s="190">
        <f>R115</f>
        <v>0</v>
      </c>
      <c r="S114" s="101"/>
      <c r="T114" s="191">
        <f>T115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4" t="s">
        <v>72</v>
      </c>
      <c r="AU114" s="14" t="s">
        <v>86</v>
      </c>
      <c r="BK114" s="192">
        <f>BK115</f>
        <v>0</v>
      </c>
    </row>
    <row r="115" s="12" customFormat="1" ht="25.92" customHeight="1">
      <c r="A115" s="12"/>
      <c r="B115" s="193"/>
      <c r="C115" s="194"/>
      <c r="D115" s="195" t="s">
        <v>72</v>
      </c>
      <c r="E115" s="196" t="s">
        <v>102</v>
      </c>
      <c r="F115" s="196" t="s">
        <v>103</v>
      </c>
      <c r="G115" s="194"/>
      <c r="H115" s="194"/>
      <c r="I115" s="197"/>
      <c r="J115" s="198">
        <f>BK115</f>
        <v>0</v>
      </c>
      <c r="K115" s="194"/>
      <c r="L115" s="199"/>
      <c r="M115" s="200"/>
      <c r="N115" s="201"/>
      <c r="O115" s="201"/>
      <c r="P115" s="202">
        <f>P116</f>
        <v>0</v>
      </c>
      <c r="Q115" s="201"/>
      <c r="R115" s="202">
        <f>R116</f>
        <v>0</v>
      </c>
      <c r="S115" s="201"/>
      <c r="T115" s="203">
        <f>T116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4" t="s">
        <v>78</v>
      </c>
      <c r="AT115" s="205" t="s">
        <v>72</v>
      </c>
      <c r="AU115" s="205" t="s">
        <v>73</v>
      </c>
      <c r="AY115" s="204" t="s">
        <v>104</v>
      </c>
      <c r="BK115" s="206">
        <f>BK116</f>
        <v>0</v>
      </c>
    </row>
    <row r="116" s="12" customFormat="1" ht="22.8" customHeight="1">
      <c r="A116" s="12"/>
      <c r="B116" s="193"/>
      <c r="C116" s="194"/>
      <c r="D116" s="195" t="s">
        <v>72</v>
      </c>
      <c r="E116" s="207" t="s">
        <v>78</v>
      </c>
      <c r="F116" s="207" t="s">
        <v>105</v>
      </c>
      <c r="G116" s="194"/>
      <c r="H116" s="194"/>
      <c r="I116" s="197"/>
      <c r="J116" s="208">
        <f>BK116</f>
        <v>0</v>
      </c>
      <c r="K116" s="194"/>
      <c r="L116" s="199"/>
      <c r="M116" s="200"/>
      <c r="N116" s="201"/>
      <c r="O116" s="201"/>
      <c r="P116" s="202">
        <f>SUM(P117:P193)</f>
        <v>0</v>
      </c>
      <c r="Q116" s="201"/>
      <c r="R116" s="202">
        <f>SUM(R117:R193)</f>
        <v>0</v>
      </c>
      <c r="S116" s="201"/>
      <c r="T116" s="203">
        <f>SUM(T117:T193)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4" t="s">
        <v>78</v>
      </c>
      <c r="AT116" s="205" t="s">
        <v>72</v>
      </c>
      <c r="AU116" s="205" t="s">
        <v>78</v>
      </c>
      <c r="AY116" s="204" t="s">
        <v>104</v>
      </c>
      <c r="BK116" s="206">
        <f>SUM(BK117:BK193)</f>
        <v>0</v>
      </c>
    </row>
    <row r="117" s="2" customFormat="1" ht="16.5" customHeight="1">
      <c r="A117" s="35"/>
      <c r="B117" s="36"/>
      <c r="C117" s="209" t="s">
        <v>78</v>
      </c>
      <c r="D117" s="209" t="s">
        <v>106</v>
      </c>
      <c r="E117" s="210" t="s">
        <v>107</v>
      </c>
      <c r="F117" s="211" t="s">
        <v>108</v>
      </c>
      <c r="G117" s="212" t="s">
        <v>109</v>
      </c>
      <c r="H117" s="213">
        <v>1</v>
      </c>
      <c r="I117" s="214"/>
      <c r="J117" s="215">
        <f>ROUND(I117*H117,2)</f>
        <v>0</v>
      </c>
      <c r="K117" s="216"/>
      <c r="L117" s="41"/>
      <c r="M117" s="217" t="s">
        <v>1</v>
      </c>
      <c r="N117" s="218" t="s">
        <v>38</v>
      </c>
      <c r="O117" s="88"/>
      <c r="P117" s="219">
        <f>O117*H117</f>
        <v>0</v>
      </c>
      <c r="Q117" s="219">
        <v>0</v>
      </c>
      <c r="R117" s="219">
        <f>Q117*H117</f>
        <v>0</v>
      </c>
      <c r="S117" s="219">
        <v>0</v>
      </c>
      <c r="T117" s="220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221" t="s">
        <v>110</v>
      </c>
      <c r="AT117" s="221" t="s">
        <v>106</v>
      </c>
      <c r="AU117" s="221" t="s">
        <v>80</v>
      </c>
      <c r="AY117" s="14" t="s">
        <v>104</v>
      </c>
      <c r="BE117" s="222">
        <f>IF(N117="základní",J117,0)</f>
        <v>0</v>
      </c>
      <c r="BF117" s="222">
        <f>IF(N117="snížená",J117,0)</f>
        <v>0</v>
      </c>
      <c r="BG117" s="222">
        <f>IF(N117="zákl. přenesená",J117,0)</f>
        <v>0</v>
      </c>
      <c r="BH117" s="222">
        <f>IF(N117="sníž. přenesená",J117,0)</f>
        <v>0</v>
      </c>
      <c r="BI117" s="222">
        <f>IF(N117="nulová",J117,0)</f>
        <v>0</v>
      </c>
      <c r="BJ117" s="14" t="s">
        <v>78</v>
      </c>
      <c r="BK117" s="222">
        <f>ROUND(I117*H117,2)</f>
        <v>0</v>
      </c>
      <c r="BL117" s="14" t="s">
        <v>110</v>
      </c>
      <c r="BM117" s="221" t="s">
        <v>111</v>
      </c>
    </row>
    <row r="118" s="2" customFormat="1" ht="16.5" customHeight="1">
      <c r="A118" s="35"/>
      <c r="B118" s="36"/>
      <c r="C118" s="209" t="s">
        <v>80</v>
      </c>
      <c r="D118" s="209" t="s">
        <v>106</v>
      </c>
      <c r="E118" s="210" t="s">
        <v>112</v>
      </c>
      <c r="F118" s="211" t="s">
        <v>113</v>
      </c>
      <c r="G118" s="212" t="s">
        <v>109</v>
      </c>
      <c r="H118" s="213">
        <v>1</v>
      </c>
      <c r="I118" s="214"/>
      <c r="J118" s="215">
        <f>ROUND(I118*H118,2)</f>
        <v>0</v>
      </c>
      <c r="K118" s="216"/>
      <c r="L118" s="41"/>
      <c r="M118" s="217" t="s">
        <v>1</v>
      </c>
      <c r="N118" s="218" t="s">
        <v>38</v>
      </c>
      <c r="O118" s="88"/>
      <c r="P118" s="219">
        <f>O118*H118</f>
        <v>0</v>
      </c>
      <c r="Q118" s="219">
        <v>0</v>
      </c>
      <c r="R118" s="219">
        <f>Q118*H118</f>
        <v>0</v>
      </c>
      <c r="S118" s="219">
        <v>0</v>
      </c>
      <c r="T118" s="220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221" t="s">
        <v>110</v>
      </c>
      <c r="AT118" s="221" t="s">
        <v>106</v>
      </c>
      <c r="AU118" s="221" t="s">
        <v>80</v>
      </c>
      <c r="AY118" s="14" t="s">
        <v>104</v>
      </c>
      <c r="BE118" s="222">
        <f>IF(N118="základní",J118,0)</f>
        <v>0</v>
      </c>
      <c r="BF118" s="222">
        <f>IF(N118="snížená",J118,0)</f>
        <v>0</v>
      </c>
      <c r="BG118" s="222">
        <f>IF(N118="zákl. přenesená",J118,0)</f>
        <v>0</v>
      </c>
      <c r="BH118" s="222">
        <f>IF(N118="sníž. přenesená",J118,0)</f>
        <v>0</v>
      </c>
      <c r="BI118" s="222">
        <f>IF(N118="nulová",J118,0)</f>
        <v>0</v>
      </c>
      <c r="BJ118" s="14" t="s">
        <v>78</v>
      </c>
      <c r="BK118" s="222">
        <f>ROUND(I118*H118,2)</f>
        <v>0</v>
      </c>
      <c r="BL118" s="14" t="s">
        <v>110</v>
      </c>
      <c r="BM118" s="221" t="s">
        <v>114</v>
      </c>
    </row>
    <row r="119" s="2" customFormat="1" ht="16.5" customHeight="1">
      <c r="A119" s="35"/>
      <c r="B119" s="36"/>
      <c r="C119" s="209" t="s">
        <v>115</v>
      </c>
      <c r="D119" s="209" t="s">
        <v>106</v>
      </c>
      <c r="E119" s="210" t="s">
        <v>116</v>
      </c>
      <c r="F119" s="211" t="s">
        <v>117</v>
      </c>
      <c r="G119" s="212" t="s">
        <v>109</v>
      </c>
      <c r="H119" s="213">
        <v>12</v>
      </c>
      <c r="I119" s="214"/>
      <c r="J119" s="215">
        <f>ROUND(I119*H119,2)</f>
        <v>0</v>
      </c>
      <c r="K119" s="216"/>
      <c r="L119" s="41"/>
      <c r="M119" s="217" t="s">
        <v>1</v>
      </c>
      <c r="N119" s="218" t="s">
        <v>38</v>
      </c>
      <c r="O119" s="88"/>
      <c r="P119" s="219">
        <f>O119*H119</f>
        <v>0</v>
      </c>
      <c r="Q119" s="219">
        <v>0</v>
      </c>
      <c r="R119" s="219">
        <f>Q119*H119</f>
        <v>0</v>
      </c>
      <c r="S119" s="219">
        <v>0</v>
      </c>
      <c r="T119" s="220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21" t="s">
        <v>110</v>
      </c>
      <c r="AT119" s="221" t="s">
        <v>106</v>
      </c>
      <c r="AU119" s="221" t="s">
        <v>80</v>
      </c>
      <c r="AY119" s="14" t="s">
        <v>104</v>
      </c>
      <c r="BE119" s="222">
        <f>IF(N119="základní",J119,0)</f>
        <v>0</v>
      </c>
      <c r="BF119" s="222">
        <f>IF(N119="snížená",J119,0)</f>
        <v>0</v>
      </c>
      <c r="BG119" s="222">
        <f>IF(N119="zákl. přenesená",J119,0)</f>
        <v>0</v>
      </c>
      <c r="BH119" s="222">
        <f>IF(N119="sníž. přenesená",J119,0)</f>
        <v>0</v>
      </c>
      <c r="BI119" s="222">
        <f>IF(N119="nulová",J119,0)</f>
        <v>0</v>
      </c>
      <c r="BJ119" s="14" t="s">
        <v>78</v>
      </c>
      <c r="BK119" s="222">
        <f>ROUND(I119*H119,2)</f>
        <v>0</v>
      </c>
      <c r="BL119" s="14" t="s">
        <v>110</v>
      </c>
      <c r="BM119" s="221" t="s">
        <v>118</v>
      </c>
    </row>
    <row r="120" s="2" customFormat="1" ht="16.5" customHeight="1">
      <c r="A120" s="35"/>
      <c r="B120" s="36"/>
      <c r="C120" s="209" t="s">
        <v>110</v>
      </c>
      <c r="D120" s="209" t="s">
        <v>106</v>
      </c>
      <c r="E120" s="210" t="s">
        <v>119</v>
      </c>
      <c r="F120" s="211" t="s">
        <v>120</v>
      </c>
      <c r="G120" s="212" t="s">
        <v>109</v>
      </c>
      <c r="H120" s="213">
        <v>12</v>
      </c>
      <c r="I120" s="214"/>
      <c r="J120" s="215">
        <f>ROUND(I120*H120,2)</f>
        <v>0</v>
      </c>
      <c r="K120" s="216"/>
      <c r="L120" s="41"/>
      <c r="M120" s="217" t="s">
        <v>1</v>
      </c>
      <c r="N120" s="218" t="s">
        <v>38</v>
      </c>
      <c r="O120" s="88"/>
      <c r="P120" s="219">
        <f>O120*H120</f>
        <v>0</v>
      </c>
      <c r="Q120" s="219">
        <v>0</v>
      </c>
      <c r="R120" s="219">
        <f>Q120*H120</f>
        <v>0</v>
      </c>
      <c r="S120" s="219">
        <v>0</v>
      </c>
      <c r="T120" s="220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21" t="s">
        <v>110</v>
      </c>
      <c r="AT120" s="221" t="s">
        <v>106</v>
      </c>
      <c r="AU120" s="221" t="s">
        <v>80</v>
      </c>
      <c r="AY120" s="14" t="s">
        <v>104</v>
      </c>
      <c r="BE120" s="222">
        <f>IF(N120="základní",J120,0)</f>
        <v>0</v>
      </c>
      <c r="BF120" s="222">
        <f>IF(N120="snížená",J120,0)</f>
        <v>0</v>
      </c>
      <c r="BG120" s="222">
        <f>IF(N120="zákl. přenesená",J120,0)</f>
        <v>0</v>
      </c>
      <c r="BH120" s="222">
        <f>IF(N120="sníž. přenesená",J120,0)</f>
        <v>0</v>
      </c>
      <c r="BI120" s="222">
        <f>IF(N120="nulová",J120,0)</f>
        <v>0</v>
      </c>
      <c r="BJ120" s="14" t="s">
        <v>78</v>
      </c>
      <c r="BK120" s="222">
        <f>ROUND(I120*H120,2)</f>
        <v>0</v>
      </c>
      <c r="BL120" s="14" t="s">
        <v>110</v>
      </c>
      <c r="BM120" s="221" t="s">
        <v>121</v>
      </c>
    </row>
    <row r="121" s="2" customFormat="1" ht="16.5" customHeight="1">
      <c r="A121" s="35"/>
      <c r="B121" s="36"/>
      <c r="C121" s="209" t="s">
        <v>122</v>
      </c>
      <c r="D121" s="209" t="s">
        <v>106</v>
      </c>
      <c r="E121" s="210" t="s">
        <v>123</v>
      </c>
      <c r="F121" s="211" t="s">
        <v>124</v>
      </c>
      <c r="G121" s="212" t="s">
        <v>109</v>
      </c>
      <c r="H121" s="213">
        <v>12</v>
      </c>
      <c r="I121" s="214"/>
      <c r="J121" s="215">
        <f>ROUND(I121*H121,2)</f>
        <v>0</v>
      </c>
      <c r="K121" s="216"/>
      <c r="L121" s="41"/>
      <c r="M121" s="217" t="s">
        <v>1</v>
      </c>
      <c r="N121" s="218" t="s">
        <v>38</v>
      </c>
      <c r="O121" s="88"/>
      <c r="P121" s="219">
        <f>O121*H121</f>
        <v>0</v>
      </c>
      <c r="Q121" s="219">
        <v>0</v>
      </c>
      <c r="R121" s="219">
        <f>Q121*H121</f>
        <v>0</v>
      </c>
      <c r="S121" s="219">
        <v>0</v>
      </c>
      <c r="T121" s="220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21" t="s">
        <v>110</v>
      </c>
      <c r="AT121" s="221" t="s">
        <v>106</v>
      </c>
      <c r="AU121" s="221" t="s">
        <v>80</v>
      </c>
      <c r="AY121" s="14" t="s">
        <v>104</v>
      </c>
      <c r="BE121" s="222">
        <f>IF(N121="základní",J121,0)</f>
        <v>0</v>
      </c>
      <c r="BF121" s="222">
        <f>IF(N121="snížená",J121,0)</f>
        <v>0</v>
      </c>
      <c r="BG121" s="222">
        <f>IF(N121="zákl. přenesená",J121,0)</f>
        <v>0</v>
      </c>
      <c r="BH121" s="222">
        <f>IF(N121="sníž. přenesená",J121,0)</f>
        <v>0</v>
      </c>
      <c r="BI121" s="222">
        <f>IF(N121="nulová",J121,0)</f>
        <v>0</v>
      </c>
      <c r="BJ121" s="14" t="s">
        <v>78</v>
      </c>
      <c r="BK121" s="222">
        <f>ROUND(I121*H121,2)</f>
        <v>0</v>
      </c>
      <c r="BL121" s="14" t="s">
        <v>110</v>
      </c>
      <c r="BM121" s="221" t="s">
        <v>125</v>
      </c>
    </row>
    <row r="122" s="2" customFormat="1" ht="16.5" customHeight="1">
      <c r="A122" s="35"/>
      <c r="B122" s="36"/>
      <c r="C122" s="209" t="s">
        <v>126</v>
      </c>
      <c r="D122" s="209" t="s">
        <v>106</v>
      </c>
      <c r="E122" s="210" t="s">
        <v>127</v>
      </c>
      <c r="F122" s="211" t="s">
        <v>128</v>
      </c>
      <c r="G122" s="212" t="s">
        <v>109</v>
      </c>
      <c r="H122" s="213">
        <v>12</v>
      </c>
      <c r="I122" s="214"/>
      <c r="J122" s="215">
        <f>ROUND(I122*H122,2)</f>
        <v>0</v>
      </c>
      <c r="K122" s="216"/>
      <c r="L122" s="41"/>
      <c r="M122" s="217" t="s">
        <v>1</v>
      </c>
      <c r="N122" s="218" t="s">
        <v>38</v>
      </c>
      <c r="O122" s="88"/>
      <c r="P122" s="219">
        <f>O122*H122</f>
        <v>0</v>
      </c>
      <c r="Q122" s="219">
        <v>0</v>
      </c>
      <c r="R122" s="219">
        <f>Q122*H122</f>
        <v>0</v>
      </c>
      <c r="S122" s="219">
        <v>0</v>
      </c>
      <c r="T122" s="220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21" t="s">
        <v>110</v>
      </c>
      <c r="AT122" s="221" t="s">
        <v>106</v>
      </c>
      <c r="AU122" s="221" t="s">
        <v>80</v>
      </c>
      <c r="AY122" s="14" t="s">
        <v>104</v>
      </c>
      <c r="BE122" s="222">
        <f>IF(N122="základní",J122,0)</f>
        <v>0</v>
      </c>
      <c r="BF122" s="222">
        <f>IF(N122="snížená",J122,0)</f>
        <v>0</v>
      </c>
      <c r="BG122" s="222">
        <f>IF(N122="zákl. přenesená",J122,0)</f>
        <v>0</v>
      </c>
      <c r="BH122" s="222">
        <f>IF(N122="sníž. přenesená",J122,0)</f>
        <v>0</v>
      </c>
      <c r="BI122" s="222">
        <f>IF(N122="nulová",J122,0)</f>
        <v>0</v>
      </c>
      <c r="BJ122" s="14" t="s">
        <v>78</v>
      </c>
      <c r="BK122" s="222">
        <f>ROUND(I122*H122,2)</f>
        <v>0</v>
      </c>
      <c r="BL122" s="14" t="s">
        <v>110</v>
      </c>
      <c r="BM122" s="221" t="s">
        <v>129</v>
      </c>
    </row>
    <row r="123" s="2" customFormat="1" ht="16.5" customHeight="1">
      <c r="A123" s="35"/>
      <c r="B123" s="36"/>
      <c r="C123" s="209" t="s">
        <v>130</v>
      </c>
      <c r="D123" s="209" t="s">
        <v>106</v>
      </c>
      <c r="E123" s="210" t="s">
        <v>131</v>
      </c>
      <c r="F123" s="211" t="s">
        <v>132</v>
      </c>
      <c r="G123" s="212" t="s">
        <v>109</v>
      </c>
      <c r="H123" s="213">
        <v>12</v>
      </c>
      <c r="I123" s="214"/>
      <c r="J123" s="215">
        <f>ROUND(I123*H123,2)</f>
        <v>0</v>
      </c>
      <c r="K123" s="216"/>
      <c r="L123" s="41"/>
      <c r="M123" s="217" t="s">
        <v>1</v>
      </c>
      <c r="N123" s="218" t="s">
        <v>38</v>
      </c>
      <c r="O123" s="88"/>
      <c r="P123" s="219">
        <f>O123*H123</f>
        <v>0</v>
      </c>
      <c r="Q123" s="219">
        <v>0</v>
      </c>
      <c r="R123" s="219">
        <f>Q123*H123</f>
        <v>0</v>
      </c>
      <c r="S123" s="219">
        <v>0</v>
      </c>
      <c r="T123" s="220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21" t="s">
        <v>110</v>
      </c>
      <c r="AT123" s="221" t="s">
        <v>106</v>
      </c>
      <c r="AU123" s="221" t="s">
        <v>80</v>
      </c>
      <c r="AY123" s="14" t="s">
        <v>104</v>
      </c>
      <c r="BE123" s="222">
        <f>IF(N123="základní",J123,0)</f>
        <v>0</v>
      </c>
      <c r="BF123" s="222">
        <f>IF(N123="snížená",J123,0)</f>
        <v>0</v>
      </c>
      <c r="BG123" s="222">
        <f>IF(N123="zákl. přenesená",J123,0)</f>
        <v>0</v>
      </c>
      <c r="BH123" s="222">
        <f>IF(N123="sníž. přenesená",J123,0)</f>
        <v>0</v>
      </c>
      <c r="BI123" s="222">
        <f>IF(N123="nulová",J123,0)</f>
        <v>0</v>
      </c>
      <c r="BJ123" s="14" t="s">
        <v>78</v>
      </c>
      <c r="BK123" s="222">
        <f>ROUND(I123*H123,2)</f>
        <v>0</v>
      </c>
      <c r="BL123" s="14" t="s">
        <v>110</v>
      </c>
      <c r="BM123" s="221" t="s">
        <v>133</v>
      </c>
    </row>
    <row r="124" s="2" customFormat="1" ht="16.5" customHeight="1">
      <c r="A124" s="35"/>
      <c r="B124" s="36"/>
      <c r="C124" s="209" t="s">
        <v>134</v>
      </c>
      <c r="D124" s="209" t="s">
        <v>106</v>
      </c>
      <c r="E124" s="210" t="s">
        <v>135</v>
      </c>
      <c r="F124" s="211" t="s">
        <v>136</v>
      </c>
      <c r="G124" s="212" t="s">
        <v>109</v>
      </c>
      <c r="H124" s="213">
        <v>12</v>
      </c>
      <c r="I124" s="214"/>
      <c r="J124" s="215">
        <f>ROUND(I124*H124,2)</f>
        <v>0</v>
      </c>
      <c r="K124" s="216"/>
      <c r="L124" s="41"/>
      <c r="M124" s="217" t="s">
        <v>1</v>
      </c>
      <c r="N124" s="218" t="s">
        <v>38</v>
      </c>
      <c r="O124" s="88"/>
      <c r="P124" s="219">
        <f>O124*H124</f>
        <v>0</v>
      </c>
      <c r="Q124" s="219">
        <v>0</v>
      </c>
      <c r="R124" s="219">
        <f>Q124*H124</f>
        <v>0</v>
      </c>
      <c r="S124" s="219">
        <v>0</v>
      </c>
      <c r="T124" s="220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1" t="s">
        <v>110</v>
      </c>
      <c r="AT124" s="221" t="s">
        <v>106</v>
      </c>
      <c r="AU124" s="221" t="s">
        <v>80</v>
      </c>
      <c r="AY124" s="14" t="s">
        <v>104</v>
      </c>
      <c r="BE124" s="222">
        <f>IF(N124="základní",J124,0)</f>
        <v>0</v>
      </c>
      <c r="BF124" s="222">
        <f>IF(N124="snížená",J124,0)</f>
        <v>0</v>
      </c>
      <c r="BG124" s="222">
        <f>IF(N124="zákl. přenesená",J124,0)</f>
        <v>0</v>
      </c>
      <c r="BH124" s="222">
        <f>IF(N124="sníž. přenesená",J124,0)</f>
        <v>0</v>
      </c>
      <c r="BI124" s="222">
        <f>IF(N124="nulová",J124,0)</f>
        <v>0</v>
      </c>
      <c r="BJ124" s="14" t="s">
        <v>78</v>
      </c>
      <c r="BK124" s="222">
        <f>ROUND(I124*H124,2)</f>
        <v>0</v>
      </c>
      <c r="BL124" s="14" t="s">
        <v>110</v>
      </c>
      <c r="BM124" s="221" t="s">
        <v>137</v>
      </c>
    </row>
    <row r="125" s="2" customFormat="1" ht="16.5" customHeight="1">
      <c r="A125" s="35"/>
      <c r="B125" s="36"/>
      <c r="C125" s="209" t="s">
        <v>138</v>
      </c>
      <c r="D125" s="209" t="s">
        <v>106</v>
      </c>
      <c r="E125" s="210" t="s">
        <v>139</v>
      </c>
      <c r="F125" s="211" t="s">
        <v>140</v>
      </c>
      <c r="G125" s="212" t="s">
        <v>109</v>
      </c>
      <c r="H125" s="213">
        <v>12</v>
      </c>
      <c r="I125" s="214"/>
      <c r="J125" s="215">
        <f>ROUND(I125*H125,2)</f>
        <v>0</v>
      </c>
      <c r="K125" s="216"/>
      <c r="L125" s="41"/>
      <c r="M125" s="217" t="s">
        <v>1</v>
      </c>
      <c r="N125" s="218" t="s">
        <v>38</v>
      </c>
      <c r="O125" s="88"/>
      <c r="P125" s="219">
        <f>O125*H125</f>
        <v>0</v>
      </c>
      <c r="Q125" s="219">
        <v>0</v>
      </c>
      <c r="R125" s="219">
        <f>Q125*H125</f>
        <v>0</v>
      </c>
      <c r="S125" s="219">
        <v>0</v>
      </c>
      <c r="T125" s="220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1" t="s">
        <v>110</v>
      </c>
      <c r="AT125" s="221" t="s">
        <v>106</v>
      </c>
      <c r="AU125" s="221" t="s">
        <v>80</v>
      </c>
      <c r="AY125" s="14" t="s">
        <v>104</v>
      </c>
      <c r="BE125" s="222">
        <f>IF(N125="základní",J125,0)</f>
        <v>0</v>
      </c>
      <c r="BF125" s="222">
        <f>IF(N125="snížená",J125,0)</f>
        <v>0</v>
      </c>
      <c r="BG125" s="222">
        <f>IF(N125="zákl. přenesená",J125,0)</f>
        <v>0</v>
      </c>
      <c r="BH125" s="222">
        <f>IF(N125="sníž. přenesená",J125,0)</f>
        <v>0</v>
      </c>
      <c r="BI125" s="222">
        <f>IF(N125="nulová",J125,0)</f>
        <v>0</v>
      </c>
      <c r="BJ125" s="14" t="s">
        <v>78</v>
      </c>
      <c r="BK125" s="222">
        <f>ROUND(I125*H125,2)</f>
        <v>0</v>
      </c>
      <c r="BL125" s="14" t="s">
        <v>110</v>
      </c>
      <c r="BM125" s="221" t="s">
        <v>141</v>
      </c>
    </row>
    <row r="126" s="2" customFormat="1" ht="16.5" customHeight="1">
      <c r="A126" s="35"/>
      <c r="B126" s="36"/>
      <c r="C126" s="209" t="s">
        <v>142</v>
      </c>
      <c r="D126" s="209" t="s">
        <v>106</v>
      </c>
      <c r="E126" s="210" t="s">
        <v>143</v>
      </c>
      <c r="F126" s="211" t="s">
        <v>144</v>
      </c>
      <c r="G126" s="212" t="s">
        <v>109</v>
      </c>
      <c r="H126" s="213">
        <v>12</v>
      </c>
      <c r="I126" s="214"/>
      <c r="J126" s="215">
        <f>ROUND(I126*H126,2)</f>
        <v>0</v>
      </c>
      <c r="K126" s="216"/>
      <c r="L126" s="41"/>
      <c r="M126" s="217" t="s">
        <v>1</v>
      </c>
      <c r="N126" s="218" t="s">
        <v>38</v>
      </c>
      <c r="O126" s="88"/>
      <c r="P126" s="219">
        <f>O126*H126</f>
        <v>0</v>
      </c>
      <c r="Q126" s="219">
        <v>0</v>
      </c>
      <c r="R126" s="219">
        <f>Q126*H126</f>
        <v>0</v>
      </c>
      <c r="S126" s="219">
        <v>0</v>
      </c>
      <c r="T126" s="220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1" t="s">
        <v>110</v>
      </c>
      <c r="AT126" s="221" t="s">
        <v>106</v>
      </c>
      <c r="AU126" s="221" t="s">
        <v>80</v>
      </c>
      <c r="AY126" s="14" t="s">
        <v>104</v>
      </c>
      <c r="BE126" s="222">
        <f>IF(N126="základní",J126,0)</f>
        <v>0</v>
      </c>
      <c r="BF126" s="222">
        <f>IF(N126="snížená",J126,0)</f>
        <v>0</v>
      </c>
      <c r="BG126" s="222">
        <f>IF(N126="zákl. přenesená",J126,0)</f>
        <v>0</v>
      </c>
      <c r="BH126" s="222">
        <f>IF(N126="sníž. přenesená",J126,0)</f>
        <v>0</v>
      </c>
      <c r="BI126" s="222">
        <f>IF(N126="nulová",J126,0)</f>
        <v>0</v>
      </c>
      <c r="BJ126" s="14" t="s">
        <v>78</v>
      </c>
      <c r="BK126" s="222">
        <f>ROUND(I126*H126,2)</f>
        <v>0</v>
      </c>
      <c r="BL126" s="14" t="s">
        <v>110</v>
      </c>
      <c r="BM126" s="221" t="s">
        <v>145</v>
      </c>
    </row>
    <row r="127" s="2" customFormat="1" ht="16.5" customHeight="1">
      <c r="A127" s="35"/>
      <c r="B127" s="36"/>
      <c r="C127" s="209" t="s">
        <v>146</v>
      </c>
      <c r="D127" s="209" t="s">
        <v>106</v>
      </c>
      <c r="E127" s="210" t="s">
        <v>147</v>
      </c>
      <c r="F127" s="211" t="s">
        <v>148</v>
      </c>
      <c r="G127" s="212" t="s">
        <v>109</v>
      </c>
      <c r="H127" s="213">
        <v>1</v>
      </c>
      <c r="I127" s="214"/>
      <c r="J127" s="215">
        <f>ROUND(I127*H127,2)</f>
        <v>0</v>
      </c>
      <c r="K127" s="216"/>
      <c r="L127" s="41"/>
      <c r="M127" s="217" t="s">
        <v>1</v>
      </c>
      <c r="N127" s="218" t="s">
        <v>38</v>
      </c>
      <c r="O127" s="88"/>
      <c r="P127" s="219">
        <f>O127*H127</f>
        <v>0</v>
      </c>
      <c r="Q127" s="219">
        <v>0</v>
      </c>
      <c r="R127" s="219">
        <f>Q127*H127</f>
        <v>0</v>
      </c>
      <c r="S127" s="219">
        <v>0</v>
      </c>
      <c r="T127" s="220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1" t="s">
        <v>110</v>
      </c>
      <c r="AT127" s="221" t="s">
        <v>106</v>
      </c>
      <c r="AU127" s="221" t="s">
        <v>80</v>
      </c>
      <c r="AY127" s="14" t="s">
        <v>104</v>
      </c>
      <c r="BE127" s="222">
        <f>IF(N127="základní",J127,0)</f>
        <v>0</v>
      </c>
      <c r="BF127" s="222">
        <f>IF(N127="snížená",J127,0)</f>
        <v>0</v>
      </c>
      <c r="BG127" s="222">
        <f>IF(N127="zákl. přenesená",J127,0)</f>
        <v>0</v>
      </c>
      <c r="BH127" s="222">
        <f>IF(N127="sníž. přenesená",J127,0)</f>
        <v>0</v>
      </c>
      <c r="BI127" s="222">
        <f>IF(N127="nulová",J127,0)</f>
        <v>0</v>
      </c>
      <c r="BJ127" s="14" t="s">
        <v>78</v>
      </c>
      <c r="BK127" s="222">
        <f>ROUND(I127*H127,2)</f>
        <v>0</v>
      </c>
      <c r="BL127" s="14" t="s">
        <v>110</v>
      </c>
      <c r="BM127" s="221" t="s">
        <v>149</v>
      </c>
    </row>
    <row r="128" s="2" customFormat="1" ht="16.5" customHeight="1">
      <c r="A128" s="35"/>
      <c r="B128" s="36"/>
      <c r="C128" s="209" t="s">
        <v>8</v>
      </c>
      <c r="D128" s="209" t="s">
        <v>106</v>
      </c>
      <c r="E128" s="210" t="s">
        <v>150</v>
      </c>
      <c r="F128" s="211" t="s">
        <v>151</v>
      </c>
      <c r="G128" s="212" t="s">
        <v>109</v>
      </c>
      <c r="H128" s="213">
        <v>1</v>
      </c>
      <c r="I128" s="214"/>
      <c r="J128" s="215">
        <f>ROUND(I128*H128,2)</f>
        <v>0</v>
      </c>
      <c r="K128" s="216"/>
      <c r="L128" s="41"/>
      <c r="M128" s="217" t="s">
        <v>1</v>
      </c>
      <c r="N128" s="218" t="s">
        <v>38</v>
      </c>
      <c r="O128" s="88"/>
      <c r="P128" s="219">
        <f>O128*H128</f>
        <v>0</v>
      </c>
      <c r="Q128" s="219">
        <v>0</v>
      </c>
      <c r="R128" s="219">
        <f>Q128*H128</f>
        <v>0</v>
      </c>
      <c r="S128" s="219">
        <v>0</v>
      </c>
      <c r="T128" s="220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1" t="s">
        <v>110</v>
      </c>
      <c r="AT128" s="221" t="s">
        <v>106</v>
      </c>
      <c r="AU128" s="221" t="s">
        <v>80</v>
      </c>
      <c r="AY128" s="14" t="s">
        <v>104</v>
      </c>
      <c r="BE128" s="222">
        <f>IF(N128="základní",J128,0)</f>
        <v>0</v>
      </c>
      <c r="BF128" s="222">
        <f>IF(N128="snížená",J128,0)</f>
        <v>0</v>
      </c>
      <c r="BG128" s="222">
        <f>IF(N128="zákl. přenesená",J128,0)</f>
        <v>0</v>
      </c>
      <c r="BH128" s="222">
        <f>IF(N128="sníž. přenesená",J128,0)</f>
        <v>0</v>
      </c>
      <c r="BI128" s="222">
        <f>IF(N128="nulová",J128,0)</f>
        <v>0</v>
      </c>
      <c r="BJ128" s="14" t="s">
        <v>78</v>
      </c>
      <c r="BK128" s="222">
        <f>ROUND(I128*H128,2)</f>
        <v>0</v>
      </c>
      <c r="BL128" s="14" t="s">
        <v>110</v>
      </c>
      <c r="BM128" s="221" t="s">
        <v>152</v>
      </c>
    </row>
    <row r="129" s="2" customFormat="1" ht="16.5" customHeight="1">
      <c r="A129" s="35"/>
      <c r="B129" s="36"/>
      <c r="C129" s="209" t="s">
        <v>153</v>
      </c>
      <c r="D129" s="209" t="s">
        <v>106</v>
      </c>
      <c r="E129" s="210" t="s">
        <v>154</v>
      </c>
      <c r="F129" s="211" t="s">
        <v>155</v>
      </c>
      <c r="G129" s="212" t="s">
        <v>109</v>
      </c>
      <c r="H129" s="213">
        <v>12</v>
      </c>
      <c r="I129" s="214"/>
      <c r="J129" s="215">
        <f>ROUND(I129*H129,2)</f>
        <v>0</v>
      </c>
      <c r="K129" s="216"/>
      <c r="L129" s="41"/>
      <c r="M129" s="217" t="s">
        <v>1</v>
      </c>
      <c r="N129" s="218" t="s">
        <v>38</v>
      </c>
      <c r="O129" s="88"/>
      <c r="P129" s="219">
        <f>O129*H129</f>
        <v>0</v>
      </c>
      <c r="Q129" s="219">
        <v>0</v>
      </c>
      <c r="R129" s="219">
        <f>Q129*H129</f>
        <v>0</v>
      </c>
      <c r="S129" s="219">
        <v>0</v>
      </c>
      <c r="T129" s="220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1" t="s">
        <v>110</v>
      </c>
      <c r="AT129" s="221" t="s">
        <v>106</v>
      </c>
      <c r="AU129" s="221" t="s">
        <v>80</v>
      </c>
      <c r="AY129" s="14" t="s">
        <v>104</v>
      </c>
      <c r="BE129" s="222">
        <f>IF(N129="základní",J129,0)</f>
        <v>0</v>
      </c>
      <c r="BF129" s="222">
        <f>IF(N129="snížená",J129,0)</f>
        <v>0</v>
      </c>
      <c r="BG129" s="222">
        <f>IF(N129="zákl. přenesená",J129,0)</f>
        <v>0</v>
      </c>
      <c r="BH129" s="222">
        <f>IF(N129="sníž. přenesená",J129,0)</f>
        <v>0</v>
      </c>
      <c r="BI129" s="222">
        <f>IF(N129="nulová",J129,0)</f>
        <v>0</v>
      </c>
      <c r="BJ129" s="14" t="s">
        <v>78</v>
      </c>
      <c r="BK129" s="222">
        <f>ROUND(I129*H129,2)</f>
        <v>0</v>
      </c>
      <c r="BL129" s="14" t="s">
        <v>110</v>
      </c>
      <c r="BM129" s="221" t="s">
        <v>156</v>
      </c>
    </row>
    <row r="130" s="2" customFormat="1" ht="16.5" customHeight="1">
      <c r="A130" s="35"/>
      <c r="B130" s="36"/>
      <c r="C130" s="209" t="s">
        <v>157</v>
      </c>
      <c r="D130" s="209" t="s">
        <v>106</v>
      </c>
      <c r="E130" s="210" t="s">
        <v>158</v>
      </c>
      <c r="F130" s="211" t="s">
        <v>159</v>
      </c>
      <c r="G130" s="212" t="s">
        <v>109</v>
      </c>
      <c r="H130" s="213">
        <v>12</v>
      </c>
      <c r="I130" s="214"/>
      <c r="J130" s="215">
        <f>ROUND(I130*H130,2)</f>
        <v>0</v>
      </c>
      <c r="K130" s="216"/>
      <c r="L130" s="41"/>
      <c r="M130" s="217" t="s">
        <v>1</v>
      </c>
      <c r="N130" s="218" t="s">
        <v>38</v>
      </c>
      <c r="O130" s="88"/>
      <c r="P130" s="219">
        <f>O130*H130</f>
        <v>0</v>
      </c>
      <c r="Q130" s="219">
        <v>0</v>
      </c>
      <c r="R130" s="219">
        <f>Q130*H130</f>
        <v>0</v>
      </c>
      <c r="S130" s="219">
        <v>0</v>
      </c>
      <c r="T130" s="220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1" t="s">
        <v>110</v>
      </c>
      <c r="AT130" s="221" t="s">
        <v>106</v>
      </c>
      <c r="AU130" s="221" t="s">
        <v>80</v>
      </c>
      <c r="AY130" s="14" t="s">
        <v>104</v>
      </c>
      <c r="BE130" s="222">
        <f>IF(N130="základní",J130,0)</f>
        <v>0</v>
      </c>
      <c r="BF130" s="222">
        <f>IF(N130="snížená",J130,0)</f>
        <v>0</v>
      </c>
      <c r="BG130" s="222">
        <f>IF(N130="zákl. přenesená",J130,0)</f>
        <v>0</v>
      </c>
      <c r="BH130" s="222">
        <f>IF(N130="sníž. přenesená",J130,0)</f>
        <v>0</v>
      </c>
      <c r="BI130" s="222">
        <f>IF(N130="nulová",J130,0)</f>
        <v>0</v>
      </c>
      <c r="BJ130" s="14" t="s">
        <v>78</v>
      </c>
      <c r="BK130" s="222">
        <f>ROUND(I130*H130,2)</f>
        <v>0</v>
      </c>
      <c r="BL130" s="14" t="s">
        <v>110</v>
      </c>
      <c r="BM130" s="221" t="s">
        <v>160</v>
      </c>
    </row>
    <row r="131" s="2" customFormat="1" ht="16.5" customHeight="1">
      <c r="A131" s="35"/>
      <c r="B131" s="36"/>
      <c r="C131" s="209" t="s">
        <v>161</v>
      </c>
      <c r="D131" s="209" t="s">
        <v>106</v>
      </c>
      <c r="E131" s="210" t="s">
        <v>162</v>
      </c>
      <c r="F131" s="211" t="s">
        <v>163</v>
      </c>
      <c r="G131" s="212" t="s">
        <v>109</v>
      </c>
      <c r="H131" s="213">
        <v>12</v>
      </c>
      <c r="I131" s="214"/>
      <c r="J131" s="215">
        <f>ROUND(I131*H131,2)</f>
        <v>0</v>
      </c>
      <c r="K131" s="216"/>
      <c r="L131" s="41"/>
      <c r="M131" s="217" t="s">
        <v>1</v>
      </c>
      <c r="N131" s="218" t="s">
        <v>38</v>
      </c>
      <c r="O131" s="88"/>
      <c r="P131" s="219">
        <f>O131*H131</f>
        <v>0</v>
      </c>
      <c r="Q131" s="219">
        <v>0</v>
      </c>
      <c r="R131" s="219">
        <f>Q131*H131</f>
        <v>0</v>
      </c>
      <c r="S131" s="219">
        <v>0</v>
      </c>
      <c r="T131" s="220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1" t="s">
        <v>110</v>
      </c>
      <c r="AT131" s="221" t="s">
        <v>106</v>
      </c>
      <c r="AU131" s="221" t="s">
        <v>80</v>
      </c>
      <c r="AY131" s="14" t="s">
        <v>104</v>
      </c>
      <c r="BE131" s="222">
        <f>IF(N131="základní",J131,0)</f>
        <v>0</v>
      </c>
      <c r="BF131" s="222">
        <f>IF(N131="snížená",J131,0)</f>
        <v>0</v>
      </c>
      <c r="BG131" s="222">
        <f>IF(N131="zákl. přenesená",J131,0)</f>
        <v>0</v>
      </c>
      <c r="BH131" s="222">
        <f>IF(N131="sníž. přenesená",J131,0)</f>
        <v>0</v>
      </c>
      <c r="BI131" s="222">
        <f>IF(N131="nulová",J131,0)</f>
        <v>0</v>
      </c>
      <c r="BJ131" s="14" t="s">
        <v>78</v>
      </c>
      <c r="BK131" s="222">
        <f>ROUND(I131*H131,2)</f>
        <v>0</v>
      </c>
      <c r="BL131" s="14" t="s">
        <v>110</v>
      </c>
      <c r="BM131" s="221" t="s">
        <v>164</v>
      </c>
    </row>
    <row r="132" s="2" customFormat="1" ht="16.5" customHeight="1">
      <c r="A132" s="35"/>
      <c r="B132" s="36"/>
      <c r="C132" s="209" t="s">
        <v>165</v>
      </c>
      <c r="D132" s="209" t="s">
        <v>106</v>
      </c>
      <c r="E132" s="210" t="s">
        <v>166</v>
      </c>
      <c r="F132" s="211" t="s">
        <v>167</v>
      </c>
      <c r="G132" s="212" t="s">
        <v>109</v>
      </c>
      <c r="H132" s="213">
        <v>12</v>
      </c>
      <c r="I132" s="214"/>
      <c r="J132" s="215">
        <f>ROUND(I132*H132,2)</f>
        <v>0</v>
      </c>
      <c r="K132" s="216"/>
      <c r="L132" s="41"/>
      <c r="M132" s="217" t="s">
        <v>1</v>
      </c>
      <c r="N132" s="218" t="s">
        <v>38</v>
      </c>
      <c r="O132" s="88"/>
      <c r="P132" s="219">
        <f>O132*H132</f>
        <v>0</v>
      </c>
      <c r="Q132" s="219">
        <v>0</v>
      </c>
      <c r="R132" s="219">
        <f>Q132*H132</f>
        <v>0</v>
      </c>
      <c r="S132" s="219">
        <v>0</v>
      </c>
      <c r="T132" s="220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1" t="s">
        <v>110</v>
      </c>
      <c r="AT132" s="221" t="s">
        <v>106</v>
      </c>
      <c r="AU132" s="221" t="s">
        <v>80</v>
      </c>
      <c r="AY132" s="14" t="s">
        <v>104</v>
      </c>
      <c r="BE132" s="222">
        <f>IF(N132="základní",J132,0)</f>
        <v>0</v>
      </c>
      <c r="BF132" s="222">
        <f>IF(N132="snížená",J132,0)</f>
        <v>0</v>
      </c>
      <c r="BG132" s="222">
        <f>IF(N132="zákl. přenesená",J132,0)</f>
        <v>0</v>
      </c>
      <c r="BH132" s="222">
        <f>IF(N132="sníž. přenesená",J132,0)</f>
        <v>0</v>
      </c>
      <c r="BI132" s="222">
        <f>IF(N132="nulová",J132,0)</f>
        <v>0</v>
      </c>
      <c r="BJ132" s="14" t="s">
        <v>78</v>
      </c>
      <c r="BK132" s="222">
        <f>ROUND(I132*H132,2)</f>
        <v>0</v>
      </c>
      <c r="BL132" s="14" t="s">
        <v>110</v>
      </c>
      <c r="BM132" s="221" t="s">
        <v>168</v>
      </c>
    </row>
    <row r="133" s="2" customFormat="1" ht="16.5" customHeight="1">
      <c r="A133" s="35"/>
      <c r="B133" s="36"/>
      <c r="C133" s="209" t="s">
        <v>169</v>
      </c>
      <c r="D133" s="209" t="s">
        <v>106</v>
      </c>
      <c r="E133" s="210" t="s">
        <v>170</v>
      </c>
      <c r="F133" s="211" t="s">
        <v>171</v>
      </c>
      <c r="G133" s="212" t="s">
        <v>109</v>
      </c>
      <c r="H133" s="213">
        <v>4</v>
      </c>
      <c r="I133" s="214"/>
      <c r="J133" s="215">
        <f>ROUND(I133*H133,2)</f>
        <v>0</v>
      </c>
      <c r="K133" s="216"/>
      <c r="L133" s="41"/>
      <c r="M133" s="217" t="s">
        <v>1</v>
      </c>
      <c r="N133" s="218" t="s">
        <v>38</v>
      </c>
      <c r="O133" s="88"/>
      <c r="P133" s="219">
        <f>O133*H133</f>
        <v>0</v>
      </c>
      <c r="Q133" s="219">
        <v>0</v>
      </c>
      <c r="R133" s="219">
        <f>Q133*H133</f>
        <v>0</v>
      </c>
      <c r="S133" s="219">
        <v>0</v>
      </c>
      <c r="T133" s="220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1" t="s">
        <v>110</v>
      </c>
      <c r="AT133" s="221" t="s">
        <v>106</v>
      </c>
      <c r="AU133" s="221" t="s">
        <v>80</v>
      </c>
      <c r="AY133" s="14" t="s">
        <v>104</v>
      </c>
      <c r="BE133" s="222">
        <f>IF(N133="základní",J133,0)</f>
        <v>0</v>
      </c>
      <c r="BF133" s="222">
        <f>IF(N133="snížená",J133,0)</f>
        <v>0</v>
      </c>
      <c r="BG133" s="222">
        <f>IF(N133="zákl. přenesená",J133,0)</f>
        <v>0</v>
      </c>
      <c r="BH133" s="222">
        <f>IF(N133="sníž. přenesená",J133,0)</f>
        <v>0</v>
      </c>
      <c r="BI133" s="222">
        <f>IF(N133="nulová",J133,0)</f>
        <v>0</v>
      </c>
      <c r="BJ133" s="14" t="s">
        <v>78</v>
      </c>
      <c r="BK133" s="222">
        <f>ROUND(I133*H133,2)</f>
        <v>0</v>
      </c>
      <c r="BL133" s="14" t="s">
        <v>110</v>
      </c>
      <c r="BM133" s="221" t="s">
        <v>172</v>
      </c>
    </row>
    <row r="134" s="2" customFormat="1" ht="16.5" customHeight="1">
      <c r="A134" s="35"/>
      <c r="B134" s="36"/>
      <c r="C134" s="209" t="s">
        <v>173</v>
      </c>
      <c r="D134" s="209" t="s">
        <v>106</v>
      </c>
      <c r="E134" s="210" t="s">
        <v>174</v>
      </c>
      <c r="F134" s="211" t="s">
        <v>175</v>
      </c>
      <c r="G134" s="212" t="s">
        <v>109</v>
      </c>
      <c r="H134" s="213">
        <v>1</v>
      </c>
      <c r="I134" s="214"/>
      <c r="J134" s="215">
        <f>ROUND(I134*H134,2)</f>
        <v>0</v>
      </c>
      <c r="K134" s="216"/>
      <c r="L134" s="41"/>
      <c r="M134" s="217" t="s">
        <v>1</v>
      </c>
      <c r="N134" s="218" t="s">
        <v>38</v>
      </c>
      <c r="O134" s="88"/>
      <c r="P134" s="219">
        <f>O134*H134</f>
        <v>0</v>
      </c>
      <c r="Q134" s="219">
        <v>0</v>
      </c>
      <c r="R134" s="219">
        <f>Q134*H134</f>
        <v>0</v>
      </c>
      <c r="S134" s="219">
        <v>0</v>
      </c>
      <c r="T134" s="220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1" t="s">
        <v>110</v>
      </c>
      <c r="AT134" s="221" t="s">
        <v>106</v>
      </c>
      <c r="AU134" s="221" t="s">
        <v>80</v>
      </c>
      <c r="AY134" s="14" t="s">
        <v>104</v>
      </c>
      <c r="BE134" s="222">
        <f>IF(N134="základní",J134,0)</f>
        <v>0</v>
      </c>
      <c r="BF134" s="222">
        <f>IF(N134="snížená",J134,0)</f>
        <v>0</v>
      </c>
      <c r="BG134" s="222">
        <f>IF(N134="zákl. přenesená",J134,0)</f>
        <v>0</v>
      </c>
      <c r="BH134" s="222">
        <f>IF(N134="sníž. přenesená",J134,0)</f>
        <v>0</v>
      </c>
      <c r="BI134" s="222">
        <f>IF(N134="nulová",J134,0)</f>
        <v>0</v>
      </c>
      <c r="BJ134" s="14" t="s">
        <v>78</v>
      </c>
      <c r="BK134" s="222">
        <f>ROUND(I134*H134,2)</f>
        <v>0</v>
      </c>
      <c r="BL134" s="14" t="s">
        <v>110</v>
      </c>
      <c r="BM134" s="221" t="s">
        <v>176</v>
      </c>
    </row>
    <row r="135" s="2" customFormat="1" ht="16.5" customHeight="1">
      <c r="A135" s="35"/>
      <c r="B135" s="36"/>
      <c r="C135" s="209" t="s">
        <v>177</v>
      </c>
      <c r="D135" s="209" t="s">
        <v>106</v>
      </c>
      <c r="E135" s="210" t="s">
        <v>178</v>
      </c>
      <c r="F135" s="211" t="s">
        <v>179</v>
      </c>
      <c r="G135" s="212" t="s">
        <v>109</v>
      </c>
      <c r="H135" s="213">
        <v>1</v>
      </c>
      <c r="I135" s="214"/>
      <c r="J135" s="215">
        <f>ROUND(I135*H135,2)</f>
        <v>0</v>
      </c>
      <c r="K135" s="216"/>
      <c r="L135" s="41"/>
      <c r="M135" s="217" t="s">
        <v>1</v>
      </c>
      <c r="N135" s="218" t="s">
        <v>38</v>
      </c>
      <c r="O135" s="88"/>
      <c r="P135" s="219">
        <f>O135*H135</f>
        <v>0</v>
      </c>
      <c r="Q135" s="219">
        <v>0</v>
      </c>
      <c r="R135" s="219">
        <f>Q135*H135</f>
        <v>0</v>
      </c>
      <c r="S135" s="219">
        <v>0</v>
      </c>
      <c r="T135" s="220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1" t="s">
        <v>110</v>
      </c>
      <c r="AT135" s="221" t="s">
        <v>106</v>
      </c>
      <c r="AU135" s="221" t="s">
        <v>80</v>
      </c>
      <c r="AY135" s="14" t="s">
        <v>104</v>
      </c>
      <c r="BE135" s="222">
        <f>IF(N135="základní",J135,0)</f>
        <v>0</v>
      </c>
      <c r="BF135" s="222">
        <f>IF(N135="snížená",J135,0)</f>
        <v>0</v>
      </c>
      <c r="BG135" s="222">
        <f>IF(N135="zákl. přenesená",J135,0)</f>
        <v>0</v>
      </c>
      <c r="BH135" s="222">
        <f>IF(N135="sníž. přenesená",J135,0)</f>
        <v>0</v>
      </c>
      <c r="BI135" s="222">
        <f>IF(N135="nulová",J135,0)</f>
        <v>0</v>
      </c>
      <c r="BJ135" s="14" t="s">
        <v>78</v>
      </c>
      <c r="BK135" s="222">
        <f>ROUND(I135*H135,2)</f>
        <v>0</v>
      </c>
      <c r="BL135" s="14" t="s">
        <v>110</v>
      </c>
      <c r="BM135" s="221" t="s">
        <v>180</v>
      </c>
    </row>
    <row r="136" s="2" customFormat="1" ht="16.5" customHeight="1">
      <c r="A136" s="35"/>
      <c r="B136" s="36"/>
      <c r="C136" s="209" t="s">
        <v>181</v>
      </c>
      <c r="D136" s="209" t="s">
        <v>106</v>
      </c>
      <c r="E136" s="210" t="s">
        <v>182</v>
      </c>
      <c r="F136" s="211" t="s">
        <v>183</v>
      </c>
      <c r="G136" s="212" t="s">
        <v>109</v>
      </c>
      <c r="H136" s="213">
        <v>1</v>
      </c>
      <c r="I136" s="214"/>
      <c r="J136" s="215">
        <f>ROUND(I136*H136,2)</f>
        <v>0</v>
      </c>
      <c r="K136" s="216"/>
      <c r="L136" s="41"/>
      <c r="M136" s="217" t="s">
        <v>1</v>
      </c>
      <c r="N136" s="218" t="s">
        <v>38</v>
      </c>
      <c r="O136" s="88"/>
      <c r="P136" s="219">
        <f>O136*H136</f>
        <v>0</v>
      </c>
      <c r="Q136" s="219">
        <v>0</v>
      </c>
      <c r="R136" s="219">
        <f>Q136*H136</f>
        <v>0</v>
      </c>
      <c r="S136" s="219">
        <v>0</v>
      </c>
      <c r="T136" s="220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1" t="s">
        <v>110</v>
      </c>
      <c r="AT136" s="221" t="s">
        <v>106</v>
      </c>
      <c r="AU136" s="221" t="s">
        <v>80</v>
      </c>
      <c r="AY136" s="14" t="s">
        <v>104</v>
      </c>
      <c r="BE136" s="222">
        <f>IF(N136="základní",J136,0)</f>
        <v>0</v>
      </c>
      <c r="BF136" s="222">
        <f>IF(N136="snížená",J136,0)</f>
        <v>0</v>
      </c>
      <c r="BG136" s="222">
        <f>IF(N136="zákl. přenesená",J136,0)</f>
        <v>0</v>
      </c>
      <c r="BH136" s="222">
        <f>IF(N136="sníž. přenesená",J136,0)</f>
        <v>0</v>
      </c>
      <c r="BI136" s="222">
        <f>IF(N136="nulová",J136,0)</f>
        <v>0</v>
      </c>
      <c r="BJ136" s="14" t="s">
        <v>78</v>
      </c>
      <c r="BK136" s="222">
        <f>ROUND(I136*H136,2)</f>
        <v>0</v>
      </c>
      <c r="BL136" s="14" t="s">
        <v>110</v>
      </c>
      <c r="BM136" s="221" t="s">
        <v>184</v>
      </c>
    </row>
    <row r="137" s="2" customFormat="1" ht="16.5" customHeight="1">
      <c r="A137" s="35"/>
      <c r="B137" s="36"/>
      <c r="C137" s="209" t="s">
        <v>7</v>
      </c>
      <c r="D137" s="209" t="s">
        <v>106</v>
      </c>
      <c r="E137" s="210" t="s">
        <v>185</v>
      </c>
      <c r="F137" s="211" t="s">
        <v>186</v>
      </c>
      <c r="G137" s="212" t="s">
        <v>109</v>
      </c>
      <c r="H137" s="213">
        <v>3</v>
      </c>
      <c r="I137" s="214"/>
      <c r="J137" s="215">
        <f>ROUND(I137*H137,2)</f>
        <v>0</v>
      </c>
      <c r="K137" s="216"/>
      <c r="L137" s="41"/>
      <c r="M137" s="217" t="s">
        <v>1</v>
      </c>
      <c r="N137" s="218" t="s">
        <v>38</v>
      </c>
      <c r="O137" s="88"/>
      <c r="P137" s="219">
        <f>O137*H137</f>
        <v>0</v>
      </c>
      <c r="Q137" s="219">
        <v>0</v>
      </c>
      <c r="R137" s="219">
        <f>Q137*H137</f>
        <v>0</v>
      </c>
      <c r="S137" s="219">
        <v>0</v>
      </c>
      <c r="T137" s="220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1" t="s">
        <v>110</v>
      </c>
      <c r="AT137" s="221" t="s">
        <v>106</v>
      </c>
      <c r="AU137" s="221" t="s">
        <v>80</v>
      </c>
      <c r="AY137" s="14" t="s">
        <v>104</v>
      </c>
      <c r="BE137" s="222">
        <f>IF(N137="základní",J137,0)</f>
        <v>0</v>
      </c>
      <c r="BF137" s="222">
        <f>IF(N137="snížená",J137,0)</f>
        <v>0</v>
      </c>
      <c r="BG137" s="222">
        <f>IF(N137="zákl. přenesená",J137,0)</f>
        <v>0</v>
      </c>
      <c r="BH137" s="222">
        <f>IF(N137="sníž. přenesená",J137,0)</f>
        <v>0</v>
      </c>
      <c r="BI137" s="222">
        <f>IF(N137="nulová",J137,0)</f>
        <v>0</v>
      </c>
      <c r="BJ137" s="14" t="s">
        <v>78</v>
      </c>
      <c r="BK137" s="222">
        <f>ROUND(I137*H137,2)</f>
        <v>0</v>
      </c>
      <c r="BL137" s="14" t="s">
        <v>110</v>
      </c>
      <c r="BM137" s="221" t="s">
        <v>187</v>
      </c>
    </row>
    <row r="138" s="2" customFormat="1" ht="16.5" customHeight="1">
      <c r="A138" s="35"/>
      <c r="B138" s="36"/>
      <c r="C138" s="209" t="s">
        <v>188</v>
      </c>
      <c r="D138" s="209" t="s">
        <v>106</v>
      </c>
      <c r="E138" s="210" t="s">
        <v>189</v>
      </c>
      <c r="F138" s="211" t="s">
        <v>190</v>
      </c>
      <c r="G138" s="212" t="s">
        <v>109</v>
      </c>
      <c r="H138" s="213">
        <v>5</v>
      </c>
      <c r="I138" s="214"/>
      <c r="J138" s="215">
        <f>ROUND(I138*H138,2)</f>
        <v>0</v>
      </c>
      <c r="K138" s="216"/>
      <c r="L138" s="41"/>
      <c r="M138" s="217" t="s">
        <v>1</v>
      </c>
      <c r="N138" s="218" t="s">
        <v>38</v>
      </c>
      <c r="O138" s="88"/>
      <c r="P138" s="219">
        <f>O138*H138</f>
        <v>0</v>
      </c>
      <c r="Q138" s="219">
        <v>0</v>
      </c>
      <c r="R138" s="219">
        <f>Q138*H138</f>
        <v>0</v>
      </c>
      <c r="S138" s="219">
        <v>0</v>
      </c>
      <c r="T138" s="220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1" t="s">
        <v>110</v>
      </c>
      <c r="AT138" s="221" t="s">
        <v>106</v>
      </c>
      <c r="AU138" s="221" t="s">
        <v>80</v>
      </c>
      <c r="AY138" s="14" t="s">
        <v>104</v>
      </c>
      <c r="BE138" s="222">
        <f>IF(N138="základní",J138,0)</f>
        <v>0</v>
      </c>
      <c r="BF138" s="222">
        <f>IF(N138="snížená",J138,0)</f>
        <v>0</v>
      </c>
      <c r="BG138" s="222">
        <f>IF(N138="zákl. přenesená",J138,0)</f>
        <v>0</v>
      </c>
      <c r="BH138" s="222">
        <f>IF(N138="sníž. přenesená",J138,0)</f>
        <v>0</v>
      </c>
      <c r="BI138" s="222">
        <f>IF(N138="nulová",J138,0)</f>
        <v>0</v>
      </c>
      <c r="BJ138" s="14" t="s">
        <v>78</v>
      </c>
      <c r="BK138" s="222">
        <f>ROUND(I138*H138,2)</f>
        <v>0</v>
      </c>
      <c r="BL138" s="14" t="s">
        <v>110</v>
      </c>
      <c r="BM138" s="221" t="s">
        <v>191</v>
      </c>
    </row>
    <row r="139" s="2" customFormat="1" ht="16.5" customHeight="1">
      <c r="A139" s="35"/>
      <c r="B139" s="36"/>
      <c r="C139" s="209" t="s">
        <v>192</v>
      </c>
      <c r="D139" s="209" t="s">
        <v>106</v>
      </c>
      <c r="E139" s="210" t="s">
        <v>193</v>
      </c>
      <c r="F139" s="211" t="s">
        <v>194</v>
      </c>
      <c r="G139" s="212" t="s">
        <v>109</v>
      </c>
      <c r="H139" s="213">
        <v>1</v>
      </c>
      <c r="I139" s="214"/>
      <c r="J139" s="215">
        <f>ROUND(I139*H139,2)</f>
        <v>0</v>
      </c>
      <c r="K139" s="216"/>
      <c r="L139" s="41"/>
      <c r="M139" s="217" t="s">
        <v>1</v>
      </c>
      <c r="N139" s="218" t="s">
        <v>38</v>
      </c>
      <c r="O139" s="88"/>
      <c r="P139" s="219">
        <f>O139*H139</f>
        <v>0</v>
      </c>
      <c r="Q139" s="219">
        <v>0</v>
      </c>
      <c r="R139" s="219">
        <f>Q139*H139</f>
        <v>0</v>
      </c>
      <c r="S139" s="219">
        <v>0</v>
      </c>
      <c r="T139" s="220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1" t="s">
        <v>110</v>
      </c>
      <c r="AT139" s="221" t="s">
        <v>106</v>
      </c>
      <c r="AU139" s="221" t="s">
        <v>80</v>
      </c>
      <c r="AY139" s="14" t="s">
        <v>104</v>
      </c>
      <c r="BE139" s="222">
        <f>IF(N139="základní",J139,0)</f>
        <v>0</v>
      </c>
      <c r="BF139" s="222">
        <f>IF(N139="snížená",J139,0)</f>
        <v>0</v>
      </c>
      <c r="BG139" s="222">
        <f>IF(N139="zákl. přenesená",J139,0)</f>
        <v>0</v>
      </c>
      <c r="BH139" s="222">
        <f>IF(N139="sníž. přenesená",J139,0)</f>
        <v>0</v>
      </c>
      <c r="BI139" s="222">
        <f>IF(N139="nulová",J139,0)</f>
        <v>0</v>
      </c>
      <c r="BJ139" s="14" t="s">
        <v>78</v>
      </c>
      <c r="BK139" s="222">
        <f>ROUND(I139*H139,2)</f>
        <v>0</v>
      </c>
      <c r="BL139" s="14" t="s">
        <v>110</v>
      </c>
      <c r="BM139" s="221" t="s">
        <v>195</v>
      </c>
    </row>
    <row r="140" s="2" customFormat="1" ht="16.5" customHeight="1">
      <c r="A140" s="35"/>
      <c r="B140" s="36"/>
      <c r="C140" s="209" t="s">
        <v>196</v>
      </c>
      <c r="D140" s="209" t="s">
        <v>106</v>
      </c>
      <c r="E140" s="210" t="s">
        <v>197</v>
      </c>
      <c r="F140" s="211" t="s">
        <v>198</v>
      </c>
      <c r="G140" s="212" t="s">
        <v>109</v>
      </c>
      <c r="H140" s="213">
        <v>1</v>
      </c>
      <c r="I140" s="214"/>
      <c r="J140" s="215">
        <f>ROUND(I140*H140,2)</f>
        <v>0</v>
      </c>
      <c r="K140" s="216"/>
      <c r="L140" s="41"/>
      <c r="M140" s="217" t="s">
        <v>1</v>
      </c>
      <c r="N140" s="218" t="s">
        <v>38</v>
      </c>
      <c r="O140" s="88"/>
      <c r="P140" s="219">
        <f>O140*H140</f>
        <v>0</v>
      </c>
      <c r="Q140" s="219">
        <v>0</v>
      </c>
      <c r="R140" s="219">
        <f>Q140*H140</f>
        <v>0</v>
      </c>
      <c r="S140" s="219">
        <v>0</v>
      </c>
      <c r="T140" s="220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1" t="s">
        <v>110</v>
      </c>
      <c r="AT140" s="221" t="s">
        <v>106</v>
      </c>
      <c r="AU140" s="221" t="s">
        <v>80</v>
      </c>
      <c r="AY140" s="14" t="s">
        <v>104</v>
      </c>
      <c r="BE140" s="222">
        <f>IF(N140="základní",J140,0)</f>
        <v>0</v>
      </c>
      <c r="BF140" s="222">
        <f>IF(N140="snížená",J140,0)</f>
        <v>0</v>
      </c>
      <c r="BG140" s="222">
        <f>IF(N140="zákl. přenesená",J140,0)</f>
        <v>0</v>
      </c>
      <c r="BH140" s="222">
        <f>IF(N140="sníž. přenesená",J140,0)</f>
        <v>0</v>
      </c>
      <c r="BI140" s="222">
        <f>IF(N140="nulová",J140,0)</f>
        <v>0</v>
      </c>
      <c r="BJ140" s="14" t="s">
        <v>78</v>
      </c>
      <c r="BK140" s="222">
        <f>ROUND(I140*H140,2)</f>
        <v>0</v>
      </c>
      <c r="BL140" s="14" t="s">
        <v>110</v>
      </c>
      <c r="BM140" s="221" t="s">
        <v>199</v>
      </c>
    </row>
    <row r="141" s="2" customFormat="1" ht="16.5" customHeight="1">
      <c r="A141" s="35"/>
      <c r="B141" s="36"/>
      <c r="C141" s="209" t="s">
        <v>200</v>
      </c>
      <c r="D141" s="209" t="s">
        <v>106</v>
      </c>
      <c r="E141" s="210" t="s">
        <v>201</v>
      </c>
      <c r="F141" s="211" t="s">
        <v>202</v>
      </c>
      <c r="G141" s="212" t="s">
        <v>109</v>
      </c>
      <c r="H141" s="213">
        <v>1</v>
      </c>
      <c r="I141" s="214"/>
      <c r="J141" s="215">
        <f>ROUND(I141*H141,2)</f>
        <v>0</v>
      </c>
      <c r="K141" s="216"/>
      <c r="L141" s="41"/>
      <c r="M141" s="217" t="s">
        <v>1</v>
      </c>
      <c r="N141" s="218" t="s">
        <v>38</v>
      </c>
      <c r="O141" s="88"/>
      <c r="P141" s="219">
        <f>O141*H141</f>
        <v>0</v>
      </c>
      <c r="Q141" s="219">
        <v>0</v>
      </c>
      <c r="R141" s="219">
        <f>Q141*H141</f>
        <v>0</v>
      </c>
      <c r="S141" s="219">
        <v>0</v>
      </c>
      <c r="T141" s="220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1" t="s">
        <v>110</v>
      </c>
      <c r="AT141" s="221" t="s">
        <v>106</v>
      </c>
      <c r="AU141" s="221" t="s">
        <v>80</v>
      </c>
      <c r="AY141" s="14" t="s">
        <v>104</v>
      </c>
      <c r="BE141" s="222">
        <f>IF(N141="základní",J141,0)</f>
        <v>0</v>
      </c>
      <c r="BF141" s="222">
        <f>IF(N141="snížená",J141,0)</f>
        <v>0</v>
      </c>
      <c r="BG141" s="222">
        <f>IF(N141="zákl. přenesená",J141,0)</f>
        <v>0</v>
      </c>
      <c r="BH141" s="222">
        <f>IF(N141="sníž. přenesená",J141,0)</f>
        <v>0</v>
      </c>
      <c r="BI141" s="222">
        <f>IF(N141="nulová",J141,0)</f>
        <v>0</v>
      </c>
      <c r="BJ141" s="14" t="s">
        <v>78</v>
      </c>
      <c r="BK141" s="222">
        <f>ROUND(I141*H141,2)</f>
        <v>0</v>
      </c>
      <c r="BL141" s="14" t="s">
        <v>110</v>
      </c>
      <c r="BM141" s="221" t="s">
        <v>203</v>
      </c>
    </row>
    <row r="142" s="2" customFormat="1" ht="16.5" customHeight="1">
      <c r="A142" s="35"/>
      <c r="B142" s="36"/>
      <c r="C142" s="209" t="s">
        <v>204</v>
      </c>
      <c r="D142" s="209" t="s">
        <v>106</v>
      </c>
      <c r="E142" s="210" t="s">
        <v>205</v>
      </c>
      <c r="F142" s="211" t="s">
        <v>206</v>
      </c>
      <c r="G142" s="212" t="s">
        <v>109</v>
      </c>
      <c r="H142" s="213">
        <v>1</v>
      </c>
      <c r="I142" s="214"/>
      <c r="J142" s="215">
        <f>ROUND(I142*H142,2)</f>
        <v>0</v>
      </c>
      <c r="K142" s="216"/>
      <c r="L142" s="41"/>
      <c r="M142" s="217" t="s">
        <v>1</v>
      </c>
      <c r="N142" s="218" t="s">
        <v>38</v>
      </c>
      <c r="O142" s="88"/>
      <c r="P142" s="219">
        <f>O142*H142</f>
        <v>0</v>
      </c>
      <c r="Q142" s="219">
        <v>0</v>
      </c>
      <c r="R142" s="219">
        <f>Q142*H142</f>
        <v>0</v>
      </c>
      <c r="S142" s="219">
        <v>0</v>
      </c>
      <c r="T142" s="220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1" t="s">
        <v>110</v>
      </c>
      <c r="AT142" s="221" t="s">
        <v>106</v>
      </c>
      <c r="AU142" s="221" t="s">
        <v>80</v>
      </c>
      <c r="AY142" s="14" t="s">
        <v>104</v>
      </c>
      <c r="BE142" s="222">
        <f>IF(N142="základní",J142,0)</f>
        <v>0</v>
      </c>
      <c r="BF142" s="222">
        <f>IF(N142="snížená",J142,0)</f>
        <v>0</v>
      </c>
      <c r="BG142" s="222">
        <f>IF(N142="zákl. přenesená",J142,0)</f>
        <v>0</v>
      </c>
      <c r="BH142" s="222">
        <f>IF(N142="sníž. přenesená",J142,0)</f>
        <v>0</v>
      </c>
      <c r="BI142" s="222">
        <f>IF(N142="nulová",J142,0)</f>
        <v>0</v>
      </c>
      <c r="BJ142" s="14" t="s">
        <v>78</v>
      </c>
      <c r="BK142" s="222">
        <f>ROUND(I142*H142,2)</f>
        <v>0</v>
      </c>
      <c r="BL142" s="14" t="s">
        <v>110</v>
      </c>
      <c r="BM142" s="221" t="s">
        <v>207</v>
      </c>
    </row>
    <row r="143" s="2" customFormat="1" ht="16.5" customHeight="1">
      <c r="A143" s="35"/>
      <c r="B143" s="36"/>
      <c r="C143" s="209" t="s">
        <v>208</v>
      </c>
      <c r="D143" s="209" t="s">
        <v>106</v>
      </c>
      <c r="E143" s="210" t="s">
        <v>209</v>
      </c>
      <c r="F143" s="211" t="s">
        <v>210</v>
      </c>
      <c r="G143" s="212" t="s">
        <v>109</v>
      </c>
      <c r="H143" s="213">
        <v>10</v>
      </c>
      <c r="I143" s="214"/>
      <c r="J143" s="215">
        <f>ROUND(I143*H143,2)</f>
        <v>0</v>
      </c>
      <c r="K143" s="216"/>
      <c r="L143" s="41"/>
      <c r="M143" s="217" t="s">
        <v>1</v>
      </c>
      <c r="N143" s="218" t="s">
        <v>38</v>
      </c>
      <c r="O143" s="88"/>
      <c r="P143" s="219">
        <f>O143*H143</f>
        <v>0</v>
      </c>
      <c r="Q143" s="219">
        <v>0</v>
      </c>
      <c r="R143" s="219">
        <f>Q143*H143</f>
        <v>0</v>
      </c>
      <c r="S143" s="219">
        <v>0</v>
      </c>
      <c r="T143" s="220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1" t="s">
        <v>110</v>
      </c>
      <c r="AT143" s="221" t="s">
        <v>106</v>
      </c>
      <c r="AU143" s="221" t="s">
        <v>80</v>
      </c>
      <c r="AY143" s="14" t="s">
        <v>104</v>
      </c>
      <c r="BE143" s="222">
        <f>IF(N143="základní",J143,0)</f>
        <v>0</v>
      </c>
      <c r="BF143" s="222">
        <f>IF(N143="snížená",J143,0)</f>
        <v>0</v>
      </c>
      <c r="BG143" s="222">
        <f>IF(N143="zákl. přenesená",J143,0)</f>
        <v>0</v>
      </c>
      <c r="BH143" s="222">
        <f>IF(N143="sníž. přenesená",J143,0)</f>
        <v>0</v>
      </c>
      <c r="BI143" s="222">
        <f>IF(N143="nulová",J143,0)</f>
        <v>0</v>
      </c>
      <c r="BJ143" s="14" t="s">
        <v>78</v>
      </c>
      <c r="BK143" s="222">
        <f>ROUND(I143*H143,2)</f>
        <v>0</v>
      </c>
      <c r="BL143" s="14" t="s">
        <v>110</v>
      </c>
      <c r="BM143" s="221" t="s">
        <v>211</v>
      </c>
    </row>
    <row r="144" s="2" customFormat="1" ht="16.5" customHeight="1">
      <c r="A144" s="35"/>
      <c r="B144" s="36"/>
      <c r="C144" s="209" t="s">
        <v>212</v>
      </c>
      <c r="D144" s="209" t="s">
        <v>106</v>
      </c>
      <c r="E144" s="210" t="s">
        <v>213</v>
      </c>
      <c r="F144" s="211" t="s">
        <v>214</v>
      </c>
      <c r="G144" s="212" t="s">
        <v>109</v>
      </c>
      <c r="H144" s="213">
        <v>1</v>
      </c>
      <c r="I144" s="214"/>
      <c r="J144" s="215">
        <f>ROUND(I144*H144,2)</f>
        <v>0</v>
      </c>
      <c r="K144" s="216"/>
      <c r="L144" s="41"/>
      <c r="M144" s="217" t="s">
        <v>1</v>
      </c>
      <c r="N144" s="218" t="s">
        <v>38</v>
      </c>
      <c r="O144" s="88"/>
      <c r="P144" s="219">
        <f>O144*H144</f>
        <v>0</v>
      </c>
      <c r="Q144" s="219">
        <v>0</v>
      </c>
      <c r="R144" s="219">
        <f>Q144*H144</f>
        <v>0</v>
      </c>
      <c r="S144" s="219">
        <v>0</v>
      </c>
      <c r="T144" s="220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1" t="s">
        <v>110</v>
      </c>
      <c r="AT144" s="221" t="s">
        <v>106</v>
      </c>
      <c r="AU144" s="221" t="s">
        <v>80</v>
      </c>
      <c r="AY144" s="14" t="s">
        <v>104</v>
      </c>
      <c r="BE144" s="222">
        <f>IF(N144="základní",J144,0)</f>
        <v>0</v>
      </c>
      <c r="BF144" s="222">
        <f>IF(N144="snížená",J144,0)</f>
        <v>0</v>
      </c>
      <c r="BG144" s="222">
        <f>IF(N144="zákl. přenesená",J144,0)</f>
        <v>0</v>
      </c>
      <c r="BH144" s="222">
        <f>IF(N144="sníž. přenesená",J144,0)</f>
        <v>0</v>
      </c>
      <c r="BI144" s="222">
        <f>IF(N144="nulová",J144,0)</f>
        <v>0</v>
      </c>
      <c r="BJ144" s="14" t="s">
        <v>78</v>
      </c>
      <c r="BK144" s="222">
        <f>ROUND(I144*H144,2)</f>
        <v>0</v>
      </c>
      <c r="BL144" s="14" t="s">
        <v>110</v>
      </c>
      <c r="BM144" s="221" t="s">
        <v>215</v>
      </c>
    </row>
    <row r="145" s="2" customFormat="1" ht="16.5" customHeight="1">
      <c r="A145" s="35"/>
      <c r="B145" s="36"/>
      <c r="C145" s="209" t="s">
        <v>216</v>
      </c>
      <c r="D145" s="209" t="s">
        <v>106</v>
      </c>
      <c r="E145" s="210" t="s">
        <v>217</v>
      </c>
      <c r="F145" s="211" t="s">
        <v>218</v>
      </c>
      <c r="G145" s="212" t="s">
        <v>109</v>
      </c>
      <c r="H145" s="213">
        <v>1</v>
      </c>
      <c r="I145" s="214"/>
      <c r="J145" s="215">
        <f>ROUND(I145*H145,2)</f>
        <v>0</v>
      </c>
      <c r="K145" s="216"/>
      <c r="L145" s="41"/>
      <c r="M145" s="217" t="s">
        <v>1</v>
      </c>
      <c r="N145" s="218" t="s">
        <v>38</v>
      </c>
      <c r="O145" s="88"/>
      <c r="P145" s="219">
        <f>O145*H145</f>
        <v>0</v>
      </c>
      <c r="Q145" s="219">
        <v>0</v>
      </c>
      <c r="R145" s="219">
        <f>Q145*H145</f>
        <v>0</v>
      </c>
      <c r="S145" s="219">
        <v>0</v>
      </c>
      <c r="T145" s="220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1" t="s">
        <v>110</v>
      </c>
      <c r="AT145" s="221" t="s">
        <v>106</v>
      </c>
      <c r="AU145" s="221" t="s">
        <v>80</v>
      </c>
      <c r="AY145" s="14" t="s">
        <v>104</v>
      </c>
      <c r="BE145" s="222">
        <f>IF(N145="základní",J145,0)</f>
        <v>0</v>
      </c>
      <c r="BF145" s="222">
        <f>IF(N145="snížená",J145,0)</f>
        <v>0</v>
      </c>
      <c r="BG145" s="222">
        <f>IF(N145="zákl. přenesená",J145,0)</f>
        <v>0</v>
      </c>
      <c r="BH145" s="222">
        <f>IF(N145="sníž. přenesená",J145,0)</f>
        <v>0</v>
      </c>
      <c r="BI145" s="222">
        <f>IF(N145="nulová",J145,0)</f>
        <v>0</v>
      </c>
      <c r="BJ145" s="14" t="s">
        <v>78</v>
      </c>
      <c r="BK145" s="222">
        <f>ROUND(I145*H145,2)</f>
        <v>0</v>
      </c>
      <c r="BL145" s="14" t="s">
        <v>110</v>
      </c>
      <c r="BM145" s="221" t="s">
        <v>219</v>
      </c>
    </row>
    <row r="146" s="2" customFormat="1" ht="16.5" customHeight="1">
      <c r="A146" s="35"/>
      <c r="B146" s="36"/>
      <c r="C146" s="209" t="s">
        <v>220</v>
      </c>
      <c r="D146" s="209" t="s">
        <v>106</v>
      </c>
      <c r="E146" s="210" t="s">
        <v>221</v>
      </c>
      <c r="F146" s="211" t="s">
        <v>222</v>
      </c>
      <c r="G146" s="212" t="s">
        <v>109</v>
      </c>
      <c r="H146" s="213">
        <v>10</v>
      </c>
      <c r="I146" s="214"/>
      <c r="J146" s="215">
        <f>ROUND(I146*H146,2)</f>
        <v>0</v>
      </c>
      <c r="K146" s="216"/>
      <c r="L146" s="41"/>
      <c r="M146" s="217" t="s">
        <v>1</v>
      </c>
      <c r="N146" s="218" t="s">
        <v>38</v>
      </c>
      <c r="O146" s="88"/>
      <c r="P146" s="219">
        <f>O146*H146</f>
        <v>0</v>
      </c>
      <c r="Q146" s="219">
        <v>0</v>
      </c>
      <c r="R146" s="219">
        <f>Q146*H146</f>
        <v>0</v>
      </c>
      <c r="S146" s="219">
        <v>0</v>
      </c>
      <c r="T146" s="22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1" t="s">
        <v>110</v>
      </c>
      <c r="AT146" s="221" t="s">
        <v>106</v>
      </c>
      <c r="AU146" s="221" t="s">
        <v>80</v>
      </c>
      <c r="AY146" s="14" t="s">
        <v>104</v>
      </c>
      <c r="BE146" s="222">
        <f>IF(N146="základní",J146,0)</f>
        <v>0</v>
      </c>
      <c r="BF146" s="222">
        <f>IF(N146="snížená",J146,0)</f>
        <v>0</v>
      </c>
      <c r="BG146" s="222">
        <f>IF(N146="zákl. přenesená",J146,0)</f>
        <v>0</v>
      </c>
      <c r="BH146" s="222">
        <f>IF(N146="sníž. přenesená",J146,0)</f>
        <v>0</v>
      </c>
      <c r="BI146" s="222">
        <f>IF(N146="nulová",J146,0)</f>
        <v>0</v>
      </c>
      <c r="BJ146" s="14" t="s">
        <v>78</v>
      </c>
      <c r="BK146" s="222">
        <f>ROUND(I146*H146,2)</f>
        <v>0</v>
      </c>
      <c r="BL146" s="14" t="s">
        <v>110</v>
      </c>
      <c r="BM146" s="221" t="s">
        <v>223</v>
      </c>
    </row>
    <row r="147" s="2" customFormat="1" ht="16.5" customHeight="1">
      <c r="A147" s="35"/>
      <c r="B147" s="36"/>
      <c r="C147" s="209" t="s">
        <v>224</v>
      </c>
      <c r="D147" s="209" t="s">
        <v>106</v>
      </c>
      <c r="E147" s="210" t="s">
        <v>225</v>
      </c>
      <c r="F147" s="211" t="s">
        <v>226</v>
      </c>
      <c r="G147" s="212" t="s">
        <v>109</v>
      </c>
      <c r="H147" s="213">
        <v>1</v>
      </c>
      <c r="I147" s="214"/>
      <c r="J147" s="215">
        <f>ROUND(I147*H147,2)</f>
        <v>0</v>
      </c>
      <c r="K147" s="216"/>
      <c r="L147" s="41"/>
      <c r="M147" s="217" t="s">
        <v>1</v>
      </c>
      <c r="N147" s="218" t="s">
        <v>38</v>
      </c>
      <c r="O147" s="88"/>
      <c r="P147" s="219">
        <f>O147*H147</f>
        <v>0</v>
      </c>
      <c r="Q147" s="219">
        <v>0</v>
      </c>
      <c r="R147" s="219">
        <f>Q147*H147</f>
        <v>0</v>
      </c>
      <c r="S147" s="219">
        <v>0</v>
      </c>
      <c r="T147" s="220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1" t="s">
        <v>110</v>
      </c>
      <c r="AT147" s="221" t="s">
        <v>106</v>
      </c>
      <c r="AU147" s="221" t="s">
        <v>80</v>
      </c>
      <c r="AY147" s="14" t="s">
        <v>104</v>
      </c>
      <c r="BE147" s="222">
        <f>IF(N147="základní",J147,0)</f>
        <v>0</v>
      </c>
      <c r="BF147" s="222">
        <f>IF(N147="snížená",J147,0)</f>
        <v>0</v>
      </c>
      <c r="BG147" s="222">
        <f>IF(N147="zákl. přenesená",J147,0)</f>
        <v>0</v>
      </c>
      <c r="BH147" s="222">
        <f>IF(N147="sníž. přenesená",J147,0)</f>
        <v>0</v>
      </c>
      <c r="BI147" s="222">
        <f>IF(N147="nulová",J147,0)</f>
        <v>0</v>
      </c>
      <c r="BJ147" s="14" t="s">
        <v>78</v>
      </c>
      <c r="BK147" s="222">
        <f>ROUND(I147*H147,2)</f>
        <v>0</v>
      </c>
      <c r="BL147" s="14" t="s">
        <v>110</v>
      </c>
      <c r="BM147" s="221" t="s">
        <v>227</v>
      </c>
    </row>
    <row r="148" s="2" customFormat="1" ht="16.5" customHeight="1">
      <c r="A148" s="35"/>
      <c r="B148" s="36"/>
      <c r="C148" s="209" t="s">
        <v>228</v>
      </c>
      <c r="D148" s="209" t="s">
        <v>106</v>
      </c>
      <c r="E148" s="210" t="s">
        <v>229</v>
      </c>
      <c r="F148" s="211" t="s">
        <v>230</v>
      </c>
      <c r="G148" s="212" t="s">
        <v>109</v>
      </c>
      <c r="H148" s="213">
        <v>1</v>
      </c>
      <c r="I148" s="214"/>
      <c r="J148" s="215">
        <f>ROUND(I148*H148,2)</f>
        <v>0</v>
      </c>
      <c r="K148" s="216"/>
      <c r="L148" s="41"/>
      <c r="M148" s="217" t="s">
        <v>1</v>
      </c>
      <c r="N148" s="218" t="s">
        <v>38</v>
      </c>
      <c r="O148" s="88"/>
      <c r="P148" s="219">
        <f>O148*H148</f>
        <v>0</v>
      </c>
      <c r="Q148" s="219">
        <v>0</v>
      </c>
      <c r="R148" s="219">
        <f>Q148*H148</f>
        <v>0</v>
      </c>
      <c r="S148" s="219">
        <v>0</v>
      </c>
      <c r="T148" s="220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1" t="s">
        <v>110</v>
      </c>
      <c r="AT148" s="221" t="s">
        <v>106</v>
      </c>
      <c r="AU148" s="221" t="s">
        <v>80</v>
      </c>
      <c r="AY148" s="14" t="s">
        <v>104</v>
      </c>
      <c r="BE148" s="222">
        <f>IF(N148="základní",J148,0)</f>
        <v>0</v>
      </c>
      <c r="BF148" s="222">
        <f>IF(N148="snížená",J148,0)</f>
        <v>0</v>
      </c>
      <c r="BG148" s="222">
        <f>IF(N148="zákl. přenesená",J148,0)</f>
        <v>0</v>
      </c>
      <c r="BH148" s="222">
        <f>IF(N148="sníž. přenesená",J148,0)</f>
        <v>0</v>
      </c>
      <c r="BI148" s="222">
        <f>IF(N148="nulová",J148,0)</f>
        <v>0</v>
      </c>
      <c r="BJ148" s="14" t="s">
        <v>78</v>
      </c>
      <c r="BK148" s="222">
        <f>ROUND(I148*H148,2)</f>
        <v>0</v>
      </c>
      <c r="BL148" s="14" t="s">
        <v>110</v>
      </c>
      <c r="BM148" s="221" t="s">
        <v>231</v>
      </c>
    </row>
    <row r="149" s="2" customFormat="1" ht="21.75" customHeight="1">
      <c r="A149" s="35"/>
      <c r="B149" s="36"/>
      <c r="C149" s="209" t="s">
        <v>232</v>
      </c>
      <c r="D149" s="209" t="s">
        <v>106</v>
      </c>
      <c r="E149" s="210" t="s">
        <v>233</v>
      </c>
      <c r="F149" s="211" t="s">
        <v>234</v>
      </c>
      <c r="G149" s="212" t="s">
        <v>109</v>
      </c>
      <c r="H149" s="213">
        <v>1</v>
      </c>
      <c r="I149" s="214"/>
      <c r="J149" s="215">
        <f>ROUND(I149*H149,2)</f>
        <v>0</v>
      </c>
      <c r="K149" s="216"/>
      <c r="L149" s="41"/>
      <c r="M149" s="217" t="s">
        <v>1</v>
      </c>
      <c r="N149" s="218" t="s">
        <v>38</v>
      </c>
      <c r="O149" s="88"/>
      <c r="P149" s="219">
        <f>O149*H149</f>
        <v>0</v>
      </c>
      <c r="Q149" s="219">
        <v>0</v>
      </c>
      <c r="R149" s="219">
        <f>Q149*H149</f>
        <v>0</v>
      </c>
      <c r="S149" s="219">
        <v>0</v>
      </c>
      <c r="T149" s="220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1" t="s">
        <v>110</v>
      </c>
      <c r="AT149" s="221" t="s">
        <v>106</v>
      </c>
      <c r="AU149" s="221" t="s">
        <v>80</v>
      </c>
      <c r="AY149" s="14" t="s">
        <v>104</v>
      </c>
      <c r="BE149" s="222">
        <f>IF(N149="základní",J149,0)</f>
        <v>0</v>
      </c>
      <c r="BF149" s="222">
        <f>IF(N149="snížená",J149,0)</f>
        <v>0</v>
      </c>
      <c r="BG149" s="222">
        <f>IF(N149="zákl. přenesená",J149,0)</f>
        <v>0</v>
      </c>
      <c r="BH149" s="222">
        <f>IF(N149="sníž. přenesená",J149,0)</f>
        <v>0</v>
      </c>
      <c r="BI149" s="222">
        <f>IF(N149="nulová",J149,0)</f>
        <v>0</v>
      </c>
      <c r="BJ149" s="14" t="s">
        <v>78</v>
      </c>
      <c r="BK149" s="222">
        <f>ROUND(I149*H149,2)</f>
        <v>0</v>
      </c>
      <c r="BL149" s="14" t="s">
        <v>110</v>
      </c>
      <c r="BM149" s="221" t="s">
        <v>235</v>
      </c>
    </row>
    <row r="150" s="2" customFormat="1" ht="16.5" customHeight="1">
      <c r="A150" s="35"/>
      <c r="B150" s="36"/>
      <c r="C150" s="209" t="s">
        <v>236</v>
      </c>
      <c r="D150" s="209" t="s">
        <v>106</v>
      </c>
      <c r="E150" s="210" t="s">
        <v>237</v>
      </c>
      <c r="F150" s="211" t="s">
        <v>238</v>
      </c>
      <c r="G150" s="212" t="s">
        <v>109</v>
      </c>
      <c r="H150" s="213">
        <v>2</v>
      </c>
      <c r="I150" s="214"/>
      <c r="J150" s="215">
        <f>ROUND(I150*H150,2)</f>
        <v>0</v>
      </c>
      <c r="K150" s="216"/>
      <c r="L150" s="41"/>
      <c r="M150" s="217" t="s">
        <v>1</v>
      </c>
      <c r="N150" s="218" t="s">
        <v>38</v>
      </c>
      <c r="O150" s="88"/>
      <c r="P150" s="219">
        <f>O150*H150</f>
        <v>0</v>
      </c>
      <c r="Q150" s="219">
        <v>0</v>
      </c>
      <c r="R150" s="219">
        <f>Q150*H150</f>
        <v>0</v>
      </c>
      <c r="S150" s="219">
        <v>0</v>
      </c>
      <c r="T150" s="220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1" t="s">
        <v>110</v>
      </c>
      <c r="AT150" s="221" t="s">
        <v>106</v>
      </c>
      <c r="AU150" s="221" t="s">
        <v>80</v>
      </c>
      <c r="AY150" s="14" t="s">
        <v>104</v>
      </c>
      <c r="BE150" s="222">
        <f>IF(N150="základní",J150,0)</f>
        <v>0</v>
      </c>
      <c r="BF150" s="222">
        <f>IF(N150="snížená",J150,0)</f>
        <v>0</v>
      </c>
      <c r="BG150" s="222">
        <f>IF(N150="zákl. přenesená",J150,0)</f>
        <v>0</v>
      </c>
      <c r="BH150" s="222">
        <f>IF(N150="sníž. přenesená",J150,0)</f>
        <v>0</v>
      </c>
      <c r="BI150" s="222">
        <f>IF(N150="nulová",J150,0)</f>
        <v>0</v>
      </c>
      <c r="BJ150" s="14" t="s">
        <v>78</v>
      </c>
      <c r="BK150" s="222">
        <f>ROUND(I150*H150,2)</f>
        <v>0</v>
      </c>
      <c r="BL150" s="14" t="s">
        <v>110</v>
      </c>
      <c r="BM150" s="221" t="s">
        <v>239</v>
      </c>
    </row>
    <row r="151" s="2" customFormat="1" ht="16.5" customHeight="1">
      <c r="A151" s="35"/>
      <c r="B151" s="36"/>
      <c r="C151" s="209" t="s">
        <v>240</v>
      </c>
      <c r="D151" s="209" t="s">
        <v>106</v>
      </c>
      <c r="E151" s="210" t="s">
        <v>241</v>
      </c>
      <c r="F151" s="211" t="s">
        <v>242</v>
      </c>
      <c r="G151" s="212" t="s">
        <v>109</v>
      </c>
      <c r="H151" s="213">
        <v>1</v>
      </c>
      <c r="I151" s="214"/>
      <c r="J151" s="215">
        <f>ROUND(I151*H151,2)</f>
        <v>0</v>
      </c>
      <c r="K151" s="216"/>
      <c r="L151" s="41"/>
      <c r="M151" s="217" t="s">
        <v>1</v>
      </c>
      <c r="N151" s="218" t="s">
        <v>38</v>
      </c>
      <c r="O151" s="88"/>
      <c r="P151" s="219">
        <f>O151*H151</f>
        <v>0</v>
      </c>
      <c r="Q151" s="219">
        <v>0</v>
      </c>
      <c r="R151" s="219">
        <f>Q151*H151</f>
        <v>0</v>
      </c>
      <c r="S151" s="219">
        <v>0</v>
      </c>
      <c r="T151" s="220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1" t="s">
        <v>110</v>
      </c>
      <c r="AT151" s="221" t="s">
        <v>106</v>
      </c>
      <c r="AU151" s="221" t="s">
        <v>80</v>
      </c>
      <c r="AY151" s="14" t="s">
        <v>104</v>
      </c>
      <c r="BE151" s="222">
        <f>IF(N151="základní",J151,0)</f>
        <v>0</v>
      </c>
      <c r="BF151" s="222">
        <f>IF(N151="snížená",J151,0)</f>
        <v>0</v>
      </c>
      <c r="BG151" s="222">
        <f>IF(N151="zákl. přenesená",J151,0)</f>
        <v>0</v>
      </c>
      <c r="BH151" s="222">
        <f>IF(N151="sníž. přenesená",J151,0)</f>
        <v>0</v>
      </c>
      <c r="BI151" s="222">
        <f>IF(N151="nulová",J151,0)</f>
        <v>0</v>
      </c>
      <c r="BJ151" s="14" t="s">
        <v>78</v>
      </c>
      <c r="BK151" s="222">
        <f>ROUND(I151*H151,2)</f>
        <v>0</v>
      </c>
      <c r="BL151" s="14" t="s">
        <v>110</v>
      </c>
      <c r="BM151" s="221" t="s">
        <v>243</v>
      </c>
    </row>
    <row r="152" s="2" customFormat="1" ht="16.5" customHeight="1">
      <c r="A152" s="35"/>
      <c r="B152" s="36"/>
      <c r="C152" s="209" t="s">
        <v>244</v>
      </c>
      <c r="D152" s="209" t="s">
        <v>106</v>
      </c>
      <c r="E152" s="210" t="s">
        <v>245</v>
      </c>
      <c r="F152" s="211" t="s">
        <v>246</v>
      </c>
      <c r="G152" s="212" t="s">
        <v>109</v>
      </c>
      <c r="H152" s="213">
        <v>1</v>
      </c>
      <c r="I152" s="214"/>
      <c r="J152" s="215">
        <f>ROUND(I152*H152,2)</f>
        <v>0</v>
      </c>
      <c r="K152" s="216"/>
      <c r="L152" s="41"/>
      <c r="M152" s="217" t="s">
        <v>1</v>
      </c>
      <c r="N152" s="218" t="s">
        <v>38</v>
      </c>
      <c r="O152" s="88"/>
      <c r="P152" s="219">
        <f>O152*H152</f>
        <v>0</v>
      </c>
      <c r="Q152" s="219">
        <v>0</v>
      </c>
      <c r="R152" s="219">
        <f>Q152*H152</f>
        <v>0</v>
      </c>
      <c r="S152" s="219">
        <v>0</v>
      </c>
      <c r="T152" s="220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1" t="s">
        <v>110</v>
      </c>
      <c r="AT152" s="221" t="s">
        <v>106</v>
      </c>
      <c r="AU152" s="221" t="s">
        <v>80</v>
      </c>
      <c r="AY152" s="14" t="s">
        <v>104</v>
      </c>
      <c r="BE152" s="222">
        <f>IF(N152="základní",J152,0)</f>
        <v>0</v>
      </c>
      <c r="BF152" s="222">
        <f>IF(N152="snížená",J152,0)</f>
        <v>0</v>
      </c>
      <c r="BG152" s="222">
        <f>IF(N152="zákl. přenesená",J152,0)</f>
        <v>0</v>
      </c>
      <c r="BH152" s="222">
        <f>IF(N152="sníž. přenesená",J152,0)</f>
        <v>0</v>
      </c>
      <c r="BI152" s="222">
        <f>IF(N152="nulová",J152,0)</f>
        <v>0</v>
      </c>
      <c r="BJ152" s="14" t="s">
        <v>78</v>
      </c>
      <c r="BK152" s="222">
        <f>ROUND(I152*H152,2)</f>
        <v>0</v>
      </c>
      <c r="BL152" s="14" t="s">
        <v>110</v>
      </c>
      <c r="BM152" s="221" t="s">
        <v>247</v>
      </c>
    </row>
    <row r="153" s="2" customFormat="1" ht="16.5" customHeight="1">
      <c r="A153" s="35"/>
      <c r="B153" s="36"/>
      <c r="C153" s="209" t="s">
        <v>248</v>
      </c>
      <c r="D153" s="209" t="s">
        <v>106</v>
      </c>
      <c r="E153" s="210" t="s">
        <v>249</v>
      </c>
      <c r="F153" s="211" t="s">
        <v>250</v>
      </c>
      <c r="G153" s="212" t="s">
        <v>109</v>
      </c>
      <c r="H153" s="213">
        <v>1</v>
      </c>
      <c r="I153" s="214"/>
      <c r="J153" s="215">
        <f>ROUND(I153*H153,2)</f>
        <v>0</v>
      </c>
      <c r="K153" s="216"/>
      <c r="L153" s="41"/>
      <c r="M153" s="217" t="s">
        <v>1</v>
      </c>
      <c r="N153" s="218" t="s">
        <v>38</v>
      </c>
      <c r="O153" s="88"/>
      <c r="P153" s="219">
        <f>O153*H153</f>
        <v>0</v>
      </c>
      <c r="Q153" s="219">
        <v>0</v>
      </c>
      <c r="R153" s="219">
        <f>Q153*H153</f>
        <v>0</v>
      </c>
      <c r="S153" s="219">
        <v>0</v>
      </c>
      <c r="T153" s="220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1" t="s">
        <v>110</v>
      </c>
      <c r="AT153" s="221" t="s">
        <v>106</v>
      </c>
      <c r="AU153" s="221" t="s">
        <v>80</v>
      </c>
      <c r="AY153" s="14" t="s">
        <v>104</v>
      </c>
      <c r="BE153" s="222">
        <f>IF(N153="základní",J153,0)</f>
        <v>0</v>
      </c>
      <c r="BF153" s="222">
        <f>IF(N153="snížená",J153,0)</f>
        <v>0</v>
      </c>
      <c r="BG153" s="222">
        <f>IF(N153="zákl. přenesená",J153,0)</f>
        <v>0</v>
      </c>
      <c r="BH153" s="222">
        <f>IF(N153="sníž. přenesená",J153,0)</f>
        <v>0</v>
      </c>
      <c r="BI153" s="222">
        <f>IF(N153="nulová",J153,0)</f>
        <v>0</v>
      </c>
      <c r="BJ153" s="14" t="s">
        <v>78</v>
      </c>
      <c r="BK153" s="222">
        <f>ROUND(I153*H153,2)</f>
        <v>0</v>
      </c>
      <c r="BL153" s="14" t="s">
        <v>110</v>
      </c>
      <c r="BM153" s="221" t="s">
        <v>251</v>
      </c>
    </row>
    <row r="154" s="2" customFormat="1" ht="16.5" customHeight="1">
      <c r="A154" s="35"/>
      <c r="B154" s="36"/>
      <c r="C154" s="209" t="s">
        <v>252</v>
      </c>
      <c r="D154" s="209" t="s">
        <v>106</v>
      </c>
      <c r="E154" s="210" t="s">
        <v>253</v>
      </c>
      <c r="F154" s="211" t="s">
        <v>254</v>
      </c>
      <c r="G154" s="212" t="s">
        <v>109</v>
      </c>
      <c r="H154" s="213">
        <v>1</v>
      </c>
      <c r="I154" s="214"/>
      <c r="J154" s="215">
        <f>ROUND(I154*H154,2)</f>
        <v>0</v>
      </c>
      <c r="K154" s="216"/>
      <c r="L154" s="41"/>
      <c r="M154" s="217" t="s">
        <v>1</v>
      </c>
      <c r="N154" s="218" t="s">
        <v>38</v>
      </c>
      <c r="O154" s="88"/>
      <c r="P154" s="219">
        <f>O154*H154</f>
        <v>0</v>
      </c>
      <c r="Q154" s="219">
        <v>0</v>
      </c>
      <c r="R154" s="219">
        <f>Q154*H154</f>
        <v>0</v>
      </c>
      <c r="S154" s="219">
        <v>0</v>
      </c>
      <c r="T154" s="220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1" t="s">
        <v>110</v>
      </c>
      <c r="AT154" s="221" t="s">
        <v>106</v>
      </c>
      <c r="AU154" s="221" t="s">
        <v>80</v>
      </c>
      <c r="AY154" s="14" t="s">
        <v>104</v>
      </c>
      <c r="BE154" s="222">
        <f>IF(N154="základní",J154,0)</f>
        <v>0</v>
      </c>
      <c r="BF154" s="222">
        <f>IF(N154="snížená",J154,0)</f>
        <v>0</v>
      </c>
      <c r="BG154" s="222">
        <f>IF(N154="zákl. přenesená",J154,0)</f>
        <v>0</v>
      </c>
      <c r="BH154" s="222">
        <f>IF(N154="sníž. přenesená",J154,0)</f>
        <v>0</v>
      </c>
      <c r="BI154" s="222">
        <f>IF(N154="nulová",J154,0)</f>
        <v>0</v>
      </c>
      <c r="BJ154" s="14" t="s">
        <v>78</v>
      </c>
      <c r="BK154" s="222">
        <f>ROUND(I154*H154,2)</f>
        <v>0</v>
      </c>
      <c r="BL154" s="14" t="s">
        <v>110</v>
      </c>
      <c r="BM154" s="221" t="s">
        <v>255</v>
      </c>
    </row>
    <row r="155" s="2" customFormat="1" ht="16.5" customHeight="1">
      <c r="A155" s="35"/>
      <c r="B155" s="36"/>
      <c r="C155" s="209" t="s">
        <v>256</v>
      </c>
      <c r="D155" s="209" t="s">
        <v>106</v>
      </c>
      <c r="E155" s="210" t="s">
        <v>257</v>
      </c>
      <c r="F155" s="211" t="s">
        <v>258</v>
      </c>
      <c r="G155" s="212" t="s">
        <v>109</v>
      </c>
      <c r="H155" s="213">
        <v>10</v>
      </c>
      <c r="I155" s="214"/>
      <c r="J155" s="215">
        <f>ROUND(I155*H155,2)</f>
        <v>0</v>
      </c>
      <c r="K155" s="216"/>
      <c r="L155" s="41"/>
      <c r="M155" s="217" t="s">
        <v>1</v>
      </c>
      <c r="N155" s="218" t="s">
        <v>38</v>
      </c>
      <c r="O155" s="88"/>
      <c r="P155" s="219">
        <f>O155*H155</f>
        <v>0</v>
      </c>
      <c r="Q155" s="219">
        <v>0</v>
      </c>
      <c r="R155" s="219">
        <f>Q155*H155</f>
        <v>0</v>
      </c>
      <c r="S155" s="219">
        <v>0</v>
      </c>
      <c r="T155" s="220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1" t="s">
        <v>110</v>
      </c>
      <c r="AT155" s="221" t="s">
        <v>106</v>
      </c>
      <c r="AU155" s="221" t="s">
        <v>80</v>
      </c>
      <c r="AY155" s="14" t="s">
        <v>104</v>
      </c>
      <c r="BE155" s="222">
        <f>IF(N155="základní",J155,0)</f>
        <v>0</v>
      </c>
      <c r="BF155" s="222">
        <f>IF(N155="snížená",J155,0)</f>
        <v>0</v>
      </c>
      <c r="BG155" s="222">
        <f>IF(N155="zákl. přenesená",J155,0)</f>
        <v>0</v>
      </c>
      <c r="BH155" s="222">
        <f>IF(N155="sníž. přenesená",J155,0)</f>
        <v>0</v>
      </c>
      <c r="BI155" s="222">
        <f>IF(N155="nulová",J155,0)</f>
        <v>0</v>
      </c>
      <c r="BJ155" s="14" t="s">
        <v>78</v>
      </c>
      <c r="BK155" s="222">
        <f>ROUND(I155*H155,2)</f>
        <v>0</v>
      </c>
      <c r="BL155" s="14" t="s">
        <v>110</v>
      </c>
      <c r="BM155" s="221" t="s">
        <v>259</v>
      </c>
    </row>
    <row r="156" s="2" customFormat="1" ht="16.5" customHeight="1">
      <c r="A156" s="35"/>
      <c r="B156" s="36"/>
      <c r="C156" s="209" t="s">
        <v>260</v>
      </c>
      <c r="D156" s="209" t="s">
        <v>106</v>
      </c>
      <c r="E156" s="210" t="s">
        <v>261</v>
      </c>
      <c r="F156" s="211" t="s">
        <v>262</v>
      </c>
      <c r="G156" s="212" t="s">
        <v>109</v>
      </c>
      <c r="H156" s="213">
        <v>1</v>
      </c>
      <c r="I156" s="214"/>
      <c r="J156" s="215">
        <f>ROUND(I156*H156,2)</f>
        <v>0</v>
      </c>
      <c r="K156" s="216"/>
      <c r="L156" s="41"/>
      <c r="M156" s="217" t="s">
        <v>1</v>
      </c>
      <c r="N156" s="218" t="s">
        <v>38</v>
      </c>
      <c r="O156" s="88"/>
      <c r="P156" s="219">
        <f>O156*H156</f>
        <v>0</v>
      </c>
      <c r="Q156" s="219">
        <v>0</v>
      </c>
      <c r="R156" s="219">
        <f>Q156*H156</f>
        <v>0</v>
      </c>
      <c r="S156" s="219">
        <v>0</v>
      </c>
      <c r="T156" s="22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1" t="s">
        <v>110</v>
      </c>
      <c r="AT156" s="221" t="s">
        <v>106</v>
      </c>
      <c r="AU156" s="221" t="s">
        <v>80</v>
      </c>
      <c r="AY156" s="14" t="s">
        <v>104</v>
      </c>
      <c r="BE156" s="222">
        <f>IF(N156="základní",J156,0)</f>
        <v>0</v>
      </c>
      <c r="BF156" s="222">
        <f>IF(N156="snížená",J156,0)</f>
        <v>0</v>
      </c>
      <c r="BG156" s="222">
        <f>IF(N156="zákl. přenesená",J156,0)</f>
        <v>0</v>
      </c>
      <c r="BH156" s="222">
        <f>IF(N156="sníž. přenesená",J156,0)</f>
        <v>0</v>
      </c>
      <c r="BI156" s="222">
        <f>IF(N156="nulová",J156,0)</f>
        <v>0</v>
      </c>
      <c r="BJ156" s="14" t="s">
        <v>78</v>
      </c>
      <c r="BK156" s="222">
        <f>ROUND(I156*H156,2)</f>
        <v>0</v>
      </c>
      <c r="BL156" s="14" t="s">
        <v>110</v>
      </c>
      <c r="BM156" s="221" t="s">
        <v>263</v>
      </c>
    </row>
    <row r="157" s="2" customFormat="1" ht="24.15" customHeight="1">
      <c r="A157" s="35"/>
      <c r="B157" s="36"/>
      <c r="C157" s="209" t="s">
        <v>264</v>
      </c>
      <c r="D157" s="209" t="s">
        <v>106</v>
      </c>
      <c r="E157" s="210" t="s">
        <v>265</v>
      </c>
      <c r="F157" s="211" t="s">
        <v>266</v>
      </c>
      <c r="G157" s="212" t="s">
        <v>109</v>
      </c>
      <c r="H157" s="213">
        <v>2</v>
      </c>
      <c r="I157" s="214"/>
      <c r="J157" s="215">
        <f>ROUND(I157*H157,2)</f>
        <v>0</v>
      </c>
      <c r="K157" s="216"/>
      <c r="L157" s="41"/>
      <c r="M157" s="217" t="s">
        <v>1</v>
      </c>
      <c r="N157" s="218" t="s">
        <v>38</v>
      </c>
      <c r="O157" s="88"/>
      <c r="P157" s="219">
        <f>O157*H157</f>
        <v>0</v>
      </c>
      <c r="Q157" s="219">
        <v>0</v>
      </c>
      <c r="R157" s="219">
        <f>Q157*H157</f>
        <v>0</v>
      </c>
      <c r="S157" s="219">
        <v>0</v>
      </c>
      <c r="T157" s="220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1" t="s">
        <v>110</v>
      </c>
      <c r="AT157" s="221" t="s">
        <v>106</v>
      </c>
      <c r="AU157" s="221" t="s">
        <v>80</v>
      </c>
      <c r="AY157" s="14" t="s">
        <v>104</v>
      </c>
      <c r="BE157" s="222">
        <f>IF(N157="základní",J157,0)</f>
        <v>0</v>
      </c>
      <c r="BF157" s="222">
        <f>IF(N157="snížená",J157,0)</f>
        <v>0</v>
      </c>
      <c r="BG157" s="222">
        <f>IF(N157="zákl. přenesená",J157,0)</f>
        <v>0</v>
      </c>
      <c r="BH157" s="222">
        <f>IF(N157="sníž. přenesená",J157,0)</f>
        <v>0</v>
      </c>
      <c r="BI157" s="222">
        <f>IF(N157="nulová",J157,0)</f>
        <v>0</v>
      </c>
      <c r="BJ157" s="14" t="s">
        <v>78</v>
      </c>
      <c r="BK157" s="222">
        <f>ROUND(I157*H157,2)</f>
        <v>0</v>
      </c>
      <c r="BL157" s="14" t="s">
        <v>110</v>
      </c>
      <c r="BM157" s="221" t="s">
        <v>267</v>
      </c>
    </row>
    <row r="158" s="2" customFormat="1" ht="24.15" customHeight="1">
      <c r="A158" s="35"/>
      <c r="B158" s="36"/>
      <c r="C158" s="209" t="s">
        <v>268</v>
      </c>
      <c r="D158" s="209" t="s">
        <v>106</v>
      </c>
      <c r="E158" s="210" t="s">
        <v>269</v>
      </c>
      <c r="F158" s="211" t="s">
        <v>270</v>
      </c>
      <c r="G158" s="212" t="s">
        <v>109</v>
      </c>
      <c r="H158" s="213">
        <v>2</v>
      </c>
      <c r="I158" s="214"/>
      <c r="J158" s="215">
        <f>ROUND(I158*H158,2)</f>
        <v>0</v>
      </c>
      <c r="K158" s="216"/>
      <c r="L158" s="41"/>
      <c r="M158" s="217" t="s">
        <v>1</v>
      </c>
      <c r="N158" s="218" t="s">
        <v>38</v>
      </c>
      <c r="O158" s="88"/>
      <c r="P158" s="219">
        <f>O158*H158</f>
        <v>0</v>
      </c>
      <c r="Q158" s="219">
        <v>0</v>
      </c>
      <c r="R158" s="219">
        <f>Q158*H158</f>
        <v>0</v>
      </c>
      <c r="S158" s="219">
        <v>0</v>
      </c>
      <c r="T158" s="220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1" t="s">
        <v>110</v>
      </c>
      <c r="AT158" s="221" t="s">
        <v>106</v>
      </c>
      <c r="AU158" s="221" t="s">
        <v>80</v>
      </c>
      <c r="AY158" s="14" t="s">
        <v>104</v>
      </c>
      <c r="BE158" s="222">
        <f>IF(N158="základní",J158,0)</f>
        <v>0</v>
      </c>
      <c r="BF158" s="222">
        <f>IF(N158="snížená",J158,0)</f>
        <v>0</v>
      </c>
      <c r="BG158" s="222">
        <f>IF(N158="zákl. přenesená",J158,0)</f>
        <v>0</v>
      </c>
      <c r="BH158" s="222">
        <f>IF(N158="sníž. přenesená",J158,0)</f>
        <v>0</v>
      </c>
      <c r="BI158" s="222">
        <f>IF(N158="nulová",J158,0)</f>
        <v>0</v>
      </c>
      <c r="BJ158" s="14" t="s">
        <v>78</v>
      </c>
      <c r="BK158" s="222">
        <f>ROUND(I158*H158,2)</f>
        <v>0</v>
      </c>
      <c r="BL158" s="14" t="s">
        <v>110</v>
      </c>
      <c r="BM158" s="221" t="s">
        <v>271</v>
      </c>
    </row>
    <row r="159" s="2" customFormat="1" ht="24.15" customHeight="1">
      <c r="A159" s="35"/>
      <c r="B159" s="36"/>
      <c r="C159" s="209" t="s">
        <v>272</v>
      </c>
      <c r="D159" s="209" t="s">
        <v>106</v>
      </c>
      <c r="E159" s="210" t="s">
        <v>273</v>
      </c>
      <c r="F159" s="211" t="s">
        <v>274</v>
      </c>
      <c r="G159" s="212" t="s">
        <v>109</v>
      </c>
      <c r="H159" s="213">
        <v>2</v>
      </c>
      <c r="I159" s="214"/>
      <c r="J159" s="215">
        <f>ROUND(I159*H159,2)</f>
        <v>0</v>
      </c>
      <c r="K159" s="216"/>
      <c r="L159" s="41"/>
      <c r="M159" s="217" t="s">
        <v>1</v>
      </c>
      <c r="N159" s="218" t="s">
        <v>38</v>
      </c>
      <c r="O159" s="88"/>
      <c r="P159" s="219">
        <f>O159*H159</f>
        <v>0</v>
      </c>
      <c r="Q159" s="219">
        <v>0</v>
      </c>
      <c r="R159" s="219">
        <f>Q159*H159</f>
        <v>0</v>
      </c>
      <c r="S159" s="219">
        <v>0</v>
      </c>
      <c r="T159" s="220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1" t="s">
        <v>110</v>
      </c>
      <c r="AT159" s="221" t="s">
        <v>106</v>
      </c>
      <c r="AU159" s="221" t="s">
        <v>80</v>
      </c>
      <c r="AY159" s="14" t="s">
        <v>104</v>
      </c>
      <c r="BE159" s="222">
        <f>IF(N159="základní",J159,0)</f>
        <v>0</v>
      </c>
      <c r="BF159" s="222">
        <f>IF(N159="snížená",J159,0)</f>
        <v>0</v>
      </c>
      <c r="BG159" s="222">
        <f>IF(N159="zákl. přenesená",J159,0)</f>
        <v>0</v>
      </c>
      <c r="BH159" s="222">
        <f>IF(N159="sníž. přenesená",J159,0)</f>
        <v>0</v>
      </c>
      <c r="BI159" s="222">
        <f>IF(N159="nulová",J159,0)</f>
        <v>0</v>
      </c>
      <c r="BJ159" s="14" t="s">
        <v>78</v>
      </c>
      <c r="BK159" s="222">
        <f>ROUND(I159*H159,2)</f>
        <v>0</v>
      </c>
      <c r="BL159" s="14" t="s">
        <v>110</v>
      </c>
      <c r="BM159" s="221" t="s">
        <v>275</v>
      </c>
    </row>
    <row r="160" s="2" customFormat="1" ht="16.5" customHeight="1">
      <c r="A160" s="35"/>
      <c r="B160" s="36"/>
      <c r="C160" s="209" t="s">
        <v>276</v>
      </c>
      <c r="D160" s="209" t="s">
        <v>106</v>
      </c>
      <c r="E160" s="210" t="s">
        <v>277</v>
      </c>
      <c r="F160" s="211" t="s">
        <v>278</v>
      </c>
      <c r="G160" s="212" t="s">
        <v>109</v>
      </c>
      <c r="H160" s="213">
        <v>12</v>
      </c>
      <c r="I160" s="214"/>
      <c r="J160" s="215">
        <f>ROUND(I160*H160,2)</f>
        <v>0</v>
      </c>
      <c r="K160" s="216"/>
      <c r="L160" s="41"/>
      <c r="M160" s="217" t="s">
        <v>1</v>
      </c>
      <c r="N160" s="218" t="s">
        <v>38</v>
      </c>
      <c r="O160" s="88"/>
      <c r="P160" s="219">
        <f>O160*H160</f>
        <v>0</v>
      </c>
      <c r="Q160" s="219">
        <v>0</v>
      </c>
      <c r="R160" s="219">
        <f>Q160*H160</f>
        <v>0</v>
      </c>
      <c r="S160" s="219">
        <v>0</v>
      </c>
      <c r="T160" s="220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1" t="s">
        <v>110</v>
      </c>
      <c r="AT160" s="221" t="s">
        <v>106</v>
      </c>
      <c r="AU160" s="221" t="s">
        <v>80</v>
      </c>
      <c r="AY160" s="14" t="s">
        <v>104</v>
      </c>
      <c r="BE160" s="222">
        <f>IF(N160="základní",J160,0)</f>
        <v>0</v>
      </c>
      <c r="BF160" s="222">
        <f>IF(N160="snížená",J160,0)</f>
        <v>0</v>
      </c>
      <c r="BG160" s="222">
        <f>IF(N160="zákl. přenesená",J160,0)</f>
        <v>0</v>
      </c>
      <c r="BH160" s="222">
        <f>IF(N160="sníž. přenesená",J160,0)</f>
        <v>0</v>
      </c>
      <c r="BI160" s="222">
        <f>IF(N160="nulová",J160,0)</f>
        <v>0</v>
      </c>
      <c r="BJ160" s="14" t="s">
        <v>78</v>
      </c>
      <c r="BK160" s="222">
        <f>ROUND(I160*H160,2)</f>
        <v>0</v>
      </c>
      <c r="BL160" s="14" t="s">
        <v>110</v>
      </c>
      <c r="BM160" s="221" t="s">
        <v>279</v>
      </c>
    </row>
    <row r="161" s="2" customFormat="1" ht="16.5" customHeight="1">
      <c r="A161" s="35"/>
      <c r="B161" s="36"/>
      <c r="C161" s="209" t="s">
        <v>280</v>
      </c>
      <c r="D161" s="209" t="s">
        <v>106</v>
      </c>
      <c r="E161" s="210" t="s">
        <v>281</v>
      </c>
      <c r="F161" s="211" t="s">
        <v>282</v>
      </c>
      <c r="G161" s="212" t="s">
        <v>109</v>
      </c>
      <c r="H161" s="213">
        <v>12</v>
      </c>
      <c r="I161" s="214"/>
      <c r="J161" s="215">
        <f>ROUND(I161*H161,2)</f>
        <v>0</v>
      </c>
      <c r="K161" s="216"/>
      <c r="L161" s="41"/>
      <c r="M161" s="217" t="s">
        <v>1</v>
      </c>
      <c r="N161" s="218" t="s">
        <v>38</v>
      </c>
      <c r="O161" s="88"/>
      <c r="P161" s="219">
        <f>O161*H161</f>
        <v>0</v>
      </c>
      <c r="Q161" s="219">
        <v>0</v>
      </c>
      <c r="R161" s="219">
        <f>Q161*H161</f>
        <v>0</v>
      </c>
      <c r="S161" s="219">
        <v>0</v>
      </c>
      <c r="T161" s="220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1" t="s">
        <v>110</v>
      </c>
      <c r="AT161" s="221" t="s">
        <v>106</v>
      </c>
      <c r="AU161" s="221" t="s">
        <v>80</v>
      </c>
      <c r="AY161" s="14" t="s">
        <v>104</v>
      </c>
      <c r="BE161" s="222">
        <f>IF(N161="základní",J161,0)</f>
        <v>0</v>
      </c>
      <c r="BF161" s="222">
        <f>IF(N161="snížená",J161,0)</f>
        <v>0</v>
      </c>
      <c r="BG161" s="222">
        <f>IF(N161="zákl. přenesená",J161,0)</f>
        <v>0</v>
      </c>
      <c r="BH161" s="222">
        <f>IF(N161="sníž. přenesená",J161,0)</f>
        <v>0</v>
      </c>
      <c r="BI161" s="222">
        <f>IF(N161="nulová",J161,0)</f>
        <v>0</v>
      </c>
      <c r="BJ161" s="14" t="s">
        <v>78</v>
      </c>
      <c r="BK161" s="222">
        <f>ROUND(I161*H161,2)</f>
        <v>0</v>
      </c>
      <c r="BL161" s="14" t="s">
        <v>110</v>
      </c>
      <c r="BM161" s="221" t="s">
        <v>283</v>
      </c>
    </row>
    <row r="162" s="2" customFormat="1" ht="16.5" customHeight="1">
      <c r="A162" s="35"/>
      <c r="B162" s="36"/>
      <c r="C162" s="209" t="s">
        <v>284</v>
      </c>
      <c r="D162" s="209" t="s">
        <v>106</v>
      </c>
      <c r="E162" s="210" t="s">
        <v>285</v>
      </c>
      <c r="F162" s="211" t="s">
        <v>286</v>
      </c>
      <c r="G162" s="212" t="s">
        <v>109</v>
      </c>
      <c r="H162" s="213">
        <v>1</v>
      </c>
      <c r="I162" s="214"/>
      <c r="J162" s="215">
        <f>ROUND(I162*H162,2)</f>
        <v>0</v>
      </c>
      <c r="K162" s="216"/>
      <c r="L162" s="41"/>
      <c r="M162" s="217" t="s">
        <v>1</v>
      </c>
      <c r="N162" s="218" t="s">
        <v>38</v>
      </c>
      <c r="O162" s="88"/>
      <c r="P162" s="219">
        <f>O162*H162</f>
        <v>0</v>
      </c>
      <c r="Q162" s="219">
        <v>0</v>
      </c>
      <c r="R162" s="219">
        <f>Q162*H162</f>
        <v>0</v>
      </c>
      <c r="S162" s="219">
        <v>0</v>
      </c>
      <c r="T162" s="220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1" t="s">
        <v>110</v>
      </c>
      <c r="AT162" s="221" t="s">
        <v>106</v>
      </c>
      <c r="AU162" s="221" t="s">
        <v>80</v>
      </c>
      <c r="AY162" s="14" t="s">
        <v>104</v>
      </c>
      <c r="BE162" s="222">
        <f>IF(N162="základní",J162,0)</f>
        <v>0</v>
      </c>
      <c r="BF162" s="222">
        <f>IF(N162="snížená",J162,0)</f>
        <v>0</v>
      </c>
      <c r="BG162" s="222">
        <f>IF(N162="zákl. přenesená",J162,0)</f>
        <v>0</v>
      </c>
      <c r="BH162" s="222">
        <f>IF(N162="sníž. přenesená",J162,0)</f>
        <v>0</v>
      </c>
      <c r="BI162" s="222">
        <f>IF(N162="nulová",J162,0)</f>
        <v>0</v>
      </c>
      <c r="BJ162" s="14" t="s">
        <v>78</v>
      </c>
      <c r="BK162" s="222">
        <f>ROUND(I162*H162,2)</f>
        <v>0</v>
      </c>
      <c r="BL162" s="14" t="s">
        <v>110</v>
      </c>
      <c r="BM162" s="221" t="s">
        <v>287</v>
      </c>
    </row>
    <row r="163" s="2" customFormat="1" ht="16.5" customHeight="1">
      <c r="A163" s="35"/>
      <c r="B163" s="36"/>
      <c r="C163" s="209" t="s">
        <v>288</v>
      </c>
      <c r="D163" s="209" t="s">
        <v>106</v>
      </c>
      <c r="E163" s="210" t="s">
        <v>289</v>
      </c>
      <c r="F163" s="211" t="s">
        <v>290</v>
      </c>
      <c r="G163" s="212" t="s">
        <v>109</v>
      </c>
      <c r="H163" s="213">
        <v>2</v>
      </c>
      <c r="I163" s="214"/>
      <c r="J163" s="215">
        <f>ROUND(I163*H163,2)</f>
        <v>0</v>
      </c>
      <c r="K163" s="216"/>
      <c r="L163" s="41"/>
      <c r="M163" s="217" t="s">
        <v>1</v>
      </c>
      <c r="N163" s="218" t="s">
        <v>38</v>
      </c>
      <c r="O163" s="88"/>
      <c r="P163" s="219">
        <f>O163*H163</f>
        <v>0</v>
      </c>
      <c r="Q163" s="219">
        <v>0</v>
      </c>
      <c r="R163" s="219">
        <f>Q163*H163</f>
        <v>0</v>
      </c>
      <c r="S163" s="219">
        <v>0</v>
      </c>
      <c r="T163" s="220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1" t="s">
        <v>110</v>
      </c>
      <c r="AT163" s="221" t="s">
        <v>106</v>
      </c>
      <c r="AU163" s="221" t="s">
        <v>80</v>
      </c>
      <c r="AY163" s="14" t="s">
        <v>104</v>
      </c>
      <c r="BE163" s="222">
        <f>IF(N163="základní",J163,0)</f>
        <v>0</v>
      </c>
      <c r="BF163" s="222">
        <f>IF(N163="snížená",J163,0)</f>
        <v>0</v>
      </c>
      <c r="BG163" s="222">
        <f>IF(N163="zákl. přenesená",J163,0)</f>
        <v>0</v>
      </c>
      <c r="BH163" s="222">
        <f>IF(N163="sníž. přenesená",J163,0)</f>
        <v>0</v>
      </c>
      <c r="BI163" s="222">
        <f>IF(N163="nulová",J163,0)</f>
        <v>0</v>
      </c>
      <c r="BJ163" s="14" t="s">
        <v>78</v>
      </c>
      <c r="BK163" s="222">
        <f>ROUND(I163*H163,2)</f>
        <v>0</v>
      </c>
      <c r="BL163" s="14" t="s">
        <v>110</v>
      </c>
      <c r="BM163" s="221" t="s">
        <v>291</v>
      </c>
    </row>
    <row r="164" s="2" customFormat="1" ht="16.5" customHeight="1">
      <c r="A164" s="35"/>
      <c r="B164" s="36"/>
      <c r="C164" s="209" t="s">
        <v>292</v>
      </c>
      <c r="D164" s="209" t="s">
        <v>106</v>
      </c>
      <c r="E164" s="210" t="s">
        <v>293</v>
      </c>
      <c r="F164" s="211" t="s">
        <v>294</v>
      </c>
      <c r="G164" s="212" t="s">
        <v>109</v>
      </c>
      <c r="H164" s="213">
        <v>4</v>
      </c>
      <c r="I164" s="214"/>
      <c r="J164" s="215">
        <f>ROUND(I164*H164,2)</f>
        <v>0</v>
      </c>
      <c r="K164" s="216"/>
      <c r="L164" s="41"/>
      <c r="M164" s="217" t="s">
        <v>1</v>
      </c>
      <c r="N164" s="218" t="s">
        <v>38</v>
      </c>
      <c r="O164" s="88"/>
      <c r="P164" s="219">
        <f>O164*H164</f>
        <v>0</v>
      </c>
      <c r="Q164" s="219">
        <v>0</v>
      </c>
      <c r="R164" s="219">
        <f>Q164*H164</f>
        <v>0</v>
      </c>
      <c r="S164" s="219">
        <v>0</v>
      </c>
      <c r="T164" s="220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1" t="s">
        <v>110</v>
      </c>
      <c r="AT164" s="221" t="s">
        <v>106</v>
      </c>
      <c r="AU164" s="221" t="s">
        <v>80</v>
      </c>
      <c r="AY164" s="14" t="s">
        <v>104</v>
      </c>
      <c r="BE164" s="222">
        <f>IF(N164="základní",J164,0)</f>
        <v>0</v>
      </c>
      <c r="BF164" s="222">
        <f>IF(N164="snížená",J164,0)</f>
        <v>0</v>
      </c>
      <c r="BG164" s="222">
        <f>IF(N164="zákl. přenesená",J164,0)</f>
        <v>0</v>
      </c>
      <c r="BH164" s="222">
        <f>IF(N164="sníž. přenesená",J164,0)</f>
        <v>0</v>
      </c>
      <c r="BI164" s="222">
        <f>IF(N164="nulová",J164,0)</f>
        <v>0</v>
      </c>
      <c r="BJ164" s="14" t="s">
        <v>78</v>
      </c>
      <c r="BK164" s="222">
        <f>ROUND(I164*H164,2)</f>
        <v>0</v>
      </c>
      <c r="BL164" s="14" t="s">
        <v>110</v>
      </c>
      <c r="BM164" s="221" t="s">
        <v>295</v>
      </c>
    </row>
    <row r="165" s="2" customFormat="1" ht="16.5" customHeight="1">
      <c r="A165" s="35"/>
      <c r="B165" s="36"/>
      <c r="C165" s="209" t="s">
        <v>296</v>
      </c>
      <c r="D165" s="209" t="s">
        <v>106</v>
      </c>
      <c r="E165" s="210" t="s">
        <v>297</v>
      </c>
      <c r="F165" s="211" t="s">
        <v>298</v>
      </c>
      <c r="G165" s="212" t="s">
        <v>109</v>
      </c>
      <c r="H165" s="213">
        <v>12</v>
      </c>
      <c r="I165" s="214"/>
      <c r="J165" s="215">
        <f>ROUND(I165*H165,2)</f>
        <v>0</v>
      </c>
      <c r="K165" s="216"/>
      <c r="L165" s="41"/>
      <c r="M165" s="217" t="s">
        <v>1</v>
      </c>
      <c r="N165" s="218" t="s">
        <v>38</v>
      </c>
      <c r="O165" s="88"/>
      <c r="P165" s="219">
        <f>O165*H165</f>
        <v>0</v>
      </c>
      <c r="Q165" s="219">
        <v>0</v>
      </c>
      <c r="R165" s="219">
        <f>Q165*H165</f>
        <v>0</v>
      </c>
      <c r="S165" s="219">
        <v>0</v>
      </c>
      <c r="T165" s="220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1" t="s">
        <v>110</v>
      </c>
      <c r="AT165" s="221" t="s">
        <v>106</v>
      </c>
      <c r="AU165" s="221" t="s">
        <v>80</v>
      </c>
      <c r="AY165" s="14" t="s">
        <v>104</v>
      </c>
      <c r="BE165" s="222">
        <f>IF(N165="základní",J165,0)</f>
        <v>0</v>
      </c>
      <c r="BF165" s="222">
        <f>IF(N165="snížená",J165,0)</f>
        <v>0</v>
      </c>
      <c r="BG165" s="222">
        <f>IF(N165="zákl. přenesená",J165,0)</f>
        <v>0</v>
      </c>
      <c r="BH165" s="222">
        <f>IF(N165="sníž. přenesená",J165,0)</f>
        <v>0</v>
      </c>
      <c r="BI165" s="222">
        <f>IF(N165="nulová",J165,0)</f>
        <v>0</v>
      </c>
      <c r="BJ165" s="14" t="s">
        <v>78</v>
      </c>
      <c r="BK165" s="222">
        <f>ROUND(I165*H165,2)</f>
        <v>0</v>
      </c>
      <c r="BL165" s="14" t="s">
        <v>110</v>
      </c>
      <c r="BM165" s="221" t="s">
        <v>299</v>
      </c>
    </row>
    <row r="166" s="2" customFormat="1" ht="16.5" customHeight="1">
      <c r="A166" s="35"/>
      <c r="B166" s="36"/>
      <c r="C166" s="209" t="s">
        <v>300</v>
      </c>
      <c r="D166" s="209" t="s">
        <v>106</v>
      </c>
      <c r="E166" s="210" t="s">
        <v>301</v>
      </c>
      <c r="F166" s="211" t="s">
        <v>298</v>
      </c>
      <c r="G166" s="212" t="s">
        <v>109</v>
      </c>
      <c r="H166" s="213">
        <v>12</v>
      </c>
      <c r="I166" s="214"/>
      <c r="J166" s="215">
        <f>ROUND(I166*H166,2)</f>
        <v>0</v>
      </c>
      <c r="K166" s="216"/>
      <c r="L166" s="41"/>
      <c r="M166" s="217" t="s">
        <v>1</v>
      </c>
      <c r="N166" s="218" t="s">
        <v>38</v>
      </c>
      <c r="O166" s="88"/>
      <c r="P166" s="219">
        <f>O166*H166</f>
        <v>0</v>
      </c>
      <c r="Q166" s="219">
        <v>0</v>
      </c>
      <c r="R166" s="219">
        <f>Q166*H166</f>
        <v>0</v>
      </c>
      <c r="S166" s="219">
        <v>0</v>
      </c>
      <c r="T166" s="220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1" t="s">
        <v>110</v>
      </c>
      <c r="AT166" s="221" t="s">
        <v>106</v>
      </c>
      <c r="AU166" s="221" t="s">
        <v>80</v>
      </c>
      <c r="AY166" s="14" t="s">
        <v>104</v>
      </c>
      <c r="BE166" s="222">
        <f>IF(N166="základní",J166,0)</f>
        <v>0</v>
      </c>
      <c r="BF166" s="222">
        <f>IF(N166="snížená",J166,0)</f>
        <v>0</v>
      </c>
      <c r="BG166" s="222">
        <f>IF(N166="zákl. přenesená",J166,0)</f>
        <v>0</v>
      </c>
      <c r="BH166" s="222">
        <f>IF(N166="sníž. přenesená",J166,0)</f>
        <v>0</v>
      </c>
      <c r="BI166" s="222">
        <f>IF(N166="nulová",J166,0)</f>
        <v>0</v>
      </c>
      <c r="BJ166" s="14" t="s">
        <v>78</v>
      </c>
      <c r="BK166" s="222">
        <f>ROUND(I166*H166,2)</f>
        <v>0</v>
      </c>
      <c r="BL166" s="14" t="s">
        <v>110</v>
      </c>
      <c r="BM166" s="221" t="s">
        <v>302</v>
      </c>
    </row>
    <row r="167" s="2" customFormat="1" ht="16.5" customHeight="1">
      <c r="A167" s="35"/>
      <c r="B167" s="36"/>
      <c r="C167" s="209" t="s">
        <v>303</v>
      </c>
      <c r="D167" s="209" t="s">
        <v>106</v>
      </c>
      <c r="E167" s="210" t="s">
        <v>304</v>
      </c>
      <c r="F167" s="211" t="s">
        <v>305</v>
      </c>
      <c r="G167" s="212" t="s">
        <v>109</v>
      </c>
      <c r="H167" s="213">
        <v>1</v>
      </c>
      <c r="I167" s="214"/>
      <c r="J167" s="215">
        <f>ROUND(I167*H167,2)</f>
        <v>0</v>
      </c>
      <c r="K167" s="216"/>
      <c r="L167" s="41"/>
      <c r="M167" s="217" t="s">
        <v>1</v>
      </c>
      <c r="N167" s="218" t="s">
        <v>38</v>
      </c>
      <c r="O167" s="88"/>
      <c r="P167" s="219">
        <f>O167*H167</f>
        <v>0</v>
      </c>
      <c r="Q167" s="219">
        <v>0</v>
      </c>
      <c r="R167" s="219">
        <f>Q167*H167</f>
        <v>0</v>
      </c>
      <c r="S167" s="219">
        <v>0</v>
      </c>
      <c r="T167" s="220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1" t="s">
        <v>110</v>
      </c>
      <c r="AT167" s="221" t="s">
        <v>106</v>
      </c>
      <c r="AU167" s="221" t="s">
        <v>80</v>
      </c>
      <c r="AY167" s="14" t="s">
        <v>104</v>
      </c>
      <c r="BE167" s="222">
        <f>IF(N167="základní",J167,0)</f>
        <v>0</v>
      </c>
      <c r="BF167" s="222">
        <f>IF(N167="snížená",J167,0)</f>
        <v>0</v>
      </c>
      <c r="BG167" s="222">
        <f>IF(N167="zákl. přenesená",J167,0)</f>
        <v>0</v>
      </c>
      <c r="BH167" s="222">
        <f>IF(N167="sníž. přenesená",J167,0)</f>
        <v>0</v>
      </c>
      <c r="BI167" s="222">
        <f>IF(N167="nulová",J167,0)</f>
        <v>0</v>
      </c>
      <c r="BJ167" s="14" t="s">
        <v>78</v>
      </c>
      <c r="BK167" s="222">
        <f>ROUND(I167*H167,2)</f>
        <v>0</v>
      </c>
      <c r="BL167" s="14" t="s">
        <v>110</v>
      </c>
      <c r="BM167" s="221" t="s">
        <v>306</v>
      </c>
    </row>
    <row r="168" s="2" customFormat="1" ht="16.5" customHeight="1">
      <c r="A168" s="35"/>
      <c r="B168" s="36"/>
      <c r="C168" s="209" t="s">
        <v>307</v>
      </c>
      <c r="D168" s="209" t="s">
        <v>106</v>
      </c>
      <c r="E168" s="210" t="s">
        <v>308</v>
      </c>
      <c r="F168" s="211" t="s">
        <v>309</v>
      </c>
      <c r="G168" s="212" t="s">
        <v>109</v>
      </c>
      <c r="H168" s="213">
        <v>5</v>
      </c>
      <c r="I168" s="214"/>
      <c r="J168" s="215">
        <f>ROUND(I168*H168,2)</f>
        <v>0</v>
      </c>
      <c r="K168" s="216"/>
      <c r="L168" s="41"/>
      <c r="M168" s="217" t="s">
        <v>1</v>
      </c>
      <c r="N168" s="218" t="s">
        <v>38</v>
      </c>
      <c r="O168" s="88"/>
      <c r="P168" s="219">
        <f>O168*H168</f>
        <v>0</v>
      </c>
      <c r="Q168" s="219">
        <v>0</v>
      </c>
      <c r="R168" s="219">
        <f>Q168*H168</f>
        <v>0</v>
      </c>
      <c r="S168" s="219">
        <v>0</v>
      </c>
      <c r="T168" s="220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1" t="s">
        <v>110</v>
      </c>
      <c r="AT168" s="221" t="s">
        <v>106</v>
      </c>
      <c r="AU168" s="221" t="s">
        <v>80</v>
      </c>
      <c r="AY168" s="14" t="s">
        <v>104</v>
      </c>
      <c r="BE168" s="222">
        <f>IF(N168="základní",J168,0)</f>
        <v>0</v>
      </c>
      <c r="BF168" s="222">
        <f>IF(N168="snížená",J168,0)</f>
        <v>0</v>
      </c>
      <c r="BG168" s="222">
        <f>IF(N168="zákl. přenesená",J168,0)</f>
        <v>0</v>
      </c>
      <c r="BH168" s="222">
        <f>IF(N168="sníž. přenesená",J168,0)</f>
        <v>0</v>
      </c>
      <c r="BI168" s="222">
        <f>IF(N168="nulová",J168,0)</f>
        <v>0</v>
      </c>
      <c r="BJ168" s="14" t="s">
        <v>78</v>
      </c>
      <c r="BK168" s="222">
        <f>ROUND(I168*H168,2)</f>
        <v>0</v>
      </c>
      <c r="BL168" s="14" t="s">
        <v>110</v>
      </c>
      <c r="BM168" s="221" t="s">
        <v>310</v>
      </c>
    </row>
    <row r="169" s="2" customFormat="1" ht="16.5" customHeight="1">
      <c r="A169" s="35"/>
      <c r="B169" s="36"/>
      <c r="C169" s="209" t="s">
        <v>311</v>
      </c>
      <c r="D169" s="209" t="s">
        <v>106</v>
      </c>
      <c r="E169" s="210" t="s">
        <v>312</v>
      </c>
      <c r="F169" s="211" t="s">
        <v>313</v>
      </c>
      <c r="G169" s="212" t="s">
        <v>109</v>
      </c>
      <c r="H169" s="213">
        <v>5</v>
      </c>
      <c r="I169" s="214"/>
      <c r="J169" s="215">
        <f>ROUND(I169*H169,2)</f>
        <v>0</v>
      </c>
      <c r="K169" s="216"/>
      <c r="L169" s="41"/>
      <c r="M169" s="217" t="s">
        <v>1</v>
      </c>
      <c r="N169" s="218" t="s">
        <v>38</v>
      </c>
      <c r="O169" s="88"/>
      <c r="P169" s="219">
        <f>O169*H169</f>
        <v>0</v>
      </c>
      <c r="Q169" s="219">
        <v>0</v>
      </c>
      <c r="R169" s="219">
        <f>Q169*H169</f>
        <v>0</v>
      </c>
      <c r="S169" s="219">
        <v>0</v>
      </c>
      <c r="T169" s="220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1" t="s">
        <v>110</v>
      </c>
      <c r="AT169" s="221" t="s">
        <v>106</v>
      </c>
      <c r="AU169" s="221" t="s">
        <v>80</v>
      </c>
      <c r="AY169" s="14" t="s">
        <v>104</v>
      </c>
      <c r="BE169" s="222">
        <f>IF(N169="základní",J169,0)</f>
        <v>0</v>
      </c>
      <c r="BF169" s="222">
        <f>IF(N169="snížená",J169,0)</f>
        <v>0</v>
      </c>
      <c r="BG169" s="222">
        <f>IF(N169="zákl. přenesená",J169,0)</f>
        <v>0</v>
      </c>
      <c r="BH169" s="222">
        <f>IF(N169="sníž. přenesená",J169,0)</f>
        <v>0</v>
      </c>
      <c r="BI169" s="222">
        <f>IF(N169="nulová",J169,0)</f>
        <v>0</v>
      </c>
      <c r="BJ169" s="14" t="s">
        <v>78</v>
      </c>
      <c r="BK169" s="222">
        <f>ROUND(I169*H169,2)</f>
        <v>0</v>
      </c>
      <c r="BL169" s="14" t="s">
        <v>110</v>
      </c>
      <c r="BM169" s="221" t="s">
        <v>314</v>
      </c>
    </row>
    <row r="170" s="2" customFormat="1" ht="16.5" customHeight="1">
      <c r="A170" s="35"/>
      <c r="B170" s="36"/>
      <c r="C170" s="209" t="s">
        <v>315</v>
      </c>
      <c r="D170" s="209" t="s">
        <v>106</v>
      </c>
      <c r="E170" s="210" t="s">
        <v>316</v>
      </c>
      <c r="F170" s="211" t="s">
        <v>317</v>
      </c>
      <c r="G170" s="212" t="s">
        <v>109</v>
      </c>
      <c r="H170" s="213">
        <v>5</v>
      </c>
      <c r="I170" s="214"/>
      <c r="J170" s="215">
        <f>ROUND(I170*H170,2)</f>
        <v>0</v>
      </c>
      <c r="K170" s="216"/>
      <c r="L170" s="41"/>
      <c r="M170" s="217" t="s">
        <v>1</v>
      </c>
      <c r="N170" s="218" t="s">
        <v>38</v>
      </c>
      <c r="O170" s="88"/>
      <c r="P170" s="219">
        <f>O170*H170</f>
        <v>0</v>
      </c>
      <c r="Q170" s="219">
        <v>0</v>
      </c>
      <c r="R170" s="219">
        <f>Q170*H170</f>
        <v>0</v>
      </c>
      <c r="S170" s="219">
        <v>0</v>
      </c>
      <c r="T170" s="220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1" t="s">
        <v>110</v>
      </c>
      <c r="AT170" s="221" t="s">
        <v>106</v>
      </c>
      <c r="AU170" s="221" t="s">
        <v>80</v>
      </c>
      <c r="AY170" s="14" t="s">
        <v>104</v>
      </c>
      <c r="BE170" s="222">
        <f>IF(N170="základní",J170,0)</f>
        <v>0</v>
      </c>
      <c r="BF170" s="222">
        <f>IF(N170="snížená",J170,0)</f>
        <v>0</v>
      </c>
      <c r="BG170" s="222">
        <f>IF(N170="zákl. přenesená",J170,0)</f>
        <v>0</v>
      </c>
      <c r="BH170" s="222">
        <f>IF(N170="sníž. přenesená",J170,0)</f>
        <v>0</v>
      </c>
      <c r="BI170" s="222">
        <f>IF(N170="nulová",J170,0)</f>
        <v>0</v>
      </c>
      <c r="BJ170" s="14" t="s">
        <v>78</v>
      </c>
      <c r="BK170" s="222">
        <f>ROUND(I170*H170,2)</f>
        <v>0</v>
      </c>
      <c r="BL170" s="14" t="s">
        <v>110</v>
      </c>
      <c r="BM170" s="221" t="s">
        <v>318</v>
      </c>
    </row>
    <row r="171" s="2" customFormat="1" ht="16.5" customHeight="1">
      <c r="A171" s="35"/>
      <c r="B171" s="36"/>
      <c r="C171" s="209" t="s">
        <v>319</v>
      </c>
      <c r="D171" s="209" t="s">
        <v>106</v>
      </c>
      <c r="E171" s="210" t="s">
        <v>320</v>
      </c>
      <c r="F171" s="211" t="s">
        <v>321</v>
      </c>
      <c r="G171" s="212" t="s">
        <v>109</v>
      </c>
      <c r="H171" s="213">
        <v>5</v>
      </c>
      <c r="I171" s="214"/>
      <c r="J171" s="215">
        <f>ROUND(I171*H171,2)</f>
        <v>0</v>
      </c>
      <c r="K171" s="216"/>
      <c r="L171" s="41"/>
      <c r="M171" s="217" t="s">
        <v>1</v>
      </c>
      <c r="N171" s="218" t="s">
        <v>38</v>
      </c>
      <c r="O171" s="88"/>
      <c r="P171" s="219">
        <f>O171*H171</f>
        <v>0</v>
      </c>
      <c r="Q171" s="219">
        <v>0</v>
      </c>
      <c r="R171" s="219">
        <f>Q171*H171</f>
        <v>0</v>
      </c>
      <c r="S171" s="219">
        <v>0</v>
      </c>
      <c r="T171" s="220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1" t="s">
        <v>110</v>
      </c>
      <c r="AT171" s="221" t="s">
        <v>106</v>
      </c>
      <c r="AU171" s="221" t="s">
        <v>80</v>
      </c>
      <c r="AY171" s="14" t="s">
        <v>104</v>
      </c>
      <c r="BE171" s="222">
        <f>IF(N171="základní",J171,0)</f>
        <v>0</v>
      </c>
      <c r="BF171" s="222">
        <f>IF(N171="snížená",J171,0)</f>
        <v>0</v>
      </c>
      <c r="BG171" s="222">
        <f>IF(N171="zákl. přenesená",J171,0)</f>
        <v>0</v>
      </c>
      <c r="BH171" s="222">
        <f>IF(N171="sníž. přenesená",J171,0)</f>
        <v>0</v>
      </c>
      <c r="BI171" s="222">
        <f>IF(N171="nulová",J171,0)</f>
        <v>0</v>
      </c>
      <c r="BJ171" s="14" t="s">
        <v>78</v>
      </c>
      <c r="BK171" s="222">
        <f>ROUND(I171*H171,2)</f>
        <v>0</v>
      </c>
      <c r="BL171" s="14" t="s">
        <v>110</v>
      </c>
      <c r="BM171" s="221" t="s">
        <v>322</v>
      </c>
    </row>
    <row r="172" s="2" customFormat="1" ht="16.5" customHeight="1">
      <c r="A172" s="35"/>
      <c r="B172" s="36"/>
      <c r="C172" s="209" t="s">
        <v>323</v>
      </c>
      <c r="D172" s="209" t="s">
        <v>106</v>
      </c>
      <c r="E172" s="210" t="s">
        <v>324</v>
      </c>
      <c r="F172" s="211" t="s">
        <v>325</v>
      </c>
      <c r="G172" s="212" t="s">
        <v>109</v>
      </c>
      <c r="H172" s="213">
        <v>5</v>
      </c>
      <c r="I172" s="214"/>
      <c r="J172" s="215">
        <f>ROUND(I172*H172,2)</f>
        <v>0</v>
      </c>
      <c r="K172" s="216"/>
      <c r="L172" s="41"/>
      <c r="M172" s="217" t="s">
        <v>1</v>
      </c>
      <c r="N172" s="218" t="s">
        <v>38</v>
      </c>
      <c r="O172" s="88"/>
      <c r="P172" s="219">
        <f>O172*H172</f>
        <v>0</v>
      </c>
      <c r="Q172" s="219">
        <v>0</v>
      </c>
      <c r="R172" s="219">
        <f>Q172*H172</f>
        <v>0</v>
      </c>
      <c r="S172" s="219">
        <v>0</v>
      </c>
      <c r="T172" s="220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1" t="s">
        <v>110</v>
      </c>
      <c r="AT172" s="221" t="s">
        <v>106</v>
      </c>
      <c r="AU172" s="221" t="s">
        <v>80</v>
      </c>
      <c r="AY172" s="14" t="s">
        <v>104</v>
      </c>
      <c r="BE172" s="222">
        <f>IF(N172="základní",J172,0)</f>
        <v>0</v>
      </c>
      <c r="BF172" s="222">
        <f>IF(N172="snížená",J172,0)</f>
        <v>0</v>
      </c>
      <c r="BG172" s="222">
        <f>IF(N172="zákl. přenesená",J172,0)</f>
        <v>0</v>
      </c>
      <c r="BH172" s="222">
        <f>IF(N172="sníž. přenesená",J172,0)</f>
        <v>0</v>
      </c>
      <c r="BI172" s="222">
        <f>IF(N172="nulová",J172,0)</f>
        <v>0</v>
      </c>
      <c r="BJ172" s="14" t="s">
        <v>78</v>
      </c>
      <c r="BK172" s="222">
        <f>ROUND(I172*H172,2)</f>
        <v>0</v>
      </c>
      <c r="BL172" s="14" t="s">
        <v>110</v>
      </c>
      <c r="BM172" s="221" t="s">
        <v>326</v>
      </c>
    </row>
    <row r="173" s="2" customFormat="1" ht="16.5" customHeight="1">
      <c r="A173" s="35"/>
      <c r="B173" s="36"/>
      <c r="C173" s="209" t="s">
        <v>327</v>
      </c>
      <c r="D173" s="209" t="s">
        <v>106</v>
      </c>
      <c r="E173" s="210" t="s">
        <v>328</v>
      </c>
      <c r="F173" s="211" t="s">
        <v>329</v>
      </c>
      <c r="G173" s="212" t="s">
        <v>109</v>
      </c>
      <c r="H173" s="213">
        <v>5</v>
      </c>
      <c r="I173" s="214"/>
      <c r="J173" s="215">
        <f>ROUND(I173*H173,2)</f>
        <v>0</v>
      </c>
      <c r="K173" s="216"/>
      <c r="L173" s="41"/>
      <c r="M173" s="217" t="s">
        <v>1</v>
      </c>
      <c r="N173" s="218" t="s">
        <v>38</v>
      </c>
      <c r="O173" s="88"/>
      <c r="P173" s="219">
        <f>O173*H173</f>
        <v>0</v>
      </c>
      <c r="Q173" s="219">
        <v>0</v>
      </c>
      <c r="R173" s="219">
        <f>Q173*H173</f>
        <v>0</v>
      </c>
      <c r="S173" s="219">
        <v>0</v>
      </c>
      <c r="T173" s="220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1" t="s">
        <v>110</v>
      </c>
      <c r="AT173" s="221" t="s">
        <v>106</v>
      </c>
      <c r="AU173" s="221" t="s">
        <v>80</v>
      </c>
      <c r="AY173" s="14" t="s">
        <v>104</v>
      </c>
      <c r="BE173" s="222">
        <f>IF(N173="základní",J173,0)</f>
        <v>0</v>
      </c>
      <c r="BF173" s="222">
        <f>IF(N173="snížená",J173,0)</f>
        <v>0</v>
      </c>
      <c r="BG173" s="222">
        <f>IF(N173="zákl. přenesená",J173,0)</f>
        <v>0</v>
      </c>
      <c r="BH173" s="222">
        <f>IF(N173="sníž. přenesená",J173,0)</f>
        <v>0</v>
      </c>
      <c r="BI173" s="222">
        <f>IF(N173="nulová",J173,0)</f>
        <v>0</v>
      </c>
      <c r="BJ173" s="14" t="s">
        <v>78</v>
      </c>
      <c r="BK173" s="222">
        <f>ROUND(I173*H173,2)</f>
        <v>0</v>
      </c>
      <c r="BL173" s="14" t="s">
        <v>110</v>
      </c>
      <c r="BM173" s="221" t="s">
        <v>330</v>
      </c>
    </row>
    <row r="174" s="2" customFormat="1" ht="16.5" customHeight="1">
      <c r="A174" s="35"/>
      <c r="B174" s="36"/>
      <c r="C174" s="209" t="s">
        <v>331</v>
      </c>
      <c r="D174" s="209" t="s">
        <v>106</v>
      </c>
      <c r="E174" s="210" t="s">
        <v>332</v>
      </c>
      <c r="F174" s="211" t="s">
        <v>333</v>
      </c>
      <c r="G174" s="212" t="s">
        <v>109</v>
      </c>
      <c r="H174" s="213">
        <v>5</v>
      </c>
      <c r="I174" s="214"/>
      <c r="J174" s="215">
        <f>ROUND(I174*H174,2)</f>
        <v>0</v>
      </c>
      <c r="K174" s="216"/>
      <c r="L174" s="41"/>
      <c r="M174" s="217" t="s">
        <v>1</v>
      </c>
      <c r="N174" s="218" t="s">
        <v>38</v>
      </c>
      <c r="O174" s="88"/>
      <c r="P174" s="219">
        <f>O174*H174</f>
        <v>0</v>
      </c>
      <c r="Q174" s="219">
        <v>0</v>
      </c>
      <c r="R174" s="219">
        <f>Q174*H174</f>
        <v>0</v>
      </c>
      <c r="S174" s="219">
        <v>0</v>
      </c>
      <c r="T174" s="220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1" t="s">
        <v>110</v>
      </c>
      <c r="AT174" s="221" t="s">
        <v>106</v>
      </c>
      <c r="AU174" s="221" t="s">
        <v>80</v>
      </c>
      <c r="AY174" s="14" t="s">
        <v>104</v>
      </c>
      <c r="BE174" s="222">
        <f>IF(N174="základní",J174,0)</f>
        <v>0</v>
      </c>
      <c r="BF174" s="222">
        <f>IF(N174="snížená",J174,0)</f>
        <v>0</v>
      </c>
      <c r="BG174" s="222">
        <f>IF(N174="zákl. přenesená",J174,0)</f>
        <v>0</v>
      </c>
      <c r="BH174" s="222">
        <f>IF(N174="sníž. přenesená",J174,0)</f>
        <v>0</v>
      </c>
      <c r="BI174" s="222">
        <f>IF(N174="nulová",J174,0)</f>
        <v>0</v>
      </c>
      <c r="BJ174" s="14" t="s">
        <v>78</v>
      </c>
      <c r="BK174" s="222">
        <f>ROUND(I174*H174,2)</f>
        <v>0</v>
      </c>
      <c r="BL174" s="14" t="s">
        <v>110</v>
      </c>
      <c r="BM174" s="221" t="s">
        <v>334</v>
      </c>
    </row>
    <row r="175" s="2" customFormat="1" ht="16.5" customHeight="1">
      <c r="A175" s="35"/>
      <c r="B175" s="36"/>
      <c r="C175" s="209" t="s">
        <v>335</v>
      </c>
      <c r="D175" s="209" t="s">
        <v>106</v>
      </c>
      <c r="E175" s="210" t="s">
        <v>336</v>
      </c>
      <c r="F175" s="211" t="s">
        <v>337</v>
      </c>
      <c r="G175" s="212" t="s">
        <v>109</v>
      </c>
      <c r="H175" s="213">
        <v>8</v>
      </c>
      <c r="I175" s="214"/>
      <c r="J175" s="215">
        <f>ROUND(I175*H175,2)</f>
        <v>0</v>
      </c>
      <c r="K175" s="216"/>
      <c r="L175" s="41"/>
      <c r="M175" s="217" t="s">
        <v>1</v>
      </c>
      <c r="N175" s="218" t="s">
        <v>38</v>
      </c>
      <c r="O175" s="88"/>
      <c r="P175" s="219">
        <f>O175*H175</f>
        <v>0</v>
      </c>
      <c r="Q175" s="219">
        <v>0</v>
      </c>
      <c r="R175" s="219">
        <f>Q175*H175</f>
        <v>0</v>
      </c>
      <c r="S175" s="219">
        <v>0</v>
      </c>
      <c r="T175" s="220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1" t="s">
        <v>110</v>
      </c>
      <c r="AT175" s="221" t="s">
        <v>106</v>
      </c>
      <c r="AU175" s="221" t="s">
        <v>80</v>
      </c>
      <c r="AY175" s="14" t="s">
        <v>104</v>
      </c>
      <c r="BE175" s="222">
        <f>IF(N175="základní",J175,0)</f>
        <v>0</v>
      </c>
      <c r="BF175" s="222">
        <f>IF(N175="snížená",J175,0)</f>
        <v>0</v>
      </c>
      <c r="BG175" s="222">
        <f>IF(N175="zákl. přenesená",J175,0)</f>
        <v>0</v>
      </c>
      <c r="BH175" s="222">
        <f>IF(N175="sníž. přenesená",J175,0)</f>
        <v>0</v>
      </c>
      <c r="BI175" s="222">
        <f>IF(N175="nulová",J175,0)</f>
        <v>0</v>
      </c>
      <c r="BJ175" s="14" t="s">
        <v>78</v>
      </c>
      <c r="BK175" s="222">
        <f>ROUND(I175*H175,2)</f>
        <v>0</v>
      </c>
      <c r="BL175" s="14" t="s">
        <v>110</v>
      </c>
      <c r="BM175" s="221" t="s">
        <v>338</v>
      </c>
    </row>
    <row r="176" s="2" customFormat="1" ht="16.5" customHeight="1">
      <c r="A176" s="35"/>
      <c r="B176" s="36"/>
      <c r="C176" s="209" t="s">
        <v>339</v>
      </c>
      <c r="D176" s="209" t="s">
        <v>106</v>
      </c>
      <c r="E176" s="210" t="s">
        <v>340</v>
      </c>
      <c r="F176" s="211" t="s">
        <v>341</v>
      </c>
      <c r="G176" s="212" t="s">
        <v>109</v>
      </c>
      <c r="H176" s="213">
        <v>8</v>
      </c>
      <c r="I176" s="214"/>
      <c r="J176" s="215">
        <f>ROUND(I176*H176,2)</f>
        <v>0</v>
      </c>
      <c r="K176" s="216"/>
      <c r="L176" s="41"/>
      <c r="M176" s="217" t="s">
        <v>1</v>
      </c>
      <c r="N176" s="218" t="s">
        <v>38</v>
      </c>
      <c r="O176" s="88"/>
      <c r="P176" s="219">
        <f>O176*H176</f>
        <v>0</v>
      </c>
      <c r="Q176" s="219">
        <v>0</v>
      </c>
      <c r="R176" s="219">
        <f>Q176*H176</f>
        <v>0</v>
      </c>
      <c r="S176" s="219">
        <v>0</v>
      </c>
      <c r="T176" s="220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1" t="s">
        <v>110</v>
      </c>
      <c r="AT176" s="221" t="s">
        <v>106</v>
      </c>
      <c r="AU176" s="221" t="s">
        <v>80</v>
      </c>
      <c r="AY176" s="14" t="s">
        <v>104</v>
      </c>
      <c r="BE176" s="222">
        <f>IF(N176="základní",J176,0)</f>
        <v>0</v>
      </c>
      <c r="BF176" s="222">
        <f>IF(N176="snížená",J176,0)</f>
        <v>0</v>
      </c>
      <c r="BG176" s="222">
        <f>IF(N176="zákl. přenesená",J176,0)</f>
        <v>0</v>
      </c>
      <c r="BH176" s="222">
        <f>IF(N176="sníž. přenesená",J176,0)</f>
        <v>0</v>
      </c>
      <c r="BI176" s="222">
        <f>IF(N176="nulová",J176,0)</f>
        <v>0</v>
      </c>
      <c r="BJ176" s="14" t="s">
        <v>78</v>
      </c>
      <c r="BK176" s="222">
        <f>ROUND(I176*H176,2)</f>
        <v>0</v>
      </c>
      <c r="BL176" s="14" t="s">
        <v>110</v>
      </c>
      <c r="BM176" s="221" t="s">
        <v>342</v>
      </c>
    </row>
    <row r="177" s="2" customFormat="1" ht="16.5" customHeight="1">
      <c r="A177" s="35"/>
      <c r="B177" s="36"/>
      <c r="C177" s="209" t="s">
        <v>343</v>
      </c>
      <c r="D177" s="209" t="s">
        <v>106</v>
      </c>
      <c r="E177" s="210" t="s">
        <v>344</v>
      </c>
      <c r="F177" s="211" t="s">
        <v>345</v>
      </c>
      <c r="G177" s="212" t="s">
        <v>109</v>
      </c>
      <c r="H177" s="213">
        <v>8</v>
      </c>
      <c r="I177" s="214"/>
      <c r="J177" s="215">
        <f>ROUND(I177*H177,2)</f>
        <v>0</v>
      </c>
      <c r="K177" s="216"/>
      <c r="L177" s="41"/>
      <c r="M177" s="217" t="s">
        <v>1</v>
      </c>
      <c r="N177" s="218" t="s">
        <v>38</v>
      </c>
      <c r="O177" s="88"/>
      <c r="P177" s="219">
        <f>O177*H177</f>
        <v>0</v>
      </c>
      <c r="Q177" s="219">
        <v>0</v>
      </c>
      <c r="R177" s="219">
        <f>Q177*H177</f>
        <v>0</v>
      </c>
      <c r="S177" s="219">
        <v>0</v>
      </c>
      <c r="T177" s="220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1" t="s">
        <v>110</v>
      </c>
      <c r="AT177" s="221" t="s">
        <v>106</v>
      </c>
      <c r="AU177" s="221" t="s">
        <v>80</v>
      </c>
      <c r="AY177" s="14" t="s">
        <v>104</v>
      </c>
      <c r="BE177" s="222">
        <f>IF(N177="základní",J177,0)</f>
        <v>0</v>
      </c>
      <c r="BF177" s="222">
        <f>IF(N177="snížená",J177,0)</f>
        <v>0</v>
      </c>
      <c r="BG177" s="222">
        <f>IF(N177="zákl. přenesená",J177,0)</f>
        <v>0</v>
      </c>
      <c r="BH177" s="222">
        <f>IF(N177="sníž. přenesená",J177,0)</f>
        <v>0</v>
      </c>
      <c r="BI177" s="222">
        <f>IF(N177="nulová",J177,0)</f>
        <v>0</v>
      </c>
      <c r="BJ177" s="14" t="s">
        <v>78</v>
      </c>
      <c r="BK177" s="222">
        <f>ROUND(I177*H177,2)</f>
        <v>0</v>
      </c>
      <c r="BL177" s="14" t="s">
        <v>110</v>
      </c>
      <c r="BM177" s="221" t="s">
        <v>346</v>
      </c>
    </row>
    <row r="178" s="2" customFormat="1" ht="16.5" customHeight="1">
      <c r="A178" s="35"/>
      <c r="B178" s="36"/>
      <c r="C178" s="209" t="s">
        <v>347</v>
      </c>
      <c r="D178" s="209" t="s">
        <v>106</v>
      </c>
      <c r="E178" s="210" t="s">
        <v>348</v>
      </c>
      <c r="F178" s="211" t="s">
        <v>349</v>
      </c>
      <c r="G178" s="212" t="s">
        <v>109</v>
      </c>
      <c r="H178" s="213">
        <v>8</v>
      </c>
      <c r="I178" s="214"/>
      <c r="J178" s="215">
        <f>ROUND(I178*H178,2)</f>
        <v>0</v>
      </c>
      <c r="K178" s="216"/>
      <c r="L178" s="41"/>
      <c r="M178" s="217" t="s">
        <v>1</v>
      </c>
      <c r="N178" s="218" t="s">
        <v>38</v>
      </c>
      <c r="O178" s="88"/>
      <c r="P178" s="219">
        <f>O178*H178</f>
        <v>0</v>
      </c>
      <c r="Q178" s="219">
        <v>0</v>
      </c>
      <c r="R178" s="219">
        <f>Q178*H178</f>
        <v>0</v>
      </c>
      <c r="S178" s="219">
        <v>0</v>
      </c>
      <c r="T178" s="220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1" t="s">
        <v>110</v>
      </c>
      <c r="AT178" s="221" t="s">
        <v>106</v>
      </c>
      <c r="AU178" s="221" t="s">
        <v>80</v>
      </c>
      <c r="AY178" s="14" t="s">
        <v>104</v>
      </c>
      <c r="BE178" s="222">
        <f>IF(N178="základní",J178,0)</f>
        <v>0</v>
      </c>
      <c r="BF178" s="222">
        <f>IF(N178="snížená",J178,0)</f>
        <v>0</v>
      </c>
      <c r="BG178" s="222">
        <f>IF(N178="zákl. přenesená",J178,0)</f>
        <v>0</v>
      </c>
      <c r="BH178" s="222">
        <f>IF(N178="sníž. přenesená",J178,0)</f>
        <v>0</v>
      </c>
      <c r="BI178" s="222">
        <f>IF(N178="nulová",J178,0)</f>
        <v>0</v>
      </c>
      <c r="BJ178" s="14" t="s">
        <v>78</v>
      </c>
      <c r="BK178" s="222">
        <f>ROUND(I178*H178,2)</f>
        <v>0</v>
      </c>
      <c r="BL178" s="14" t="s">
        <v>110</v>
      </c>
      <c r="BM178" s="221" t="s">
        <v>350</v>
      </c>
    </row>
    <row r="179" s="2" customFormat="1" ht="16.5" customHeight="1">
      <c r="A179" s="35"/>
      <c r="B179" s="36"/>
      <c r="C179" s="209" t="s">
        <v>351</v>
      </c>
      <c r="D179" s="209" t="s">
        <v>106</v>
      </c>
      <c r="E179" s="210" t="s">
        <v>352</v>
      </c>
      <c r="F179" s="211" t="s">
        <v>353</v>
      </c>
      <c r="G179" s="212" t="s">
        <v>109</v>
      </c>
      <c r="H179" s="213">
        <v>8</v>
      </c>
      <c r="I179" s="214"/>
      <c r="J179" s="215">
        <f>ROUND(I179*H179,2)</f>
        <v>0</v>
      </c>
      <c r="K179" s="216"/>
      <c r="L179" s="41"/>
      <c r="M179" s="217" t="s">
        <v>1</v>
      </c>
      <c r="N179" s="218" t="s">
        <v>38</v>
      </c>
      <c r="O179" s="88"/>
      <c r="P179" s="219">
        <f>O179*H179</f>
        <v>0</v>
      </c>
      <c r="Q179" s="219">
        <v>0</v>
      </c>
      <c r="R179" s="219">
        <f>Q179*H179</f>
        <v>0</v>
      </c>
      <c r="S179" s="219">
        <v>0</v>
      </c>
      <c r="T179" s="220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1" t="s">
        <v>110</v>
      </c>
      <c r="AT179" s="221" t="s">
        <v>106</v>
      </c>
      <c r="AU179" s="221" t="s">
        <v>80</v>
      </c>
      <c r="AY179" s="14" t="s">
        <v>104</v>
      </c>
      <c r="BE179" s="222">
        <f>IF(N179="základní",J179,0)</f>
        <v>0</v>
      </c>
      <c r="BF179" s="222">
        <f>IF(N179="snížená",J179,0)</f>
        <v>0</v>
      </c>
      <c r="BG179" s="222">
        <f>IF(N179="zákl. přenesená",J179,0)</f>
        <v>0</v>
      </c>
      <c r="BH179" s="222">
        <f>IF(N179="sníž. přenesená",J179,0)</f>
        <v>0</v>
      </c>
      <c r="BI179" s="222">
        <f>IF(N179="nulová",J179,0)</f>
        <v>0</v>
      </c>
      <c r="BJ179" s="14" t="s">
        <v>78</v>
      </c>
      <c r="BK179" s="222">
        <f>ROUND(I179*H179,2)</f>
        <v>0</v>
      </c>
      <c r="BL179" s="14" t="s">
        <v>110</v>
      </c>
      <c r="BM179" s="221" t="s">
        <v>354</v>
      </c>
    </row>
    <row r="180" s="2" customFormat="1" ht="16.5" customHeight="1">
      <c r="A180" s="35"/>
      <c r="B180" s="36"/>
      <c r="C180" s="209" t="s">
        <v>355</v>
      </c>
      <c r="D180" s="209" t="s">
        <v>106</v>
      </c>
      <c r="E180" s="210" t="s">
        <v>356</v>
      </c>
      <c r="F180" s="211" t="s">
        <v>357</v>
      </c>
      <c r="G180" s="212" t="s">
        <v>109</v>
      </c>
      <c r="H180" s="213">
        <v>8</v>
      </c>
      <c r="I180" s="214"/>
      <c r="J180" s="215">
        <f>ROUND(I180*H180,2)</f>
        <v>0</v>
      </c>
      <c r="K180" s="216"/>
      <c r="L180" s="41"/>
      <c r="M180" s="217" t="s">
        <v>1</v>
      </c>
      <c r="N180" s="218" t="s">
        <v>38</v>
      </c>
      <c r="O180" s="88"/>
      <c r="P180" s="219">
        <f>O180*H180</f>
        <v>0</v>
      </c>
      <c r="Q180" s="219">
        <v>0</v>
      </c>
      <c r="R180" s="219">
        <f>Q180*H180</f>
        <v>0</v>
      </c>
      <c r="S180" s="219">
        <v>0</v>
      </c>
      <c r="T180" s="220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1" t="s">
        <v>110</v>
      </c>
      <c r="AT180" s="221" t="s">
        <v>106</v>
      </c>
      <c r="AU180" s="221" t="s">
        <v>80</v>
      </c>
      <c r="AY180" s="14" t="s">
        <v>104</v>
      </c>
      <c r="BE180" s="222">
        <f>IF(N180="základní",J180,0)</f>
        <v>0</v>
      </c>
      <c r="BF180" s="222">
        <f>IF(N180="snížená",J180,0)</f>
        <v>0</v>
      </c>
      <c r="BG180" s="222">
        <f>IF(N180="zákl. přenesená",J180,0)</f>
        <v>0</v>
      </c>
      <c r="BH180" s="222">
        <f>IF(N180="sníž. přenesená",J180,0)</f>
        <v>0</v>
      </c>
      <c r="BI180" s="222">
        <f>IF(N180="nulová",J180,0)</f>
        <v>0</v>
      </c>
      <c r="BJ180" s="14" t="s">
        <v>78</v>
      </c>
      <c r="BK180" s="222">
        <f>ROUND(I180*H180,2)</f>
        <v>0</v>
      </c>
      <c r="BL180" s="14" t="s">
        <v>110</v>
      </c>
      <c r="BM180" s="221" t="s">
        <v>358</v>
      </c>
    </row>
    <row r="181" s="2" customFormat="1" ht="16.5" customHeight="1">
      <c r="A181" s="35"/>
      <c r="B181" s="36"/>
      <c r="C181" s="209" t="s">
        <v>359</v>
      </c>
      <c r="D181" s="209" t="s">
        <v>106</v>
      </c>
      <c r="E181" s="210" t="s">
        <v>360</v>
      </c>
      <c r="F181" s="211" t="s">
        <v>361</v>
      </c>
      <c r="G181" s="212" t="s">
        <v>109</v>
      </c>
      <c r="H181" s="213">
        <v>8</v>
      </c>
      <c r="I181" s="214"/>
      <c r="J181" s="215">
        <f>ROUND(I181*H181,2)</f>
        <v>0</v>
      </c>
      <c r="K181" s="216"/>
      <c r="L181" s="41"/>
      <c r="M181" s="217" t="s">
        <v>1</v>
      </c>
      <c r="N181" s="218" t="s">
        <v>38</v>
      </c>
      <c r="O181" s="88"/>
      <c r="P181" s="219">
        <f>O181*H181</f>
        <v>0</v>
      </c>
      <c r="Q181" s="219">
        <v>0</v>
      </c>
      <c r="R181" s="219">
        <f>Q181*H181</f>
        <v>0</v>
      </c>
      <c r="S181" s="219">
        <v>0</v>
      </c>
      <c r="T181" s="220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1" t="s">
        <v>110</v>
      </c>
      <c r="AT181" s="221" t="s">
        <v>106</v>
      </c>
      <c r="AU181" s="221" t="s">
        <v>80</v>
      </c>
      <c r="AY181" s="14" t="s">
        <v>104</v>
      </c>
      <c r="BE181" s="222">
        <f>IF(N181="základní",J181,0)</f>
        <v>0</v>
      </c>
      <c r="BF181" s="222">
        <f>IF(N181="snížená",J181,0)</f>
        <v>0</v>
      </c>
      <c r="BG181" s="222">
        <f>IF(N181="zákl. přenesená",J181,0)</f>
        <v>0</v>
      </c>
      <c r="BH181" s="222">
        <f>IF(N181="sníž. přenesená",J181,0)</f>
        <v>0</v>
      </c>
      <c r="BI181" s="222">
        <f>IF(N181="nulová",J181,0)</f>
        <v>0</v>
      </c>
      <c r="BJ181" s="14" t="s">
        <v>78</v>
      </c>
      <c r="BK181" s="222">
        <f>ROUND(I181*H181,2)</f>
        <v>0</v>
      </c>
      <c r="BL181" s="14" t="s">
        <v>110</v>
      </c>
      <c r="BM181" s="221" t="s">
        <v>362</v>
      </c>
    </row>
    <row r="182" s="2" customFormat="1" ht="16.5" customHeight="1">
      <c r="A182" s="35"/>
      <c r="B182" s="36"/>
      <c r="C182" s="209" t="s">
        <v>363</v>
      </c>
      <c r="D182" s="209" t="s">
        <v>106</v>
      </c>
      <c r="E182" s="210" t="s">
        <v>364</v>
      </c>
      <c r="F182" s="211" t="s">
        <v>365</v>
      </c>
      <c r="G182" s="212" t="s">
        <v>109</v>
      </c>
      <c r="H182" s="213">
        <v>2</v>
      </c>
      <c r="I182" s="214"/>
      <c r="J182" s="215">
        <f>ROUND(I182*H182,2)</f>
        <v>0</v>
      </c>
      <c r="K182" s="216"/>
      <c r="L182" s="41"/>
      <c r="M182" s="217" t="s">
        <v>1</v>
      </c>
      <c r="N182" s="218" t="s">
        <v>38</v>
      </c>
      <c r="O182" s="88"/>
      <c r="P182" s="219">
        <f>O182*H182</f>
        <v>0</v>
      </c>
      <c r="Q182" s="219">
        <v>0</v>
      </c>
      <c r="R182" s="219">
        <f>Q182*H182</f>
        <v>0</v>
      </c>
      <c r="S182" s="219">
        <v>0</v>
      </c>
      <c r="T182" s="220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1" t="s">
        <v>110</v>
      </c>
      <c r="AT182" s="221" t="s">
        <v>106</v>
      </c>
      <c r="AU182" s="221" t="s">
        <v>80</v>
      </c>
      <c r="AY182" s="14" t="s">
        <v>104</v>
      </c>
      <c r="BE182" s="222">
        <f>IF(N182="základní",J182,0)</f>
        <v>0</v>
      </c>
      <c r="BF182" s="222">
        <f>IF(N182="snížená",J182,0)</f>
        <v>0</v>
      </c>
      <c r="BG182" s="222">
        <f>IF(N182="zákl. přenesená",J182,0)</f>
        <v>0</v>
      </c>
      <c r="BH182" s="222">
        <f>IF(N182="sníž. přenesená",J182,0)</f>
        <v>0</v>
      </c>
      <c r="BI182" s="222">
        <f>IF(N182="nulová",J182,0)</f>
        <v>0</v>
      </c>
      <c r="BJ182" s="14" t="s">
        <v>78</v>
      </c>
      <c r="BK182" s="222">
        <f>ROUND(I182*H182,2)</f>
        <v>0</v>
      </c>
      <c r="BL182" s="14" t="s">
        <v>110</v>
      </c>
      <c r="BM182" s="221" t="s">
        <v>366</v>
      </c>
    </row>
    <row r="183" s="2" customFormat="1" ht="16.5" customHeight="1">
      <c r="A183" s="35"/>
      <c r="B183" s="36"/>
      <c r="C183" s="209" t="s">
        <v>367</v>
      </c>
      <c r="D183" s="209" t="s">
        <v>106</v>
      </c>
      <c r="E183" s="210" t="s">
        <v>368</v>
      </c>
      <c r="F183" s="211" t="s">
        <v>369</v>
      </c>
      <c r="G183" s="212" t="s">
        <v>109</v>
      </c>
      <c r="H183" s="213">
        <v>2</v>
      </c>
      <c r="I183" s="214"/>
      <c r="J183" s="215">
        <f>ROUND(I183*H183,2)</f>
        <v>0</v>
      </c>
      <c r="K183" s="216"/>
      <c r="L183" s="41"/>
      <c r="M183" s="217" t="s">
        <v>1</v>
      </c>
      <c r="N183" s="218" t="s">
        <v>38</v>
      </c>
      <c r="O183" s="88"/>
      <c r="P183" s="219">
        <f>O183*H183</f>
        <v>0</v>
      </c>
      <c r="Q183" s="219">
        <v>0</v>
      </c>
      <c r="R183" s="219">
        <f>Q183*H183</f>
        <v>0</v>
      </c>
      <c r="S183" s="219">
        <v>0</v>
      </c>
      <c r="T183" s="220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1" t="s">
        <v>110</v>
      </c>
      <c r="AT183" s="221" t="s">
        <v>106</v>
      </c>
      <c r="AU183" s="221" t="s">
        <v>80</v>
      </c>
      <c r="AY183" s="14" t="s">
        <v>104</v>
      </c>
      <c r="BE183" s="222">
        <f>IF(N183="základní",J183,0)</f>
        <v>0</v>
      </c>
      <c r="BF183" s="222">
        <f>IF(N183="snížená",J183,0)</f>
        <v>0</v>
      </c>
      <c r="BG183" s="222">
        <f>IF(N183="zákl. přenesená",J183,0)</f>
        <v>0</v>
      </c>
      <c r="BH183" s="222">
        <f>IF(N183="sníž. přenesená",J183,0)</f>
        <v>0</v>
      </c>
      <c r="BI183" s="222">
        <f>IF(N183="nulová",J183,0)</f>
        <v>0</v>
      </c>
      <c r="BJ183" s="14" t="s">
        <v>78</v>
      </c>
      <c r="BK183" s="222">
        <f>ROUND(I183*H183,2)</f>
        <v>0</v>
      </c>
      <c r="BL183" s="14" t="s">
        <v>110</v>
      </c>
      <c r="BM183" s="221" t="s">
        <v>370</v>
      </c>
    </row>
    <row r="184" s="2" customFormat="1" ht="16.5" customHeight="1">
      <c r="A184" s="35"/>
      <c r="B184" s="36"/>
      <c r="C184" s="209" t="s">
        <v>371</v>
      </c>
      <c r="D184" s="209" t="s">
        <v>106</v>
      </c>
      <c r="E184" s="210" t="s">
        <v>372</v>
      </c>
      <c r="F184" s="211" t="s">
        <v>373</v>
      </c>
      <c r="G184" s="212" t="s">
        <v>109</v>
      </c>
      <c r="H184" s="213">
        <v>2</v>
      </c>
      <c r="I184" s="214"/>
      <c r="J184" s="215">
        <f>ROUND(I184*H184,2)</f>
        <v>0</v>
      </c>
      <c r="K184" s="216"/>
      <c r="L184" s="41"/>
      <c r="M184" s="217" t="s">
        <v>1</v>
      </c>
      <c r="N184" s="218" t="s">
        <v>38</v>
      </c>
      <c r="O184" s="88"/>
      <c r="P184" s="219">
        <f>O184*H184</f>
        <v>0</v>
      </c>
      <c r="Q184" s="219">
        <v>0</v>
      </c>
      <c r="R184" s="219">
        <f>Q184*H184</f>
        <v>0</v>
      </c>
      <c r="S184" s="219">
        <v>0</v>
      </c>
      <c r="T184" s="220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1" t="s">
        <v>110</v>
      </c>
      <c r="AT184" s="221" t="s">
        <v>106</v>
      </c>
      <c r="AU184" s="221" t="s">
        <v>80</v>
      </c>
      <c r="AY184" s="14" t="s">
        <v>104</v>
      </c>
      <c r="BE184" s="222">
        <f>IF(N184="základní",J184,0)</f>
        <v>0</v>
      </c>
      <c r="BF184" s="222">
        <f>IF(N184="snížená",J184,0)</f>
        <v>0</v>
      </c>
      <c r="BG184" s="222">
        <f>IF(N184="zákl. přenesená",J184,0)</f>
        <v>0</v>
      </c>
      <c r="BH184" s="222">
        <f>IF(N184="sníž. přenesená",J184,0)</f>
        <v>0</v>
      </c>
      <c r="BI184" s="222">
        <f>IF(N184="nulová",J184,0)</f>
        <v>0</v>
      </c>
      <c r="BJ184" s="14" t="s">
        <v>78</v>
      </c>
      <c r="BK184" s="222">
        <f>ROUND(I184*H184,2)</f>
        <v>0</v>
      </c>
      <c r="BL184" s="14" t="s">
        <v>110</v>
      </c>
      <c r="BM184" s="221" t="s">
        <v>374</v>
      </c>
    </row>
    <row r="185" s="2" customFormat="1" ht="16.5" customHeight="1">
      <c r="A185" s="35"/>
      <c r="B185" s="36"/>
      <c r="C185" s="209" t="s">
        <v>375</v>
      </c>
      <c r="D185" s="209" t="s">
        <v>106</v>
      </c>
      <c r="E185" s="210" t="s">
        <v>376</v>
      </c>
      <c r="F185" s="211" t="s">
        <v>377</v>
      </c>
      <c r="G185" s="212" t="s">
        <v>109</v>
      </c>
      <c r="H185" s="213">
        <v>2</v>
      </c>
      <c r="I185" s="214"/>
      <c r="J185" s="215">
        <f>ROUND(I185*H185,2)</f>
        <v>0</v>
      </c>
      <c r="K185" s="216"/>
      <c r="L185" s="41"/>
      <c r="M185" s="217" t="s">
        <v>1</v>
      </c>
      <c r="N185" s="218" t="s">
        <v>38</v>
      </c>
      <c r="O185" s="88"/>
      <c r="P185" s="219">
        <f>O185*H185</f>
        <v>0</v>
      </c>
      <c r="Q185" s="219">
        <v>0</v>
      </c>
      <c r="R185" s="219">
        <f>Q185*H185</f>
        <v>0</v>
      </c>
      <c r="S185" s="219">
        <v>0</v>
      </c>
      <c r="T185" s="220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1" t="s">
        <v>110</v>
      </c>
      <c r="AT185" s="221" t="s">
        <v>106</v>
      </c>
      <c r="AU185" s="221" t="s">
        <v>80</v>
      </c>
      <c r="AY185" s="14" t="s">
        <v>104</v>
      </c>
      <c r="BE185" s="222">
        <f>IF(N185="základní",J185,0)</f>
        <v>0</v>
      </c>
      <c r="BF185" s="222">
        <f>IF(N185="snížená",J185,0)</f>
        <v>0</v>
      </c>
      <c r="BG185" s="222">
        <f>IF(N185="zákl. přenesená",J185,0)</f>
        <v>0</v>
      </c>
      <c r="BH185" s="222">
        <f>IF(N185="sníž. přenesená",J185,0)</f>
        <v>0</v>
      </c>
      <c r="BI185" s="222">
        <f>IF(N185="nulová",J185,0)</f>
        <v>0</v>
      </c>
      <c r="BJ185" s="14" t="s">
        <v>78</v>
      </c>
      <c r="BK185" s="222">
        <f>ROUND(I185*H185,2)</f>
        <v>0</v>
      </c>
      <c r="BL185" s="14" t="s">
        <v>110</v>
      </c>
      <c r="BM185" s="221" t="s">
        <v>378</v>
      </c>
    </row>
    <row r="186" s="2" customFormat="1" ht="21.75" customHeight="1">
      <c r="A186" s="35"/>
      <c r="B186" s="36"/>
      <c r="C186" s="209" t="s">
        <v>379</v>
      </c>
      <c r="D186" s="209" t="s">
        <v>106</v>
      </c>
      <c r="E186" s="210" t="s">
        <v>380</v>
      </c>
      <c r="F186" s="211" t="s">
        <v>381</v>
      </c>
      <c r="G186" s="212" t="s">
        <v>109</v>
      </c>
      <c r="H186" s="213">
        <v>2</v>
      </c>
      <c r="I186" s="214"/>
      <c r="J186" s="215">
        <f>ROUND(I186*H186,2)</f>
        <v>0</v>
      </c>
      <c r="K186" s="216"/>
      <c r="L186" s="41"/>
      <c r="M186" s="217" t="s">
        <v>1</v>
      </c>
      <c r="N186" s="218" t="s">
        <v>38</v>
      </c>
      <c r="O186" s="88"/>
      <c r="P186" s="219">
        <f>O186*H186</f>
        <v>0</v>
      </c>
      <c r="Q186" s="219">
        <v>0</v>
      </c>
      <c r="R186" s="219">
        <f>Q186*H186</f>
        <v>0</v>
      </c>
      <c r="S186" s="219">
        <v>0</v>
      </c>
      <c r="T186" s="220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1" t="s">
        <v>110</v>
      </c>
      <c r="AT186" s="221" t="s">
        <v>106</v>
      </c>
      <c r="AU186" s="221" t="s">
        <v>80</v>
      </c>
      <c r="AY186" s="14" t="s">
        <v>104</v>
      </c>
      <c r="BE186" s="222">
        <f>IF(N186="základní",J186,0)</f>
        <v>0</v>
      </c>
      <c r="BF186" s="222">
        <f>IF(N186="snížená",J186,0)</f>
        <v>0</v>
      </c>
      <c r="BG186" s="222">
        <f>IF(N186="zákl. přenesená",J186,0)</f>
        <v>0</v>
      </c>
      <c r="BH186" s="222">
        <f>IF(N186="sníž. přenesená",J186,0)</f>
        <v>0</v>
      </c>
      <c r="BI186" s="222">
        <f>IF(N186="nulová",J186,0)</f>
        <v>0</v>
      </c>
      <c r="BJ186" s="14" t="s">
        <v>78</v>
      </c>
      <c r="BK186" s="222">
        <f>ROUND(I186*H186,2)</f>
        <v>0</v>
      </c>
      <c r="BL186" s="14" t="s">
        <v>110</v>
      </c>
      <c r="BM186" s="221" t="s">
        <v>382</v>
      </c>
    </row>
    <row r="187" s="2" customFormat="1" ht="16.5" customHeight="1">
      <c r="A187" s="35"/>
      <c r="B187" s="36"/>
      <c r="C187" s="209" t="s">
        <v>383</v>
      </c>
      <c r="D187" s="209" t="s">
        <v>106</v>
      </c>
      <c r="E187" s="210" t="s">
        <v>384</v>
      </c>
      <c r="F187" s="211" t="s">
        <v>385</v>
      </c>
      <c r="G187" s="212" t="s">
        <v>109</v>
      </c>
      <c r="H187" s="213">
        <v>2</v>
      </c>
      <c r="I187" s="214"/>
      <c r="J187" s="215">
        <f>ROUND(I187*H187,2)</f>
        <v>0</v>
      </c>
      <c r="K187" s="216"/>
      <c r="L187" s="41"/>
      <c r="M187" s="217" t="s">
        <v>1</v>
      </c>
      <c r="N187" s="218" t="s">
        <v>38</v>
      </c>
      <c r="O187" s="88"/>
      <c r="P187" s="219">
        <f>O187*H187</f>
        <v>0</v>
      </c>
      <c r="Q187" s="219">
        <v>0</v>
      </c>
      <c r="R187" s="219">
        <f>Q187*H187</f>
        <v>0</v>
      </c>
      <c r="S187" s="219">
        <v>0</v>
      </c>
      <c r="T187" s="220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1" t="s">
        <v>110</v>
      </c>
      <c r="AT187" s="221" t="s">
        <v>106</v>
      </c>
      <c r="AU187" s="221" t="s">
        <v>80</v>
      </c>
      <c r="AY187" s="14" t="s">
        <v>104</v>
      </c>
      <c r="BE187" s="222">
        <f>IF(N187="základní",J187,0)</f>
        <v>0</v>
      </c>
      <c r="BF187" s="222">
        <f>IF(N187="snížená",J187,0)</f>
        <v>0</v>
      </c>
      <c r="BG187" s="222">
        <f>IF(N187="zákl. přenesená",J187,0)</f>
        <v>0</v>
      </c>
      <c r="BH187" s="222">
        <f>IF(N187="sníž. přenesená",J187,0)</f>
        <v>0</v>
      </c>
      <c r="BI187" s="222">
        <f>IF(N187="nulová",J187,0)</f>
        <v>0</v>
      </c>
      <c r="BJ187" s="14" t="s">
        <v>78</v>
      </c>
      <c r="BK187" s="222">
        <f>ROUND(I187*H187,2)</f>
        <v>0</v>
      </c>
      <c r="BL187" s="14" t="s">
        <v>110</v>
      </c>
      <c r="BM187" s="221" t="s">
        <v>386</v>
      </c>
    </row>
    <row r="188" s="2" customFormat="1" ht="16.5" customHeight="1">
      <c r="A188" s="35"/>
      <c r="B188" s="36"/>
      <c r="C188" s="209" t="s">
        <v>387</v>
      </c>
      <c r="D188" s="209" t="s">
        <v>106</v>
      </c>
      <c r="E188" s="210" t="s">
        <v>388</v>
      </c>
      <c r="F188" s="211" t="s">
        <v>389</v>
      </c>
      <c r="G188" s="212" t="s">
        <v>109</v>
      </c>
      <c r="H188" s="213">
        <v>2</v>
      </c>
      <c r="I188" s="214"/>
      <c r="J188" s="215">
        <f>ROUND(I188*H188,2)</f>
        <v>0</v>
      </c>
      <c r="K188" s="216"/>
      <c r="L188" s="41"/>
      <c r="M188" s="217" t="s">
        <v>1</v>
      </c>
      <c r="N188" s="218" t="s">
        <v>38</v>
      </c>
      <c r="O188" s="88"/>
      <c r="P188" s="219">
        <f>O188*H188</f>
        <v>0</v>
      </c>
      <c r="Q188" s="219">
        <v>0</v>
      </c>
      <c r="R188" s="219">
        <f>Q188*H188</f>
        <v>0</v>
      </c>
      <c r="S188" s="219">
        <v>0</v>
      </c>
      <c r="T188" s="220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1" t="s">
        <v>110</v>
      </c>
      <c r="AT188" s="221" t="s">
        <v>106</v>
      </c>
      <c r="AU188" s="221" t="s">
        <v>80</v>
      </c>
      <c r="AY188" s="14" t="s">
        <v>104</v>
      </c>
      <c r="BE188" s="222">
        <f>IF(N188="základní",J188,0)</f>
        <v>0</v>
      </c>
      <c r="BF188" s="222">
        <f>IF(N188="snížená",J188,0)</f>
        <v>0</v>
      </c>
      <c r="BG188" s="222">
        <f>IF(N188="zákl. přenesená",J188,0)</f>
        <v>0</v>
      </c>
      <c r="BH188" s="222">
        <f>IF(N188="sníž. přenesená",J188,0)</f>
        <v>0</v>
      </c>
      <c r="BI188" s="222">
        <f>IF(N188="nulová",J188,0)</f>
        <v>0</v>
      </c>
      <c r="BJ188" s="14" t="s">
        <v>78</v>
      </c>
      <c r="BK188" s="222">
        <f>ROUND(I188*H188,2)</f>
        <v>0</v>
      </c>
      <c r="BL188" s="14" t="s">
        <v>110</v>
      </c>
      <c r="BM188" s="221" t="s">
        <v>390</v>
      </c>
    </row>
    <row r="189" s="2" customFormat="1" ht="16.5" customHeight="1">
      <c r="A189" s="35"/>
      <c r="B189" s="36"/>
      <c r="C189" s="209" t="s">
        <v>391</v>
      </c>
      <c r="D189" s="209" t="s">
        <v>106</v>
      </c>
      <c r="E189" s="210" t="s">
        <v>392</v>
      </c>
      <c r="F189" s="211" t="s">
        <v>393</v>
      </c>
      <c r="G189" s="212" t="s">
        <v>109</v>
      </c>
      <c r="H189" s="213">
        <v>12</v>
      </c>
      <c r="I189" s="214"/>
      <c r="J189" s="215">
        <f>ROUND(I189*H189,2)</f>
        <v>0</v>
      </c>
      <c r="K189" s="216"/>
      <c r="L189" s="41"/>
      <c r="M189" s="217" t="s">
        <v>1</v>
      </c>
      <c r="N189" s="218" t="s">
        <v>38</v>
      </c>
      <c r="O189" s="88"/>
      <c r="P189" s="219">
        <f>O189*H189</f>
        <v>0</v>
      </c>
      <c r="Q189" s="219">
        <v>0</v>
      </c>
      <c r="R189" s="219">
        <f>Q189*H189</f>
        <v>0</v>
      </c>
      <c r="S189" s="219">
        <v>0</v>
      </c>
      <c r="T189" s="220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1" t="s">
        <v>110</v>
      </c>
      <c r="AT189" s="221" t="s">
        <v>106</v>
      </c>
      <c r="AU189" s="221" t="s">
        <v>80</v>
      </c>
      <c r="AY189" s="14" t="s">
        <v>104</v>
      </c>
      <c r="BE189" s="222">
        <f>IF(N189="základní",J189,0)</f>
        <v>0</v>
      </c>
      <c r="BF189" s="222">
        <f>IF(N189="snížená",J189,0)</f>
        <v>0</v>
      </c>
      <c r="BG189" s="222">
        <f>IF(N189="zákl. přenesená",J189,0)</f>
        <v>0</v>
      </c>
      <c r="BH189" s="222">
        <f>IF(N189="sníž. přenesená",J189,0)</f>
        <v>0</v>
      </c>
      <c r="BI189" s="222">
        <f>IF(N189="nulová",J189,0)</f>
        <v>0</v>
      </c>
      <c r="BJ189" s="14" t="s">
        <v>78</v>
      </c>
      <c r="BK189" s="222">
        <f>ROUND(I189*H189,2)</f>
        <v>0</v>
      </c>
      <c r="BL189" s="14" t="s">
        <v>110</v>
      </c>
      <c r="BM189" s="221" t="s">
        <v>394</v>
      </c>
    </row>
    <row r="190" s="2" customFormat="1" ht="16.5" customHeight="1">
      <c r="A190" s="35"/>
      <c r="B190" s="36"/>
      <c r="C190" s="209" t="s">
        <v>395</v>
      </c>
      <c r="D190" s="209" t="s">
        <v>106</v>
      </c>
      <c r="E190" s="210" t="s">
        <v>396</v>
      </c>
      <c r="F190" s="211" t="s">
        <v>397</v>
      </c>
      <c r="G190" s="212" t="s">
        <v>109</v>
      </c>
      <c r="H190" s="213">
        <v>1</v>
      </c>
      <c r="I190" s="214"/>
      <c r="J190" s="215">
        <f>ROUND(I190*H190,2)</f>
        <v>0</v>
      </c>
      <c r="K190" s="216"/>
      <c r="L190" s="41"/>
      <c r="M190" s="217" t="s">
        <v>1</v>
      </c>
      <c r="N190" s="218" t="s">
        <v>38</v>
      </c>
      <c r="O190" s="88"/>
      <c r="P190" s="219">
        <f>O190*H190</f>
        <v>0</v>
      </c>
      <c r="Q190" s="219">
        <v>0</v>
      </c>
      <c r="R190" s="219">
        <f>Q190*H190</f>
        <v>0</v>
      </c>
      <c r="S190" s="219">
        <v>0</v>
      </c>
      <c r="T190" s="220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1" t="s">
        <v>110</v>
      </c>
      <c r="AT190" s="221" t="s">
        <v>106</v>
      </c>
      <c r="AU190" s="221" t="s">
        <v>80</v>
      </c>
      <c r="AY190" s="14" t="s">
        <v>104</v>
      </c>
      <c r="BE190" s="222">
        <f>IF(N190="základní",J190,0)</f>
        <v>0</v>
      </c>
      <c r="BF190" s="222">
        <f>IF(N190="snížená",J190,0)</f>
        <v>0</v>
      </c>
      <c r="BG190" s="222">
        <f>IF(N190="zákl. přenesená",J190,0)</f>
        <v>0</v>
      </c>
      <c r="BH190" s="222">
        <f>IF(N190="sníž. přenesená",J190,0)</f>
        <v>0</v>
      </c>
      <c r="BI190" s="222">
        <f>IF(N190="nulová",J190,0)</f>
        <v>0</v>
      </c>
      <c r="BJ190" s="14" t="s">
        <v>78</v>
      </c>
      <c r="BK190" s="222">
        <f>ROUND(I190*H190,2)</f>
        <v>0</v>
      </c>
      <c r="BL190" s="14" t="s">
        <v>110</v>
      </c>
      <c r="BM190" s="221" t="s">
        <v>398</v>
      </c>
    </row>
    <row r="191" s="2" customFormat="1" ht="16.5" customHeight="1">
      <c r="A191" s="35"/>
      <c r="B191" s="36"/>
      <c r="C191" s="209" t="s">
        <v>399</v>
      </c>
      <c r="D191" s="209" t="s">
        <v>106</v>
      </c>
      <c r="E191" s="210" t="s">
        <v>400</v>
      </c>
      <c r="F191" s="211" t="s">
        <v>401</v>
      </c>
      <c r="G191" s="212" t="s">
        <v>109</v>
      </c>
      <c r="H191" s="213">
        <v>10</v>
      </c>
      <c r="I191" s="214"/>
      <c r="J191" s="215">
        <f>ROUND(I191*H191,2)</f>
        <v>0</v>
      </c>
      <c r="K191" s="216"/>
      <c r="L191" s="41"/>
      <c r="M191" s="217" t="s">
        <v>1</v>
      </c>
      <c r="N191" s="218" t="s">
        <v>38</v>
      </c>
      <c r="O191" s="88"/>
      <c r="P191" s="219">
        <f>O191*H191</f>
        <v>0</v>
      </c>
      <c r="Q191" s="219">
        <v>0</v>
      </c>
      <c r="R191" s="219">
        <f>Q191*H191</f>
        <v>0</v>
      </c>
      <c r="S191" s="219">
        <v>0</v>
      </c>
      <c r="T191" s="220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1" t="s">
        <v>110</v>
      </c>
      <c r="AT191" s="221" t="s">
        <v>106</v>
      </c>
      <c r="AU191" s="221" t="s">
        <v>80</v>
      </c>
      <c r="AY191" s="14" t="s">
        <v>104</v>
      </c>
      <c r="BE191" s="222">
        <f>IF(N191="základní",J191,0)</f>
        <v>0</v>
      </c>
      <c r="BF191" s="222">
        <f>IF(N191="snížená",J191,0)</f>
        <v>0</v>
      </c>
      <c r="BG191" s="222">
        <f>IF(N191="zákl. přenesená",J191,0)</f>
        <v>0</v>
      </c>
      <c r="BH191" s="222">
        <f>IF(N191="sníž. přenesená",J191,0)</f>
        <v>0</v>
      </c>
      <c r="BI191" s="222">
        <f>IF(N191="nulová",J191,0)</f>
        <v>0</v>
      </c>
      <c r="BJ191" s="14" t="s">
        <v>78</v>
      </c>
      <c r="BK191" s="222">
        <f>ROUND(I191*H191,2)</f>
        <v>0</v>
      </c>
      <c r="BL191" s="14" t="s">
        <v>110</v>
      </c>
      <c r="BM191" s="221" t="s">
        <v>402</v>
      </c>
    </row>
    <row r="192" s="2" customFormat="1" ht="16.5" customHeight="1">
      <c r="A192" s="35"/>
      <c r="B192" s="36"/>
      <c r="C192" s="209" t="s">
        <v>403</v>
      </c>
      <c r="D192" s="209" t="s">
        <v>106</v>
      </c>
      <c r="E192" s="210" t="s">
        <v>404</v>
      </c>
      <c r="F192" s="211" t="s">
        <v>405</v>
      </c>
      <c r="G192" s="212" t="s">
        <v>109</v>
      </c>
      <c r="H192" s="213">
        <v>1</v>
      </c>
      <c r="I192" s="214"/>
      <c r="J192" s="215">
        <f>ROUND(I192*H192,2)</f>
        <v>0</v>
      </c>
      <c r="K192" s="216"/>
      <c r="L192" s="41"/>
      <c r="M192" s="217" t="s">
        <v>1</v>
      </c>
      <c r="N192" s="218" t="s">
        <v>38</v>
      </c>
      <c r="O192" s="88"/>
      <c r="P192" s="219">
        <f>O192*H192</f>
        <v>0</v>
      </c>
      <c r="Q192" s="219">
        <v>0</v>
      </c>
      <c r="R192" s="219">
        <f>Q192*H192</f>
        <v>0</v>
      </c>
      <c r="S192" s="219">
        <v>0</v>
      </c>
      <c r="T192" s="220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1" t="s">
        <v>110</v>
      </c>
      <c r="AT192" s="221" t="s">
        <v>106</v>
      </c>
      <c r="AU192" s="221" t="s">
        <v>80</v>
      </c>
      <c r="AY192" s="14" t="s">
        <v>104</v>
      </c>
      <c r="BE192" s="222">
        <f>IF(N192="základní",J192,0)</f>
        <v>0</v>
      </c>
      <c r="BF192" s="222">
        <f>IF(N192="snížená",J192,0)</f>
        <v>0</v>
      </c>
      <c r="BG192" s="222">
        <f>IF(N192="zákl. přenesená",J192,0)</f>
        <v>0</v>
      </c>
      <c r="BH192" s="222">
        <f>IF(N192="sníž. přenesená",J192,0)</f>
        <v>0</v>
      </c>
      <c r="BI192" s="222">
        <f>IF(N192="nulová",J192,0)</f>
        <v>0</v>
      </c>
      <c r="BJ192" s="14" t="s">
        <v>78</v>
      </c>
      <c r="BK192" s="222">
        <f>ROUND(I192*H192,2)</f>
        <v>0</v>
      </c>
      <c r="BL192" s="14" t="s">
        <v>110</v>
      </c>
      <c r="BM192" s="221" t="s">
        <v>406</v>
      </c>
    </row>
    <row r="193" s="2" customFormat="1" ht="16.5" customHeight="1">
      <c r="A193" s="35"/>
      <c r="B193" s="36"/>
      <c r="C193" s="209" t="s">
        <v>407</v>
      </c>
      <c r="D193" s="209" t="s">
        <v>106</v>
      </c>
      <c r="E193" s="210" t="s">
        <v>408</v>
      </c>
      <c r="F193" s="211" t="s">
        <v>409</v>
      </c>
      <c r="G193" s="212" t="s">
        <v>109</v>
      </c>
      <c r="H193" s="213">
        <v>10</v>
      </c>
      <c r="I193" s="214"/>
      <c r="J193" s="215">
        <f>ROUND(I193*H193,2)</f>
        <v>0</v>
      </c>
      <c r="K193" s="216"/>
      <c r="L193" s="41"/>
      <c r="M193" s="223" t="s">
        <v>1</v>
      </c>
      <c r="N193" s="224" t="s">
        <v>38</v>
      </c>
      <c r="O193" s="225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1" t="s">
        <v>110</v>
      </c>
      <c r="AT193" s="221" t="s">
        <v>106</v>
      </c>
      <c r="AU193" s="221" t="s">
        <v>80</v>
      </c>
      <c r="AY193" s="14" t="s">
        <v>104</v>
      </c>
      <c r="BE193" s="222">
        <f>IF(N193="základní",J193,0)</f>
        <v>0</v>
      </c>
      <c r="BF193" s="222">
        <f>IF(N193="snížená",J193,0)</f>
        <v>0</v>
      </c>
      <c r="BG193" s="222">
        <f>IF(N193="zákl. přenesená",J193,0)</f>
        <v>0</v>
      </c>
      <c r="BH193" s="222">
        <f>IF(N193="sníž. přenesená",J193,0)</f>
        <v>0</v>
      </c>
      <c r="BI193" s="222">
        <f>IF(N193="nulová",J193,0)</f>
        <v>0</v>
      </c>
      <c r="BJ193" s="14" t="s">
        <v>78</v>
      </c>
      <c r="BK193" s="222">
        <f>ROUND(I193*H193,2)</f>
        <v>0</v>
      </c>
      <c r="BL193" s="14" t="s">
        <v>110</v>
      </c>
      <c r="BM193" s="221" t="s">
        <v>410</v>
      </c>
    </row>
    <row r="194" s="2" customFormat="1" ht="6.96" customHeight="1">
      <c r="A194" s="35"/>
      <c r="B194" s="63"/>
      <c r="C194" s="64"/>
      <c r="D194" s="64"/>
      <c r="E194" s="64"/>
      <c r="F194" s="64"/>
      <c r="G194" s="64"/>
      <c r="H194" s="64"/>
      <c r="I194" s="64"/>
      <c r="J194" s="64"/>
      <c r="K194" s="64"/>
      <c r="L194" s="41"/>
      <c r="M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</row>
  </sheetData>
  <sheetProtection sheet="1" autoFilter="0" formatColumns="0" formatRows="0" objects="1" scenarios="1" spinCount="100000" saltValue="0a20r3mWd4zDQQM9Z3p4ay+72W3jx5TLu5rYh+vdKCYbz/l5uOviHibNZIPyEc3qMWF3p62665BPvDcCSJib9Q==" hashValue="KqBcY2QZC7KjnqKg+YleYd5VzSYxX9D+ZHP1FfWYMCV8mIL4PbPxe1MXcx9GOdgrl7hUXJ6TUlzUBaqW4EcYTA==" algorithmName="SHA-512" password="CC35"/>
  <autoFilter ref="C113:K193"/>
  <mergeCells count="6">
    <mergeCell ref="E7:H7"/>
    <mergeCell ref="E16:H16"/>
    <mergeCell ref="E25:H25"/>
    <mergeCell ref="E85:H85"/>
    <mergeCell ref="E106:H10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LAPTOP-0MT48QPI\HP</dc:creator>
  <cp:lastModifiedBy>LAPTOP-0MT48QPI\HP</cp:lastModifiedBy>
  <dcterms:created xsi:type="dcterms:W3CDTF">2025-01-22T09:46:55Z</dcterms:created>
  <dcterms:modified xsi:type="dcterms:W3CDTF">2025-01-22T09:46:58Z</dcterms:modified>
</cp:coreProperties>
</file>