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35" i="12"/>
  <c r="BA32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1" i="12"/>
  <c r="M21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AE35" i="12"/>
  <c r="I20" i="1"/>
  <c r="I19" i="1"/>
  <c r="I18" i="1"/>
  <c r="I17" i="1"/>
  <c r="I16" i="1"/>
  <c r="I51" i="1"/>
  <c r="J50" i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1" i="1" l="1"/>
  <c r="G28" i="1"/>
  <c r="G23" i="1"/>
  <c r="M18" i="12"/>
  <c r="M8" i="12"/>
  <c r="G8" i="12"/>
  <c r="AF35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<sst xmlns="http://schemas.openxmlformats.org/spreadsheetml/2006/main" count="210" uniqueCount="123">
  <si>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</si>
  <si>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</si>
  <si>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</si>
  <si>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</si>
  <si>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</si>
  <si>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</si>
  <si>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</si>
  <si>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</si>
  <si>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</si>
  <si>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</si>
  <si>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</si>
  <si>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</si>
  <si>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</si>
  <si>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</si>
  <si>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</si>
  <si>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</si>
  <si>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</si>
  <si>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</si>
  <si>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</si>
  <si>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</si>
  <si>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</si>
  <si>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</si>
  <si>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</si>
  <si>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</si>
  <si>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</si>
  <si>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</si>
  <si>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</si>
  <si>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</si>
  <si>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</si>
  <si>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</si>
  <si>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</si>
  <si>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</si>
  <si>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</si>
  <si>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</si>
  <si>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</si>
  <si>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</si>
  <si>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</si>
  <si>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</si>
  <si>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</si>
  <si>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</si>
  <si>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</si>
  <si>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</si>
  <si>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</si>
  <si>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</si>
  <si>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</si>
  <si>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MEDICO/N027</t>
  </si>
  <si>
    <t>NEMOCNICE BŘECLAV - URGENTNÍ PŘÍJEM - PŘÍPRAVA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</si>
  <si>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</si>
  <si>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</si>
  <si>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</si>
  <si>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</si>
  <si>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</si>
  <si>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</si>
  <si>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</si>
  <si>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</si>
  <si>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</si>
  <si>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</si>
  <si>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</si>
  <si>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</si>
  <si>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</si>
  <si>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</si>
  <si>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</si>
  <si>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</si>
  <si>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</si>
  <si>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</si>
  <si>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</si>
  <si>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</si>
  <si>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</si>
  <si>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</si>
  <si>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</si>
  <si>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</si>
  <si>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</si>
  <si>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</si>
  <si>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</si>
  <si>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</si>
  <si>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</si>
  <si>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</si>
  <si>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</si>
  <si>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</si>
  <si>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</si>
  <si>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</si>
  <si>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</si>
  <si>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</si>
  <si>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</si>
  <si>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</si>
  <si>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</si>
  <si>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</si>
  <si>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22/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</si>
  <si>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</si>
  <si>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</si>
  <si>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</si>
  <si>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</si>
  <si>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</si>
  <si>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</si>
  <si>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</si>
  <si>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</si>
  <si>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</si>
  <si>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</si>
  <si>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</si>
  <si>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</si>
  <si>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</si>
  <si>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</si>
  <si>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</si>
  <si>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</si>
  <si>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</si>
  <si>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</si>
  <si>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</si>
  <si>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</si>
  <si>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</si>
  <si>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</si>
  <si>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</si>
  <si>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</si>
  <si>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</si>
  <si>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</si>
  <si>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</si>
  <si>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</si>
  <si>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</si>
  <si>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005241020R</t>
  </si>
  <si>
    <t xml:space="preserve">Geodetické zaměření skutečného provedení  </t>
  </si>
  <si>
    <t>Soubor</t>
  </si>
  <si>
    <t>Náklady na provedení skutečného zaměření stavby v rozsahu nezbytném pro zápis změny do katastru nemovitostí.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</si>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</sst>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44" sqref="A44:XFD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/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14283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SUMIF(F49:F50,A16,I49:I50)+SUMIF(F49:F50,"PSU",I49:I50)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SUMIF(F49:F50,A17,I49:I50)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SUMIF(F49:F50,A18,I49:I50)</f>
        <v>0</v>
      </c>
      <c r="J18" s="84"/>
    </row>
    <row r="19" spans="1:10" ht="23.25" customHeight="1" x14ac:dyDescent="0.2">
      <c r="A19" s="195" t="s">
        <v>53</v>
      </c>
      <c r="B19" s="38" t="s">
        <v>27</v>
      </c>
      <c r="C19" s="62"/>
      <c r="D19" s="63"/>
      <c r="E19" s="82"/>
      <c r="F19" s="83"/>
      <c r="G19" s="82"/>
      <c r="H19" s="83"/>
      <c r="I19" s="82">
        <f>SUMIF(F49:F50,A19,I49:I50)</f>
        <v>0</v>
      </c>
      <c r="J19" s="84"/>
    </row>
    <row r="20" spans="1:10" ht="23.25" customHeight="1" x14ac:dyDescent="0.2">
      <c r="A20" s="195" t="s">
        <v>54</v>
      </c>
      <c r="B20" s="38" t="s">
        <v>28</v>
      </c>
      <c r="C20" s="62"/>
      <c r="D20" s="63"/>
      <c r="E20" s="82"/>
      <c r="F20" s="83"/>
      <c r="G20" s="82"/>
      <c r="H20" s="83"/>
      <c r="I20" s="82">
        <f>SUMIF(F49:F50,A20,I49:I50)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'00 00 Naklady'!AE35</f>
        <v>0</v>
      </c>
      <c r="G39" s="149">
        <f>'00 00 Naklady'!AF35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>
        <f>'00 00 Naklady'!AE35</f>
        <v>0</v>
      </c>
      <c r="G40" s="155">
        <f>'00 00 Naklady'!AF35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 Naklady'!AE35</f>
        <v>0</v>
      </c>
      <c r="G41" s="150">
        <f>'00 00 Naklady'!AF35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51</v>
      </c>
    </row>
    <row r="48" spans="1:10" ht="25.5" customHeight="1" x14ac:dyDescent="0.2">
      <c r="A48" s="177"/>
      <c r="B48" s="180" t="s">
        <v>17</v>
      </c>
      <c r="C48" s="180" t="s">
        <v>5</v>
      </c>
      <c r="D48" s="181"/>
      <c r="E48" s="181"/>
      <c r="F48" s="182" t="s">
        <v>52</v>
      </c>
      <c r="G48" s="182"/>
      <c r="H48" s="182"/>
      <c r="I48" s="182" t="s">
        <v>29</v>
      </c>
      <c r="J48" s="182" t="s">
        <v>0</v>
      </c>
    </row>
    <row r="49" spans="1:10" ht="36.75" customHeight="1" x14ac:dyDescent="0.2">
      <c r="A49" s="178"/>
      <c r="B49" s="183" t="s">
        <v>53</v>
      </c>
      <c r="C49" s="184" t="s">
        <v>27</v>
      </c>
      <c r="D49" s="185"/>
      <c r="E49" s="185"/>
      <c r="F49" s="191" t="s">
        <v>53</v>
      </c>
      <c r="G49" s="192"/>
      <c r="H49" s="192"/>
      <c r="I49" s="192">
        <f>'00 00 Naklady'!G8</f>
        <v>0</v>
      </c>
      <c r="J49" s="189" t="str">
        <f>IF(I51=0,"",I49/I51*100)</f>
        <v/>
      </c>
    </row>
    <row r="50" spans="1:10" ht="36.75" customHeight="1" x14ac:dyDescent="0.2">
      <c r="A50" s="178"/>
      <c r="B50" s="183" t="s">
        <v>54</v>
      </c>
      <c r="C50" s="184" t="s">
        <v>28</v>
      </c>
      <c r="D50" s="185"/>
      <c r="E50" s="185"/>
      <c r="F50" s="191" t="s">
        <v>54</v>
      </c>
      <c r="G50" s="192"/>
      <c r="H50" s="192"/>
      <c r="I50" s="192">
        <f>'00 00 Naklady'!G18</f>
        <v>0</v>
      </c>
      <c r="J50" s="189" t="str">
        <f>IF(I51=0,"",I50/I51*100)</f>
        <v/>
      </c>
    </row>
    <row r="51" spans="1:10" ht="25.5" customHeight="1" x14ac:dyDescent="0.2">
      <c r="A51" s="179"/>
      <c r="B51" s="186" t="s">
        <v>1</v>
      </c>
      <c r="C51" s="187"/>
      <c r="D51" s="188"/>
      <c r="E51" s="188"/>
      <c r="F51" s="193"/>
      <c r="G51" s="194"/>
      <c r="H51" s="194"/>
      <c r="I51" s="194">
        <f>SUM(I49:I50)</f>
        <v>0</v>
      </c>
      <c r="J51" s="190">
        <f>SUM(J49:J50)</f>
        <v>0</v>
      </c>
    </row>
    <row r="52" spans="1:10" x14ac:dyDescent="0.2">
      <c r="F52" s="134"/>
      <c r="G52" s="134"/>
      <c r="H52" s="134"/>
      <c r="I52" s="134"/>
      <c r="J52" s="135"/>
    </row>
    <row r="53" spans="1:10" x14ac:dyDescent="0.2">
      <c r="F53" s="134"/>
      <c r="G53" s="134"/>
      <c r="H53" s="134"/>
      <c r="I53" s="134"/>
      <c r="J53" s="135"/>
    </row>
    <row r="54" spans="1:10" x14ac:dyDescent="0.2">
      <c r="F54" s="134"/>
      <c r="G54" s="134"/>
      <c r="H54" s="134"/>
      <c r="I54" s="134"/>
      <c r="J54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55</v>
      </c>
      <c r="B1" s="196"/>
      <c r="C1" s="196"/>
      <c r="D1" s="196"/>
      <c r="E1" s="196"/>
      <c r="F1" s="196"/>
      <c r="G1" s="196"/>
      <c r="AG1" t="s">
        <v>56</v>
      </c>
    </row>
    <row r="2" spans="1:60" ht="24.95" customHeight="1" x14ac:dyDescent="0.2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57</v>
      </c>
    </row>
    <row r="3" spans="1:60" ht="24.95" customHeight="1" x14ac:dyDescent="0.2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58</v>
      </c>
      <c r="AG3" t="s">
        <v>59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60</v>
      </c>
    </row>
    <row r="5" spans="1:60" x14ac:dyDescent="0.2">
      <c r="D5" s="10"/>
    </row>
    <row r="6" spans="1:60" ht="38.25" x14ac:dyDescent="0.2">
      <c r="A6" s="207" t="s">
        <v>61</v>
      </c>
      <c r="B6" s="209" t="s">
        <v>62</v>
      </c>
      <c r="C6" s="209" t="s">
        <v>63</v>
      </c>
      <c r="D6" s="208" t="s">
        <v>64</v>
      </c>
      <c r="E6" s="207" t="s">
        <v>65</v>
      </c>
      <c r="F6" s="206" t="s">
        <v>66</v>
      </c>
      <c r="G6" s="207" t="s">
        <v>29</v>
      </c>
      <c r="H6" s="210" t="s">
        <v>30</v>
      </c>
      <c r="I6" s="210" t="s">
        <v>67</v>
      </c>
      <c r="J6" s="210" t="s">
        <v>31</v>
      </c>
      <c r="K6" s="210" t="s">
        <v>68</v>
      </c>
      <c r="L6" s="210" t="s">
        <v>69</v>
      </c>
      <c r="M6" s="210" t="s">
        <v>70</v>
      </c>
      <c r="N6" s="210" t="s">
        <v>71</v>
      </c>
      <c r="O6" s="210" t="s">
        <v>72</v>
      </c>
      <c r="P6" s="210" t="s">
        <v>73</v>
      </c>
      <c r="Q6" s="210" t="s">
        <v>74</v>
      </c>
      <c r="R6" s="210" t="s">
        <v>75</v>
      </c>
      <c r="S6" s="210" t="s">
        <v>76</v>
      </c>
      <c r="T6" s="210" t="s">
        <v>77</v>
      </c>
      <c r="U6" s="210" t="s">
        <v>78</v>
      </c>
      <c r="V6" s="210" t="s">
        <v>79</v>
      </c>
      <c r="W6" s="210" t="s">
        <v>80</v>
      </c>
      <c r="X6" s="210" t="s">
        <v>81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82</v>
      </c>
      <c r="B8" s="226" t="s">
        <v>53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83</v>
      </c>
    </row>
    <row r="9" spans="1:60" outlineLevel="1" x14ac:dyDescent="0.2">
      <c r="A9" s="231">
        <v>1</v>
      </c>
      <c r="B9" s="232" t="s">
        <v>84</v>
      </c>
      <c r="C9" s="244" t="s">
        <v>85</v>
      </c>
      <c r="D9" s="233" t="s">
        <v>86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87</v>
      </c>
      <c r="T9" s="237" t="s">
        <v>88</v>
      </c>
      <c r="U9" s="221">
        <v>0</v>
      </c>
      <c r="V9" s="221">
        <f>ROUND(E9*U9,2)</f>
        <v>0</v>
      </c>
      <c r="W9" s="221"/>
      <c r="X9" s="221" t="s">
        <v>89</v>
      </c>
      <c r="Y9" s="211"/>
      <c r="Z9" s="211"/>
      <c r="AA9" s="211"/>
      <c r="AB9" s="211"/>
      <c r="AC9" s="211"/>
      <c r="AD9" s="211"/>
      <c r="AE9" s="211"/>
      <c r="AF9" s="211"/>
      <c r="AG9" s="211" t="s">
        <v>90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91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92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93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94</v>
      </c>
      <c r="C12" s="244" t="s">
        <v>95</v>
      </c>
      <c r="D12" s="233" t="s">
        <v>86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87</v>
      </c>
      <c r="T12" s="237" t="s">
        <v>88</v>
      </c>
      <c r="U12" s="221">
        <v>0</v>
      </c>
      <c r="V12" s="221">
        <f>ROUND(E12*U12,2)</f>
        <v>0</v>
      </c>
      <c r="W12" s="221"/>
      <c r="X12" s="221" t="s">
        <v>89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96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92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93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97</v>
      </c>
      <c r="C15" s="244" t="s">
        <v>98</v>
      </c>
      <c r="D15" s="233" t="s">
        <v>86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87</v>
      </c>
      <c r="T15" s="237" t="s">
        <v>88</v>
      </c>
      <c r="U15" s="221">
        <v>0</v>
      </c>
      <c r="V15" s="221">
        <f>ROUND(E15*U15,2)</f>
        <v>0</v>
      </c>
      <c r="W15" s="221"/>
      <c r="X15" s="221" t="s">
        <v>89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99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92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93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82</v>
      </c>
      <c r="B18" s="226" t="s">
        <v>54</v>
      </c>
      <c r="C18" s="243" t="s">
        <v>28</v>
      </c>
      <c r="D18" s="227"/>
      <c r="E18" s="228"/>
      <c r="F18" s="229"/>
      <c r="G18" s="229">
        <f>SUMIF(AG19:AG33,"&lt;&gt;NOR",G19:G33)</f>
        <v>0</v>
      </c>
      <c r="H18" s="229"/>
      <c r="I18" s="229">
        <f>SUM(I19:I33)</f>
        <v>0</v>
      </c>
      <c r="J18" s="229"/>
      <c r="K18" s="229">
        <f>SUM(K19:K33)</f>
        <v>0</v>
      </c>
      <c r="L18" s="229"/>
      <c r="M18" s="229">
        <f>SUM(M19:M33)</f>
        <v>0</v>
      </c>
      <c r="N18" s="228"/>
      <c r="O18" s="228">
        <f>SUM(O19:O33)</f>
        <v>0</v>
      </c>
      <c r="P18" s="228"/>
      <c r="Q18" s="228">
        <f>SUM(Q19:Q33)</f>
        <v>0</v>
      </c>
      <c r="R18" s="229"/>
      <c r="S18" s="229"/>
      <c r="T18" s="230"/>
      <c r="U18" s="224"/>
      <c r="V18" s="224">
        <f>SUM(V19:V33)</f>
        <v>0</v>
      </c>
      <c r="W18" s="224"/>
      <c r="X18" s="224"/>
      <c r="AG18" t="s">
        <v>83</v>
      </c>
    </row>
    <row r="19" spans="1:60" outlineLevel="1" x14ac:dyDescent="0.2">
      <c r="A19" s="231">
        <v>4</v>
      </c>
      <c r="B19" s="232" t="s">
        <v>100</v>
      </c>
      <c r="C19" s="244" t="s">
        <v>101</v>
      </c>
      <c r="D19" s="233" t="s">
        <v>102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103</v>
      </c>
      <c r="T19" s="237" t="s">
        <v>88</v>
      </c>
      <c r="U19" s="221">
        <v>0</v>
      </c>
      <c r="V19" s="221">
        <f>ROUND(E19*U19,2)</f>
        <v>0</v>
      </c>
      <c r="W19" s="221"/>
      <c r="X19" s="221" t="s">
        <v>104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93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106</v>
      </c>
      <c r="C21" s="244" t="s">
        <v>107</v>
      </c>
      <c r="D21" s="233" t="s">
        <v>86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87</v>
      </c>
      <c r="T21" s="237" t="s">
        <v>88</v>
      </c>
      <c r="U21" s="221">
        <v>0</v>
      </c>
      <c r="V21" s="221">
        <f>ROUND(E21*U21,2)</f>
        <v>0</v>
      </c>
      <c r="W21" s="221"/>
      <c r="X21" s="221" t="s">
        <v>89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108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92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6"/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93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1">
        <v>6</v>
      </c>
      <c r="B24" s="232" t="s">
        <v>109</v>
      </c>
      <c r="C24" s="244" t="s">
        <v>110</v>
      </c>
      <c r="D24" s="233" t="s">
        <v>86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87</v>
      </c>
      <c r="T24" s="237" t="s">
        <v>88</v>
      </c>
      <c r="U24" s="221">
        <v>0</v>
      </c>
      <c r="V24" s="221">
        <f>ROUND(E24*U24,2)</f>
        <v>0</v>
      </c>
      <c r="W24" s="221"/>
      <c r="X24" s="221" t="s">
        <v>89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90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45" t="s">
        <v>111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92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8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93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1">
        <v>7</v>
      </c>
      <c r="B27" s="232" t="s">
        <v>112</v>
      </c>
      <c r="C27" s="244" t="s">
        <v>113</v>
      </c>
      <c r="D27" s="233" t="s">
        <v>86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87</v>
      </c>
      <c r="T27" s="237" t="s">
        <v>88</v>
      </c>
      <c r="U27" s="221">
        <v>0</v>
      </c>
      <c r="V27" s="221">
        <f>ROUND(E27*U27,2)</f>
        <v>0</v>
      </c>
      <c r="W27" s="221"/>
      <c r="X27" s="221" t="s">
        <v>89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90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5" t="s">
        <v>114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92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8" t="str">
        <f>C28</f>
        <v>Náklady na vyhotovení dokumentace skutečného provedení stavby a její předání objednateli v požadované formě a požadovaném počtu.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48" t="s">
        <v>115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116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6"/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93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1">
        <v>8</v>
      </c>
      <c r="B31" s="232" t="s">
        <v>117</v>
      </c>
      <c r="C31" s="244" t="s">
        <v>118</v>
      </c>
      <c r="D31" s="233" t="s">
        <v>119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87</v>
      </c>
      <c r="T31" s="237" t="s">
        <v>88</v>
      </c>
      <c r="U31" s="221">
        <v>0</v>
      </c>
      <c r="V31" s="221">
        <f>ROUND(E31*U31,2)</f>
        <v>0</v>
      </c>
      <c r="W31" s="221"/>
      <c r="X31" s="221" t="s">
        <v>89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90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45" t="s">
        <v>120</v>
      </c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11"/>
      <c r="Z32" s="211"/>
      <c r="AA32" s="211"/>
      <c r="AB32" s="211"/>
      <c r="AC32" s="211"/>
      <c r="AD32" s="211"/>
      <c r="AE32" s="211"/>
      <c r="AF32" s="211"/>
      <c r="AG32" s="211" t="s">
        <v>92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38" t="str">
        <f>C32</f>
        <v>Náklady na provedení skutečného zaměření stavby v rozsahu nezbytném pro zápis změny do katastru nemovitostí.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46"/>
      <c r="D33" s="240"/>
      <c r="E33" s="240"/>
      <c r="F33" s="240"/>
      <c r="G33" s="240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93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3"/>
      <c r="B34" s="4"/>
      <c r="C34" s="24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69</v>
      </c>
    </row>
    <row r="35" spans="1:60" x14ac:dyDescent="0.2">
      <c r="A35" s="214"/>
      <c r="B35" s="215" t="s">
        <v>29</v>
      </c>
      <c r="C35" s="250"/>
      <c r="D35" s="216"/>
      <c r="E35" s="217"/>
      <c r="F35" s="217"/>
      <c r="G35" s="242">
        <f>G8+G18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SUMIF(L7:L33,AE34,G7:G33)</f>
        <v>0</v>
      </c>
      <c r="AF35">
        <f>SUMIF(L7:L33,AF34,G7:G33)</f>
        <v>0</v>
      </c>
      <c r="AG35" t="s">
        <v>121</v>
      </c>
    </row>
    <row r="36" spans="1:60" x14ac:dyDescent="0.2">
      <c r="C36" s="251"/>
      <c r="D36" s="10"/>
      <c r="AG36" t="s">
        <v>122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19">
    <mergeCell ref="C33:G33"/>
    <mergeCell ref="C23:G23"/>
    <mergeCell ref="C25:G25"/>
    <mergeCell ref="C26:G26"/>
    <mergeCell ref="C28:G28"/>
    <mergeCell ref="C30:G30"/>
    <mergeCell ref="C32:G32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2022-05-01T16:01:55Z</dcterms:modified>
</cp:coreProperties>
</file>