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gionalnimuzeummikulov-my.sharepoint.com/personal/ficova_rmm_cz/Documents/Plocha/Oprava oken a dveří zámku Mikulov/"/>
    </mc:Choice>
  </mc:AlternateContent>
  <xr:revisionPtr revIDLastSave="11" documentId="8_{6EE6DF51-20A7-4F75-A6B0-DA8C627C188D}" xr6:coauthVersionLast="47" xr6:coauthVersionMax="47" xr10:uidLastSave="{A5056C15-8BA3-478A-A395-4EC62DDF95BF}"/>
  <bookViews>
    <workbookView xWindow="-120" yWindow="-120" windowWidth="29040" windowHeight="1599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1 - CU 2023_I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D1 - CU 2023_I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D1 - CU 2023_I Pol'!$A$1:$Y$577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3" i="12"/>
  <c r="M13" i="12" s="1"/>
  <c r="M12" i="12" s="1"/>
  <c r="I13" i="12"/>
  <c r="I12" i="12" s="1"/>
  <c r="K13" i="12"/>
  <c r="K12" i="12" s="1"/>
  <c r="O13" i="12"/>
  <c r="O12" i="12" s="1"/>
  <c r="Q13" i="12"/>
  <c r="Q12" i="12" s="1"/>
  <c r="V13" i="12"/>
  <c r="V12" i="12" s="1"/>
  <c r="G28" i="12"/>
  <c r="I51" i="1" s="1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46" i="12"/>
  <c r="M46" i="12" s="1"/>
  <c r="I46" i="12"/>
  <c r="K46" i="12"/>
  <c r="O46" i="12"/>
  <c r="Q46" i="12"/>
  <c r="V46" i="12"/>
  <c r="G49" i="12"/>
  <c r="I49" i="12"/>
  <c r="K49" i="12"/>
  <c r="M49" i="12"/>
  <c r="O49" i="12"/>
  <c r="Q49" i="12"/>
  <c r="V49" i="12"/>
  <c r="G51" i="12"/>
  <c r="G45" i="12" s="1"/>
  <c r="I52" i="1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4" i="12"/>
  <c r="M64" i="12" s="1"/>
  <c r="I64" i="12"/>
  <c r="K64" i="12"/>
  <c r="O64" i="12"/>
  <c r="Q64" i="12"/>
  <c r="V64" i="12"/>
  <c r="G67" i="12"/>
  <c r="M67" i="12" s="1"/>
  <c r="I67" i="12"/>
  <c r="K67" i="12"/>
  <c r="O67" i="12"/>
  <c r="Q67" i="12"/>
  <c r="V67" i="12"/>
  <c r="G71" i="12"/>
  <c r="G70" i="12" s="1"/>
  <c r="I53" i="1" s="1"/>
  <c r="I71" i="12"/>
  <c r="I70" i="12" s="1"/>
  <c r="K71" i="12"/>
  <c r="K70" i="12" s="1"/>
  <c r="O71" i="12"/>
  <c r="O70" i="12" s="1"/>
  <c r="Q71" i="12"/>
  <c r="Q70" i="12" s="1"/>
  <c r="V71" i="12"/>
  <c r="V70" i="12" s="1"/>
  <c r="G74" i="12"/>
  <c r="I54" i="1" s="1"/>
  <c r="O74" i="12"/>
  <c r="G75" i="12"/>
  <c r="I75" i="12"/>
  <c r="I74" i="12" s="1"/>
  <c r="K75" i="12"/>
  <c r="M75" i="12"/>
  <c r="M74" i="12" s="1"/>
  <c r="O75" i="12"/>
  <c r="Q75" i="12"/>
  <c r="Q74" i="12" s="1"/>
  <c r="V75" i="12"/>
  <c r="V74" i="12" s="1"/>
  <c r="G90" i="12"/>
  <c r="I90" i="12"/>
  <c r="K90" i="12"/>
  <c r="M90" i="12"/>
  <c r="O90" i="12"/>
  <c r="Q90" i="12"/>
  <c r="V90" i="12"/>
  <c r="O105" i="12"/>
  <c r="G106" i="12"/>
  <c r="G105" i="12" s="1"/>
  <c r="I55" i="1" s="1"/>
  <c r="I106" i="12"/>
  <c r="I105" i="12" s="1"/>
  <c r="K106" i="12"/>
  <c r="K105" i="12" s="1"/>
  <c r="O106" i="12"/>
  <c r="Q106" i="12"/>
  <c r="Q105" i="12" s="1"/>
  <c r="V106" i="12"/>
  <c r="V105" i="12" s="1"/>
  <c r="V107" i="12"/>
  <c r="G108" i="12"/>
  <c r="M108" i="12" s="1"/>
  <c r="I108" i="12"/>
  <c r="K108" i="12"/>
  <c r="O108" i="12"/>
  <c r="Q108" i="12"/>
  <c r="V108" i="12"/>
  <c r="G124" i="12"/>
  <c r="G107" i="12" s="1"/>
  <c r="I56" i="1" s="1"/>
  <c r="I124" i="12"/>
  <c r="I107" i="12" s="1"/>
  <c r="K124" i="12"/>
  <c r="O124" i="12"/>
  <c r="Q124" i="12"/>
  <c r="V124" i="12"/>
  <c r="G140" i="12"/>
  <c r="M140" i="12" s="1"/>
  <c r="I140" i="12"/>
  <c r="K140" i="12"/>
  <c r="K107" i="12" s="1"/>
  <c r="O140" i="12"/>
  <c r="Q140" i="12"/>
  <c r="Q107" i="12" s="1"/>
  <c r="V140" i="12"/>
  <c r="G157" i="12"/>
  <c r="I157" i="12"/>
  <c r="K157" i="12"/>
  <c r="M157" i="12"/>
  <c r="O157" i="12"/>
  <c r="Q157" i="12"/>
  <c r="V157" i="12"/>
  <c r="G159" i="12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81" i="12"/>
  <c r="M181" i="12" s="1"/>
  <c r="I181" i="12"/>
  <c r="K181" i="12"/>
  <c r="O181" i="12"/>
  <c r="Q181" i="12"/>
  <c r="V181" i="12"/>
  <c r="G201" i="12"/>
  <c r="M201" i="12" s="1"/>
  <c r="I201" i="12"/>
  <c r="K201" i="12"/>
  <c r="O201" i="12"/>
  <c r="Q201" i="12"/>
  <c r="V201" i="12"/>
  <c r="G231" i="12"/>
  <c r="M231" i="12" s="1"/>
  <c r="I231" i="12"/>
  <c r="K231" i="12"/>
  <c r="O231" i="12"/>
  <c r="Q231" i="12"/>
  <c r="V231" i="12"/>
  <c r="G245" i="12"/>
  <c r="M245" i="12" s="1"/>
  <c r="I245" i="12"/>
  <c r="K245" i="12"/>
  <c r="O245" i="12"/>
  <c r="Q245" i="12"/>
  <c r="V245" i="12"/>
  <c r="G265" i="12"/>
  <c r="M265" i="12" s="1"/>
  <c r="I265" i="12"/>
  <c r="K265" i="12"/>
  <c r="O265" i="12"/>
  <c r="Q265" i="12"/>
  <c r="V265" i="12"/>
  <c r="G282" i="12"/>
  <c r="M282" i="12" s="1"/>
  <c r="I282" i="12"/>
  <c r="K282" i="12"/>
  <c r="O282" i="12"/>
  <c r="Q282" i="12"/>
  <c r="V282" i="12"/>
  <c r="G296" i="12"/>
  <c r="M296" i="12" s="1"/>
  <c r="I296" i="12"/>
  <c r="K296" i="12"/>
  <c r="O296" i="12"/>
  <c r="Q296" i="12"/>
  <c r="V296" i="12"/>
  <c r="G313" i="12"/>
  <c r="M313" i="12" s="1"/>
  <c r="I313" i="12"/>
  <c r="K313" i="12"/>
  <c r="O313" i="12"/>
  <c r="Q313" i="12"/>
  <c r="V313" i="12"/>
  <c r="G316" i="12"/>
  <c r="I316" i="12"/>
  <c r="K316" i="12"/>
  <c r="M316" i="12"/>
  <c r="O316" i="12"/>
  <c r="Q316" i="12"/>
  <c r="V316" i="12"/>
  <c r="G330" i="12"/>
  <c r="M330" i="12" s="1"/>
  <c r="I330" i="12"/>
  <c r="K330" i="12"/>
  <c r="O330" i="12"/>
  <c r="Q330" i="12"/>
  <c r="V330" i="12"/>
  <c r="G344" i="12"/>
  <c r="M344" i="12" s="1"/>
  <c r="I344" i="12"/>
  <c r="K344" i="12"/>
  <c r="O344" i="12"/>
  <c r="Q344" i="12"/>
  <c r="V344" i="12"/>
  <c r="G361" i="12"/>
  <c r="M361" i="12" s="1"/>
  <c r="I361" i="12"/>
  <c r="K361" i="12"/>
  <c r="O361" i="12"/>
  <c r="Q361" i="12"/>
  <c r="V361" i="12"/>
  <c r="G364" i="12"/>
  <c r="M364" i="12" s="1"/>
  <c r="I364" i="12"/>
  <c r="K364" i="12"/>
  <c r="O364" i="12"/>
  <c r="Q364" i="12"/>
  <c r="V364" i="12"/>
  <c r="G381" i="12"/>
  <c r="I381" i="12"/>
  <c r="K381" i="12"/>
  <c r="M381" i="12"/>
  <c r="O381" i="12"/>
  <c r="Q381" i="12"/>
  <c r="V381" i="12"/>
  <c r="G398" i="12"/>
  <c r="M398" i="12" s="1"/>
  <c r="I398" i="12"/>
  <c r="K398" i="12"/>
  <c r="O398" i="12"/>
  <c r="Q398" i="12"/>
  <c r="V398" i="12"/>
  <c r="G418" i="12"/>
  <c r="M418" i="12" s="1"/>
  <c r="I418" i="12"/>
  <c r="K418" i="12"/>
  <c r="O418" i="12"/>
  <c r="Q418" i="12"/>
  <c r="V418" i="12"/>
  <c r="G438" i="12"/>
  <c r="M438" i="12" s="1"/>
  <c r="I438" i="12"/>
  <c r="K438" i="12"/>
  <c r="O438" i="12"/>
  <c r="Q438" i="12"/>
  <c r="V438" i="12"/>
  <c r="G468" i="12"/>
  <c r="M468" i="12" s="1"/>
  <c r="I468" i="12"/>
  <c r="K468" i="12"/>
  <c r="O468" i="12"/>
  <c r="Q468" i="12"/>
  <c r="V468" i="12"/>
  <c r="G488" i="12"/>
  <c r="M488" i="12" s="1"/>
  <c r="I488" i="12"/>
  <c r="K488" i="12"/>
  <c r="O488" i="12"/>
  <c r="Q488" i="12"/>
  <c r="V488" i="12"/>
  <c r="G502" i="12"/>
  <c r="M502" i="12" s="1"/>
  <c r="I502" i="12"/>
  <c r="K502" i="12"/>
  <c r="O502" i="12"/>
  <c r="Q502" i="12"/>
  <c r="V502" i="12"/>
  <c r="G506" i="12"/>
  <c r="I506" i="12"/>
  <c r="K506" i="12"/>
  <c r="M506" i="12"/>
  <c r="O506" i="12"/>
  <c r="Q506" i="12"/>
  <c r="V506" i="12"/>
  <c r="G510" i="12"/>
  <c r="M510" i="12" s="1"/>
  <c r="I510" i="12"/>
  <c r="K510" i="12"/>
  <c r="O510" i="12"/>
  <c r="Q510" i="12"/>
  <c r="V510" i="12"/>
  <c r="G514" i="12"/>
  <c r="M514" i="12" s="1"/>
  <c r="I514" i="12"/>
  <c r="K514" i="12"/>
  <c r="O514" i="12"/>
  <c r="Q514" i="12"/>
  <c r="V514" i="12"/>
  <c r="G515" i="12"/>
  <c r="I58" i="1" s="1"/>
  <c r="O515" i="12"/>
  <c r="G516" i="12"/>
  <c r="I516" i="12"/>
  <c r="I515" i="12" s="1"/>
  <c r="K516" i="12"/>
  <c r="M516" i="12"/>
  <c r="O516" i="12"/>
  <c r="Q516" i="12"/>
  <c r="V516" i="12"/>
  <c r="V515" i="12" s="1"/>
  <c r="G517" i="12"/>
  <c r="M517" i="12" s="1"/>
  <c r="I517" i="12"/>
  <c r="K517" i="12"/>
  <c r="O517" i="12"/>
  <c r="Q517" i="12"/>
  <c r="Q515" i="12" s="1"/>
  <c r="V517" i="12"/>
  <c r="K518" i="12"/>
  <c r="O518" i="12"/>
  <c r="G519" i="12"/>
  <c r="G518" i="12" s="1"/>
  <c r="I59" i="1" s="1"/>
  <c r="I519" i="12"/>
  <c r="I518" i="12" s="1"/>
  <c r="K519" i="12"/>
  <c r="O519" i="12"/>
  <c r="Q519" i="12"/>
  <c r="Q518" i="12" s="1"/>
  <c r="V519" i="12"/>
  <c r="V518" i="12" s="1"/>
  <c r="G528" i="12"/>
  <c r="I60" i="1" s="1"/>
  <c r="K528" i="12"/>
  <c r="Q528" i="12"/>
  <c r="G529" i="12"/>
  <c r="I529" i="12"/>
  <c r="I528" i="12" s="1"/>
  <c r="K529" i="12"/>
  <c r="M529" i="12"/>
  <c r="M528" i="12" s="1"/>
  <c r="O529" i="12"/>
  <c r="O528" i="12" s="1"/>
  <c r="Q529" i="12"/>
  <c r="V529" i="12"/>
  <c r="V528" i="12" s="1"/>
  <c r="G534" i="12"/>
  <c r="I534" i="12"/>
  <c r="I533" i="12" s="1"/>
  <c r="K534" i="12"/>
  <c r="M534" i="12"/>
  <c r="O534" i="12"/>
  <c r="O533" i="12" s="1"/>
  <c r="Q534" i="12"/>
  <c r="V534" i="12"/>
  <c r="G536" i="12"/>
  <c r="G533" i="12" s="1"/>
  <c r="I61" i="1" s="1"/>
  <c r="I536" i="12"/>
  <c r="K536" i="12"/>
  <c r="O536" i="12"/>
  <c r="Q536" i="12"/>
  <c r="V536" i="12"/>
  <c r="I551" i="12"/>
  <c r="V551" i="12"/>
  <c r="G552" i="12"/>
  <c r="M552" i="12" s="1"/>
  <c r="M551" i="12" s="1"/>
  <c r="I552" i="12"/>
  <c r="K552" i="12"/>
  <c r="K551" i="12" s="1"/>
  <c r="O552" i="12"/>
  <c r="O551" i="12" s="1"/>
  <c r="Q552" i="12"/>
  <c r="Q551" i="12" s="1"/>
  <c r="V552" i="12"/>
  <c r="I564" i="12"/>
  <c r="O564" i="12"/>
  <c r="G565" i="12"/>
  <c r="M565" i="12" s="1"/>
  <c r="M564" i="12" s="1"/>
  <c r="I565" i="12"/>
  <c r="K565" i="12"/>
  <c r="K564" i="12" s="1"/>
  <c r="O565" i="12"/>
  <c r="Q565" i="12"/>
  <c r="Q564" i="12" s="1"/>
  <c r="V565" i="12"/>
  <c r="V564" i="12" s="1"/>
  <c r="AE567" i="12"/>
  <c r="F41" i="1" s="1"/>
  <c r="AF567" i="12"/>
  <c r="G40" i="1" s="1"/>
  <c r="I20" i="1"/>
  <c r="I18" i="1"/>
  <c r="J28" i="1"/>
  <c r="J26" i="1"/>
  <c r="G38" i="1"/>
  <c r="F38" i="1"/>
  <c r="J23" i="1"/>
  <c r="J24" i="1"/>
  <c r="J25" i="1"/>
  <c r="J27" i="1"/>
  <c r="E24" i="1"/>
  <c r="E26" i="1"/>
  <c r="I158" i="12" l="1"/>
  <c r="V45" i="12"/>
  <c r="K28" i="12"/>
  <c r="G41" i="1"/>
  <c r="H41" i="1" s="1"/>
  <c r="I41" i="1" s="1"/>
  <c r="Q45" i="12"/>
  <c r="I28" i="12"/>
  <c r="I49" i="1"/>
  <c r="M536" i="12"/>
  <c r="M533" i="12" s="1"/>
  <c r="K533" i="12"/>
  <c r="O45" i="12"/>
  <c r="M28" i="12"/>
  <c r="Q158" i="12"/>
  <c r="F39" i="1"/>
  <c r="G564" i="12"/>
  <c r="I63" i="1" s="1"/>
  <c r="I19" i="1" s="1"/>
  <c r="O158" i="12"/>
  <c r="I45" i="12"/>
  <c r="G39" i="1"/>
  <c r="G42" i="1" s="1"/>
  <c r="G25" i="1" s="1"/>
  <c r="A25" i="1" s="1"/>
  <c r="A26" i="1" s="1"/>
  <c r="V158" i="12"/>
  <c r="M51" i="12"/>
  <c r="F40" i="1"/>
  <c r="H40" i="1" s="1"/>
  <c r="I40" i="1" s="1"/>
  <c r="G551" i="12"/>
  <c r="I62" i="1" s="1"/>
  <c r="V533" i="12"/>
  <c r="M515" i="12"/>
  <c r="K158" i="12"/>
  <c r="O107" i="12"/>
  <c r="K45" i="12"/>
  <c r="V28" i="12"/>
  <c r="Q28" i="12"/>
  <c r="Q533" i="12"/>
  <c r="K515" i="12"/>
  <c r="G158" i="12"/>
  <c r="I57" i="1" s="1"/>
  <c r="I17" i="1" s="1"/>
  <c r="K74" i="12"/>
  <c r="O28" i="12"/>
  <c r="M45" i="12"/>
  <c r="M159" i="12"/>
  <c r="M158" i="12" s="1"/>
  <c r="M71" i="12"/>
  <c r="M70" i="12" s="1"/>
  <c r="M519" i="12"/>
  <c r="M518" i="12" s="1"/>
  <c r="M106" i="12"/>
  <c r="M105" i="12" s="1"/>
  <c r="M9" i="12"/>
  <c r="M8" i="12" s="1"/>
  <c r="M124" i="12"/>
  <c r="M107" i="12" s="1"/>
  <c r="G12" i="12"/>
  <c r="I50" i="1" s="1"/>
  <c r="G567" i="12" l="1"/>
  <c r="I16" i="1"/>
  <c r="I21" i="1" s="1"/>
  <c r="I64" i="1"/>
  <c r="G26" i="1"/>
  <c r="H39" i="1"/>
  <c r="F42" i="1"/>
  <c r="G23" i="1" l="1"/>
  <c r="A23" i="1" s="1"/>
  <c r="G28" i="1"/>
  <c r="I39" i="1"/>
  <c r="I42" i="1" s="1"/>
  <c r="H42" i="1"/>
  <c r="J63" i="1"/>
  <c r="J50" i="1"/>
  <c r="J60" i="1"/>
  <c r="J54" i="1"/>
  <c r="J51" i="1"/>
  <c r="J61" i="1"/>
  <c r="J56" i="1"/>
  <c r="J53" i="1"/>
  <c r="J58" i="1"/>
  <c r="J62" i="1"/>
  <c r="J55" i="1"/>
  <c r="J52" i="1"/>
  <c r="J49" i="1"/>
  <c r="J59" i="1"/>
  <c r="J57" i="1"/>
  <c r="J40" i="1" l="1"/>
  <c r="J39" i="1"/>
  <c r="J42" i="1" s="1"/>
  <c r="J41" i="1"/>
  <c r="J64" i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52D56D45-72F0-4C2F-B397-0C6FC02BFBB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CD7A45-A7D1-4E68-A55A-1E42293D9F9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<sst xmlns="http://schemas.openxmlformats.org/spreadsheetml/2006/main" count="1650" uniqueCount="426">
  <si>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</si>
  <si>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</si>
  <si>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</si>
  <si>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</si>
  <si>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</si>
  <si>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</si>
  <si>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</si>
  <si>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</si>
  <si>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</si>
  <si>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</si>
  <si>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</si>
  <si>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</si>
  <si>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</si>
  <si>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</si>
  <si>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</si>
  <si>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</si>
  <si>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</si>
  <si>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</si>
  <si>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</si>
  <si>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</si>
  <si>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</si>
  <si>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</si>
  <si>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</si>
  <si>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</si>
  <si>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</si>
  <si>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</si>
  <si>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</si>
  <si>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</si>
  <si>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</si>
  <si>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</si>
  <si>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</si>
  <si>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</si>
  <si>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</si>
  <si>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</si>
  <si>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</si>
  <si>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</si>
  <si>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</si>
  <si>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</si>
  <si>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</si>
  <si>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</si>
  <si>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</si>
  <si>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</si>
  <si>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</si>
  <si>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D1 - CU 2023/I</t>
  </si>
  <si>
    <t>ASŘ - pro rok 2023 - CU 2023/I</t>
  </si>
  <si>
    <t>SO 01</t>
  </si>
  <si>
    <t>Oprava oken a dveří</t>
  </si>
  <si>
    <t>Objekt:</t>
  </si>
  <si>
    <t>Rozpočet:</t>
  </si>
  <si>
    <t>Regionální muzeum v Mikulově, příspěvková organizace</t>
  </si>
  <si>
    <t>Zámek 1/4</t>
  </si>
  <si>
    <t>Mikulov</t>
  </si>
  <si>
    <t>69201</t>
  </si>
  <si>
    <t>00089613</t>
  </si>
  <si>
    <t>CZ00089613</t>
  </si>
  <si>
    <t>Stavba</t>
  </si>
  <si>
    <t>Celkem za stavbu</t>
  </si>
  <si>
    <t>CZK</t>
  </si>
  <si>
    <t>Rekapitulace dílů</t>
  </si>
  <si>
    <t>Typ dílu</t>
  </si>
  <si>
    <t>4</t>
  </si>
  <si>
    <t>Vodorovné konstrukce</t>
  </si>
  <si>
    <t>61</t>
  </si>
  <si>
    <t>Úpravy povrchů vnitřní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</si>
  <si>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</si>
  <si>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</si>
  <si>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</si>
  <si>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</si>
  <si>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</si>
  <si>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</si>
  <si>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</si>
  <si>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</si>
  <si>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</si>
  <si>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</si>
  <si>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766</t>
  </si>
  <si>
    <t>Konstrukce truhlářské</t>
  </si>
  <si>
    <t>766-01</t>
  </si>
  <si>
    <t>Repase otvorových výplní</t>
  </si>
  <si>
    <t>767</t>
  </si>
  <si>
    <t>Konstrukce zámečnické</t>
  </si>
  <si>
    <t>782</t>
  </si>
  <si>
    <t>Konstrukce z přírodního kamene</t>
  </si>
  <si>
    <t>783</t>
  </si>
  <si>
    <t>Nátěry</t>
  </si>
  <si>
    <t>784</t>
  </si>
  <si>
    <t>Malby</t>
  </si>
  <si>
    <t>799</t>
  </si>
  <si>
    <t>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</si>
  <si>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</si>
  <si>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</si>
  <si>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</si>
  <si>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</si>
  <si>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</si>
  <si>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</si>
  <si>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</si>
  <si>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</si>
  <si>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</si>
  <si>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</si>
  <si>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</si>
  <si>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</si>
  <si>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</si>
  <si>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</si>
  <si>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</si>
  <si>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</si>
  <si>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</si>
  <si>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</si>
  <si>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</si>
  <si>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</si>
  <si>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</si>
  <si>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</si>
  <si>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</si>
  <si>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</si>
  <si>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</si>
  <si>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</si>
  <si>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</si>
  <si>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</si>
  <si>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</si>
  <si>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</si>
  <si>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41055Rpol</t>
  </si>
  <si>
    <t>Ochrana stávajících podlah deskami OSB 3 tl. 18 mm + ochrannou geotext 300 g/m2 6 m2 podlahové plochy u každého okna</t>
  </si>
  <si>
    <t xml:space="preserve">m2    </t>
  </si>
  <si>
    <t>Vlastní</t>
  </si>
  <si>
    <t>Indiv</t>
  </si>
  <si>
    <t>Práce</t>
  </si>
  <si>
    <t>Běžná</t>
  </si>
  <si>
    <t>POL1_</t>
  </si>
  <si>
    <t>Knihovna a truhlářská dílna : 100</t>
  </si>
  <si>
    <t>VV</t>
  </si>
  <si>
    <t>Bastion hlavní budovy : 50</t>
  </si>
  <si>
    <t>612425931RT2</t>
  </si>
  <si>
    <t>Omítka vápenná vnitřního ostění - štuková s použitím suché maltové směsi</t>
  </si>
  <si>
    <t>m2</t>
  </si>
  <si>
    <t>RTS 23/ I</t>
  </si>
  <si>
    <t xml:space="preserve">Ostění oken - pro dokotvení rámů oken : </t>
  </si>
  <si>
    <t xml:space="preserve">Číslování dle pasportu : </t>
  </si>
  <si>
    <t xml:space="preserve">Knihovna a truhlářská dílna : </t>
  </si>
  <si>
    <t>2.02 - 2.05 : (3,05+1,70+3,05)*0,30*4</t>
  </si>
  <si>
    <t>2.10 - 2.13 : (3,05+1,70+3,05)*0,30*4</t>
  </si>
  <si>
    <t>1.07 - 1.08 : (1,30+1,10+1,30)*0,30*2</t>
  </si>
  <si>
    <t>1.09 : (0,50+0,30+0,50)*0,30</t>
  </si>
  <si>
    <t>1.01 : (1,36+1,03+1,36)*0,30</t>
  </si>
  <si>
    <t>1.05 - 1.06 : (2,55+1,47+2,55)*0,30*2</t>
  </si>
  <si>
    <t>Ubytování nad knihovnou : (1,60+1,05+1,60)*0,30*4</t>
  </si>
  <si>
    <t xml:space="preserve">Bastion hlavní budovy : </t>
  </si>
  <si>
    <t>1.11 : (3,33+1,79+3,33)*0,30</t>
  </si>
  <si>
    <t>1.12 - 1.14 : (3,30+1,73+3,30)*0,30*3</t>
  </si>
  <si>
    <t>1.15 : (3,33+1,79+3,33)*0,30</t>
  </si>
  <si>
    <t>641952451R00</t>
  </si>
  <si>
    <t>Osazení rámů okenních dřevěných, plocha do 10 m2</t>
  </si>
  <si>
    <t>kus</t>
  </si>
  <si>
    <t>641954451R00</t>
  </si>
  <si>
    <t>Osazení rámů okenních dř.dvojitých, pl. do 10 m2</t>
  </si>
  <si>
    <t>641960000R00</t>
  </si>
  <si>
    <t>Těsnění spár otvorových prvků PU pěnou</t>
  </si>
  <si>
    <t>m</t>
  </si>
  <si>
    <t>2.02 - 2.05 : (3,05+1,70+3,05)*4</t>
  </si>
  <si>
    <t>2.10 - 2.13 : (3,05+1,70+3,05)*4</t>
  </si>
  <si>
    <t>1.07 - 1.08 : (1,30+1,10+1,30)*2</t>
  </si>
  <si>
    <t>1.09 : (0,50+0,30+0,50)</t>
  </si>
  <si>
    <t>1.01 : (1,36+1,03+1,36)</t>
  </si>
  <si>
    <t>1.05 - 1.06 : (2,55+1,47+2,55)*2</t>
  </si>
  <si>
    <t>Ubytování nad knihovnou : (1,60+1,05+1,60)*4</t>
  </si>
  <si>
    <t>1.11 : (3,33+1,79+3,33)</t>
  </si>
  <si>
    <t>1.12 - 1.14 : (3,30+1,73+3,30)*3</t>
  </si>
  <si>
    <t>1.15 : (3,33+1,79+3,33)</t>
  </si>
  <si>
    <t>941955003R00</t>
  </si>
  <si>
    <t>Lešení lehké pomocné, výška podlahy do 2,5 m</t>
  </si>
  <si>
    <t>Knihovna a truhlářská dílna : 50,00</t>
  </si>
  <si>
    <t>Bastion hlavní budovy : 10,00</t>
  </si>
  <si>
    <t>943943221R00</t>
  </si>
  <si>
    <t>Montáž lešení prostorové lehké, do 200kg, H 10 m</t>
  </si>
  <si>
    <t>m3</t>
  </si>
  <si>
    <t>3,00*2,00*4,00*9</t>
  </si>
  <si>
    <t>943943298R00</t>
  </si>
  <si>
    <t>Pronájem - příplatek za každý den používání prostorového lešení</t>
  </si>
  <si>
    <t>Odkaz na mn. položky pořadí 7 : 216,00000*30</t>
  </si>
  <si>
    <t>943943821R00</t>
  </si>
  <si>
    <t>Demontáž lešení, prostor. lehké, 200 kPa, H 10 m</t>
  </si>
  <si>
    <t>Odkaz na mn. položky pořadí 7 : 216,00000</t>
  </si>
  <si>
    <t>943955021R00</t>
  </si>
  <si>
    <t>Montáž lešeňové podlahy s příčníky a podél.,H 10 m</t>
  </si>
  <si>
    <t>3,00*2,00*3</t>
  </si>
  <si>
    <t>943955198R00</t>
  </si>
  <si>
    <t>Pronájem - příplatek za každý den použití</t>
  </si>
  <si>
    <t>Odkaz na mn. položky pořadí 10 : 18,00000*30</t>
  </si>
  <si>
    <t>943955821R00</t>
  </si>
  <si>
    <t>Demontáž leš. podlahy s příč. a podélníky, H 10 m</t>
  </si>
  <si>
    <t>Odkaz na mn. položky pořadí 10 : 18,00000</t>
  </si>
  <si>
    <t>946941102RT1</t>
  </si>
  <si>
    <t>Montáž pojízdných Alu věží BOSS, 2,5 x 1,45 m pracovní výška 4,2 m</t>
  </si>
  <si>
    <t>sada</t>
  </si>
  <si>
    <t>Knihovna a truhlářská dílna : 2</t>
  </si>
  <si>
    <t>Bastion hlavní budovy : 1</t>
  </si>
  <si>
    <t>946941192RT1</t>
  </si>
  <si>
    <t>Nájemné pojízdných Alu věží BOSS, 2,5 x 1,45 m pracovní výška 4,2 m</t>
  </si>
  <si>
    <t>den</t>
  </si>
  <si>
    <t>Knihovna a truhlářská dílna : 60</t>
  </si>
  <si>
    <t>Bastion hlavní budovy : 30</t>
  </si>
  <si>
    <t>946941802RT1</t>
  </si>
  <si>
    <t>Demontáž pojízdných Alu věží BOSS, 2,5 x 1,45 m pracovní výška 4,3 m</t>
  </si>
  <si>
    <t>952901114R00</t>
  </si>
  <si>
    <t>Vyčištění budov o výšce podlaží nad 4 m</t>
  </si>
  <si>
    <t>Knihovna a truhlářská dílna : 260,00+60,00</t>
  </si>
  <si>
    <t>622904121R00</t>
  </si>
  <si>
    <t>Ruční čištění ocelovým kartáčem</t>
  </si>
  <si>
    <t>978013191R00</t>
  </si>
  <si>
    <t>Otlučení omítek vnitřních stěn v rozsahu do 100 %</t>
  </si>
  <si>
    <t>999281148R00</t>
  </si>
  <si>
    <t>Přesun hmot pro opravy a údržbu do v. 12 m,nošením</t>
  </si>
  <si>
    <t>t</t>
  </si>
  <si>
    <t>Přesun hmot</t>
  </si>
  <si>
    <t>POL7_</t>
  </si>
  <si>
    <t>766699721R0X</t>
  </si>
  <si>
    <t>Demontáž lišt z dubového dřeva, ploché</t>
  </si>
  <si>
    <t xml:space="preserve">z vnitřní i vnější strany : </t>
  </si>
  <si>
    <t>2.02 - 2.05 : (3,05+1,70+3,05)*4*2</t>
  </si>
  <si>
    <t>2.10 - 2.13 : (3,05+1,70+3,05)*4*2</t>
  </si>
  <si>
    <t>1.07 - 1.08 : (1,30+1,10+1,30)*2*2</t>
  </si>
  <si>
    <t>1.09 : (0,50+0,30+0,50)*2</t>
  </si>
  <si>
    <t>1.01 : (1,36+1,03+1,36)*2</t>
  </si>
  <si>
    <t>1.05 - 1.06 : (2,55+1,47+2,55)*2*2</t>
  </si>
  <si>
    <t>Ubytování nad knihovnou : (1,60+1,05+1,60)*4*2</t>
  </si>
  <si>
    <t>1.11 : (3,33+1,79+3,33)*2</t>
  </si>
  <si>
    <t>1.12 - 1.14 : (3,30+1,73+3,30)*3*2</t>
  </si>
  <si>
    <t>1.15 : (3,33+1,79+3,33)*2</t>
  </si>
  <si>
    <t>76669972Rpol</t>
  </si>
  <si>
    <t>Překrytí spár lištou z dubového dřeva, ploché</t>
  </si>
  <si>
    <t>6141352Rpol</t>
  </si>
  <si>
    <t>Lišta dubová opracovaná 20 x 12 mm</t>
  </si>
  <si>
    <t>Specifikace</t>
  </si>
  <si>
    <t>POL3_</t>
  </si>
  <si>
    <t>Koeficient Přípočet ztratného ve výši 20 %: 0,20</t>
  </si>
  <si>
    <t>998766102R00</t>
  </si>
  <si>
    <t>Přesun hmot pro truhlářské konstr., výšky do 12 m</t>
  </si>
  <si>
    <t>784011221RT2</t>
  </si>
  <si>
    <t>Zakrytí předmětů, včetně odstranění včetně dodávky fólie tl. 0,04 mm</t>
  </si>
  <si>
    <t>Knihovna - předpoklad : 500,00</t>
  </si>
  <si>
    <t>766-0101</t>
  </si>
  <si>
    <t>Demontáž stávající okenních křídel</t>
  </si>
  <si>
    <t>2.02 - 2.05 : 1,70*3,05*4</t>
  </si>
  <si>
    <t>2.10 - 2.13 : 1,70*3,05*4</t>
  </si>
  <si>
    <t>1.07 - 1.08 : 1,10*1,30*2</t>
  </si>
  <si>
    <t>1.09 : 0,30*0,50</t>
  </si>
  <si>
    <t>101 - vnitřní rovina : 1,03*1,36</t>
  </si>
  <si>
    <t>101 - vnější rovina : 1,03*1,36</t>
  </si>
  <si>
    <t>1.05 - 1.06 : 1,47*2,55*2</t>
  </si>
  <si>
    <t>Ubytování nad knihovnou : 1,05*1,60*4</t>
  </si>
  <si>
    <t xml:space="preserve">vnitřní rovina : </t>
  </si>
  <si>
    <t>1.11 : 1,79*3,21</t>
  </si>
  <si>
    <t>1.12 - 1.14 : 1,73*3,30*3</t>
  </si>
  <si>
    <t>1.15 : 1,79*3,21</t>
  </si>
  <si>
    <t xml:space="preserve">vnější rovina : </t>
  </si>
  <si>
    <t>766-0102</t>
  </si>
  <si>
    <t>Doprava - odvoz do dílny a dovoz ke zpětnému osazení</t>
  </si>
  <si>
    <t>2.02 - 2.05 : 4</t>
  </si>
  <si>
    <t>2.10 - 2.13 : 4</t>
  </si>
  <si>
    <t>1.07 - 1.08 : 2</t>
  </si>
  <si>
    <t>1.09 : 1</t>
  </si>
  <si>
    <t>101 - vnitřní rovina : 2</t>
  </si>
  <si>
    <t>101 - vnější rovina : 2</t>
  </si>
  <si>
    <t>1.05 - 1.06 : 4*2</t>
  </si>
  <si>
    <t>Ubytování nad knihovnou : 4*4</t>
  </si>
  <si>
    <t>1.11 : 1</t>
  </si>
  <si>
    <t>1.12 - 1.14 : 3</t>
  </si>
  <si>
    <t>1.15 : 1</t>
  </si>
  <si>
    <t>766-0103</t>
  </si>
  <si>
    <t>Demontáž stávajícího skla vč. odlištování</t>
  </si>
  <si>
    <t>2.02 - 2.05 : 0,70*1,40*4*4</t>
  </si>
  <si>
    <t>2.10 - 2.13 : 0,70*1,40*4*4</t>
  </si>
  <si>
    <t>1.07 - 1.08 : 0,40*1,10*2*2</t>
  </si>
  <si>
    <t>1.09 : 0,20*0,40</t>
  </si>
  <si>
    <t>1.01 : 0,35*1,15*2</t>
  </si>
  <si>
    <t>1.05 - 1.06 : 0,57*1,10*4*2</t>
  </si>
  <si>
    <t>Ubytování nad knihovnou : 0,38*0,40*2*4</t>
  </si>
  <si>
    <t>0,38*0,90*2*4</t>
  </si>
  <si>
    <t>2.02 - 2.05 : 0,23*0,33*12*4*4</t>
  </si>
  <si>
    <t>2.10 - 2.13 : 0,23*0,33*12*4*4</t>
  </si>
  <si>
    <t>1.07 - 1.08 : 0,40*0,36*3*2*2</t>
  </si>
  <si>
    <t>1.01 : 0,34*0,30*8</t>
  </si>
  <si>
    <t>1.05 - 1.06 : 0,30*0,38*6*4*2</t>
  </si>
  <si>
    <t>0,38*0,43*4*4</t>
  </si>
  <si>
    <t>1.11 : 0,70*1,40*4</t>
  </si>
  <si>
    <t>1.12 - 1.14 : 0,70*1,50*4*3</t>
  </si>
  <si>
    <t>1.15 : 0,70*1,40*4</t>
  </si>
  <si>
    <t>1.11 : 0,33*0,33*8*4</t>
  </si>
  <si>
    <t>1.12 - 1.14 : 0,34*0,36*8*4*3</t>
  </si>
  <si>
    <t>1.15 : 0,33*0,33*8*4</t>
  </si>
  <si>
    <t>766-0104</t>
  </si>
  <si>
    <t>Demontáž nevyhovujících dřevěných okapnic</t>
  </si>
  <si>
    <t xml:space="preserve">m     </t>
  </si>
  <si>
    <t>2.02 - 2.05 : 1,70*4</t>
  </si>
  <si>
    <t>2.10 - 2.13 : 1,70*4</t>
  </si>
  <si>
    <t>1.07 - 1.08 : 1,10*2</t>
  </si>
  <si>
    <t>1.09 : 0,30</t>
  </si>
  <si>
    <t>1.01 : 1,03</t>
  </si>
  <si>
    <t>1.05 - 1.06 : 1,47*2</t>
  </si>
  <si>
    <t>Ubytování nad knihovnou : 1,05*4</t>
  </si>
  <si>
    <t>1.11 : 1,79</t>
  </si>
  <si>
    <t>1.12 - 1.14 : 1,73</t>
  </si>
  <si>
    <t>1.15 : 1,79</t>
  </si>
  <si>
    <t>766-0105b</t>
  </si>
  <si>
    <t>Demontáž kování oken</t>
  </si>
  <si>
    <t>2.02 - 2.05 : 8*4</t>
  </si>
  <si>
    <t>2.10 - 2.13 : 8*4</t>
  </si>
  <si>
    <t>1.07 - 1.08 : 4*2</t>
  </si>
  <si>
    <t>1.01 - vnitřní rovina : 2</t>
  </si>
  <si>
    <t>1.01 - vnější rovina : 2</t>
  </si>
  <si>
    <t>Ubytování nad knihovnou : 2*4</t>
  </si>
  <si>
    <t>1.11 : 8</t>
  </si>
  <si>
    <t>1.12 - 1.14 : 8*3</t>
  </si>
  <si>
    <t>1.15 : 8</t>
  </si>
  <si>
    <t>766-0106</t>
  </si>
  <si>
    <t xml:space="preserve">Vyfrézování drážky pro osazení izolačního dvojskla </t>
  </si>
  <si>
    <t>2.02 - 2.05 : (0,70+1,40)*2*4*4</t>
  </si>
  <si>
    <t>2.10 - 2.13 : (0,70+1,40)*2*4*4</t>
  </si>
  <si>
    <t>1.07 - 1.08 : (0,40+1,10)*2*2*2</t>
  </si>
  <si>
    <t>1.09 : (0,20+0,40)*2</t>
  </si>
  <si>
    <t>1.01 : (0,35+1,15)*2*2</t>
  </si>
  <si>
    <t>1.05 - 1.06 : (0,57+1,10)*2*4*2</t>
  </si>
  <si>
    <t>Ubytování nad knihovnou : (0,38+0,40)*2*2*4</t>
  </si>
  <si>
    <t>(0,38+0,90)*2*2*4</t>
  </si>
  <si>
    <t>1.11 : (0,70+1,40)*2</t>
  </si>
  <si>
    <t>1.12 - 1.14 : (0,70+1,50)*2*3</t>
  </si>
  <si>
    <t>1.15 : (0,70+1,40)*2</t>
  </si>
  <si>
    <t>766-0107</t>
  </si>
  <si>
    <t>Odstranění  nevyhov. stávajících nátěrů rozpouštědly, oboustranné broušení a oprava oken , rámů parapetů a lišt, tmelení, včetně deštění mezi oběma rovinami oken - kastlová okna</t>
  </si>
  <si>
    <t>766-0107a</t>
  </si>
  <si>
    <t>Odstranění  nevyhov. stávajících nátěrů rozpouštědly, oboustranné broušení a oprava oken , rámů parapetů a lišt, tmelení - zdvojená okna</t>
  </si>
  <si>
    <t>766-0108</t>
  </si>
  <si>
    <t>Odstranění  nevyhov. stávajících nátěrů broušením - oboustranné broušení a oprava dveří , rámů lišt, tmelení</t>
  </si>
  <si>
    <t>Vnitřní dveře v prostoru pokladny : 1,57*3,20</t>
  </si>
  <si>
    <t>1,80*2,87</t>
  </si>
  <si>
    <t>766-0109</t>
  </si>
  <si>
    <t>D+M dřevěných okapnic</t>
  </si>
  <si>
    <t>Ubytování nad knihovnou : 1,03*4</t>
  </si>
  <si>
    <t>766-0110</t>
  </si>
  <si>
    <t>Nátěr křídel, rámu, parapetu a okapnice 1x základní nátěr + 3x vrchní nátěr včetně deštění na úrovni obou rovin a mezi oběma rovinami oken - kastová okna</t>
  </si>
  <si>
    <t>766-0110a</t>
  </si>
  <si>
    <t>Nátěr křídel, rámu, parapetu a okapnice 1x základní nátěr + 3x vrchní nátěr - zdvojená okna</t>
  </si>
  <si>
    <t>766-0110b</t>
  </si>
  <si>
    <t>Nátěr křídel, rámu, parapetu a okapnice 1x základní nátěr + 3x vrchní nátěr - vnitřní dveře</t>
  </si>
  <si>
    <t>766-0111</t>
  </si>
  <si>
    <t xml:space="preserve">D+M zasklení izolačním dvojsklem 4-8-4 </t>
  </si>
  <si>
    <t>766-0112</t>
  </si>
  <si>
    <t>D+M zasklení jednoduchým sklem - tabulky skla do 0,10 m2</t>
  </si>
  <si>
    <t>766-0113b</t>
  </si>
  <si>
    <t>Montáž kování oken</t>
  </si>
  <si>
    <t>766-0113c</t>
  </si>
  <si>
    <t>Dodávka kování oken - replika původního kování</t>
  </si>
  <si>
    <t>766-0114</t>
  </si>
  <si>
    <t xml:space="preserve">D+M zasklívacích lišt </t>
  </si>
  <si>
    <t>2.02 - 2.05 : (0,23+0,33)*2*12*4*4</t>
  </si>
  <si>
    <t>2.10 - 2.13 : (0,23+0,33)*2*12*4*4</t>
  </si>
  <si>
    <t>1.07 - 1.08 : (0,40+0,36)*2*3*2*2</t>
  </si>
  <si>
    <t>1.01 : (0,34+0,30)*2*8</t>
  </si>
  <si>
    <t>1.05 - 1.06 : (0,30+0,38)*2*6*4*2</t>
  </si>
  <si>
    <t>(0,38+0,43)*2*4*4</t>
  </si>
  <si>
    <t>1.11 : (0,70+1,40)*2*4</t>
  </si>
  <si>
    <t>1.12 - 1.14 : (0,70+1,50)*2*4*3</t>
  </si>
  <si>
    <t>1.15 : (0,70+1,40)*2*4</t>
  </si>
  <si>
    <t>1.11 : (0,33+0,33)*2*8*4</t>
  </si>
  <si>
    <t>1.12 - 1.14 : (0,34+0,36)*2*8*4*3</t>
  </si>
  <si>
    <t>1.15 : (0,33+0,33)*2*8*4</t>
  </si>
  <si>
    <t>766-0115</t>
  </si>
  <si>
    <t>Montáž opravených křídel a jejich seřízení</t>
  </si>
  <si>
    <t>766-0116</t>
  </si>
  <si>
    <t>D+M provizorní zabezpečení polykarbonátem tl. 10 mm - vč. kotvení a utěsnění spár</t>
  </si>
  <si>
    <t>1.01 : 1,03*1,36</t>
  </si>
  <si>
    <t>766-0120</t>
  </si>
  <si>
    <t>D+M tvarová kopie dveří D.5 1270x2270 mm - materiál dub, vč. kování a nátěrů izol. trojsklo, repase stávajícího rámu dveři - trřída bezpeč. dveří RC3, samozavírač</t>
  </si>
  <si>
    <t xml:space="preserve">kanceláře, pokladna, dílna : </t>
  </si>
  <si>
    <t>D.5 : 1</t>
  </si>
  <si>
    <t>766-0121</t>
  </si>
  <si>
    <t>D+M tvarová kopie dveří D.6 1570x3200 mm - materiál dub, vč. nadsvětl., vč. kování a nátěrů izol. trojsklo, repase stávajícího rámu dveři - trřída bezpeč. dveří RC3, samozavírač</t>
  </si>
  <si>
    <t>D.6 : 1</t>
  </si>
  <si>
    <t>766-0122</t>
  </si>
  <si>
    <t>D+M tvarová kopie dveří D.8 1800x2870 mm - materiál dub, vč. kování a nátěrů izol. trojsklo, repase stávajícího rámu dveři - trřída bezpeč. dveří RC3, samozavírač</t>
  </si>
  <si>
    <t>D.8 : 1</t>
  </si>
  <si>
    <t>76701</t>
  </si>
  <si>
    <t>Demontáž a zpětná montáž mříží na dveře D.6 a D.8</t>
  </si>
  <si>
    <t>998767102R00</t>
  </si>
  <si>
    <t>Přesun hmot pro zámečnické konstr., výšky do 12 m</t>
  </si>
  <si>
    <t>78201</t>
  </si>
  <si>
    <t>Oprava vstupních kamenných portálů</t>
  </si>
  <si>
    <t xml:space="preserve">Technologický postup : </t>
  </si>
  <si>
    <t xml:space="preserve">- etapa odstranění původních nátěrů : </t>
  </si>
  <si>
    <t xml:space="preserve">- etapa čištění a odsolení : </t>
  </si>
  <si>
    <t xml:space="preserve">- etapa konsolidace : </t>
  </si>
  <si>
    <t xml:space="preserve">- etapa doplnění chybějící modelace : </t>
  </si>
  <si>
    <t xml:space="preserve">- etapa nových nátěrů vč. hydrofobizace : </t>
  </si>
  <si>
    <t>Vstupní portály u dveří D.6 a D.8 : (2,70+2,10+2,70)*0,55</t>
  </si>
  <si>
    <t>(2,80+2,30+2,80)*0,40</t>
  </si>
  <si>
    <t>783221900R00</t>
  </si>
  <si>
    <t>Údržba, nátěr syntetický kov. konstr. jednonásobný</t>
  </si>
  <si>
    <t xml:space="preserve">Mříže u dveří : </t>
  </si>
  <si>
    <t>D.6 : 1,50*2,35</t>
  </si>
  <si>
    <t>D.8 : 1,50*2,50</t>
  </si>
  <si>
    <t>784141201R00</t>
  </si>
  <si>
    <t>Penetrace podkladu nátěrem Paulín, Fixacril 1 x</t>
  </si>
  <si>
    <t>Odkaz na mn. položky pořadí 54 : 146,88000</t>
  </si>
  <si>
    <t>784142112R00</t>
  </si>
  <si>
    <t>Malba vápenná, Tecnocalce, bílá, bez penetrace 2 x</t>
  </si>
  <si>
    <t>2.02 - 2.05 : (3,05+1,70+3,05)*1,00*4</t>
  </si>
  <si>
    <t>2.10 - 2.13 : (3,05+1,70+3,05)*1,00*4</t>
  </si>
  <si>
    <t>1.07 - 1.08 : (1,30+1,10+1,30)*1,00*2</t>
  </si>
  <si>
    <t>1.09 : (0,50+0,30+0,50)*1,00</t>
  </si>
  <si>
    <t>1.01 : (1,36+1,03+1,36)*1,00</t>
  </si>
  <si>
    <t>1.05 - 1.06 : (2,55+1,47+2,55)*1,00*2</t>
  </si>
  <si>
    <t>Ubytování nad knihovnou : (1,60+1,05+1,60)*1,00*4</t>
  </si>
  <si>
    <t>1.11 : (3,33+1,79+3,33)*1,00</t>
  </si>
  <si>
    <t>1.12 - 1.14 : (3,30+1,73+3,30)*1,00*3</t>
  </si>
  <si>
    <t>1.15 : (3,33+1,79+3,33)*1,00</t>
  </si>
  <si>
    <t>799-20155</t>
  </si>
  <si>
    <t>D+M okenní fólie - potlačeníi UV záření 99 % určeno pro ochranu expozic v muzeích a uměleckých galeriích</t>
  </si>
  <si>
    <t>005121 R</t>
  </si>
  <si>
    <t>Zařízení staveniště</t>
  </si>
  <si>
    <t>Soubor</t>
  </si>
  <si>
    <t>VRN</t>
  </si>
  <si>
    <t>POL99_2</t>
  </si>
  <si>
    <t>SUM</t>
  </si>
  <si>
    <t>Poznámky uchazeče k zadání</t>
  </si>
  <si>
    <t>POPUZIV</t>
  </si>
  <si>
    <t>END</t>
  </si>
  <si>
    <t>Oprava oken a dveří zámku Mikulov</t>
  </si>
  <si>
    <t>Zámek Mikulov - oprava oken a dveří část knihovna, bastion hlavní budovy, pokladna</t>
  </si>
  <si>
    <t xml:space="preserve">Oprava oken a dveří zámku Mikulov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</si>
</sst>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opLeftCell="B1" zoomScaleNormal="100" zoomScaleSheetLayoutView="75" workbookViewId="0">
      <selection activeCell="Q14" sqref="Q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0" t="s">
        <v>4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8" t="s">
        <v>24</v>
      </c>
      <c r="C2" s="79"/>
      <c r="D2" s="80"/>
      <c r="E2" s="236" t="s">
        <v>424</v>
      </c>
      <c r="F2" s="237"/>
      <c r="G2" s="237"/>
      <c r="H2" s="237"/>
      <c r="I2" s="237"/>
      <c r="J2" s="238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39" t="s">
        <v>423</v>
      </c>
      <c r="F3" s="240"/>
      <c r="G3" s="240"/>
      <c r="H3" s="240"/>
      <c r="I3" s="240"/>
      <c r="J3" s="241"/>
    </row>
    <row r="4" spans="1:15" ht="23.25" customHeight="1" x14ac:dyDescent="0.2">
      <c r="A4" s="76">
        <v>4561</v>
      </c>
      <c r="B4" s="83" t="s">
        <v>48</v>
      </c>
      <c r="C4" s="84"/>
      <c r="D4" s="85"/>
      <c r="E4" s="219"/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23</v>
      </c>
      <c r="D5" s="224" t="s">
        <v>49</v>
      </c>
      <c r="E5" s="225"/>
      <c r="F5" s="225"/>
      <c r="G5" s="225"/>
      <c r="H5" s="18" t="s">
        <v>42</v>
      </c>
      <c r="I5" s="86" t="s">
        <v>53</v>
      </c>
      <c r="J5" s="8"/>
    </row>
    <row r="6" spans="1:15" ht="15.75" customHeight="1" x14ac:dyDescent="0.2">
      <c r="A6" s="2"/>
      <c r="B6" s="28"/>
      <c r="C6" s="55"/>
      <c r="D6" s="226" t="s">
        <v>50</v>
      </c>
      <c r="E6" s="227"/>
      <c r="F6" s="227"/>
      <c r="G6" s="227"/>
      <c r="H6" s="18" t="s">
        <v>36</v>
      </c>
      <c r="I6" s="86" t="s">
        <v>54</v>
      </c>
      <c r="J6" s="8"/>
    </row>
    <row r="7" spans="1:15" ht="15.75" customHeight="1" x14ac:dyDescent="0.2">
      <c r="A7" s="2"/>
      <c r="B7" s="29"/>
      <c r="C7" s="56"/>
      <c r="D7" s="77" t="s">
        <v>52</v>
      </c>
      <c r="E7" s="228" t="s">
        <v>51</v>
      </c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3"/>
      <c r="E11" s="243"/>
      <c r="F11" s="243"/>
      <c r="G11" s="243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2"/>
      <c r="F15" s="242"/>
      <c r="G15" s="244"/>
      <c r="H15" s="244"/>
      <c r="I15" s="244" t="s">
        <v>31</v>
      </c>
      <c r="J15" s="245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SUMIF(F49:F63,A16,I49:I63)+SUMIF(F49:F63,"PSU",I49:I63)</f>
        <v>0</v>
      </c>
      <c r="J16" s="209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SUMIF(F49:F63,A17,I49:I63)</f>
        <v>0</v>
      </c>
      <c r="J17" s="209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SUMIF(F49:F63,A18,I49:I63)</f>
        <v>0</v>
      </c>
      <c r="J18" s="209"/>
    </row>
    <row r="19" spans="1:10" ht="23.25" customHeight="1" x14ac:dyDescent="0.2">
      <c r="A19" s="141" t="s">
        <v>88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SUMIF(F49:F63,A19,I49:I63)</f>
        <v>0</v>
      </c>
      <c r="J19" s="209"/>
    </row>
    <row r="20" spans="1:10" ht="23.25" customHeight="1" x14ac:dyDescent="0.2">
      <c r="A20" s="141" t="s">
        <v>89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SUMIF(F49:F63,A20,I49:I63)</f>
        <v>0</v>
      </c>
      <c r="J20" s="209"/>
    </row>
    <row r="21" spans="1:10" ht="23.25" customHeight="1" x14ac:dyDescent="0.2">
      <c r="A21" s="2"/>
      <c r="B21" s="48" t="s">
        <v>31</v>
      </c>
      <c r="C21" s="64"/>
      <c r="D21" s="65"/>
      <c r="E21" s="210"/>
      <c r="F21" s="246"/>
      <c r="G21" s="210"/>
      <c r="H21" s="246"/>
      <c r="I21" s="210">
        <f>SUM(I16:J20)</f>
        <v>0</v>
      </c>
      <c r="J21" s="21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3">
        <f>A25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5">
        <f>CenaCelkem-(ZakladDPHSni+DPHSni+ZakladDPHZakl+DPHZakl)</f>
        <v>0</v>
      </c>
      <c r="H27" s="235"/>
      <c r="I27" s="235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13">
        <f>ZakladDPHSniVypocet+ZakladDPHZaklVypocet</f>
        <v>0</v>
      </c>
      <c r="H28" s="213"/>
      <c r="I28" s="213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2">
        <f>A27</f>
        <v>0</v>
      </c>
      <c r="H29" s="212"/>
      <c r="I29" s="212"/>
      <c r="J29" s="121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55</v>
      </c>
      <c r="C39" s="197"/>
      <c r="D39" s="197"/>
      <c r="E39" s="197"/>
      <c r="F39" s="101">
        <f>'SO 01 D1 - CU 2023_I Pol'!AE567</f>
        <v>0</v>
      </c>
      <c r="G39" s="102">
        <f>'SO 01 D1 - CU 2023_I Pol'!AF567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 t="s">
        <v>45</v>
      </c>
      <c r="C40" s="198" t="s">
        <v>46</v>
      </c>
      <c r="D40" s="198"/>
      <c r="E40" s="198"/>
      <c r="F40" s="106">
        <f>'SO 01 D1 - CU 2023_I Pol'!AE567</f>
        <v>0</v>
      </c>
      <c r="G40" s="107">
        <f>'SO 01 D1 - CU 2023_I Pol'!AF567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hidden="1" customHeight="1" x14ac:dyDescent="0.2">
      <c r="A41" s="90">
        <v>3</v>
      </c>
      <c r="B41" s="109" t="s">
        <v>43</v>
      </c>
      <c r="C41" s="197" t="s">
        <v>44</v>
      </c>
      <c r="D41" s="197"/>
      <c r="E41" s="197"/>
      <c r="F41" s="110">
        <f>'SO 01 D1 - CU 2023_I Pol'!AE567</f>
        <v>0</v>
      </c>
      <c r="G41" s="103">
        <f>'SO 01 D1 - CU 2023_I Pol'!AF567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">
      <c r="A42" s="90"/>
      <c r="B42" s="199" t="s">
        <v>56</v>
      </c>
      <c r="C42" s="200"/>
      <c r="D42" s="200"/>
      <c r="E42" s="201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6" spans="1:10" ht="15.75" x14ac:dyDescent="0.25">
      <c r="B46" s="122" t="s">
        <v>58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59</v>
      </c>
      <c r="G48" s="129"/>
      <c r="H48" s="129"/>
      <c r="I48" s="129" t="s">
        <v>31</v>
      </c>
      <c r="J48" s="129" t="s">
        <v>0</v>
      </c>
    </row>
    <row r="49" spans="1:10" ht="36.75" customHeight="1" x14ac:dyDescent="0.2">
      <c r="A49" s="125"/>
      <c r="B49" s="130" t="s">
        <v>60</v>
      </c>
      <c r="C49" s="195" t="s">
        <v>61</v>
      </c>
      <c r="D49" s="196"/>
      <c r="E49" s="196"/>
      <c r="F49" s="137" t="s">
        <v>26</v>
      </c>
      <c r="G49" s="138"/>
      <c r="H49" s="138"/>
      <c r="I49" s="138">
        <f>'SO 01 D1 - CU 2023_I Pol'!G8</f>
        <v>0</v>
      </c>
      <c r="J49" s="134" t="str">
        <f>IF(I64=0,"",I49/I64*100)</f>
        <v/>
      </c>
    </row>
    <row r="50" spans="1:10" ht="36.75" customHeight="1" x14ac:dyDescent="0.2">
      <c r="A50" s="125"/>
      <c r="B50" s="130" t="s">
        <v>62</v>
      </c>
      <c r="C50" s="195" t="s">
        <v>63</v>
      </c>
      <c r="D50" s="196"/>
      <c r="E50" s="196"/>
      <c r="F50" s="137" t="s">
        <v>26</v>
      </c>
      <c r="G50" s="138"/>
      <c r="H50" s="138"/>
      <c r="I50" s="138">
        <f>'SO 01 D1 - CU 2023_I Pol'!G12</f>
        <v>0</v>
      </c>
      <c r="J50" s="134" t="str">
        <f>IF(I64=0,"",I50/I64*100)</f>
        <v/>
      </c>
    </row>
    <row r="51" spans="1:10" ht="36.75" customHeight="1" x14ac:dyDescent="0.2">
      <c r="A51" s="125"/>
      <c r="B51" s="130" t="s">
        <v>64</v>
      </c>
      <c r="C51" s="195" t="s">
        <v>65</v>
      </c>
      <c r="D51" s="196"/>
      <c r="E51" s="196"/>
      <c r="F51" s="137" t="s">
        <v>26</v>
      </c>
      <c r="G51" s="138"/>
      <c r="H51" s="138"/>
      <c r="I51" s="138">
        <f>'SO 01 D1 - CU 2023_I Pol'!G28</f>
        <v>0</v>
      </c>
      <c r="J51" s="134" t="str">
        <f>IF(I64=0,"",I51/I64*100)</f>
        <v/>
      </c>
    </row>
    <row r="52" spans="1:10" ht="36.75" customHeight="1" x14ac:dyDescent="0.2">
      <c r="A52" s="125"/>
      <c r="B52" s="130" t="s">
        <v>66</v>
      </c>
      <c r="C52" s="195" t="s">
        <v>67</v>
      </c>
      <c r="D52" s="196"/>
      <c r="E52" s="196"/>
      <c r="F52" s="137" t="s">
        <v>26</v>
      </c>
      <c r="G52" s="138"/>
      <c r="H52" s="138"/>
      <c r="I52" s="138">
        <f>'SO 01 D1 - CU 2023_I Pol'!G45</f>
        <v>0</v>
      </c>
      <c r="J52" s="134" t="str">
        <f>IF(I64=0,"",I52/I64*100)</f>
        <v/>
      </c>
    </row>
    <row r="53" spans="1:10" ht="36.75" customHeight="1" x14ac:dyDescent="0.2">
      <c r="A53" s="125"/>
      <c r="B53" s="130" t="s">
        <v>68</v>
      </c>
      <c r="C53" s="195" t="s">
        <v>69</v>
      </c>
      <c r="D53" s="196"/>
      <c r="E53" s="196"/>
      <c r="F53" s="137" t="s">
        <v>26</v>
      </c>
      <c r="G53" s="138"/>
      <c r="H53" s="138"/>
      <c r="I53" s="138">
        <f>'SO 01 D1 - CU 2023_I Pol'!G70</f>
        <v>0</v>
      </c>
      <c r="J53" s="134" t="str">
        <f>IF(I64=0,"",I53/I64*100)</f>
        <v/>
      </c>
    </row>
    <row r="54" spans="1:10" ht="36.75" customHeight="1" x14ac:dyDescent="0.2">
      <c r="A54" s="125"/>
      <c r="B54" s="130" t="s">
        <v>70</v>
      </c>
      <c r="C54" s="195" t="s">
        <v>71</v>
      </c>
      <c r="D54" s="196"/>
      <c r="E54" s="196"/>
      <c r="F54" s="137" t="s">
        <v>26</v>
      </c>
      <c r="G54" s="138"/>
      <c r="H54" s="138"/>
      <c r="I54" s="138">
        <f>'SO 01 D1 - CU 2023_I Pol'!G74</f>
        <v>0</v>
      </c>
      <c r="J54" s="134" t="str">
        <f>IF(I64=0,"",I54/I64*100)</f>
        <v/>
      </c>
    </row>
    <row r="55" spans="1:10" ht="36.75" customHeight="1" x14ac:dyDescent="0.2">
      <c r="A55" s="125"/>
      <c r="B55" s="130" t="s">
        <v>72</v>
      </c>
      <c r="C55" s="195" t="s">
        <v>73</v>
      </c>
      <c r="D55" s="196"/>
      <c r="E55" s="196"/>
      <c r="F55" s="137" t="s">
        <v>26</v>
      </c>
      <c r="G55" s="138"/>
      <c r="H55" s="138"/>
      <c r="I55" s="138">
        <f>'SO 01 D1 - CU 2023_I Pol'!G105</f>
        <v>0</v>
      </c>
      <c r="J55" s="134" t="str">
        <f>IF(I64=0,"",I55/I64*100)</f>
        <v/>
      </c>
    </row>
    <row r="56" spans="1:10" ht="36.75" customHeight="1" x14ac:dyDescent="0.2">
      <c r="A56" s="125"/>
      <c r="B56" s="130" t="s">
        <v>74</v>
      </c>
      <c r="C56" s="195" t="s">
        <v>75</v>
      </c>
      <c r="D56" s="196"/>
      <c r="E56" s="196"/>
      <c r="F56" s="137" t="s">
        <v>27</v>
      </c>
      <c r="G56" s="138"/>
      <c r="H56" s="138"/>
      <c r="I56" s="138">
        <f>'SO 01 D1 - CU 2023_I Pol'!G107</f>
        <v>0</v>
      </c>
      <c r="J56" s="134" t="str">
        <f>IF(I64=0,"",I56/I64*100)</f>
        <v/>
      </c>
    </row>
    <row r="57" spans="1:10" ht="36.75" customHeight="1" x14ac:dyDescent="0.2">
      <c r="A57" s="125"/>
      <c r="B57" s="130" t="s">
        <v>76</v>
      </c>
      <c r="C57" s="195" t="s">
        <v>77</v>
      </c>
      <c r="D57" s="196"/>
      <c r="E57" s="196"/>
      <c r="F57" s="137" t="s">
        <v>27</v>
      </c>
      <c r="G57" s="138"/>
      <c r="H57" s="138"/>
      <c r="I57" s="138">
        <f>'SO 01 D1 - CU 2023_I Pol'!G158</f>
        <v>0</v>
      </c>
      <c r="J57" s="134" t="str">
        <f>IF(I64=0,"",I57/I64*100)</f>
        <v/>
      </c>
    </row>
    <row r="58" spans="1:10" ht="36.75" customHeight="1" x14ac:dyDescent="0.2">
      <c r="A58" s="125"/>
      <c r="B58" s="130" t="s">
        <v>78</v>
      </c>
      <c r="C58" s="195" t="s">
        <v>79</v>
      </c>
      <c r="D58" s="196"/>
      <c r="E58" s="196"/>
      <c r="F58" s="137" t="s">
        <v>27</v>
      </c>
      <c r="G58" s="138"/>
      <c r="H58" s="138"/>
      <c r="I58" s="138">
        <f>'SO 01 D1 - CU 2023_I Pol'!G515</f>
        <v>0</v>
      </c>
      <c r="J58" s="134" t="str">
        <f>IF(I64=0,"",I58/I64*100)</f>
        <v/>
      </c>
    </row>
    <row r="59" spans="1:10" ht="36.75" customHeight="1" x14ac:dyDescent="0.2">
      <c r="A59" s="125"/>
      <c r="B59" s="130" t="s">
        <v>80</v>
      </c>
      <c r="C59" s="195" t="s">
        <v>81</v>
      </c>
      <c r="D59" s="196"/>
      <c r="E59" s="196"/>
      <c r="F59" s="137" t="s">
        <v>27</v>
      </c>
      <c r="G59" s="138"/>
      <c r="H59" s="138"/>
      <c r="I59" s="138">
        <f>'SO 01 D1 - CU 2023_I Pol'!G518</f>
        <v>0</v>
      </c>
      <c r="J59" s="134" t="str">
        <f>IF(I64=0,"",I59/I64*100)</f>
        <v/>
      </c>
    </row>
    <row r="60" spans="1:10" ht="36.75" customHeight="1" x14ac:dyDescent="0.2">
      <c r="A60" s="125"/>
      <c r="B60" s="130" t="s">
        <v>82</v>
      </c>
      <c r="C60" s="195" t="s">
        <v>83</v>
      </c>
      <c r="D60" s="196"/>
      <c r="E60" s="196"/>
      <c r="F60" s="137" t="s">
        <v>27</v>
      </c>
      <c r="G60" s="138"/>
      <c r="H60" s="138"/>
      <c r="I60" s="138">
        <f>'SO 01 D1 - CU 2023_I Pol'!G528</f>
        <v>0</v>
      </c>
      <c r="J60" s="134" t="str">
        <f>IF(I64=0,"",I60/I64*100)</f>
        <v/>
      </c>
    </row>
    <row r="61" spans="1:10" ht="36.75" customHeight="1" x14ac:dyDescent="0.2">
      <c r="A61" s="125"/>
      <c r="B61" s="130" t="s">
        <v>84</v>
      </c>
      <c r="C61" s="195" t="s">
        <v>85</v>
      </c>
      <c r="D61" s="196"/>
      <c r="E61" s="196"/>
      <c r="F61" s="137" t="s">
        <v>27</v>
      </c>
      <c r="G61" s="138"/>
      <c r="H61" s="138"/>
      <c r="I61" s="138">
        <f>'SO 01 D1 - CU 2023_I Pol'!G533</f>
        <v>0</v>
      </c>
      <c r="J61" s="134" t="str">
        <f>IF(I64=0,"",I61/I64*100)</f>
        <v/>
      </c>
    </row>
    <row r="62" spans="1:10" ht="36.75" customHeight="1" x14ac:dyDescent="0.2">
      <c r="A62" s="125"/>
      <c r="B62" s="130" t="s">
        <v>86</v>
      </c>
      <c r="C62" s="195" t="s">
        <v>87</v>
      </c>
      <c r="D62" s="196"/>
      <c r="E62" s="196"/>
      <c r="F62" s="137" t="s">
        <v>27</v>
      </c>
      <c r="G62" s="138"/>
      <c r="H62" s="138"/>
      <c r="I62" s="138">
        <f>'SO 01 D1 - CU 2023_I Pol'!G551</f>
        <v>0</v>
      </c>
      <c r="J62" s="134" t="str">
        <f>IF(I64=0,"",I62/I64*100)</f>
        <v/>
      </c>
    </row>
    <row r="63" spans="1:10" ht="36.75" customHeight="1" x14ac:dyDescent="0.2">
      <c r="A63" s="125"/>
      <c r="B63" s="130" t="s">
        <v>88</v>
      </c>
      <c r="C63" s="195" t="s">
        <v>29</v>
      </c>
      <c r="D63" s="196"/>
      <c r="E63" s="196"/>
      <c r="F63" s="137" t="s">
        <v>88</v>
      </c>
      <c r="G63" s="138"/>
      <c r="H63" s="138"/>
      <c r="I63" s="138">
        <f>'SO 01 D1 - CU 2023_I Pol'!G564</f>
        <v>0</v>
      </c>
      <c r="J63" s="134" t="str">
        <f>IF(I64=0,"",I63/I64*100)</f>
        <v/>
      </c>
    </row>
    <row r="64" spans="1:10" ht="25.5" customHeight="1" x14ac:dyDescent="0.2">
      <c r="A64" s="126"/>
      <c r="B64" s="131" t="s">
        <v>1</v>
      </c>
      <c r="C64" s="132"/>
      <c r="D64" s="133"/>
      <c r="E64" s="133"/>
      <c r="F64" s="139"/>
      <c r="G64" s="140"/>
      <c r="H64" s="140"/>
      <c r="I64" s="140">
        <f>SUM(I49:I63)</f>
        <v>0</v>
      </c>
      <c r="J64" s="135">
        <f>SUM(J49:J63)</f>
        <v>0</v>
      </c>
    </row>
    <row r="65" spans="6:10" x14ac:dyDescent="0.2">
      <c r="F65" s="89"/>
      <c r="G65" s="89"/>
      <c r="H65" s="89"/>
      <c r="I65" s="89"/>
      <c r="J65" s="136"/>
    </row>
    <row r="66" spans="6:10" x14ac:dyDescent="0.2">
      <c r="F66" s="89"/>
      <c r="G66" s="89"/>
      <c r="H66" s="89"/>
      <c r="I66" s="89"/>
      <c r="J66" s="136"/>
    </row>
    <row r="67" spans="6:10" x14ac:dyDescent="0.2">
      <c r="F67" s="89"/>
      <c r="G67" s="89"/>
      <c r="H67" s="89"/>
      <c r="I67" s="89"/>
      <c r="J67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8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9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10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261B-D1E2-4FE3-BCCF-8D5249DDAE0B}">
  <sheetPr>
    <outlinePr summaryBelow="0"/>
  </sheetPr>
  <dimension ref="A1:BH5000"/>
  <sheetViews>
    <sheetView tabSelected="1" workbookViewId="0">
      <pane ySplit="7" topLeftCell="A465" activePane="bottomLeft" state="frozen"/>
      <selection pane="bottomLeft" activeCell="AQ477" sqref="AQ477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G1" t="s">
        <v>90</v>
      </c>
    </row>
    <row r="2" spans="1:60" ht="24.95" customHeight="1" x14ac:dyDescent="0.2">
      <c r="A2" s="50" t="s">
        <v>8</v>
      </c>
      <c r="B2" s="49"/>
      <c r="C2" s="264" t="s">
        <v>424</v>
      </c>
      <c r="D2" s="265"/>
      <c r="E2" s="265"/>
      <c r="F2" s="265"/>
      <c r="G2" s="266"/>
      <c r="AG2" t="s">
        <v>91</v>
      </c>
    </row>
    <row r="3" spans="1:60" ht="24.95" customHeight="1" x14ac:dyDescent="0.2">
      <c r="A3" s="50" t="s">
        <v>9</v>
      </c>
      <c r="B3" s="49" t="s">
        <v>45</v>
      </c>
      <c r="C3" s="264" t="s">
        <v>425</v>
      </c>
      <c r="D3" s="265"/>
      <c r="E3" s="265"/>
      <c r="F3" s="265"/>
      <c r="G3" s="266"/>
      <c r="AC3" s="123" t="s">
        <v>91</v>
      </c>
      <c r="AG3" t="s">
        <v>92</v>
      </c>
    </row>
    <row r="4" spans="1:60" ht="24.95" customHeight="1" x14ac:dyDescent="0.2">
      <c r="A4" s="142" t="s">
        <v>10</v>
      </c>
      <c r="B4" s="143"/>
      <c r="C4" s="267"/>
      <c r="D4" s="268"/>
      <c r="E4" s="268"/>
      <c r="F4" s="268"/>
      <c r="G4" s="269"/>
      <c r="AG4" t="s">
        <v>93</v>
      </c>
    </row>
    <row r="5" spans="1:60" x14ac:dyDescent="0.2">
      <c r="D5" s="10"/>
    </row>
    <row r="6" spans="1:60" ht="38.25" x14ac:dyDescent="0.2">
      <c r="A6" s="145" t="s">
        <v>94</v>
      </c>
      <c r="B6" s="147" t="s">
        <v>95</v>
      </c>
      <c r="C6" s="147" t="s">
        <v>96</v>
      </c>
      <c r="D6" s="146" t="s">
        <v>97</v>
      </c>
      <c r="E6" s="145" t="s">
        <v>98</v>
      </c>
      <c r="F6" s="144" t="s">
        <v>99</v>
      </c>
      <c r="G6" s="145" t="s">
        <v>31</v>
      </c>
      <c r="H6" s="148" t="s">
        <v>32</v>
      </c>
      <c r="I6" s="148" t="s">
        <v>100</v>
      </c>
      <c r="J6" s="148" t="s">
        <v>33</v>
      </c>
      <c r="K6" s="148" t="s">
        <v>101</v>
      </c>
      <c r="L6" s="148" t="s">
        <v>102</v>
      </c>
      <c r="M6" s="148" t="s">
        <v>103</v>
      </c>
      <c r="N6" s="148" t="s">
        <v>104</v>
      </c>
      <c r="O6" s="148" t="s">
        <v>105</v>
      </c>
      <c r="P6" s="148" t="s">
        <v>106</v>
      </c>
      <c r="Q6" s="148" t="s">
        <v>107</v>
      </c>
      <c r="R6" s="148" t="s">
        <v>108</v>
      </c>
      <c r="S6" s="148" t="s">
        <v>109</v>
      </c>
      <c r="T6" s="148" t="s">
        <v>110</v>
      </c>
      <c r="U6" s="148" t="s">
        <v>111</v>
      </c>
      <c r="V6" s="148" t="s">
        <v>112</v>
      </c>
      <c r="W6" s="148" t="s">
        <v>113</v>
      </c>
      <c r="X6" s="148" t="s">
        <v>114</v>
      </c>
      <c r="Y6" s="148" t="s">
        <v>115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7" t="s">
        <v>116</v>
      </c>
      <c r="B8" s="168" t="s">
        <v>60</v>
      </c>
      <c r="C8" s="186" t="s">
        <v>61</v>
      </c>
      <c r="D8" s="169"/>
      <c r="E8" s="170"/>
      <c r="F8" s="171"/>
      <c r="G8" s="172">
        <f>SUMIF(AG9:AG11,"&lt;&gt;NOR",G9:G11)</f>
        <v>0</v>
      </c>
      <c r="H8" s="166"/>
      <c r="I8" s="166">
        <f>SUM(I9:I11)</f>
        <v>0</v>
      </c>
      <c r="J8" s="166"/>
      <c r="K8" s="166">
        <f>SUM(K9:K11)</f>
        <v>0</v>
      </c>
      <c r="L8" s="166"/>
      <c r="M8" s="166">
        <f>SUM(M9:M11)</f>
        <v>0</v>
      </c>
      <c r="N8" s="165"/>
      <c r="O8" s="165">
        <f>SUM(O9:O11)</f>
        <v>7.5</v>
      </c>
      <c r="P8" s="165"/>
      <c r="Q8" s="165">
        <f>SUM(Q9:Q11)</f>
        <v>0</v>
      </c>
      <c r="R8" s="166"/>
      <c r="S8" s="166"/>
      <c r="T8" s="166"/>
      <c r="U8" s="166"/>
      <c r="V8" s="166">
        <f>SUM(V9:V11)</f>
        <v>0</v>
      </c>
      <c r="W8" s="166"/>
      <c r="X8" s="166"/>
      <c r="Y8" s="166"/>
      <c r="AG8" t="s">
        <v>117</v>
      </c>
    </row>
    <row r="9" spans="1:60" ht="33.75" outlineLevel="1" x14ac:dyDescent="0.2">
      <c r="A9" s="174">
        <v>1</v>
      </c>
      <c r="B9" s="175" t="s">
        <v>118</v>
      </c>
      <c r="C9" s="187" t="s">
        <v>119</v>
      </c>
      <c r="D9" s="176" t="s">
        <v>120</v>
      </c>
      <c r="E9" s="177">
        <v>150</v>
      </c>
      <c r="F9" s="178"/>
      <c r="G9" s="179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0.05</v>
      </c>
      <c r="O9" s="158">
        <f>ROUND(E9*N9,2)</f>
        <v>7.5</v>
      </c>
      <c r="P9" s="158">
        <v>0</v>
      </c>
      <c r="Q9" s="158">
        <f>ROUND(E9*P9,2)</f>
        <v>0</v>
      </c>
      <c r="R9" s="159"/>
      <c r="S9" s="159" t="s">
        <v>121</v>
      </c>
      <c r="T9" s="159" t="s">
        <v>122</v>
      </c>
      <c r="U9" s="159">
        <v>0</v>
      </c>
      <c r="V9" s="159">
        <f>ROUND(E9*U9,2)</f>
        <v>0</v>
      </c>
      <c r="W9" s="159"/>
      <c r="X9" s="159" t="s">
        <v>123</v>
      </c>
      <c r="Y9" s="159" t="s">
        <v>124</v>
      </c>
      <c r="Z9" s="149"/>
      <c r="AA9" s="149"/>
      <c r="AB9" s="149"/>
      <c r="AC9" s="149"/>
      <c r="AD9" s="149"/>
      <c r="AE9" s="149"/>
      <c r="AF9" s="149"/>
      <c r="AG9" s="149" t="s">
        <v>125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88" t="s">
        <v>126</v>
      </c>
      <c r="D10" s="161"/>
      <c r="E10" s="162">
        <v>100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127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3" x14ac:dyDescent="0.2">
      <c r="A11" s="156"/>
      <c r="B11" s="157"/>
      <c r="C11" s="188" t="s">
        <v>128</v>
      </c>
      <c r="D11" s="161"/>
      <c r="E11" s="162">
        <v>50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127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">
      <c r="A12" s="167" t="s">
        <v>116</v>
      </c>
      <c r="B12" s="168" t="s">
        <v>62</v>
      </c>
      <c r="C12" s="186" t="s">
        <v>63</v>
      </c>
      <c r="D12" s="169"/>
      <c r="E12" s="170"/>
      <c r="F12" s="171"/>
      <c r="G12" s="172">
        <f>SUMIF(AG13:AG27,"&lt;&gt;NOR",G13:G27)</f>
        <v>0</v>
      </c>
      <c r="H12" s="166"/>
      <c r="I12" s="166">
        <f>SUM(I13:I27)</f>
        <v>0</v>
      </c>
      <c r="J12" s="166"/>
      <c r="K12" s="166">
        <f>SUM(K13:K27)</f>
        <v>0</v>
      </c>
      <c r="L12" s="166"/>
      <c r="M12" s="166">
        <f>SUM(M13:M27)</f>
        <v>0</v>
      </c>
      <c r="N12" s="165"/>
      <c r="O12" s="165">
        <f>SUM(O13:O27)</f>
        <v>1.54</v>
      </c>
      <c r="P12" s="165"/>
      <c r="Q12" s="165">
        <f>SUM(Q13:Q27)</f>
        <v>0</v>
      </c>
      <c r="R12" s="166"/>
      <c r="S12" s="166"/>
      <c r="T12" s="166"/>
      <c r="U12" s="166"/>
      <c r="V12" s="166">
        <f>SUM(V13:V27)</f>
        <v>52.18</v>
      </c>
      <c r="W12" s="166"/>
      <c r="X12" s="166"/>
      <c r="Y12" s="166"/>
      <c r="AG12" t="s">
        <v>117</v>
      </c>
    </row>
    <row r="13" spans="1:60" ht="22.5" outlineLevel="1" x14ac:dyDescent="0.2">
      <c r="A13" s="174">
        <v>2</v>
      </c>
      <c r="B13" s="175" t="s">
        <v>129</v>
      </c>
      <c r="C13" s="187" t="s">
        <v>130</v>
      </c>
      <c r="D13" s="176" t="s">
        <v>131</v>
      </c>
      <c r="E13" s="177">
        <v>44.064</v>
      </c>
      <c r="F13" s="178"/>
      <c r="G13" s="179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8">
        <v>3.4909999999999997E-2</v>
      </c>
      <c r="O13" s="158">
        <f>ROUND(E13*N13,2)</f>
        <v>1.54</v>
      </c>
      <c r="P13" s="158">
        <v>0</v>
      </c>
      <c r="Q13" s="158">
        <f>ROUND(E13*P13,2)</f>
        <v>0</v>
      </c>
      <c r="R13" s="159"/>
      <c r="S13" s="159" t="s">
        <v>132</v>
      </c>
      <c r="T13" s="159" t="s">
        <v>132</v>
      </c>
      <c r="U13" s="159">
        <v>1.1841699999999999</v>
      </c>
      <c r="V13" s="159">
        <f>ROUND(E13*U13,2)</f>
        <v>52.18</v>
      </c>
      <c r="W13" s="159"/>
      <c r="X13" s="159" t="s">
        <v>123</v>
      </c>
      <c r="Y13" s="159" t="s">
        <v>124</v>
      </c>
      <c r="Z13" s="149"/>
      <c r="AA13" s="149"/>
      <c r="AB13" s="149"/>
      <c r="AC13" s="149"/>
      <c r="AD13" s="149"/>
      <c r="AE13" s="149"/>
      <c r="AF13" s="149"/>
      <c r="AG13" s="149" t="s">
        <v>125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188" t="s">
        <v>133</v>
      </c>
      <c r="D14" s="161"/>
      <c r="E14" s="162"/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127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3" x14ac:dyDescent="0.2">
      <c r="A15" s="156"/>
      <c r="B15" s="157"/>
      <c r="C15" s="188" t="s">
        <v>134</v>
      </c>
      <c r="D15" s="161"/>
      <c r="E15" s="162"/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127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 x14ac:dyDescent="0.2">
      <c r="A16" s="156"/>
      <c r="B16" s="157"/>
      <c r="C16" s="188" t="s">
        <v>135</v>
      </c>
      <c r="D16" s="161"/>
      <c r="E16" s="162"/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127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3" x14ac:dyDescent="0.2">
      <c r="A17" s="156"/>
      <c r="B17" s="157"/>
      <c r="C17" s="188" t="s">
        <v>136</v>
      </c>
      <c r="D17" s="161"/>
      <c r="E17" s="162">
        <v>9.36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127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 x14ac:dyDescent="0.2">
      <c r="A18" s="156"/>
      <c r="B18" s="157"/>
      <c r="C18" s="188" t="s">
        <v>137</v>
      </c>
      <c r="D18" s="161"/>
      <c r="E18" s="162">
        <v>9.36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127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188" t="s">
        <v>138</v>
      </c>
      <c r="D19" s="161"/>
      <c r="E19" s="162">
        <v>2.2200000000000002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127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 x14ac:dyDescent="0.2">
      <c r="A20" s="156"/>
      <c r="B20" s="157"/>
      <c r="C20" s="188" t="s">
        <v>139</v>
      </c>
      <c r="D20" s="161"/>
      <c r="E20" s="162">
        <v>0.39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127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 x14ac:dyDescent="0.2">
      <c r="A21" s="156"/>
      <c r="B21" s="157"/>
      <c r="C21" s="188" t="s">
        <v>140</v>
      </c>
      <c r="D21" s="161"/>
      <c r="E21" s="162">
        <v>1.125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127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188" t="s">
        <v>141</v>
      </c>
      <c r="D22" s="161"/>
      <c r="E22" s="162">
        <v>3.9420000000000002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127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 x14ac:dyDescent="0.2">
      <c r="A23" s="156"/>
      <c r="B23" s="157"/>
      <c r="C23" s="188" t="s">
        <v>142</v>
      </c>
      <c r="D23" s="161"/>
      <c r="E23" s="162">
        <v>5.0999999999999996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127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88" t="s">
        <v>143</v>
      </c>
      <c r="D24" s="161"/>
      <c r="E24" s="162"/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127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">
      <c r="A25" s="156"/>
      <c r="B25" s="157"/>
      <c r="C25" s="188" t="s">
        <v>144</v>
      </c>
      <c r="D25" s="161"/>
      <c r="E25" s="162">
        <v>2.5350000000000001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127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 x14ac:dyDescent="0.2">
      <c r="A26" s="156"/>
      <c r="B26" s="157"/>
      <c r="C26" s="188" t="s">
        <v>145</v>
      </c>
      <c r="D26" s="161"/>
      <c r="E26" s="162">
        <v>7.4969999999999999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127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 x14ac:dyDescent="0.2">
      <c r="A27" s="156"/>
      <c r="B27" s="157"/>
      <c r="C27" s="188" t="s">
        <v>146</v>
      </c>
      <c r="D27" s="161"/>
      <c r="E27" s="162">
        <v>2.5350000000000001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127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167" t="s">
        <v>116</v>
      </c>
      <c r="B28" s="168" t="s">
        <v>64</v>
      </c>
      <c r="C28" s="186" t="s">
        <v>65</v>
      </c>
      <c r="D28" s="169"/>
      <c r="E28" s="170"/>
      <c r="F28" s="171"/>
      <c r="G28" s="172">
        <f>SUMIF(AG29:AG44,"&lt;&gt;NOR",G29:G44)</f>
        <v>0</v>
      </c>
      <c r="H28" s="166"/>
      <c r="I28" s="166">
        <f>SUM(I29:I44)</f>
        <v>0</v>
      </c>
      <c r="J28" s="166"/>
      <c r="K28" s="166">
        <f>SUM(K29:K44)</f>
        <v>0</v>
      </c>
      <c r="L28" s="166"/>
      <c r="M28" s="166">
        <f>SUM(M29:M44)</f>
        <v>0</v>
      </c>
      <c r="N28" s="165"/>
      <c r="O28" s="165">
        <f>SUM(O29:O44)</f>
        <v>1.9000000000000001</v>
      </c>
      <c r="P28" s="165"/>
      <c r="Q28" s="165">
        <f>SUM(Q29:Q44)</f>
        <v>0</v>
      </c>
      <c r="R28" s="166"/>
      <c r="S28" s="166"/>
      <c r="T28" s="166"/>
      <c r="U28" s="166"/>
      <c r="V28" s="166">
        <f>SUM(V29:V44)</f>
        <v>56.95</v>
      </c>
      <c r="W28" s="166"/>
      <c r="X28" s="166"/>
      <c r="Y28" s="166"/>
      <c r="AG28" t="s">
        <v>117</v>
      </c>
    </row>
    <row r="29" spans="1:60" outlineLevel="1" x14ac:dyDescent="0.2">
      <c r="A29" s="180">
        <v>3</v>
      </c>
      <c r="B29" s="181" t="s">
        <v>147</v>
      </c>
      <c r="C29" s="189" t="s">
        <v>148</v>
      </c>
      <c r="D29" s="182" t="s">
        <v>149</v>
      </c>
      <c r="E29" s="183">
        <v>15</v>
      </c>
      <c r="F29" s="184"/>
      <c r="G29" s="185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8">
        <v>8.9499999999999996E-2</v>
      </c>
      <c r="O29" s="158">
        <f>ROUND(E29*N29,2)</f>
        <v>1.34</v>
      </c>
      <c r="P29" s="158">
        <v>0</v>
      </c>
      <c r="Q29" s="158">
        <f>ROUND(E29*P29,2)</f>
        <v>0</v>
      </c>
      <c r="R29" s="159"/>
      <c r="S29" s="159" t="s">
        <v>132</v>
      </c>
      <c r="T29" s="159" t="s">
        <v>132</v>
      </c>
      <c r="U29" s="159">
        <v>1.27</v>
      </c>
      <c r="V29" s="159">
        <f>ROUND(E29*U29,2)</f>
        <v>19.05</v>
      </c>
      <c r="W29" s="159"/>
      <c r="X29" s="159" t="s">
        <v>123</v>
      </c>
      <c r="Y29" s="159" t="s">
        <v>124</v>
      </c>
      <c r="Z29" s="149"/>
      <c r="AA29" s="149"/>
      <c r="AB29" s="149"/>
      <c r="AC29" s="149"/>
      <c r="AD29" s="149"/>
      <c r="AE29" s="149"/>
      <c r="AF29" s="149"/>
      <c r="AG29" s="149" t="s">
        <v>125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0">
        <v>4</v>
      </c>
      <c r="B30" s="181" t="s">
        <v>150</v>
      </c>
      <c r="C30" s="189" t="s">
        <v>151</v>
      </c>
      <c r="D30" s="182" t="s">
        <v>149</v>
      </c>
      <c r="E30" s="183">
        <v>6</v>
      </c>
      <c r="F30" s="184"/>
      <c r="G30" s="185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8">
        <v>9.3600000000000003E-2</v>
      </c>
      <c r="O30" s="158">
        <f>ROUND(E30*N30,2)</f>
        <v>0.56000000000000005</v>
      </c>
      <c r="P30" s="158">
        <v>0</v>
      </c>
      <c r="Q30" s="158">
        <f>ROUND(E30*P30,2)</f>
        <v>0</v>
      </c>
      <c r="R30" s="159"/>
      <c r="S30" s="159" t="s">
        <v>132</v>
      </c>
      <c r="T30" s="159" t="s">
        <v>132</v>
      </c>
      <c r="U30" s="159">
        <v>1.42</v>
      </c>
      <c r="V30" s="159">
        <f>ROUND(E30*U30,2)</f>
        <v>8.52</v>
      </c>
      <c r="W30" s="159"/>
      <c r="X30" s="159" t="s">
        <v>123</v>
      </c>
      <c r="Y30" s="159" t="s">
        <v>124</v>
      </c>
      <c r="Z30" s="149"/>
      <c r="AA30" s="149"/>
      <c r="AB30" s="149"/>
      <c r="AC30" s="149"/>
      <c r="AD30" s="149"/>
      <c r="AE30" s="149"/>
      <c r="AF30" s="149"/>
      <c r="AG30" s="149" t="s">
        <v>125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5</v>
      </c>
      <c r="B31" s="175" t="s">
        <v>152</v>
      </c>
      <c r="C31" s="187" t="s">
        <v>153</v>
      </c>
      <c r="D31" s="176" t="s">
        <v>154</v>
      </c>
      <c r="E31" s="177">
        <v>146.88</v>
      </c>
      <c r="F31" s="178"/>
      <c r="G31" s="179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8">
        <v>0</v>
      </c>
      <c r="O31" s="158">
        <f>ROUND(E31*N31,2)</f>
        <v>0</v>
      </c>
      <c r="P31" s="158">
        <v>0</v>
      </c>
      <c r="Q31" s="158">
        <f>ROUND(E31*P31,2)</f>
        <v>0</v>
      </c>
      <c r="R31" s="159"/>
      <c r="S31" s="159" t="s">
        <v>132</v>
      </c>
      <c r="T31" s="159" t="s">
        <v>132</v>
      </c>
      <c r="U31" s="159">
        <v>0.2</v>
      </c>
      <c r="V31" s="159">
        <f>ROUND(E31*U31,2)</f>
        <v>29.38</v>
      </c>
      <c r="W31" s="159"/>
      <c r="X31" s="159" t="s">
        <v>123</v>
      </c>
      <c r="Y31" s="159" t="s">
        <v>124</v>
      </c>
      <c r="Z31" s="149"/>
      <c r="AA31" s="149"/>
      <c r="AB31" s="149"/>
      <c r="AC31" s="149"/>
      <c r="AD31" s="149"/>
      <c r="AE31" s="149"/>
      <c r="AF31" s="149"/>
      <c r="AG31" s="149" t="s">
        <v>125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188" t="s">
        <v>134</v>
      </c>
      <c r="D32" s="161"/>
      <c r="E32" s="162"/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127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 x14ac:dyDescent="0.2">
      <c r="A33" s="156"/>
      <c r="B33" s="157"/>
      <c r="C33" s="188" t="s">
        <v>135</v>
      </c>
      <c r="D33" s="161"/>
      <c r="E33" s="162"/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127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3" x14ac:dyDescent="0.2">
      <c r="A34" s="156"/>
      <c r="B34" s="157"/>
      <c r="C34" s="188" t="s">
        <v>155</v>
      </c>
      <c r="D34" s="161"/>
      <c r="E34" s="162">
        <v>31.2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127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 x14ac:dyDescent="0.2">
      <c r="A35" s="156"/>
      <c r="B35" s="157"/>
      <c r="C35" s="188" t="s">
        <v>156</v>
      </c>
      <c r="D35" s="161"/>
      <c r="E35" s="162">
        <v>31.2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127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3" x14ac:dyDescent="0.2">
      <c r="A36" s="156"/>
      <c r="B36" s="157"/>
      <c r="C36" s="188" t="s">
        <v>157</v>
      </c>
      <c r="D36" s="161"/>
      <c r="E36" s="162">
        <v>7.4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127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3" x14ac:dyDescent="0.2">
      <c r="A37" s="156"/>
      <c r="B37" s="157"/>
      <c r="C37" s="188" t="s">
        <v>158</v>
      </c>
      <c r="D37" s="161"/>
      <c r="E37" s="162">
        <v>1.3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127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 x14ac:dyDescent="0.2">
      <c r="A38" s="156"/>
      <c r="B38" s="157"/>
      <c r="C38" s="188" t="s">
        <v>159</v>
      </c>
      <c r="D38" s="161"/>
      <c r="E38" s="162">
        <v>3.75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127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 x14ac:dyDescent="0.2">
      <c r="A39" s="156"/>
      <c r="B39" s="157"/>
      <c r="C39" s="188" t="s">
        <v>160</v>
      </c>
      <c r="D39" s="161"/>
      <c r="E39" s="162">
        <v>13.14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127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3" x14ac:dyDescent="0.2">
      <c r="A40" s="156"/>
      <c r="B40" s="157"/>
      <c r="C40" s="188" t="s">
        <v>161</v>
      </c>
      <c r="D40" s="161"/>
      <c r="E40" s="162">
        <v>17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127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 x14ac:dyDescent="0.2">
      <c r="A41" s="156"/>
      <c r="B41" s="157"/>
      <c r="C41" s="188" t="s">
        <v>143</v>
      </c>
      <c r="D41" s="161"/>
      <c r="E41" s="162"/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127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 x14ac:dyDescent="0.2">
      <c r="A42" s="156"/>
      <c r="B42" s="157"/>
      <c r="C42" s="188" t="s">
        <v>162</v>
      </c>
      <c r="D42" s="161"/>
      <c r="E42" s="162">
        <v>8.4499999999999993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127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3" x14ac:dyDescent="0.2">
      <c r="A43" s="156"/>
      <c r="B43" s="157"/>
      <c r="C43" s="188" t="s">
        <v>163</v>
      </c>
      <c r="D43" s="161"/>
      <c r="E43" s="162">
        <v>24.99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127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3" x14ac:dyDescent="0.2">
      <c r="A44" s="156"/>
      <c r="B44" s="157"/>
      <c r="C44" s="188" t="s">
        <v>164</v>
      </c>
      <c r="D44" s="161"/>
      <c r="E44" s="162">
        <v>8.4499999999999993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127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">
      <c r="A45" s="167" t="s">
        <v>116</v>
      </c>
      <c r="B45" s="168" t="s">
        <v>66</v>
      </c>
      <c r="C45" s="186" t="s">
        <v>67</v>
      </c>
      <c r="D45" s="169"/>
      <c r="E45" s="170"/>
      <c r="F45" s="171"/>
      <c r="G45" s="172">
        <f>SUMIF(AG46:AG69,"&lt;&gt;NOR",G46:G69)</f>
        <v>0</v>
      </c>
      <c r="H45" s="166"/>
      <c r="I45" s="166">
        <f>SUM(I46:I69)</f>
        <v>0</v>
      </c>
      <c r="J45" s="166"/>
      <c r="K45" s="166">
        <f>SUM(K46:K69)</f>
        <v>0</v>
      </c>
      <c r="L45" s="166"/>
      <c r="M45" s="166">
        <f>SUM(M46:M69)</f>
        <v>0</v>
      </c>
      <c r="N45" s="165"/>
      <c r="O45" s="165">
        <f>SUM(O46:O69)</f>
        <v>2.25</v>
      </c>
      <c r="P45" s="165"/>
      <c r="Q45" s="165">
        <f>SUM(Q46:Q69)</f>
        <v>0</v>
      </c>
      <c r="R45" s="166"/>
      <c r="S45" s="166"/>
      <c r="T45" s="166"/>
      <c r="U45" s="166"/>
      <c r="V45" s="166">
        <f>SUM(V46:V69)</f>
        <v>63.66</v>
      </c>
      <c r="W45" s="166"/>
      <c r="X45" s="166"/>
      <c r="Y45" s="166"/>
      <c r="AG45" t="s">
        <v>117</v>
      </c>
    </row>
    <row r="46" spans="1:60" outlineLevel="1" x14ac:dyDescent="0.2">
      <c r="A46" s="174">
        <v>6</v>
      </c>
      <c r="B46" s="175" t="s">
        <v>165</v>
      </c>
      <c r="C46" s="187" t="s">
        <v>166</v>
      </c>
      <c r="D46" s="176" t="s">
        <v>131</v>
      </c>
      <c r="E46" s="177">
        <v>60</v>
      </c>
      <c r="F46" s="178"/>
      <c r="G46" s="179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8">
        <v>5.9199999999999999E-3</v>
      </c>
      <c r="O46" s="158">
        <f>ROUND(E46*N46,2)</f>
        <v>0.36</v>
      </c>
      <c r="P46" s="158">
        <v>0</v>
      </c>
      <c r="Q46" s="158">
        <f>ROUND(E46*P46,2)</f>
        <v>0</v>
      </c>
      <c r="R46" s="159"/>
      <c r="S46" s="159" t="s">
        <v>132</v>
      </c>
      <c r="T46" s="159" t="s">
        <v>132</v>
      </c>
      <c r="U46" s="159">
        <v>0.26</v>
      </c>
      <c r="V46" s="159">
        <f>ROUND(E46*U46,2)</f>
        <v>15.6</v>
      </c>
      <c r="W46" s="159"/>
      <c r="X46" s="159" t="s">
        <v>123</v>
      </c>
      <c r="Y46" s="159" t="s">
        <v>124</v>
      </c>
      <c r="Z46" s="149"/>
      <c r="AA46" s="149"/>
      <c r="AB46" s="149"/>
      <c r="AC46" s="149"/>
      <c r="AD46" s="149"/>
      <c r="AE46" s="149"/>
      <c r="AF46" s="149"/>
      <c r="AG46" s="149" t="s">
        <v>125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">
      <c r="A47" s="156"/>
      <c r="B47" s="157"/>
      <c r="C47" s="188" t="s">
        <v>167</v>
      </c>
      <c r="D47" s="161"/>
      <c r="E47" s="162">
        <v>50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127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3" x14ac:dyDescent="0.2">
      <c r="A48" s="156"/>
      <c r="B48" s="157"/>
      <c r="C48" s="188" t="s">
        <v>168</v>
      </c>
      <c r="D48" s="161"/>
      <c r="E48" s="162">
        <v>10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127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4">
        <v>7</v>
      </c>
      <c r="B49" s="175" t="s">
        <v>169</v>
      </c>
      <c r="C49" s="187" t="s">
        <v>170</v>
      </c>
      <c r="D49" s="176" t="s">
        <v>171</v>
      </c>
      <c r="E49" s="177">
        <v>216</v>
      </c>
      <c r="F49" s="178"/>
      <c r="G49" s="179">
        <f>ROUND(E49*F49,2)</f>
        <v>0</v>
      </c>
      <c r="H49" s="160"/>
      <c r="I49" s="159">
        <f>ROUND(E49*H49,2)</f>
        <v>0</v>
      </c>
      <c r="J49" s="160"/>
      <c r="K49" s="159">
        <f>ROUND(E49*J49,2)</f>
        <v>0</v>
      </c>
      <c r="L49" s="159">
        <v>21</v>
      </c>
      <c r="M49" s="159">
        <f>G49*(1+L49/100)</f>
        <v>0</v>
      </c>
      <c r="N49" s="158">
        <v>7.3499999999999998E-3</v>
      </c>
      <c r="O49" s="158">
        <f>ROUND(E49*N49,2)</f>
        <v>1.59</v>
      </c>
      <c r="P49" s="158">
        <v>0</v>
      </c>
      <c r="Q49" s="158">
        <f>ROUND(E49*P49,2)</f>
        <v>0</v>
      </c>
      <c r="R49" s="159"/>
      <c r="S49" s="159" t="s">
        <v>132</v>
      </c>
      <c r="T49" s="159" t="s">
        <v>132</v>
      </c>
      <c r="U49" s="159">
        <v>6.3E-2</v>
      </c>
      <c r="V49" s="159">
        <f>ROUND(E49*U49,2)</f>
        <v>13.61</v>
      </c>
      <c r="W49" s="159"/>
      <c r="X49" s="159" t="s">
        <v>123</v>
      </c>
      <c r="Y49" s="159" t="s">
        <v>124</v>
      </c>
      <c r="Z49" s="149"/>
      <c r="AA49" s="149"/>
      <c r="AB49" s="149"/>
      <c r="AC49" s="149"/>
      <c r="AD49" s="149"/>
      <c r="AE49" s="149"/>
      <c r="AF49" s="149"/>
      <c r="AG49" s="149" t="s">
        <v>125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">
      <c r="A50" s="156"/>
      <c r="B50" s="157"/>
      <c r="C50" s="188" t="s">
        <v>172</v>
      </c>
      <c r="D50" s="161"/>
      <c r="E50" s="162">
        <v>216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127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74">
        <v>8</v>
      </c>
      <c r="B51" s="175" t="s">
        <v>173</v>
      </c>
      <c r="C51" s="187" t="s">
        <v>174</v>
      </c>
      <c r="D51" s="176" t="s">
        <v>171</v>
      </c>
      <c r="E51" s="177">
        <v>6480</v>
      </c>
      <c r="F51" s="178"/>
      <c r="G51" s="179">
        <f>ROUND(E51*F51,2)</f>
        <v>0</v>
      </c>
      <c r="H51" s="160"/>
      <c r="I51" s="159">
        <f>ROUND(E51*H51,2)</f>
        <v>0</v>
      </c>
      <c r="J51" s="160"/>
      <c r="K51" s="159">
        <f>ROUND(E51*J51,2)</f>
        <v>0</v>
      </c>
      <c r="L51" s="159">
        <v>21</v>
      </c>
      <c r="M51" s="159">
        <f>G51*(1+L51/100)</f>
        <v>0</v>
      </c>
      <c r="N51" s="158">
        <v>0</v>
      </c>
      <c r="O51" s="158">
        <f>ROUND(E51*N51,2)</f>
        <v>0</v>
      </c>
      <c r="P51" s="158">
        <v>0</v>
      </c>
      <c r="Q51" s="158">
        <f>ROUND(E51*P51,2)</f>
        <v>0</v>
      </c>
      <c r="R51" s="159"/>
      <c r="S51" s="159" t="s">
        <v>132</v>
      </c>
      <c r="T51" s="159" t="s">
        <v>132</v>
      </c>
      <c r="U51" s="159">
        <v>1.9499999999999999E-3</v>
      </c>
      <c r="V51" s="159">
        <f>ROUND(E51*U51,2)</f>
        <v>12.64</v>
      </c>
      <c r="W51" s="159"/>
      <c r="X51" s="159" t="s">
        <v>123</v>
      </c>
      <c r="Y51" s="159" t="s">
        <v>124</v>
      </c>
      <c r="Z51" s="149"/>
      <c r="AA51" s="149"/>
      <c r="AB51" s="149"/>
      <c r="AC51" s="149"/>
      <c r="AD51" s="149"/>
      <c r="AE51" s="149"/>
      <c r="AF51" s="149"/>
      <c r="AG51" s="149" t="s">
        <v>125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188" t="s">
        <v>175</v>
      </c>
      <c r="D52" s="161"/>
      <c r="E52" s="162">
        <v>6480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127</v>
      </c>
      <c r="AH52" s="149">
        <v>5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9</v>
      </c>
      <c r="B53" s="175" t="s">
        <v>176</v>
      </c>
      <c r="C53" s="187" t="s">
        <v>177</v>
      </c>
      <c r="D53" s="176" t="s">
        <v>171</v>
      </c>
      <c r="E53" s="177">
        <v>216</v>
      </c>
      <c r="F53" s="178"/>
      <c r="G53" s="179">
        <f>ROUND(E53*F53,2)</f>
        <v>0</v>
      </c>
      <c r="H53" s="160"/>
      <c r="I53" s="159">
        <f>ROUND(E53*H53,2)</f>
        <v>0</v>
      </c>
      <c r="J53" s="160"/>
      <c r="K53" s="159">
        <f>ROUND(E53*J53,2)</f>
        <v>0</v>
      </c>
      <c r="L53" s="159">
        <v>21</v>
      </c>
      <c r="M53" s="159">
        <f>G53*(1+L53/100)</f>
        <v>0</v>
      </c>
      <c r="N53" s="158">
        <v>0</v>
      </c>
      <c r="O53" s="158">
        <f>ROUND(E53*N53,2)</f>
        <v>0</v>
      </c>
      <c r="P53" s="158">
        <v>0</v>
      </c>
      <c r="Q53" s="158">
        <f>ROUND(E53*P53,2)</f>
        <v>0</v>
      </c>
      <c r="R53" s="159"/>
      <c r="S53" s="159" t="s">
        <v>132</v>
      </c>
      <c r="T53" s="159" t="s">
        <v>132</v>
      </c>
      <c r="U53" s="159">
        <v>3.7999999999999999E-2</v>
      </c>
      <c r="V53" s="159">
        <f>ROUND(E53*U53,2)</f>
        <v>8.2100000000000009</v>
      </c>
      <c r="W53" s="159"/>
      <c r="X53" s="159" t="s">
        <v>123</v>
      </c>
      <c r="Y53" s="159" t="s">
        <v>124</v>
      </c>
      <c r="Z53" s="149"/>
      <c r="AA53" s="149"/>
      <c r="AB53" s="149"/>
      <c r="AC53" s="149"/>
      <c r="AD53" s="149"/>
      <c r="AE53" s="149"/>
      <c r="AF53" s="149"/>
      <c r="AG53" s="149" t="s">
        <v>125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 x14ac:dyDescent="0.2">
      <c r="A54" s="156"/>
      <c r="B54" s="157"/>
      <c r="C54" s="188" t="s">
        <v>178</v>
      </c>
      <c r="D54" s="161"/>
      <c r="E54" s="162">
        <v>216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127</v>
      </c>
      <c r="AH54" s="149">
        <v>5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10</v>
      </c>
      <c r="B55" s="175" t="s">
        <v>179</v>
      </c>
      <c r="C55" s="187" t="s">
        <v>180</v>
      </c>
      <c r="D55" s="176" t="s">
        <v>131</v>
      </c>
      <c r="E55" s="177">
        <v>18</v>
      </c>
      <c r="F55" s="178"/>
      <c r="G55" s="179">
        <f>ROUND(E55*F55,2)</f>
        <v>0</v>
      </c>
      <c r="H55" s="160"/>
      <c r="I55" s="159">
        <f>ROUND(E55*H55,2)</f>
        <v>0</v>
      </c>
      <c r="J55" s="160"/>
      <c r="K55" s="159">
        <f>ROUND(E55*J55,2)</f>
        <v>0</v>
      </c>
      <c r="L55" s="159">
        <v>21</v>
      </c>
      <c r="M55" s="159">
        <f>G55*(1+L55/100)</f>
        <v>0</v>
      </c>
      <c r="N55" s="158">
        <v>1.6910000000000001E-2</v>
      </c>
      <c r="O55" s="158">
        <f>ROUND(E55*N55,2)</f>
        <v>0.3</v>
      </c>
      <c r="P55" s="158">
        <v>0</v>
      </c>
      <c r="Q55" s="158">
        <f>ROUND(E55*P55,2)</f>
        <v>0</v>
      </c>
      <c r="R55" s="159"/>
      <c r="S55" s="159" t="s">
        <v>132</v>
      </c>
      <c r="T55" s="159" t="s">
        <v>132</v>
      </c>
      <c r="U55" s="159">
        <v>0.13100000000000001</v>
      </c>
      <c r="V55" s="159">
        <f>ROUND(E55*U55,2)</f>
        <v>2.36</v>
      </c>
      <c r="W55" s="159"/>
      <c r="X55" s="159" t="s">
        <v>123</v>
      </c>
      <c r="Y55" s="159" t="s">
        <v>124</v>
      </c>
      <c r="Z55" s="149"/>
      <c r="AA55" s="149"/>
      <c r="AB55" s="149"/>
      <c r="AC55" s="149"/>
      <c r="AD55" s="149"/>
      <c r="AE55" s="149"/>
      <c r="AF55" s="149"/>
      <c r="AG55" s="149" t="s">
        <v>125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">
      <c r="A56" s="156"/>
      <c r="B56" s="157"/>
      <c r="C56" s="188" t="s">
        <v>181</v>
      </c>
      <c r="D56" s="161"/>
      <c r="E56" s="162">
        <v>18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127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4">
        <v>11</v>
      </c>
      <c r="B57" s="175" t="s">
        <v>182</v>
      </c>
      <c r="C57" s="187" t="s">
        <v>183</v>
      </c>
      <c r="D57" s="176" t="s">
        <v>131</v>
      </c>
      <c r="E57" s="177">
        <v>540</v>
      </c>
      <c r="F57" s="178"/>
      <c r="G57" s="179">
        <f>ROUND(E57*F57,2)</f>
        <v>0</v>
      </c>
      <c r="H57" s="160"/>
      <c r="I57" s="159">
        <f>ROUND(E57*H57,2)</f>
        <v>0</v>
      </c>
      <c r="J57" s="160"/>
      <c r="K57" s="159">
        <f>ROUND(E57*J57,2)</f>
        <v>0</v>
      </c>
      <c r="L57" s="159">
        <v>21</v>
      </c>
      <c r="M57" s="159">
        <f>G57*(1+L57/100)</f>
        <v>0</v>
      </c>
      <c r="N57" s="158">
        <v>0</v>
      </c>
      <c r="O57" s="158">
        <f>ROUND(E57*N57,2)</f>
        <v>0</v>
      </c>
      <c r="P57" s="158">
        <v>0</v>
      </c>
      <c r="Q57" s="158">
        <f>ROUND(E57*P57,2)</f>
        <v>0</v>
      </c>
      <c r="R57" s="159"/>
      <c r="S57" s="159" t="s">
        <v>132</v>
      </c>
      <c r="T57" s="159" t="s">
        <v>132</v>
      </c>
      <c r="U57" s="159">
        <v>2E-3</v>
      </c>
      <c r="V57" s="159">
        <f>ROUND(E57*U57,2)</f>
        <v>1.08</v>
      </c>
      <c r="W57" s="159"/>
      <c r="X57" s="159" t="s">
        <v>123</v>
      </c>
      <c r="Y57" s="159" t="s">
        <v>124</v>
      </c>
      <c r="Z57" s="149"/>
      <c r="AA57" s="149"/>
      <c r="AB57" s="149"/>
      <c r="AC57" s="149"/>
      <c r="AD57" s="149"/>
      <c r="AE57" s="149"/>
      <c r="AF57" s="149"/>
      <c r="AG57" s="149" t="s">
        <v>125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188" t="s">
        <v>184</v>
      </c>
      <c r="D58" s="161"/>
      <c r="E58" s="162">
        <v>540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127</v>
      </c>
      <c r="AH58" s="149">
        <v>5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4">
        <v>12</v>
      </c>
      <c r="B59" s="175" t="s">
        <v>185</v>
      </c>
      <c r="C59" s="187" t="s">
        <v>186</v>
      </c>
      <c r="D59" s="176" t="s">
        <v>131</v>
      </c>
      <c r="E59" s="177">
        <v>18</v>
      </c>
      <c r="F59" s="178"/>
      <c r="G59" s="179">
        <f>ROUND(E59*F59,2)</f>
        <v>0</v>
      </c>
      <c r="H59" s="160"/>
      <c r="I59" s="159">
        <f>ROUND(E59*H59,2)</f>
        <v>0</v>
      </c>
      <c r="J59" s="160"/>
      <c r="K59" s="159">
        <f>ROUND(E59*J59,2)</f>
        <v>0</v>
      </c>
      <c r="L59" s="159">
        <v>21</v>
      </c>
      <c r="M59" s="159">
        <f>G59*(1+L59/100)</f>
        <v>0</v>
      </c>
      <c r="N59" s="158">
        <v>0</v>
      </c>
      <c r="O59" s="158">
        <f>ROUND(E59*N59,2)</f>
        <v>0</v>
      </c>
      <c r="P59" s="158">
        <v>0</v>
      </c>
      <c r="Q59" s="158">
        <f>ROUND(E59*P59,2)</f>
        <v>0</v>
      </c>
      <c r="R59" s="159"/>
      <c r="S59" s="159" t="s">
        <v>132</v>
      </c>
      <c r="T59" s="159" t="s">
        <v>132</v>
      </c>
      <c r="U59" s="159">
        <v>0.106</v>
      </c>
      <c r="V59" s="159">
        <f>ROUND(E59*U59,2)</f>
        <v>1.91</v>
      </c>
      <c r="W59" s="159"/>
      <c r="X59" s="159" t="s">
        <v>123</v>
      </c>
      <c r="Y59" s="159" t="s">
        <v>124</v>
      </c>
      <c r="Z59" s="149"/>
      <c r="AA59" s="149"/>
      <c r="AB59" s="149"/>
      <c r="AC59" s="149"/>
      <c r="AD59" s="149"/>
      <c r="AE59" s="149"/>
      <c r="AF59" s="149"/>
      <c r="AG59" s="149" t="s">
        <v>125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">
      <c r="A60" s="156"/>
      <c r="B60" s="157"/>
      <c r="C60" s="188" t="s">
        <v>187</v>
      </c>
      <c r="D60" s="161"/>
      <c r="E60" s="162">
        <v>18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127</v>
      </c>
      <c r="AH60" s="149">
        <v>5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4">
        <v>13</v>
      </c>
      <c r="B61" s="175" t="s">
        <v>188</v>
      </c>
      <c r="C61" s="187" t="s">
        <v>189</v>
      </c>
      <c r="D61" s="176" t="s">
        <v>190</v>
      </c>
      <c r="E61" s="177">
        <v>3</v>
      </c>
      <c r="F61" s="178"/>
      <c r="G61" s="179">
        <f>ROUND(E61*F61,2)</f>
        <v>0</v>
      </c>
      <c r="H61" s="160"/>
      <c r="I61" s="159">
        <f>ROUND(E61*H61,2)</f>
        <v>0</v>
      </c>
      <c r="J61" s="160"/>
      <c r="K61" s="159">
        <f>ROUND(E61*J61,2)</f>
        <v>0</v>
      </c>
      <c r="L61" s="159">
        <v>21</v>
      </c>
      <c r="M61" s="159">
        <f>G61*(1+L61/100)</f>
        <v>0</v>
      </c>
      <c r="N61" s="158">
        <v>0</v>
      </c>
      <c r="O61" s="158">
        <f>ROUND(E61*N61,2)</f>
        <v>0</v>
      </c>
      <c r="P61" s="158">
        <v>0</v>
      </c>
      <c r="Q61" s="158">
        <f>ROUND(E61*P61,2)</f>
        <v>0</v>
      </c>
      <c r="R61" s="159"/>
      <c r="S61" s="159" t="s">
        <v>132</v>
      </c>
      <c r="T61" s="159" t="s">
        <v>132</v>
      </c>
      <c r="U61" s="159">
        <v>1.6</v>
      </c>
      <c r="V61" s="159">
        <f>ROUND(E61*U61,2)</f>
        <v>4.8</v>
      </c>
      <c r="W61" s="159"/>
      <c r="X61" s="159" t="s">
        <v>123</v>
      </c>
      <c r="Y61" s="159" t="s">
        <v>124</v>
      </c>
      <c r="Z61" s="149"/>
      <c r="AA61" s="149"/>
      <c r="AB61" s="149"/>
      <c r="AC61" s="149"/>
      <c r="AD61" s="149"/>
      <c r="AE61" s="149"/>
      <c r="AF61" s="149"/>
      <c r="AG61" s="149" t="s">
        <v>125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 x14ac:dyDescent="0.2">
      <c r="A62" s="156"/>
      <c r="B62" s="157"/>
      <c r="C62" s="188" t="s">
        <v>191</v>
      </c>
      <c r="D62" s="161"/>
      <c r="E62" s="162">
        <v>2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127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 x14ac:dyDescent="0.2">
      <c r="A63" s="156"/>
      <c r="B63" s="157"/>
      <c r="C63" s="188" t="s">
        <v>192</v>
      </c>
      <c r="D63" s="161"/>
      <c r="E63" s="162">
        <v>1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127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74">
        <v>14</v>
      </c>
      <c r="B64" s="175" t="s">
        <v>193</v>
      </c>
      <c r="C64" s="187" t="s">
        <v>194</v>
      </c>
      <c r="D64" s="176" t="s">
        <v>195</v>
      </c>
      <c r="E64" s="177">
        <v>90</v>
      </c>
      <c r="F64" s="178"/>
      <c r="G64" s="179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21</v>
      </c>
      <c r="M64" s="159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9"/>
      <c r="S64" s="159" t="s">
        <v>132</v>
      </c>
      <c r="T64" s="159" t="s">
        <v>132</v>
      </c>
      <c r="U64" s="159">
        <v>0</v>
      </c>
      <c r="V64" s="159">
        <f>ROUND(E64*U64,2)</f>
        <v>0</v>
      </c>
      <c r="W64" s="159"/>
      <c r="X64" s="159" t="s">
        <v>123</v>
      </c>
      <c r="Y64" s="159" t="s">
        <v>124</v>
      </c>
      <c r="Z64" s="149"/>
      <c r="AA64" s="149"/>
      <c r="AB64" s="149"/>
      <c r="AC64" s="149"/>
      <c r="AD64" s="149"/>
      <c r="AE64" s="149"/>
      <c r="AF64" s="149"/>
      <c r="AG64" s="149" t="s">
        <v>125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2" x14ac:dyDescent="0.2">
      <c r="A65" s="156"/>
      <c r="B65" s="157"/>
      <c r="C65" s="188" t="s">
        <v>196</v>
      </c>
      <c r="D65" s="161"/>
      <c r="E65" s="162">
        <v>60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9"/>
      <c r="AA65" s="149"/>
      <c r="AB65" s="149"/>
      <c r="AC65" s="149"/>
      <c r="AD65" s="149"/>
      <c r="AE65" s="149"/>
      <c r="AF65" s="149"/>
      <c r="AG65" s="149" t="s">
        <v>127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3" x14ac:dyDescent="0.2">
      <c r="A66" s="156"/>
      <c r="B66" s="157"/>
      <c r="C66" s="188" t="s">
        <v>197</v>
      </c>
      <c r="D66" s="161"/>
      <c r="E66" s="162">
        <v>30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127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4">
        <v>15</v>
      </c>
      <c r="B67" s="175" t="s">
        <v>198</v>
      </c>
      <c r="C67" s="187" t="s">
        <v>199</v>
      </c>
      <c r="D67" s="176" t="s">
        <v>190</v>
      </c>
      <c r="E67" s="177">
        <v>3</v>
      </c>
      <c r="F67" s="178"/>
      <c r="G67" s="179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21</v>
      </c>
      <c r="M67" s="159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9"/>
      <c r="S67" s="159" t="s">
        <v>132</v>
      </c>
      <c r="T67" s="159" t="s">
        <v>132</v>
      </c>
      <c r="U67" s="159">
        <v>1.1499999999999999</v>
      </c>
      <c r="V67" s="159">
        <f>ROUND(E67*U67,2)</f>
        <v>3.45</v>
      </c>
      <c r="W67" s="159"/>
      <c r="X67" s="159" t="s">
        <v>123</v>
      </c>
      <c r="Y67" s="159" t="s">
        <v>124</v>
      </c>
      <c r="Z67" s="149"/>
      <c r="AA67" s="149"/>
      <c r="AB67" s="149"/>
      <c r="AC67" s="149"/>
      <c r="AD67" s="149"/>
      <c r="AE67" s="149"/>
      <c r="AF67" s="149"/>
      <c r="AG67" s="149" t="s">
        <v>125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">
      <c r="A68" s="156"/>
      <c r="B68" s="157"/>
      <c r="C68" s="188" t="s">
        <v>191</v>
      </c>
      <c r="D68" s="161"/>
      <c r="E68" s="162">
        <v>2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9"/>
      <c r="AA68" s="149"/>
      <c r="AB68" s="149"/>
      <c r="AC68" s="149"/>
      <c r="AD68" s="149"/>
      <c r="AE68" s="149"/>
      <c r="AF68" s="149"/>
      <c r="AG68" s="149" t="s">
        <v>127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 x14ac:dyDescent="0.2">
      <c r="A69" s="156"/>
      <c r="B69" s="157"/>
      <c r="C69" s="188" t="s">
        <v>192</v>
      </c>
      <c r="D69" s="161"/>
      <c r="E69" s="162">
        <v>1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127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5.5" x14ac:dyDescent="0.2">
      <c r="A70" s="167" t="s">
        <v>116</v>
      </c>
      <c r="B70" s="168" t="s">
        <v>68</v>
      </c>
      <c r="C70" s="186" t="s">
        <v>69</v>
      </c>
      <c r="D70" s="169"/>
      <c r="E70" s="170"/>
      <c r="F70" s="171"/>
      <c r="G70" s="172">
        <f>SUMIF(AG71:AG73,"&lt;&gt;NOR",G71:G73)</f>
        <v>0</v>
      </c>
      <c r="H70" s="166"/>
      <c r="I70" s="166">
        <f>SUM(I71:I73)</f>
        <v>0</v>
      </c>
      <c r="J70" s="166"/>
      <c r="K70" s="166">
        <f>SUM(K71:K73)</f>
        <v>0</v>
      </c>
      <c r="L70" s="166"/>
      <c r="M70" s="166">
        <f>SUM(M71:M73)</f>
        <v>0</v>
      </c>
      <c r="N70" s="165"/>
      <c r="O70" s="165">
        <f>SUM(O71:O73)</f>
        <v>0.01</v>
      </c>
      <c r="P70" s="165"/>
      <c r="Q70" s="165">
        <f>SUM(Q71:Q73)</f>
        <v>0</v>
      </c>
      <c r="R70" s="166"/>
      <c r="S70" s="166"/>
      <c r="T70" s="166"/>
      <c r="U70" s="166"/>
      <c r="V70" s="166">
        <f>SUM(V71:V73)</f>
        <v>130.97999999999999</v>
      </c>
      <c r="W70" s="166"/>
      <c r="X70" s="166"/>
      <c r="Y70" s="166"/>
      <c r="AG70" t="s">
        <v>117</v>
      </c>
    </row>
    <row r="71" spans="1:60" outlineLevel="1" x14ac:dyDescent="0.2">
      <c r="A71" s="174">
        <v>16</v>
      </c>
      <c r="B71" s="175" t="s">
        <v>200</v>
      </c>
      <c r="C71" s="187" t="s">
        <v>201</v>
      </c>
      <c r="D71" s="176" t="s">
        <v>131</v>
      </c>
      <c r="E71" s="177">
        <v>370</v>
      </c>
      <c r="F71" s="178"/>
      <c r="G71" s="179">
        <f>ROUND(E71*F71,2)</f>
        <v>0</v>
      </c>
      <c r="H71" s="160"/>
      <c r="I71" s="159">
        <f>ROUND(E71*H71,2)</f>
        <v>0</v>
      </c>
      <c r="J71" s="160"/>
      <c r="K71" s="159">
        <f>ROUND(E71*J71,2)</f>
        <v>0</v>
      </c>
      <c r="L71" s="159">
        <v>21</v>
      </c>
      <c r="M71" s="159">
        <f>G71*(1+L71/100)</f>
        <v>0</v>
      </c>
      <c r="N71" s="158">
        <v>4.0000000000000003E-5</v>
      </c>
      <c r="O71" s="158">
        <f>ROUND(E71*N71,2)</f>
        <v>0.01</v>
      </c>
      <c r="P71" s="158">
        <v>0</v>
      </c>
      <c r="Q71" s="158">
        <f>ROUND(E71*P71,2)</f>
        <v>0</v>
      </c>
      <c r="R71" s="159"/>
      <c r="S71" s="159" t="s">
        <v>132</v>
      </c>
      <c r="T71" s="159" t="s">
        <v>132</v>
      </c>
      <c r="U71" s="159">
        <v>0.35399999999999998</v>
      </c>
      <c r="V71" s="159">
        <f>ROUND(E71*U71,2)</f>
        <v>130.97999999999999</v>
      </c>
      <c r="W71" s="159"/>
      <c r="X71" s="159" t="s">
        <v>123</v>
      </c>
      <c r="Y71" s="159" t="s">
        <v>124</v>
      </c>
      <c r="Z71" s="149"/>
      <c r="AA71" s="149"/>
      <c r="AB71" s="149"/>
      <c r="AC71" s="149"/>
      <c r="AD71" s="149"/>
      <c r="AE71" s="149"/>
      <c r="AF71" s="149"/>
      <c r="AG71" s="149" t="s">
        <v>125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188" t="s">
        <v>202</v>
      </c>
      <c r="D72" s="161"/>
      <c r="E72" s="162">
        <v>320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9"/>
      <c r="AA72" s="149"/>
      <c r="AB72" s="149"/>
      <c r="AC72" s="149"/>
      <c r="AD72" s="149"/>
      <c r="AE72" s="149"/>
      <c r="AF72" s="149"/>
      <c r="AG72" s="149" t="s">
        <v>127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3" x14ac:dyDescent="0.2">
      <c r="A73" s="156"/>
      <c r="B73" s="157"/>
      <c r="C73" s="188" t="s">
        <v>128</v>
      </c>
      <c r="D73" s="161"/>
      <c r="E73" s="162">
        <v>50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127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x14ac:dyDescent="0.2">
      <c r="A74" s="167" t="s">
        <v>116</v>
      </c>
      <c r="B74" s="168" t="s">
        <v>70</v>
      </c>
      <c r="C74" s="186" t="s">
        <v>71</v>
      </c>
      <c r="D74" s="169"/>
      <c r="E74" s="170"/>
      <c r="F74" s="171"/>
      <c r="G74" s="172">
        <f>SUMIF(AG75:AG104,"&lt;&gt;NOR",G75:G104)</f>
        <v>0</v>
      </c>
      <c r="H74" s="166"/>
      <c r="I74" s="166">
        <f>SUM(I75:I104)</f>
        <v>0</v>
      </c>
      <c r="J74" s="166"/>
      <c r="K74" s="166">
        <f>SUM(K75:K104)</f>
        <v>0</v>
      </c>
      <c r="L74" s="166"/>
      <c r="M74" s="166">
        <f>SUM(M75:M104)</f>
        <v>0</v>
      </c>
      <c r="N74" s="165"/>
      <c r="O74" s="165">
        <f>SUM(O75:O104)</f>
        <v>0</v>
      </c>
      <c r="P74" s="165"/>
      <c r="Q74" s="165">
        <f>SUM(Q75:Q104)</f>
        <v>2.0299999999999998</v>
      </c>
      <c r="R74" s="166"/>
      <c r="S74" s="166"/>
      <c r="T74" s="166"/>
      <c r="U74" s="166"/>
      <c r="V74" s="166">
        <f>SUM(V75:V104)</f>
        <v>30.41</v>
      </c>
      <c r="W74" s="166"/>
      <c r="X74" s="166"/>
      <c r="Y74" s="166"/>
      <c r="AG74" t="s">
        <v>117</v>
      </c>
    </row>
    <row r="75" spans="1:60" outlineLevel="1" x14ac:dyDescent="0.2">
      <c r="A75" s="174">
        <v>17</v>
      </c>
      <c r="B75" s="175" t="s">
        <v>203</v>
      </c>
      <c r="C75" s="187" t="s">
        <v>204</v>
      </c>
      <c r="D75" s="176" t="s">
        <v>131</v>
      </c>
      <c r="E75" s="177">
        <v>44.064</v>
      </c>
      <c r="F75" s="178"/>
      <c r="G75" s="179">
        <f>ROUND(E75*F75,2)</f>
        <v>0</v>
      </c>
      <c r="H75" s="160"/>
      <c r="I75" s="159">
        <f>ROUND(E75*H75,2)</f>
        <v>0</v>
      </c>
      <c r="J75" s="160"/>
      <c r="K75" s="159">
        <f>ROUND(E75*J75,2)</f>
        <v>0</v>
      </c>
      <c r="L75" s="159">
        <v>21</v>
      </c>
      <c r="M75" s="159">
        <f>G75*(1+L75/100)</f>
        <v>0</v>
      </c>
      <c r="N75" s="158">
        <v>0</v>
      </c>
      <c r="O75" s="158">
        <f>ROUND(E75*N75,2)</f>
        <v>0</v>
      </c>
      <c r="P75" s="158">
        <v>0</v>
      </c>
      <c r="Q75" s="158">
        <f>ROUND(E75*P75,2)</f>
        <v>0</v>
      </c>
      <c r="R75" s="159"/>
      <c r="S75" s="159" t="s">
        <v>132</v>
      </c>
      <c r="T75" s="159" t="s">
        <v>132</v>
      </c>
      <c r="U75" s="159">
        <v>0.43</v>
      </c>
      <c r="V75" s="159">
        <f>ROUND(E75*U75,2)</f>
        <v>18.95</v>
      </c>
      <c r="W75" s="159"/>
      <c r="X75" s="159" t="s">
        <v>123</v>
      </c>
      <c r="Y75" s="159" t="s">
        <v>124</v>
      </c>
      <c r="Z75" s="149"/>
      <c r="AA75" s="149"/>
      <c r="AB75" s="149"/>
      <c r="AC75" s="149"/>
      <c r="AD75" s="149"/>
      <c r="AE75" s="149"/>
      <c r="AF75" s="149"/>
      <c r="AG75" s="149" t="s">
        <v>125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188" t="s">
        <v>133</v>
      </c>
      <c r="D76" s="161"/>
      <c r="E76" s="162"/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127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3" x14ac:dyDescent="0.2">
      <c r="A77" s="156"/>
      <c r="B77" s="157"/>
      <c r="C77" s="188" t="s">
        <v>134</v>
      </c>
      <c r="D77" s="161"/>
      <c r="E77" s="162"/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9"/>
      <c r="AA77" s="149"/>
      <c r="AB77" s="149"/>
      <c r="AC77" s="149"/>
      <c r="AD77" s="149"/>
      <c r="AE77" s="149"/>
      <c r="AF77" s="149"/>
      <c r="AG77" s="149" t="s">
        <v>127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 x14ac:dyDescent="0.2">
      <c r="A78" s="156"/>
      <c r="B78" s="157"/>
      <c r="C78" s="188" t="s">
        <v>135</v>
      </c>
      <c r="D78" s="161"/>
      <c r="E78" s="162"/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127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3" x14ac:dyDescent="0.2">
      <c r="A79" s="156"/>
      <c r="B79" s="157"/>
      <c r="C79" s="188" t="s">
        <v>136</v>
      </c>
      <c r="D79" s="161"/>
      <c r="E79" s="162">
        <v>9.36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127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3" x14ac:dyDescent="0.2">
      <c r="A80" s="156"/>
      <c r="B80" s="157"/>
      <c r="C80" s="188" t="s">
        <v>137</v>
      </c>
      <c r="D80" s="161"/>
      <c r="E80" s="162">
        <v>9.36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127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3" x14ac:dyDescent="0.2">
      <c r="A81" s="156"/>
      <c r="B81" s="157"/>
      <c r="C81" s="188" t="s">
        <v>138</v>
      </c>
      <c r="D81" s="161"/>
      <c r="E81" s="162">
        <v>2.2200000000000002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127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3" x14ac:dyDescent="0.2">
      <c r="A82" s="156"/>
      <c r="B82" s="157"/>
      <c r="C82" s="188" t="s">
        <v>139</v>
      </c>
      <c r="D82" s="161"/>
      <c r="E82" s="162">
        <v>0.39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127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3" x14ac:dyDescent="0.2">
      <c r="A83" s="156"/>
      <c r="B83" s="157"/>
      <c r="C83" s="188" t="s">
        <v>140</v>
      </c>
      <c r="D83" s="161"/>
      <c r="E83" s="162">
        <v>1.125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127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3" x14ac:dyDescent="0.2">
      <c r="A84" s="156"/>
      <c r="B84" s="157"/>
      <c r="C84" s="188" t="s">
        <v>141</v>
      </c>
      <c r="D84" s="161"/>
      <c r="E84" s="162">
        <v>3.9420000000000002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9"/>
      <c r="AA84" s="149"/>
      <c r="AB84" s="149"/>
      <c r="AC84" s="149"/>
      <c r="AD84" s="149"/>
      <c r="AE84" s="149"/>
      <c r="AF84" s="149"/>
      <c r="AG84" s="149" t="s">
        <v>127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3" x14ac:dyDescent="0.2">
      <c r="A85" s="156"/>
      <c r="B85" s="157"/>
      <c r="C85" s="188" t="s">
        <v>142</v>
      </c>
      <c r="D85" s="161"/>
      <c r="E85" s="162">
        <v>5.0999999999999996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127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3" x14ac:dyDescent="0.2">
      <c r="A86" s="156"/>
      <c r="B86" s="157"/>
      <c r="C86" s="188" t="s">
        <v>143</v>
      </c>
      <c r="D86" s="161"/>
      <c r="E86" s="162"/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127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3" x14ac:dyDescent="0.2">
      <c r="A87" s="156"/>
      <c r="B87" s="157"/>
      <c r="C87" s="188" t="s">
        <v>144</v>
      </c>
      <c r="D87" s="161"/>
      <c r="E87" s="162">
        <v>2.5350000000000001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127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3" x14ac:dyDescent="0.2">
      <c r="A88" s="156"/>
      <c r="B88" s="157"/>
      <c r="C88" s="188" t="s">
        <v>145</v>
      </c>
      <c r="D88" s="161"/>
      <c r="E88" s="162">
        <v>7.4969999999999999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9"/>
      <c r="AA88" s="149"/>
      <c r="AB88" s="149"/>
      <c r="AC88" s="149"/>
      <c r="AD88" s="149"/>
      <c r="AE88" s="149"/>
      <c r="AF88" s="149"/>
      <c r="AG88" s="149" t="s">
        <v>127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3" x14ac:dyDescent="0.2">
      <c r="A89" s="156"/>
      <c r="B89" s="157"/>
      <c r="C89" s="188" t="s">
        <v>146</v>
      </c>
      <c r="D89" s="161"/>
      <c r="E89" s="162">
        <v>2.5350000000000001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9"/>
      <c r="AA89" s="149"/>
      <c r="AB89" s="149"/>
      <c r="AC89" s="149"/>
      <c r="AD89" s="149"/>
      <c r="AE89" s="149"/>
      <c r="AF89" s="149"/>
      <c r="AG89" s="149" t="s">
        <v>127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4">
        <v>18</v>
      </c>
      <c r="B90" s="175" t="s">
        <v>205</v>
      </c>
      <c r="C90" s="187" t="s">
        <v>206</v>
      </c>
      <c r="D90" s="176" t="s">
        <v>131</v>
      </c>
      <c r="E90" s="177">
        <v>44.064</v>
      </c>
      <c r="F90" s="178"/>
      <c r="G90" s="179">
        <f>ROUND(E90*F90,2)</f>
        <v>0</v>
      </c>
      <c r="H90" s="160"/>
      <c r="I90" s="159">
        <f>ROUND(E90*H90,2)</f>
        <v>0</v>
      </c>
      <c r="J90" s="160"/>
      <c r="K90" s="159">
        <f>ROUND(E90*J90,2)</f>
        <v>0</v>
      </c>
      <c r="L90" s="159">
        <v>21</v>
      </c>
      <c r="M90" s="159">
        <f>G90*(1+L90/100)</f>
        <v>0</v>
      </c>
      <c r="N90" s="158">
        <v>0</v>
      </c>
      <c r="O90" s="158">
        <f>ROUND(E90*N90,2)</f>
        <v>0</v>
      </c>
      <c r="P90" s="158">
        <v>4.5999999999999999E-2</v>
      </c>
      <c r="Q90" s="158">
        <f>ROUND(E90*P90,2)</f>
        <v>2.0299999999999998</v>
      </c>
      <c r="R90" s="159"/>
      <c r="S90" s="159" t="s">
        <v>132</v>
      </c>
      <c r="T90" s="159" t="s">
        <v>132</v>
      </c>
      <c r="U90" s="159">
        <v>0.26</v>
      </c>
      <c r="V90" s="159">
        <f>ROUND(E90*U90,2)</f>
        <v>11.46</v>
      </c>
      <c r="W90" s="159"/>
      <c r="X90" s="159" t="s">
        <v>123</v>
      </c>
      <c r="Y90" s="159" t="s">
        <v>124</v>
      </c>
      <c r="Z90" s="149"/>
      <c r="AA90" s="149"/>
      <c r="AB90" s="149"/>
      <c r="AC90" s="149"/>
      <c r="AD90" s="149"/>
      <c r="AE90" s="149"/>
      <c r="AF90" s="149"/>
      <c r="AG90" s="149" t="s">
        <v>125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2" x14ac:dyDescent="0.2">
      <c r="A91" s="156"/>
      <c r="B91" s="157"/>
      <c r="C91" s="188" t="s">
        <v>133</v>
      </c>
      <c r="D91" s="161"/>
      <c r="E91" s="162"/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9"/>
      <c r="AA91" s="149"/>
      <c r="AB91" s="149"/>
      <c r="AC91" s="149"/>
      <c r="AD91" s="149"/>
      <c r="AE91" s="149"/>
      <c r="AF91" s="149"/>
      <c r="AG91" s="149" t="s">
        <v>127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3" x14ac:dyDescent="0.2">
      <c r="A92" s="156"/>
      <c r="B92" s="157"/>
      <c r="C92" s="188" t="s">
        <v>134</v>
      </c>
      <c r="D92" s="161"/>
      <c r="E92" s="162"/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9"/>
      <c r="AA92" s="149"/>
      <c r="AB92" s="149"/>
      <c r="AC92" s="149"/>
      <c r="AD92" s="149"/>
      <c r="AE92" s="149"/>
      <c r="AF92" s="149"/>
      <c r="AG92" s="149" t="s">
        <v>127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3" x14ac:dyDescent="0.2">
      <c r="A93" s="156"/>
      <c r="B93" s="157"/>
      <c r="C93" s="188" t="s">
        <v>135</v>
      </c>
      <c r="D93" s="161"/>
      <c r="E93" s="162"/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127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3" x14ac:dyDescent="0.2">
      <c r="A94" s="156"/>
      <c r="B94" s="157"/>
      <c r="C94" s="188" t="s">
        <v>136</v>
      </c>
      <c r="D94" s="161"/>
      <c r="E94" s="162">
        <v>9.36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9"/>
      <c r="AA94" s="149"/>
      <c r="AB94" s="149"/>
      <c r="AC94" s="149"/>
      <c r="AD94" s="149"/>
      <c r="AE94" s="149"/>
      <c r="AF94" s="149"/>
      <c r="AG94" s="149" t="s">
        <v>127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3" x14ac:dyDescent="0.2">
      <c r="A95" s="156"/>
      <c r="B95" s="157"/>
      <c r="C95" s="188" t="s">
        <v>137</v>
      </c>
      <c r="D95" s="161"/>
      <c r="E95" s="162">
        <v>9.36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127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3" x14ac:dyDescent="0.2">
      <c r="A96" s="156"/>
      <c r="B96" s="157"/>
      <c r="C96" s="188" t="s">
        <v>138</v>
      </c>
      <c r="D96" s="161"/>
      <c r="E96" s="162">
        <v>2.2200000000000002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127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3" x14ac:dyDescent="0.2">
      <c r="A97" s="156"/>
      <c r="B97" s="157"/>
      <c r="C97" s="188" t="s">
        <v>139</v>
      </c>
      <c r="D97" s="161"/>
      <c r="E97" s="162">
        <v>0.39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127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3" x14ac:dyDescent="0.2">
      <c r="A98" s="156"/>
      <c r="B98" s="157"/>
      <c r="C98" s="188" t="s">
        <v>140</v>
      </c>
      <c r="D98" s="161"/>
      <c r="E98" s="162">
        <v>1.125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9"/>
      <c r="AA98" s="149"/>
      <c r="AB98" s="149"/>
      <c r="AC98" s="149"/>
      <c r="AD98" s="149"/>
      <c r="AE98" s="149"/>
      <c r="AF98" s="149"/>
      <c r="AG98" s="149" t="s">
        <v>127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3" x14ac:dyDescent="0.2">
      <c r="A99" s="156"/>
      <c r="B99" s="157"/>
      <c r="C99" s="188" t="s">
        <v>141</v>
      </c>
      <c r="D99" s="161"/>
      <c r="E99" s="162">
        <v>3.9420000000000002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9"/>
      <c r="AA99" s="149"/>
      <c r="AB99" s="149"/>
      <c r="AC99" s="149"/>
      <c r="AD99" s="149"/>
      <c r="AE99" s="149"/>
      <c r="AF99" s="149"/>
      <c r="AG99" s="149" t="s">
        <v>127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3" x14ac:dyDescent="0.2">
      <c r="A100" s="156"/>
      <c r="B100" s="157"/>
      <c r="C100" s="188" t="s">
        <v>142</v>
      </c>
      <c r="D100" s="161"/>
      <c r="E100" s="162">
        <v>5.0999999999999996</v>
      </c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9"/>
      <c r="AA100" s="149"/>
      <c r="AB100" s="149"/>
      <c r="AC100" s="149"/>
      <c r="AD100" s="149"/>
      <c r="AE100" s="149"/>
      <c r="AF100" s="149"/>
      <c r="AG100" s="149" t="s">
        <v>127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3" x14ac:dyDescent="0.2">
      <c r="A101" s="156"/>
      <c r="B101" s="157"/>
      <c r="C101" s="188" t="s">
        <v>143</v>
      </c>
      <c r="D101" s="161"/>
      <c r="E101" s="162"/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127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3" x14ac:dyDescent="0.2">
      <c r="A102" s="156"/>
      <c r="B102" s="157"/>
      <c r="C102" s="188" t="s">
        <v>144</v>
      </c>
      <c r="D102" s="161"/>
      <c r="E102" s="162">
        <v>2.5350000000000001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9"/>
      <c r="AA102" s="149"/>
      <c r="AB102" s="149"/>
      <c r="AC102" s="149"/>
      <c r="AD102" s="149"/>
      <c r="AE102" s="149"/>
      <c r="AF102" s="149"/>
      <c r="AG102" s="149" t="s">
        <v>127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3" x14ac:dyDescent="0.2">
      <c r="A103" s="156"/>
      <c r="B103" s="157"/>
      <c r="C103" s="188" t="s">
        <v>145</v>
      </c>
      <c r="D103" s="161"/>
      <c r="E103" s="162">
        <v>7.4969999999999999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9"/>
      <c r="AA103" s="149"/>
      <c r="AB103" s="149"/>
      <c r="AC103" s="149"/>
      <c r="AD103" s="149"/>
      <c r="AE103" s="149"/>
      <c r="AF103" s="149"/>
      <c r="AG103" s="149" t="s">
        <v>127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3" x14ac:dyDescent="0.2">
      <c r="A104" s="156"/>
      <c r="B104" s="157"/>
      <c r="C104" s="188" t="s">
        <v>146</v>
      </c>
      <c r="D104" s="161"/>
      <c r="E104" s="162">
        <v>2.5350000000000001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9"/>
      <c r="AA104" s="149"/>
      <c r="AB104" s="149"/>
      <c r="AC104" s="149"/>
      <c r="AD104" s="149"/>
      <c r="AE104" s="149"/>
      <c r="AF104" s="149"/>
      <c r="AG104" s="149" t="s">
        <v>127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x14ac:dyDescent="0.2">
      <c r="A105" s="167" t="s">
        <v>116</v>
      </c>
      <c r="B105" s="168" t="s">
        <v>72</v>
      </c>
      <c r="C105" s="186" t="s">
        <v>73</v>
      </c>
      <c r="D105" s="169"/>
      <c r="E105" s="170"/>
      <c r="F105" s="171"/>
      <c r="G105" s="172">
        <f>SUMIF(AG106:AG106,"&lt;&gt;NOR",G106:G106)</f>
        <v>0</v>
      </c>
      <c r="H105" s="166"/>
      <c r="I105" s="166">
        <f>SUM(I106:I106)</f>
        <v>0</v>
      </c>
      <c r="J105" s="166"/>
      <c r="K105" s="166">
        <f>SUM(K106:K106)</f>
        <v>0</v>
      </c>
      <c r="L105" s="166"/>
      <c r="M105" s="166">
        <f>SUM(M106:M106)</f>
        <v>0</v>
      </c>
      <c r="N105" s="165"/>
      <c r="O105" s="165">
        <f>SUM(O106:O106)</f>
        <v>0</v>
      </c>
      <c r="P105" s="165"/>
      <c r="Q105" s="165">
        <f>SUM(Q106:Q106)</f>
        <v>0</v>
      </c>
      <c r="R105" s="166"/>
      <c r="S105" s="166"/>
      <c r="T105" s="166"/>
      <c r="U105" s="166"/>
      <c r="V105" s="166">
        <f>SUM(V106:V106)</f>
        <v>41.59</v>
      </c>
      <c r="W105" s="166"/>
      <c r="X105" s="166"/>
      <c r="Y105" s="166"/>
      <c r="AG105" t="s">
        <v>117</v>
      </c>
    </row>
    <row r="106" spans="1:60" ht="22.5" outlineLevel="1" x14ac:dyDescent="0.2">
      <c r="A106" s="180">
        <v>19</v>
      </c>
      <c r="B106" s="181" t="s">
        <v>207</v>
      </c>
      <c r="C106" s="189" t="s">
        <v>208</v>
      </c>
      <c r="D106" s="182" t="s">
        <v>209</v>
      </c>
      <c r="E106" s="183">
        <v>13.20435</v>
      </c>
      <c r="F106" s="184"/>
      <c r="G106" s="185">
        <f>ROUND(E106*F106,2)</f>
        <v>0</v>
      </c>
      <c r="H106" s="160"/>
      <c r="I106" s="159">
        <f>ROUND(E106*H106,2)</f>
        <v>0</v>
      </c>
      <c r="J106" s="160"/>
      <c r="K106" s="159">
        <f>ROUND(E106*J106,2)</f>
        <v>0</v>
      </c>
      <c r="L106" s="159">
        <v>21</v>
      </c>
      <c r="M106" s="159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9"/>
      <c r="S106" s="159" t="s">
        <v>132</v>
      </c>
      <c r="T106" s="159" t="s">
        <v>132</v>
      </c>
      <c r="U106" s="159">
        <v>3.15</v>
      </c>
      <c r="V106" s="159">
        <f>ROUND(E106*U106,2)</f>
        <v>41.59</v>
      </c>
      <c r="W106" s="159"/>
      <c r="X106" s="159" t="s">
        <v>210</v>
      </c>
      <c r="Y106" s="159" t="s">
        <v>124</v>
      </c>
      <c r="Z106" s="149"/>
      <c r="AA106" s="149"/>
      <c r="AB106" s="149"/>
      <c r="AC106" s="149"/>
      <c r="AD106" s="149"/>
      <c r="AE106" s="149"/>
      <c r="AF106" s="149"/>
      <c r="AG106" s="149" t="s">
        <v>211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x14ac:dyDescent="0.2">
      <c r="A107" s="167" t="s">
        <v>116</v>
      </c>
      <c r="B107" s="168" t="s">
        <v>74</v>
      </c>
      <c r="C107" s="186" t="s">
        <v>75</v>
      </c>
      <c r="D107" s="169"/>
      <c r="E107" s="170"/>
      <c r="F107" s="171"/>
      <c r="G107" s="172">
        <f>SUMIF(AG108:AG157,"&lt;&gt;NOR",G108:G157)</f>
        <v>0</v>
      </c>
      <c r="H107" s="166"/>
      <c r="I107" s="166">
        <f>SUM(I108:I157)</f>
        <v>0</v>
      </c>
      <c r="J107" s="166"/>
      <c r="K107" s="166">
        <f>SUM(K108:K157)</f>
        <v>0</v>
      </c>
      <c r="L107" s="166"/>
      <c r="M107" s="166">
        <f>SUM(M108:M157)</f>
        <v>0</v>
      </c>
      <c r="N107" s="165"/>
      <c r="O107" s="165">
        <f>SUM(O108:O157)</f>
        <v>0.14000000000000001</v>
      </c>
      <c r="P107" s="165"/>
      <c r="Q107" s="165">
        <f>SUM(Q108:Q157)</f>
        <v>0</v>
      </c>
      <c r="R107" s="166"/>
      <c r="S107" s="166"/>
      <c r="T107" s="166"/>
      <c r="U107" s="166"/>
      <c r="V107" s="166">
        <f>SUM(V108:V157)</f>
        <v>36.75</v>
      </c>
      <c r="W107" s="166"/>
      <c r="X107" s="166"/>
      <c r="Y107" s="166"/>
      <c r="AG107" t="s">
        <v>117</v>
      </c>
    </row>
    <row r="108" spans="1:60" outlineLevel="1" x14ac:dyDescent="0.2">
      <c r="A108" s="174">
        <v>20</v>
      </c>
      <c r="B108" s="175" t="s">
        <v>212</v>
      </c>
      <c r="C108" s="187" t="s">
        <v>213</v>
      </c>
      <c r="D108" s="176" t="s">
        <v>154</v>
      </c>
      <c r="E108" s="177">
        <v>293.76</v>
      </c>
      <c r="F108" s="178"/>
      <c r="G108" s="179">
        <f>ROUND(E108*F108,2)</f>
        <v>0</v>
      </c>
      <c r="H108" s="160"/>
      <c r="I108" s="159">
        <f>ROUND(E108*H108,2)</f>
        <v>0</v>
      </c>
      <c r="J108" s="160"/>
      <c r="K108" s="159">
        <f>ROUND(E108*J108,2)</f>
        <v>0</v>
      </c>
      <c r="L108" s="159">
        <v>21</v>
      </c>
      <c r="M108" s="159">
        <f>G108*(1+L108/100)</f>
        <v>0</v>
      </c>
      <c r="N108" s="158">
        <v>1.6000000000000001E-4</v>
      </c>
      <c r="O108" s="158">
        <f>ROUND(E108*N108,2)</f>
        <v>0.05</v>
      </c>
      <c r="P108" s="158">
        <v>0</v>
      </c>
      <c r="Q108" s="158">
        <f>ROUND(E108*P108,2)</f>
        <v>0</v>
      </c>
      <c r="R108" s="159"/>
      <c r="S108" s="159" t="s">
        <v>121</v>
      </c>
      <c r="T108" s="159" t="s">
        <v>122</v>
      </c>
      <c r="U108" s="159">
        <v>6.2E-2</v>
      </c>
      <c r="V108" s="159">
        <f>ROUND(E108*U108,2)</f>
        <v>18.21</v>
      </c>
      <c r="W108" s="159"/>
      <c r="X108" s="159" t="s">
        <v>123</v>
      </c>
      <c r="Y108" s="159" t="s">
        <v>124</v>
      </c>
      <c r="Z108" s="149"/>
      <c r="AA108" s="149"/>
      <c r="AB108" s="149"/>
      <c r="AC108" s="149"/>
      <c r="AD108" s="149"/>
      <c r="AE108" s="149"/>
      <c r="AF108" s="149"/>
      <c r="AG108" s="149" t="s">
        <v>125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 x14ac:dyDescent="0.2">
      <c r="A109" s="156"/>
      <c r="B109" s="157"/>
      <c r="C109" s="188" t="s">
        <v>134</v>
      </c>
      <c r="D109" s="161"/>
      <c r="E109" s="162"/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127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3" x14ac:dyDescent="0.2">
      <c r="A110" s="156"/>
      <c r="B110" s="157"/>
      <c r="C110" s="188" t="s">
        <v>135</v>
      </c>
      <c r="D110" s="161"/>
      <c r="E110" s="162"/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127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3" x14ac:dyDescent="0.2">
      <c r="A111" s="156"/>
      <c r="B111" s="157"/>
      <c r="C111" s="188" t="s">
        <v>214</v>
      </c>
      <c r="D111" s="161"/>
      <c r="E111" s="162"/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127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3" x14ac:dyDescent="0.2">
      <c r="A112" s="156"/>
      <c r="B112" s="157"/>
      <c r="C112" s="188" t="s">
        <v>215</v>
      </c>
      <c r="D112" s="161"/>
      <c r="E112" s="162">
        <v>62.4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9"/>
      <c r="AA112" s="149"/>
      <c r="AB112" s="149"/>
      <c r="AC112" s="149"/>
      <c r="AD112" s="149"/>
      <c r="AE112" s="149"/>
      <c r="AF112" s="149"/>
      <c r="AG112" s="149" t="s">
        <v>127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3" x14ac:dyDescent="0.2">
      <c r="A113" s="156"/>
      <c r="B113" s="157"/>
      <c r="C113" s="188" t="s">
        <v>216</v>
      </c>
      <c r="D113" s="161"/>
      <c r="E113" s="162">
        <v>62.4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9"/>
      <c r="AA113" s="149"/>
      <c r="AB113" s="149"/>
      <c r="AC113" s="149"/>
      <c r="AD113" s="149"/>
      <c r="AE113" s="149"/>
      <c r="AF113" s="149"/>
      <c r="AG113" s="149" t="s">
        <v>127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3" x14ac:dyDescent="0.2">
      <c r="A114" s="156"/>
      <c r="B114" s="157"/>
      <c r="C114" s="188" t="s">
        <v>217</v>
      </c>
      <c r="D114" s="161"/>
      <c r="E114" s="162">
        <v>14.8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9"/>
      <c r="AA114" s="149"/>
      <c r="AB114" s="149"/>
      <c r="AC114" s="149"/>
      <c r="AD114" s="149"/>
      <c r="AE114" s="149"/>
      <c r="AF114" s="149"/>
      <c r="AG114" s="149" t="s">
        <v>127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3" x14ac:dyDescent="0.2">
      <c r="A115" s="156"/>
      <c r="B115" s="157"/>
      <c r="C115" s="188" t="s">
        <v>218</v>
      </c>
      <c r="D115" s="161"/>
      <c r="E115" s="162">
        <v>2.6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9"/>
      <c r="AA115" s="149"/>
      <c r="AB115" s="149"/>
      <c r="AC115" s="149"/>
      <c r="AD115" s="149"/>
      <c r="AE115" s="149"/>
      <c r="AF115" s="149"/>
      <c r="AG115" s="149" t="s">
        <v>127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3" x14ac:dyDescent="0.2">
      <c r="A116" s="156"/>
      <c r="B116" s="157"/>
      <c r="C116" s="188" t="s">
        <v>219</v>
      </c>
      <c r="D116" s="161"/>
      <c r="E116" s="162">
        <v>7.5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9"/>
      <c r="AA116" s="149"/>
      <c r="AB116" s="149"/>
      <c r="AC116" s="149"/>
      <c r="AD116" s="149"/>
      <c r="AE116" s="149"/>
      <c r="AF116" s="149"/>
      <c r="AG116" s="149" t="s">
        <v>127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3" x14ac:dyDescent="0.2">
      <c r="A117" s="156"/>
      <c r="B117" s="157"/>
      <c r="C117" s="188" t="s">
        <v>220</v>
      </c>
      <c r="D117" s="161"/>
      <c r="E117" s="162">
        <v>26.28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9"/>
      <c r="AA117" s="149"/>
      <c r="AB117" s="149"/>
      <c r="AC117" s="149"/>
      <c r="AD117" s="149"/>
      <c r="AE117" s="149"/>
      <c r="AF117" s="149"/>
      <c r="AG117" s="149" t="s">
        <v>127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3" x14ac:dyDescent="0.2">
      <c r="A118" s="156"/>
      <c r="B118" s="157"/>
      <c r="C118" s="188" t="s">
        <v>221</v>
      </c>
      <c r="D118" s="161"/>
      <c r="E118" s="162">
        <v>34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9"/>
      <c r="AA118" s="149"/>
      <c r="AB118" s="149"/>
      <c r="AC118" s="149"/>
      <c r="AD118" s="149"/>
      <c r="AE118" s="149"/>
      <c r="AF118" s="149"/>
      <c r="AG118" s="149" t="s">
        <v>127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3" x14ac:dyDescent="0.2">
      <c r="A119" s="156"/>
      <c r="B119" s="157"/>
      <c r="C119" s="188" t="s">
        <v>143</v>
      </c>
      <c r="D119" s="161"/>
      <c r="E119" s="162"/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9"/>
      <c r="AA119" s="149"/>
      <c r="AB119" s="149"/>
      <c r="AC119" s="149"/>
      <c r="AD119" s="149"/>
      <c r="AE119" s="149"/>
      <c r="AF119" s="149"/>
      <c r="AG119" s="149" t="s">
        <v>127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3" x14ac:dyDescent="0.2">
      <c r="A120" s="156"/>
      <c r="B120" s="157"/>
      <c r="C120" s="188" t="s">
        <v>214</v>
      </c>
      <c r="D120" s="161"/>
      <c r="E120" s="162"/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9"/>
      <c r="AA120" s="149"/>
      <c r="AB120" s="149"/>
      <c r="AC120" s="149"/>
      <c r="AD120" s="149"/>
      <c r="AE120" s="149"/>
      <c r="AF120" s="149"/>
      <c r="AG120" s="149" t="s">
        <v>127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3" x14ac:dyDescent="0.2">
      <c r="A121" s="156"/>
      <c r="B121" s="157"/>
      <c r="C121" s="188" t="s">
        <v>222</v>
      </c>
      <c r="D121" s="161"/>
      <c r="E121" s="162">
        <v>16.899999999999999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9"/>
      <c r="AA121" s="149"/>
      <c r="AB121" s="149"/>
      <c r="AC121" s="149"/>
      <c r="AD121" s="149"/>
      <c r="AE121" s="149"/>
      <c r="AF121" s="149"/>
      <c r="AG121" s="149" t="s">
        <v>127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3" x14ac:dyDescent="0.2">
      <c r="A122" s="156"/>
      <c r="B122" s="157"/>
      <c r="C122" s="188" t="s">
        <v>223</v>
      </c>
      <c r="D122" s="161"/>
      <c r="E122" s="162">
        <v>49.98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9"/>
      <c r="AA122" s="149"/>
      <c r="AB122" s="149"/>
      <c r="AC122" s="149"/>
      <c r="AD122" s="149"/>
      <c r="AE122" s="149"/>
      <c r="AF122" s="149"/>
      <c r="AG122" s="149" t="s">
        <v>127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3" x14ac:dyDescent="0.2">
      <c r="A123" s="156"/>
      <c r="B123" s="157"/>
      <c r="C123" s="188" t="s">
        <v>224</v>
      </c>
      <c r="D123" s="161"/>
      <c r="E123" s="162">
        <v>16.899999999999999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9"/>
      <c r="AA123" s="149"/>
      <c r="AB123" s="149"/>
      <c r="AC123" s="149"/>
      <c r="AD123" s="149"/>
      <c r="AE123" s="149"/>
      <c r="AF123" s="149"/>
      <c r="AG123" s="149" t="s">
        <v>127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74">
        <v>21</v>
      </c>
      <c r="B124" s="175" t="s">
        <v>225</v>
      </c>
      <c r="C124" s="187" t="s">
        <v>226</v>
      </c>
      <c r="D124" s="176" t="s">
        <v>154</v>
      </c>
      <c r="E124" s="177">
        <v>293.76</v>
      </c>
      <c r="F124" s="178"/>
      <c r="G124" s="179">
        <f>ROUND(E124*F124,2)</f>
        <v>0</v>
      </c>
      <c r="H124" s="160"/>
      <c r="I124" s="159">
        <f>ROUND(E124*H124,2)</f>
        <v>0</v>
      </c>
      <c r="J124" s="160"/>
      <c r="K124" s="159">
        <f>ROUND(E124*J124,2)</f>
        <v>0</v>
      </c>
      <c r="L124" s="159">
        <v>21</v>
      </c>
      <c r="M124" s="159">
        <f>G124*(1+L124/100)</f>
        <v>0</v>
      </c>
      <c r="N124" s="158">
        <v>1.6000000000000001E-4</v>
      </c>
      <c r="O124" s="158">
        <f>ROUND(E124*N124,2)</f>
        <v>0.05</v>
      </c>
      <c r="P124" s="158">
        <v>0</v>
      </c>
      <c r="Q124" s="158">
        <f>ROUND(E124*P124,2)</f>
        <v>0</v>
      </c>
      <c r="R124" s="159"/>
      <c r="S124" s="159" t="s">
        <v>121</v>
      </c>
      <c r="T124" s="159" t="s">
        <v>122</v>
      </c>
      <c r="U124" s="159">
        <v>6.2E-2</v>
      </c>
      <c r="V124" s="159">
        <f>ROUND(E124*U124,2)</f>
        <v>18.21</v>
      </c>
      <c r="W124" s="159"/>
      <c r="X124" s="159" t="s">
        <v>123</v>
      </c>
      <c r="Y124" s="159" t="s">
        <v>124</v>
      </c>
      <c r="Z124" s="149"/>
      <c r="AA124" s="149"/>
      <c r="AB124" s="149"/>
      <c r="AC124" s="149"/>
      <c r="AD124" s="149"/>
      <c r="AE124" s="149"/>
      <c r="AF124" s="149"/>
      <c r="AG124" s="149" t="s">
        <v>125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2" x14ac:dyDescent="0.2">
      <c r="A125" s="156"/>
      <c r="B125" s="157"/>
      <c r="C125" s="188" t="s">
        <v>134</v>
      </c>
      <c r="D125" s="161"/>
      <c r="E125" s="162"/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127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3" x14ac:dyDescent="0.2">
      <c r="A126" s="156"/>
      <c r="B126" s="157"/>
      <c r="C126" s="188" t="s">
        <v>135</v>
      </c>
      <c r="D126" s="161"/>
      <c r="E126" s="162"/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9"/>
      <c r="AA126" s="149"/>
      <c r="AB126" s="149"/>
      <c r="AC126" s="149"/>
      <c r="AD126" s="149"/>
      <c r="AE126" s="149"/>
      <c r="AF126" s="149"/>
      <c r="AG126" s="149" t="s">
        <v>127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3" x14ac:dyDescent="0.2">
      <c r="A127" s="156"/>
      <c r="B127" s="157"/>
      <c r="C127" s="188" t="s">
        <v>214</v>
      </c>
      <c r="D127" s="161"/>
      <c r="E127" s="162"/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9"/>
      <c r="AA127" s="149"/>
      <c r="AB127" s="149"/>
      <c r="AC127" s="149"/>
      <c r="AD127" s="149"/>
      <c r="AE127" s="149"/>
      <c r="AF127" s="149"/>
      <c r="AG127" s="149" t="s">
        <v>127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3" x14ac:dyDescent="0.2">
      <c r="A128" s="156"/>
      <c r="B128" s="157"/>
      <c r="C128" s="188" t="s">
        <v>215</v>
      </c>
      <c r="D128" s="161"/>
      <c r="E128" s="162">
        <v>62.4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9"/>
      <c r="AA128" s="149"/>
      <c r="AB128" s="149"/>
      <c r="AC128" s="149"/>
      <c r="AD128" s="149"/>
      <c r="AE128" s="149"/>
      <c r="AF128" s="149"/>
      <c r="AG128" s="149" t="s">
        <v>127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3" x14ac:dyDescent="0.2">
      <c r="A129" s="156"/>
      <c r="B129" s="157"/>
      <c r="C129" s="188" t="s">
        <v>216</v>
      </c>
      <c r="D129" s="161"/>
      <c r="E129" s="162">
        <v>62.4</v>
      </c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9"/>
      <c r="AA129" s="149"/>
      <c r="AB129" s="149"/>
      <c r="AC129" s="149"/>
      <c r="AD129" s="149"/>
      <c r="AE129" s="149"/>
      <c r="AF129" s="149"/>
      <c r="AG129" s="149" t="s">
        <v>127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3" x14ac:dyDescent="0.2">
      <c r="A130" s="156"/>
      <c r="B130" s="157"/>
      <c r="C130" s="188" t="s">
        <v>217</v>
      </c>
      <c r="D130" s="161"/>
      <c r="E130" s="162">
        <v>14.8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9"/>
      <c r="AA130" s="149"/>
      <c r="AB130" s="149"/>
      <c r="AC130" s="149"/>
      <c r="AD130" s="149"/>
      <c r="AE130" s="149"/>
      <c r="AF130" s="149"/>
      <c r="AG130" s="149" t="s">
        <v>127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3" x14ac:dyDescent="0.2">
      <c r="A131" s="156"/>
      <c r="B131" s="157"/>
      <c r="C131" s="188" t="s">
        <v>218</v>
      </c>
      <c r="D131" s="161"/>
      <c r="E131" s="162">
        <v>2.6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9"/>
      <c r="AA131" s="149"/>
      <c r="AB131" s="149"/>
      <c r="AC131" s="149"/>
      <c r="AD131" s="149"/>
      <c r="AE131" s="149"/>
      <c r="AF131" s="149"/>
      <c r="AG131" s="149" t="s">
        <v>127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3" x14ac:dyDescent="0.2">
      <c r="A132" s="156"/>
      <c r="B132" s="157"/>
      <c r="C132" s="188" t="s">
        <v>219</v>
      </c>
      <c r="D132" s="161"/>
      <c r="E132" s="162">
        <v>7.5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9"/>
      <c r="AA132" s="149"/>
      <c r="AB132" s="149"/>
      <c r="AC132" s="149"/>
      <c r="AD132" s="149"/>
      <c r="AE132" s="149"/>
      <c r="AF132" s="149"/>
      <c r="AG132" s="149" t="s">
        <v>127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3" x14ac:dyDescent="0.2">
      <c r="A133" s="156"/>
      <c r="B133" s="157"/>
      <c r="C133" s="188" t="s">
        <v>220</v>
      </c>
      <c r="D133" s="161"/>
      <c r="E133" s="162">
        <v>26.28</v>
      </c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9"/>
      <c r="AA133" s="149"/>
      <c r="AB133" s="149"/>
      <c r="AC133" s="149"/>
      <c r="AD133" s="149"/>
      <c r="AE133" s="149"/>
      <c r="AF133" s="149"/>
      <c r="AG133" s="149" t="s">
        <v>127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3" x14ac:dyDescent="0.2">
      <c r="A134" s="156"/>
      <c r="B134" s="157"/>
      <c r="C134" s="188" t="s">
        <v>221</v>
      </c>
      <c r="D134" s="161"/>
      <c r="E134" s="162">
        <v>34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9"/>
      <c r="AA134" s="149"/>
      <c r="AB134" s="149"/>
      <c r="AC134" s="149"/>
      <c r="AD134" s="149"/>
      <c r="AE134" s="149"/>
      <c r="AF134" s="149"/>
      <c r="AG134" s="149" t="s">
        <v>127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3" x14ac:dyDescent="0.2">
      <c r="A135" s="156"/>
      <c r="B135" s="157"/>
      <c r="C135" s="188" t="s">
        <v>143</v>
      </c>
      <c r="D135" s="161"/>
      <c r="E135" s="162"/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9"/>
      <c r="AA135" s="149"/>
      <c r="AB135" s="149"/>
      <c r="AC135" s="149"/>
      <c r="AD135" s="149"/>
      <c r="AE135" s="149"/>
      <c r="AF135" s="149"/>
      <c r="AG135" s="149" t="s">
        <v>127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3" x14ac:dyDescent="0.2">
      <c r="A136" s="156"/>
      <c r="B136" s="157"/>
      <c r="C136" s="188" t="s">
        <v>214</v>
      </c>
      <c r="D136" s="161"/>
      <c r="E136" s="162"/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9"/>
      <c r="AA136" s="149"/>
      <c r="AB136" s="149"/>
      <c r="AC136" s="149"/>
      <c r="AD136" s="149"/>
      <c r="AE136" s="149"/>
      <c r="AF136" s="149"/>
      <c r="AG136" s="149" t="s">
        <v>127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3" x14ac:dyDescent="0.2">
      <c r="A137" s="156"/>
      <c r="B137" s="157"/>
      <c r="C137" s="188" t="s">
        <v>222</v>
      </c>
      <c r="D137" s="161"/>
      <c r="E137" s="162">
        <v>16.899999999999999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9"/>
      <c r="AA137" s="149"/>
      <c r="AB137" s="149"/>
      <c r="AC137" s="149"/>
      <c r="AD137" s="149"/>
      <c r="AE137" s="149"/>
      <c r="AF137" s="149"/>
      <c r="AG137" s="149" t="s">
        <v>127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3" x14ac:dyDescent="0.2">
      <c r="A138" s="156"/>
      <c r="B138" s="157"/>
      <c r="C138" s="188" t="s">
        <v>223</v>
      </c>
      <c r="D138" s="161"/>
      <c r="E138" s="162">
        <v>49.98</v>
      </c>
      <c r="F138" s="159"/>
      <c r="G138" s="159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9"/>
      <c r="AA138" s="149"/>
      <c r="AB138" s="149"/>
      <c r="AC138" s="149"/>
      <c r="AD138" s="149"/>
      <c r="AE138" s="149"/>
      <c r="AF138" s="149"/>
      <c r="AG138" s="149" t="s">
        <v>127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3" x14ac:dyDescent="0.2">
      <c r="A139" s="156"/>
      <c r="B139" s="157"/>
      <c r="C139" s="188" t="s">
        <v>224</v>
      </c>
      <c r="D139" s="161"/>
      <c r="E139" s="162">
        <v>16.899999999999999</v>
      </c>
      <c r="F139" s="159"/>
      <c r="G139" s="159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9"/>
      <c r="AA139" s="149"/>
      <c r="AB139" s="149"/>
      <c r="AC139" s="149"/>
      <c r="AD139" s="149"/>
      <c r="AE139" s="149"/>
      <c r="AF139" s="149"/>
      <c r="AG139" s="149" t="s">
        <v>127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74">
        <v>22</v>
      </c>
      <c r="B140" s="175" t="s">
        <v>227</v>
      </c>
      <c r="C140" s="187" t="s">
        <v>228</v>
      </c>
      <c r="D140" s="176" t="s">
        <v>154</v>
      </c>
      <c r="E140" s="177">
        <v>352.512</v>
      </c>
      <c r="F140" s="178"/>
      <c r="G140" s="179">
        <f>ROUND(E140*F140,2)</f>
        <v>0</v>
      </c>
      <c r="H140" s="160"/>
      <c r="I140" s="159">
        <f>ROUND(E140*H140,2)</f>
        <v>0</v>
      </c>
      <c r="J140" s="160"/>
      <c r="K140" s="159">
        <f>ROUND(E140*J140,2)</f>
        <v>0</v>
      </c>
      <c r="L140" s="159">
        <v>21</v>
      </c>
      <c r="M140" s="159">
        <f>G140*(1+L140/100)</f>
        <v>0</v>
      </c>
      <c r="N140" s="158">
        <v>1.2E-4</v>
      </c>
      <c r="O140" s="158">
        <f>ROUND(E140*N140,2)</f>
        <v>0.04</v>
      </c>
      <c r="P140" s="158">
        <v>0</v>
      </c>
      <c r="Q140" s="158">
        <f>ROUND(E140*P140,2)</f>
        <v>0</v>
      </c>
      <c r="R140" s="159"/>
      <c r="S140" s="159" t="s">
        <v>121</v>
      </c>
      <c r="T140" s="159" t="s">
        <v>122</v>
      </c>
      <c r="U140" s="159">
        <v>0</v>
      </c>
      <c r="V140" s="159">
        <f>ROUND(E140*U140,2)</f>
        <v>0</v>
      </c>
      <c r="W140" s="159"/>
      <c r="X140" s="159" t="s">
        <v>229</v>
      </c>
      <c r="Y140" s="159" t="s">
        <v>124</v>
      </c>
      <c r="Z140" s="149"/>
      <c r="AA140" s="149"/>
      <c r="AB140" s="149"/>
      <c r="AC140" s="149"/>
      <c r="AD140" s="149"/>
      <c r="AE140" s="149"/>
      <c r="AF140" s="149"/>
      <c r="AG140" s="149" t="s">
        <v>230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2" x14ac:dyDescent="0.2">
      <c r="A141" s="156"/>
      <c r="B141" s="157"/>
      <c r="C141" s="188" t="s">
        <v>134</v>
      </c>
      <c r="D141" s="161"/>
      <c r="E141" s="162"/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9"/>
      <c r="AA141" s="149"/>
      <c r="AB141" s="149"/>
      <c r="AC141" s="149"/>
      <c r="AD141" s="149"/>
      <c r="AE141" s="149"/>
      <c r="AF141" s="149"/>
      <c r="AG141" s="149" t="s">
        <v>127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3" x14ac:dyDescent="0.2">
      <c r="A142" s="156"/>
      <c r="B142" s="157"/>
      <c r="C142" s="188" t="s">
        <v>135</v>
      </c>
      <c r="D142" s="161"/>
      <c r="E142" s="162"/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9"/>
      <c r="AA142" s="149"/>
      <c r="AB142" s="149"/>
      <c r="AC142" s="149"/>
      <c r="AD142" s="149"/>
      <c r="AE142" s="149"/>
      <c r="AF142" s="149"/>
      <c r="AG142" s="149" t="s">
        <v>127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3" x14ac:dyDescent="0.2">
      <c r="A143" s="156"/>
      <c r="B143" s="157"/>
      <c r="C143" s="188" t="s">
        <v>214</v>
      </c>
      <c r="D143" s="161"/>
      <c r="E143" s="162"/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9"/>
      <c r="AA143" s="149"/>
      <c r="AB143" s="149"/>
      <c r="AC143" s="149"/>
      <c r="AD143" s="149"/>
      <c r="AE143" s="149"/>
      <c r="AF143" s="149"/>
      <c r="AG143" s="149" t="s">
        <v>127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3" x14ac:dyDescent="0.2">
      <c r="A144" s="156"/>
      <c r="B144" s="157"/>
      <c r="C144" s="188" t="s">
        <v>215</v>
      </c>
      <c r="D144" s="161"/>
      <c r="E144" s="162">
        <v>62.4</v>
      </c>
      <c r="F144" s="159"/>
      <c r="G144" s="159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59"/>
      <c r="Z144" s="149"/>
      <c r="AA144" s="149"/>
      <c r="AB144" s="149"/>
      <c r="AC144" s="149"/>
      <c r="AD144" s="149"/>
      <c r="AE144" s="149"/>
      <c r="AF144" s="149"/>
      <c r="AG144" s="149" t="s">
        <v>127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3" x14ac:dyDescent="0.2">
      <c r="A145" s="156"/>
      <c r="B145" s="157"/>
      <c r="C145" s="188" t="s">
        <v>216</v>
      </c>
      <c r="D145" s="161"/>
      <c r="E145" s="162">
        <v>62.4</v>
      </c>
      <c r="F145" s="159"/>
      <c r="G145" s="159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9"/>
      <c r="AA145" s="149"/>
      <c r="AB145" s="149"/>
      <c r="AC145" s="149"/>
      <c r="AD145" s="149"/>
      <c r="AE145" s="149"/>
      <c r="AF145" s="149"/>
      <c r="AG145" s="149" t="s">
        <v>127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3" x14ac:dyDescent="0.2">
      <c r="A146" s="156"/>
      <c r="B146" s="157"/>
      <c r="C146" s="188" t="s">
        <v>217</v>
      </c>
      <c r="D146" s="161"/>
      <c r="E146" s="162">
        <v>14.8</v>
      </c>
      <c r="F146" s="159"/>
      <c r="G146" s="1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9"/>
      <c r="AA146" s="149"/>
      <c r="AB146" s="149"/>
      <c r="AC146" s="149"/>
      <c r="AD146" s="149"/>
      <c r="AE146" s="149"/>
      <c r="AF146" s="149"/>
      <c r="AG146" s="149" t="s">
        <v>127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3" x14ac:dyDescent="0.2">
      <c r="A147" s="156"/>
      <c r="B147" s="157"/>
      <c r="C147" s="188" t="s">
        <v>218</v>
      </c>
      <c r="D147" s="161"/>
      <c r="E147" s="162">
        <v>2.6</v>
      </c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9"/>
      <c r="AA147" s="149"/>
      <c r="AB147" s="149"/>
      <c r="AC147" s="149"/>
      <c r="AD147" s="149"/>
      <c r="AE147" s="149"/>
      <c r="AF147" s="149"/>
      <c r="AG147" s="149" t="s">
        <v>127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3" x14ac:dyDescent="0.2">
      <c r="A148" s="156"/>
      <c r="B148" s="157"/>
      <c r="C148" s="188" t="s">
        <v>219</v>
      </c>
      <c r="D148" s="161"/>
      <c r="E148" s="162">
        <v>7.5</v>
      </c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9"/>
      <c r="AA148" s="149"/>
      <c r="AB148" s="149"/>
      <c r="AC148" s="149"/>
      <c r="AD148" s="149"/>
      <c r="AE148" s="149"/>
      <c r="AF148" s="149"/>
      <c r="AG148" s="149" t="s">
        <v>127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3" x14ac:dyDescent="0.2">
      <c r="A149" s="156"/>
      <c r="B149" s="157"/>
      <c r="C149" s="188" t="s">
        <v>220</v>
      </c>
      <c r="D149" s="161"/>
      <c r="E149" s="162">
        <v>26.28</v>
      </c>
      <c r="F149" s="159"/>
      <c r="G149" s="159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9"/>
      <c r="AA149" s="149"/>
      <c r="AB149" s="149"/>
      <c r="AC149" s="149"/>
      <c r="AD149" s="149"/>
      <c r="AE149" s="149"/>
      <c r="AF149" s="149"/>
      <c r="AG149" s="149" t="s">
        <v>127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3" x14ac:dyDescent="0.2">
      <c r="A150" s="156"/>
      <c r="B150" s="157"/>
      <c r="C150" s="188" t="s">
        <v>221</v>
      </c>
      <c r="D150" s="161"/>
      <c r="E150" s="162">
        <v>34</v>
      </c>
      <c r="F150" s="159"/>
      <c r="G150" s="159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9"/>
      <c r="AA150" s="149"/>
      <c r="AB150" s="149"/>
      <c r="AC150" s="149"/>
      <c r="AD150" s="149"/>
      <c r="AE150" s="149"/>
      <c r="AF150" s="149"/>
      <c r="AG150" s="149" t="s">
        <v>127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3" x14ac:dyDescent="0.2">
      <c r="A151" s="156"/>
      <c r="B151" s="157"/>
      <c r="C151" s="188" t="s">
        <v>143</v>
      </c>
      <c r="D151" s="161"/>
      <c r="E151" s="162"/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9"/>
      <c r="AA151" s="149"/>
      <c r="AB151" s="149"/>
      <c r="AC151" s="149"/>
      <c r="AD151" s="149"/>
      <c r="AE151" s="149"/>
      <c r="AF151" s="149"/>
      <c r="AG151" s="149" t="s">
        <v>127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3" x14ac:dyDescent="0.2">
      <c r="A152" s="156"/>
      <c r="B152" s="157"/>
      <c r="C152" s="188" t="s">
        <v>214</v>
      </c>
      <c r="D152" s="161"/>
      <c r="E152" s="162"/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9"/>
      <c r="AA152" s="149"/>
      <c r="AB152" s="149"/>
      <c r="AC152" s="149"/>
      <c r="AD152" s="149"/>
      <c r="AE152" s="149"/>
      <c r="AF152" s="149"/>
      <c r="AG152" s="149" t="s">
        <v>127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3" x14ac:dyDescent="0.2">
      <c r="A153" s="156"/>
      <c r="B153" s="157"/>
      <c r="C153" s="188" t="s">
        <v>222</v>
      </c>
      <c r="D153" s="161"/>
      <c r="E153" s="162">
        <v>16.899999999999999</v>
      </c>
      <c r="F153" s="159"/>
      <c r="G153" s="159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9"/>
      <c r="AA153" s="149"/>
      <c r="AB153" s="149"/>
      <c r="AC153" s="149"/>
      <c r="AD153" s="149"/>
      <c r="AE153" s="149"/>
      <c r="AF153" s="149"/>
      <c r="AG153" s="149" t="s">
        <v>127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3" x14ac:dyDescent="0.2">
      <c r="A154" s="156"/>
      <c r="B154" s="157"/>
      <c r="C154" s="188" t="s">
        <v>223</v>
      </c>
      <c r="D154" s="161"/>
      <c r="E154" s="162">
        <v>49.98</v>
      </c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9"/>
      <c r="AA154" s="149"/>
      <c r="AB154" s="149"/>
      <c r="AC154" s="149"/>
      <c r="AD154" s="149"/>
      <c r="AE154" s="149"/>
      <c r="AF154" s="149"/>
      <c r="AG154" s="149" t="s">
        <v>127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3" x14ac:dyDescent="0.2">
      <c r="A155" s="156"/>
      <c r="B155" s="157"/>
      <c r="C155" s="188" t="s">
        <v>224</v>
      </c>
      <c r="D155" s="161"/>
      <c r="E155" s="162">
        <v>16.899999999999999</v>
      </c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9"/>
      <c r="AA155" s="149"/>
      <c r="AB155" s="149"/>
      <c r="AC155" s="149"/>
      <c r="AD155" s="149"/>
      <c r="AE155" s="149"/>
      <c r="AF155" s="149"/>
      <c r="AG155" s="149" t="s">
        <v>127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3" x14ac:dyDescent="0.2">
      <c r="A156" s="156"/>
      <c r="B156" s="157"/>
      <c r="C156" s="190" t="s">
        <v>231</v>
      </c>
      <c r="D156" s="163"/>
      <c r="E156" s="164">
        <v>58.752000000000002</v>
      </c>
      <c r="F156" s="159"/>
      <c r="G156" s="159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9"/>
      <c r="AA156" s="149"/>
      <c r="AB156" s="149"/>
      <c r="AC156" s="149"/>
      <c r="AD156" s="149"/>
      <c r="AE156" s="149"/>
      <c r="AF156" s="149"/>
      <c r="AG156" s="149" t="s">
        <v>127</v>
      </c>
      <c r="AH156" s="149">
        <v>4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80">
        <v>23</v>
      </c>
      <c r="B157" s="181" t="s">
        <v>232</v>
      </c>
      <c r="C157" s="189" t="s">
        <v>233</v>
      </c>
      <c r="D157" s="182" t="s">
        <v>209</v>
      </c>
      <c r="E157" s="183">
        <v>0.1363</v>
      </c>
      <c r="F157" s="184"/>
      <c r="G157" s="185">
        <f>ROUND(E157*F157,2)</f>
        <v>0</v>
      </c>
      <c r="H157" s="160"/>
      <c r="I157" s="159">
        <f>ROUND(E157*H157,2)</f>
        <v>0</v>
      </c>
      <c r="J157" s="160"/>
      <c r="K157" s="159">
        <f>ROUND(E157*J157,2)</f>
        <v>0</v>
      </c>
      <c r="L157" s="159">
        <v>21</v>
      </c>
      <c r="M157" s="159">
        <f>G157*(1+L157/100)</f>
        <v>0</v>
      </c>
      <c r="N157" s="158">
        <v>0</v>
      </c>
      <c r="O157" s="158">
        <f>ROUND(E157*N157,2)</f>
        <v>0</v>
      </c>
      <c r="P157" s="158">
        <v>0</v>
      </c>
      <c r="Q157" s="158">
        <f>ROUND(E157*P157,2)</f>
        <v>0</v>
      </c>
      <c r="R157" s="159"/>
      <c r="S157" s="159" t="s">
        <v>132</v>
      </c>
      <c r="T157" s="159" t="s">
        <v>132</v>
      </c>
      <c r="U157" s="159">
        <v>2.4209999999999998</v>
      </c>
      <c r="V157" s="159">
        <f>ROUND(E157*U157,2)</f>
        <v>0.33</v>
      </c>
      <c r="W157" s="159"/>
      <c r="X157" s="159" t="s">
        <v>210</v>
      </c>
      <c r="Y157" s="159" t="s">
        <v>124</v>
      </c>
      <c r="Z157" s="149"/>
      <c r="AA157" s="149"/>
      <c r="AB157" s="149"/>
      <c r="AC157" s="149"/>
      <c r="AD157" s="149"/>
      <c r="AE157" s="149"/>
      <c r="AF157" s="149"/>
      <c r="AG157" s="149" t="s">
        <v>211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x14ac:dyDescent="0.2">
      <c r="A158" s="167" t="s">
        <v>116</v>
      </c>
      <c r="B158" s="168" t="s">
        <v>76</v>
      </c>
      <c r="C158" s="186" t="s">
        <v>77</v>
      </c>
      <c r="D158" s="169"/>
      <c r="E158" s="170"/>
      <c r="F158" s="171"/>
      <c r="G158" s="172">
        <f>SUMIF(AG159:AG514,"&lt;&gt;NOR",G159:G514)</f>
        <v>0</v>
      </c>
      <c r="H158" s="166"/>
      <c r="I158" s="166">
        <f>SUM(I159:I514)</f>
        <v>0</v>
      </c>
      <c r="J158" s="166"/>
      <c r="K158" s="166">
        <f>SUM(K159:K514)</f>
        <v>0</v>
      </c>
      <c r="L158" s="166"/>
      <c r="M158" s="166">
        <f>SUM(M159:M514)</f>
        <v>0</v>
      </c>
      <c r="N158" s="165"/>
      <c r="O158" s="165">
        <f>SUM(O159:O514)</f>
        <v>9.1000000000000014</v>
      </c>
      <c r="P158" s="165"/>
      <c r="Q158" s="165">
        <f>SUM(Q159:Q514)</f>
        <v>0</v>
      </c>
      <c r="R158" s="166"/>
      <c r="S158" s="166"/>
      <c r="T158" s="166"/>
      <c r="U158" s="166"/>
      <c r="V158" s="166">
        <f>SUM(V159:V514)</f>
        <v>36.519999999999996</v>
      </c>
      <c r="W158" s="166"/>
      <c r="X158" s="166"/>
      <c r="Y158" s="166"/>
      <c r="AG158" t="s">
        <v>117</v>
      </c>
    </row>
    <row r="159" spans="1:60" ht="22.5" outlineLevel="1" x14ac:dyDescent="0.2">
      <c r="A159" s="174">
        <v>24</v>
      </c>
      <c r="B159" s="175" t="s">
        <v>234</v>
      </c>
      <c r="C159" s="187" t="s">
        <v>235</v>
      </c>
      <c r="D159" s="176" t="s">
        <v>131</v>
      </c>
      <c r="E159" s="177">
        <v>500</v>
      </c>
      <c r="F159" s="178"/>
      <c r="G159" s="179">
        <f>ROUND(E159*F159,2)</f>
        <v>0</v>
      </c>
      <c r="H159" s="160"/>
      <c r="I159" s="159">
        <f>ROUND(E159*H159,2)</f>
        <v>0</v>
      </c>
      <c r="J159" s="160"/>
      <c r="K159" s="159">
        <f>ROUND(E159*J159,2)</f>
        <v>0</v>
      </c>
      <c r="L159" s="159">
        <v>21</v>
      </c>
      <c r="M159" s="159">
        <f>G159*(1+L159/100)</f>
        <v>0</v>
      </c>
      <c r="N159" s="158">
        <v>2.0000000000000002E-5</v>
      </c>
      <c r="O159" s="158">
        <f>ROUND(E159*N159,2)</f>
        <v>0.01</v>
      </c>
      <c r="P159" s="158">
        <v>0</v>
      </c>
      <c r="Q159" s="158">
        <f>ROUND(E159*P159,2)</f>
        <v>0</v>
      </c>
      <c r="R159" s="159"/>
      <c r="S159" s="159" t="s">
        <v>132</v>
      </c>
      <c r="T159" s="159" t="s">
        <v>132</v>
      </c>
      <c r="U159" s="159">
        <v>2.9000000000000001E-2</v>
      </c>
      <c r="V159" s="159">
        <f>ROUND(E159*U159,2)</f>
        <v>14.5</v>
      </c>
      <c r="W159" s="159"/>
      <c r="X159" s="159" t="s">
        <v>123</v>
      </c>
      <c r="Y159" s="159" t="s">
        <v>124</v>
      </c>
      <c r="Z159" s="149"/>
      <c r="AA159" s="149"/>
      <c r="AB159" s="149"/>
      <c r="AC159" s="149"/>
      <c r="AD159" s="149"/>
      <c r="AE159" s="149"/>
      <c r="AF159" s="149"/>
      <c r="AG159" s="149" t="s">
        <v>125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2" x14ac:dyDescent="0.2">
      <c r="A160" s="156"/>
      <c r="B160" s="157"/>
      <c r="C160" s="188" t="s">
        <v>236</v>
      </c>
      <c r="D160" s="161"/>
      <c r="E160" s="162">
        <v>500</v>
      </c>
      <c r="F160" s="159"/>
      <c r="G160" s="15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9"/>
      <c r="AA160" s="149"/>
      <c r="AB160" s="149"/>
      <c r="AC160" s="149"/>
      <c r="AD160" s="149"/>
      <c r="AE160" s="149"/>
      <c r="AF160" s="149"/>
      <c r="AG160" s="149" t="s">
        <v>127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4">
        <v>25</v>
      </c>
      <c r="B161" s="175" t="s">
        <v>237</v>
      </c>
      <c r="C161" s="187" t="s">
        <v>238</v>
      </c>
      <c r="D161" s="176" t="s">
        <v>120</v>
      </c>
      <c r="E161" s="177">
        <v>118.7462</v>
      </c>
      <c r="F161" s="178"/>
      <c r="G161" s="179">
        <f>ROUND(E161*F161,2)</f>
        <v>0</v>
      </c>
      <c r="H161" s="160"/>
      <c r="I161" s="159">
        <f>ROUND(E161*H161,2)</f>
        <v>0</v>
      </c>
      <c r="J161" s="160"/>
      <c r="K161" s="159">
        <f>ROUND(E161*J161,2)</f>
        <v>0</v>
      </c>
      <c r="L161" s="159">
        <v>21</v>
      </c>
      <c r="M161" s="159">
        <f>G161*(1+L161/100)</f>
        <v>0</v>
      </c>
      <c r="N161" s="158">
        <v>7.4999999999999997E-2</v>
      </c>
      <c r="O161" s="158">
        <f>ROUND(E161*N161,2)</f>
        <v>8.91</v>
      </c>
      <c r="P161" s="158">
        <v>0</v>
      </c>
      <c r="Q161" s="158">
        <f>ROUND(E161*P161,2)</f>
        <v>0</v>
      </c>
      <c r="R161" s="159"/>
      <c r="S161" s="159" t="s">
        <v>121</v>
      </c>
      <c r="T161" s="159" t="s">
        <v>122</v>
      </c>
      <c r="U161" s="159">
        <v>0</v>
      </c>
      <c r="V161" s="159">
        <f>ROUND(E161*U161,2)</f>
        <v>0</v>
      </c>
      <c r="W161" s="159"/>
      <c r="X161" s="159" t="s">
        <v>123</v>
      </c>
      <c r="Y161" s="159" t="s">
        <v>124</v>
      </c>
      <c r="Z161" s="149"/>
      <c r="AA161" s="149"/>
      <c r="AB161" s="149"/>
      <c r="AC161" s="149"/>
      <c r="AD161" s="149"/>
      <c r="AE161" s="149"/>
      <c r="AF161" s="149"/>
      <c r="AG161" s="149" t="s">
        <v>125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2" x14ac:dyDescent="0.2">
      <c r="A162" s="156"/>
      <c r="B162" s="157"/>
      <c r="C162" s="188" t="s">
        <v>134</v>
      </c>
      <c r="D162" s="161"/>
      <c r="E162" s="162"/>
      <c r="F162" s="159"/>
      <c r="G162" s="159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9"/>
      <c r="AA162" s="149"/>
      <c r="AB162" s="149"/>
      <c r="AC162" s="149"/>
      <c r="AD162" s="149"/>
      <c r="AE162" s="149"/>
      <c r="AF162" s="149"/>
      <c r="AG162" s="149" t="s">
        <v>127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3" x14ac:dyDescent="0.2">
      <c r="A163" s="156"/>
      <c r="B163" s="157"/>
      <c r="C163" s="188" t="s">
        <v>135</v>
      </c>
      <c r="D163" s="161"/>
      <c r="E163" s="162"/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9"/>
      <c r="AA163" s="149"/>
      <c r="AB163" s="149"/>
      <c r="AC163" s="149"/>
      <c r="AD163" s="149"/>
      <c r="AE163" s="149"/>
      <c r="AF163" s="149"/>
      <c r="AG163" s="149" t="s">
        <v>127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3" x14ac:dyDescent="0.2">
      <c r="A164" s="156"/>
      <c r="B164" s="157"/>
      <c r="C164" s="188" t="s">
        <v>239</v>
      </c>
      <c r="D164" s="161"/>
      <c r="E164" s="162">
        <v>20.74</v>
      </c>
      <c r="F164" s="159"/>
      <c r="G164" s="1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9"/>
      <c r="AA164" s="149"/>
      <c r="AB164" s="149"/>
      <c r="AC164" s="149"/>
      <c r="AD164" s="149"/>
      <c r="AE164" s="149"/>
      <c r="AF164" s="149"/>
      <c r="AG164" s="149" t="s">
        <v>127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3" x14ac:dyDescent="0.2">
      <c r="A165" s="156"/>
      <c r="B165" s="157"/>
      <c r="C165" s="188" t="s">
        <v>240</v>
      </c>
      <c r="D165" s="161"/>
      <c r="E165" s="162">
        <v>20.74</v>
      </c>
      <c r="F165" s="159"/>
      <c r="G165" s="159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9"/>
      <c r="AA165" s="149"/>
      <c r="AB165" s="149"/>
      <c r="AC165" s="149"/>
      <c r="AD165" s="149"/>
      <c r="AE165" s="149"/>
      <c r="AF165" s="149"/>
      <c r="AG165" s="149" t="s">
        <v>127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3" x14ac:dyDescent="0.2">
      <c r="A166" s="156"/>
      <c r="B166" s="157"/>
      <c r="C166" s="188" t="s">
        <v>241</v>
      </c>
      <c r="D166" s="161"/>
      <c r="E166" s="162">
        <v>2.86</v>
      </c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9"/>
      <c r="AA166" s="149"/>
      <c r="AB166" s="149"/>
      <c r="AC166" s="149"/>
      <c r="AD166" s="149"/>
      <c r="AE166" s="149"/>
      <c r="AF166" s="149"/>
      <c r="AG166" s="149" t="s">
        <v>127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3" x14ac:dyDescent="0.2">
      <c r="A167" s="156"/>
      <c r="B167" s="157"/>
      <c r="C167" s="188" t="s">
        <v>242</v>
      </c>
      <c r="D167" s="161"/>
      <c r="E167" s="162">
        <v>0.15</v>
      </c>
      <c r="F167" s="159"/>
      <c r="G167" s="159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59"/>
      <c r="Z167" s="149"/>
      <c r="AA167" s="149"/>
      <c r="AB167" s="149"/>
      <c r="AC167" s="149"/>
      <c r="AD167" s="149"/>
      <c r="AE167" s="149"/>
      <c r="AF167" s="149"/>
      <c r="AG167" s="149" t="s">
        <v>127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3" x14ac:dyDescent="0.2">
      <c r="A168" s="156"/>
      <c r="B168" s="157"/>
      <c r="C168" s="188" t="s">
        <v>243</v>
      </c>
      <c r="D168" s="161"/>
      <c r="E168" s="162">
        <v>1.4008</v>
      </c>
      <c r="F168" s="159"/>
      <c r="G168" s="159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9"/>
      <c r="AA168" s="149"/>
      <c r="AB168" s="149"/>
      <c r="AC168" s="149"/>
      <c r="AD168" s="149"/>
      <c r="AE168" s="149"/>
      <c r="AF168" s="149"/>
      <c r="AG168" s="149" t="s">
        <v>127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3" x14ac:dyDescent="0.2">
      <c r="A169" s="156"/>
      <c r="B169" s="157"/>
      <c r="C169" s="188" t="s">
        <v>244</v>
      </c>
      <c r="D169" s="161"/>
      <c r="E169" s="162">
        <v>1.4008</v>
      </c>
      <c r="F169" s="159"/>
      <c r="G169" s="159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9"/>
      <c r="AA169" s="149"/>
      <c r="AB169" s="149"/>
      <c r="AC169" s="149"/>
      <c r="AD169" s="149"/>
      <c r="AE169" s="149"/>
      <c r="AF169" s="149"/>
      <c r="AG169" s="149" t="s">
        <v>127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3" x14ac:dyDescent="0.2">
      <c r="A170" s="156"/>
      <c r="B170" s="157"/>
      <c r="C170" s="188" t="s">
        <v>245</v>
      </c>
      <c r="D170" s="161"/>
      <c r="E170" s="162">
        <v>7.4969999999999999</v>
      </c>
      <c r="F170" s="159"/>
      <c r="G170" s="159"/>
      <c r="H170" s="159"/>
      <c r="I170" s="159"/>
      <c r="J170" s="159"/>
      <c r="K170" s="159"/>
      <c r="L170" s="159"/>
      <c r="M170" s="159"/>
      <c r="N170" s="158"/>
      <c r="O170" s="158"/>
      <c r="P170" s="158"/>
      <c r="Q170" s="158"/>
      <c r="R170" s="159"/>
      <c r="S170" s="159"/>
      <c r="T170" s="159"/>
      <c r="U170" s="159"/>
      <c r="V170" s="159"/>
      <c r="W170" s="159"/>
      <c r="X170" s="159"/>
      <c r="Y170" s="159"/>
      <c r="Z170" s="149"/>
      <c r="AA170" s="149"/>
      <c r="AB170" s="149"/>
      <c r="AC170" s="149"/>
      <c r="AD170" s="149"/>
      <c r="AE170" s="149"/>
      <c r="AF170" s="149"/>
      <c r="AG170" s="149" t="s">
        <v>127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3" x14ac:dyDescent="0.2">
      <c r="A171" s="156"/>
      <c r="B171" s="157"/>
      <c r="C171" s="188" t="s">
        <v>246</v>
      </c>
      <c r="D171" s="161"/>
      <c r="E171" s="162">
        <v>6.72</v>
      </c>
      <c r="F171" s="159"/>
      <c r="G171" s="1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9"/>
      <c r="AA171" s="149"/>
      <c r="AB171" s="149"/>
      <c r="AC171" s="149"/>
      <c r="AD171" s="149"/>
      <c r="AE171" s="149"/>
      <c r="AF171" s="149"/>
      <c r="AG171" s="149" t="s">
        <v>127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3" x14ac:dyDescent="0.2">
      <c r="A172" s="156"/>
      <c r="B172" s="157"/>
      <c r="C172" s="188" t="s">
        <v>143</v>
      </c>
      <c r="D172" s="161"/>
      <c r="E172" s="162"/>
      <c r="F172" s="159"/>
      <c r="G172" s="159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9"/>
      <c r="AA172" s="149"/>
      <c r="AB172" s="149"/>
      <c r="AC172" s="149"/>
      <c r="AD172" s="149"/>
      <c r="AE172" s="149"/>
      <c r="AF172" s="149"/>
      <c r="AG172" s="149" t="s">
        <v>127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3" x14ac:dyDescent="0.2">
      <c r="A173" s="156"/>
      <c r="B173" s="157"/>
      <c r="C173" s="188" t="s">
        <v>247</v>
      </c>
      <c r="D173" s="161"/>
      <c r="E173" s="162"/>
      <c r="F173" s="159"/>
      <c r="G173" s="159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9"/>
      <c r="AA173" s="149"/>
      <c r="AB173" s="149"/>
      <c r="AC173" s="149"/>
      <c r="AD173" s="149"/>
      <c r="AE173" s="149"/>
      <c r="AF173" s="149"/>
      <c r="AG173" s="149" t="s">
        <v>127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3" x14ac:dyDescent="0.2">
      <c r="A174" s="156"/>
      <c r="B174" s="157"/>
      <c r="C174" s="188" t="s">
        <v>248</v>
      </c>
      <c r="D174" s="161"/>
      <c r="E174" s="162">
        <v>5.7458999999999998</v>
      </c>
      <c r="F174" s="159"/>
      <c r="G174" s="159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9"/>
      <c r="AA174" s="149"/>
      <c r="AB174" s="149"/>
      <c r="AC174" s="149"/>
      <c r="AD174" s="149"/>
      <c r="AE174" s="149"/>
      <c r="AF174" s="149"/>
      <c r="AG174" s="149" t="s">
        <v>127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3" x14ac:dyDescent="0.2">
      <c r="A175" s="156"/>
      <c r="B175" s="157"/>
      <c r="C175" s="188" t="s">
        <v>249</v>
      </c>
      <c r="D175" s="161"/>
      <c r="E175" s="162">
        <v>17.126999999999999</v>
      </c>
      <c r="F175" s="159"/>
      <c r="G175" s="159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9"/>
      <c r="AA175" s="149"/>
      <c r="AB175" s="149"/>
      <c r="AC175" s="149"/>
      <c r="AD175" s="149"/>
      <c r="AE175" s="149"/>
      <c r="AF175" s="149"/>
      <c r="AG175" s="149" t="s">
        <v>127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3" x14ac:dyDescent="0.2">
      <c r="A176" s="156"/>
      <c r="B176" s="157"/>
      <c r="C176" s="188" t="s">
        <v>250</v>
      </c>
      <c r="D176" s="161"/>
      <c r="E176" s="162">
        <v>5.7458999999999998</v>
      </c>
      <c r="F176" s="159"/>
      <c r="G176" s="159"/>
      <c r="H176" s="159"/>
      <c r="I176" s="159"/>
      <c r="J176" s="159"/>
      <c r="K176" s="159"/>
      <c r="L176" s="159"/>
      <c r="M176" s="159"/>
      <c r="N176" s="158"/>
      <c r="O176" s="158"/>
      <c r="P176" s="158"/>
      <c r="Q176" s="158"/>
      <c r="R176" s="159"/>
      <c r="S176" s="159"/>
      <c r="T176" s="159"/>
      <c r="U176" s="159"/>
      <c r="V176" s="159"/>
      <c r="W176" s="159"/>
      <c r="X176" s="159"/>
      <c r="Y176" s="159"/>
      <c r="Z176" s="149"/>
      <c r="AA176" s="149"/>
      <c r="AB176" s="149"/>
      <c r="AC176" s="149"/>
      <c r="AD176" s="149"/>
      <c r="AE176" s="149"/>
      <c r="AF176" s="149"/>
      <c r="AG176" s="149" t="s">
        <v>127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3" x14ac:dyDescent="0.2">
      <c r="A177" s="156"/>
      <c r="B177" s="157"/>
      <c r="C177" s="188" t="s">
        <v>251</v>
      </c>
      <c r="D177" s="161"/>
      <c r="E177" s="162"/>
      <c r="F177" s="159"/>
      <c r="G177" s="1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9"/>
      <c r="AA177" s="149"/>
      <c r="AB177" s="149"/>
      <c r="AC177" s="149"/>
      <c r="AD177" s="149"/>
      <c r="AE177" s="149"/>
      <c r="AF177" s="149"/>
      <c r="AG177" s="149" t="s">
        <v>127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3" x14ac:dyDescent="0.2">
      <c r="A178" s="156"/>
      <c r="B178" s="157"/>
      <c r="C178" s="188" t="s">
        <v>248</v>
      </c>
      <c r="D178" s="161"/>
      <c r="E178" s="162">
        <v>5.7458999999999998</v>
      </c>
      <c r="F178" s="159"/>
      <c r="G178" s="159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59"/>
      <c r="Z178" s="149"/>
      <c r="AA178" s="149"/>
      <c r="AB178" s="149"/>
      <c r="AC178" s="149"/>
      <c r="AD178" s="149"/>
      <c r="AE178" s="149"/>
      <c r="AF178" s="149"/>
      <c r="AG178" s="149" t="s">
        <v>127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3" x14ac:dyDescent="0.2">
      <c r="A179" s="156"/>
      <c r="B179" s="157"/>
      <c r="C179" s="188" t="s">
        <v>249</v>
      </c>
      <c r="D179" s="161"/>
      <c r="E179" s="162">
        <v>17.126999999999999</v>
      </c>
      <c r="F179" s="159"/>
      <c r="G179" s="159"/>
      <c r="H179" s="159"/>
      <c r="I179" s="159"/>
      <c r="J179" s="159"/>
      <c r="K179" s="159"/>
      <c r="L179" s="159"/>
      <c r="M179" s="159"/>
      <c r="N179" s="158"/>
      <c r="O179" s="158"/>
      <c r="P179" s="158"/>
      <c r="Q179" s="158"/>
      <c r="R179" s="159"/>
      <c r="S179" s="159"/>
      <c r="T179" s="159"/>
      <c r="U179" s="159"/>
      <c r="V179" s="159"/>
      <c r="W179" s="159"/>
      <c r="X179" s="159"/>
      <c r="Y179" s="159"/>
      <c r="Z179" s="149"/>
      <c r="AA179" s="149"/>
      <c r="AB179" s="149"/>
      <c r="AC179" s="149"/>
      <c r="AD179" s="149"/>
      <c r="AE179" s="149"/>
      <c r="AF179" s="149"/>
      <c r="AG179" s="149" t="s">
        <v>127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3" x14ac:dyDescent="0.2">
      <c r="A180" s="156"/>
      <c r="B180" s="157"/>
      <c r="C180" s="188" t="s">
        <v>250</v>
      </c>
      <c r="D180" s="161"/>
      <c r="E180" s="162">
        <v>5.7458999999999998</v>
      </c>
      <c r="F180" s="159"/>
      <c r="G180" s="1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9"/>
      <c r="AA180" s="149"/>
      <c r="AB180" s="149"/>
      <c r="AC180" s="149"/>
      <c r="AD180" s="149"/>
      <c r="AE180" s="149"/>
      <c r="AF180" s="149"/>
      <c r="AG180" s="149" t="s">
        <v>127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ht="22.5" outlineLevel="1" x14ac:dyDescent="0.2">
      <c r="A181" s="174">
        <v>26</v>
      </c>
      <c r="B181" s="175" t="s">
        <v>252</v>
      </c>
      <c r="C181" s="187" t="s">
        <v>253</v>
      </c>
      <c r="D181" s="176" t="s">
        <v>149</v>
      </c>
      <c r="E181" s="177">
        <v>49</v>
      </c>
      <c r="F181" s="178"/>
      <c r="G181" s="179">
        <f>ROUND(E181*F181,2)</f>
        <v>0</v>
      </c>
      <c r="H181" s="160"/>
      <c r="I181" s="159">
        <f>ROUND(E181*H181,2)</f>
        <v>0</v>
      </c>
      <c r="J181" s="160"/>
      <c r="K181" s="159">
        <f>ROUND(E181*J181,2)</f>
        <v>0</v>
      </c>
      <c r="L181" s="159">
        <v>21</v>
      </c>
      <c r="M181" s="159">
        <f>G181*(1+L181/100)</f>
        <v>0</v>
      </c>
      <c r="N181" s="158">
        <v>0</v>
      </c>
      <c r="O181" s="158">
        <f>ROUND(E181*N181,2)</f>
        <v>0</v>
      </c>
      <c r="P181" s="158">
        <v>0</v>
      </c>
      <c r="Q181" s="158">
        <f>ROUND(E181*P181,2)</f>
        <v>0</v>
      </c>
      <c r="R181" s="159"/>
      <c r="S181" s="159" t="s">
        <v>121</v>
      </c>
      <c r="T181" s="159" t="s">
        <v>122</v>
      </c>
      <c r="U181" s="159">
        <v>0</v>
      </c>
      <c r="V181" s="159">
        <f>ROUND(E181*U181,2)</f>
        <v>0</v>
      </c>
      <c r="W181" s="159"/>
      <c r="X181" s="159" t="s">
        <v>123</v>
      </c>
      <c r="Y181" s="159" t="s">
        <v>124</v>
      </c>
      <c r="Z181" s="149"/>
      <c r="AA181" s="149"/>
      <c r="AB181" s="149"/>
      <c r="AC181" s="149"/>
      <c r="AD181" s="149"/>
      <c r="AE181" s="149"/>
      <c r="AF181" s="149"/>
      <c r="AG181" s="149" t="s">
        <v>125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2" x14ac:dyDescent="0.2">
      <c r="A182" s="156"/>
      <c r="B182" s="157"/>
      <c r="C182" s="188" t="s">
        <v>134</v>
      </c>
      <c r="D182" s="161"/>
      <c r="E182" s="162"/>
      <c r="F182" s="159"/>
      <c r="G182" s="159"/>
      <c r="H182" s="159"/>
      <c r="I182" s="159"/>
      <c r="J182" s="159"/>
      <c r="K182" s="159"/>
      <c r="L182" s="159"/>
      <c r="M182" s="159"/>
      <c r="N182" s="158"/>
      <c r="O182" s="158"/>
      <c r="P182" s="158"/>
      <c r="Q182" s="158"/>
      <c r="R182" s="159"/>
      <c r="S182" s="159"/>
      <c r="T182" s="159"/>
      <c r="U182" s="159"/>
      <c r="V182" s="159"/>
      <c r="W182" s="159"/>
      <c r="X182" s="159"/>
      <c r="Y182" s="159"/>
      <c r="Z182" s="149"/>
      <c r="AA182" s="149"/>
      <c r="AB182" s="149"/>
      <c r="AC182" s="149"/>
      <c r="AD182" s="149"/>
      <c r="AE182" s="149"/>
      <c r="AF182" s="149"/>
      <c r="AG182" s="149" t="s">
        <v>127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3" x14ac:dyDescent="0.2">
      <c r="A183" s="156"/>
      <c r="B183" s="157"/>
      <c r="C183" s="188" t="s">
        <v>135</v>
      </c>
      <c r="D183" s="161"/>
      <c r="E183" s="162"/>
      <c r="F183" s="159"/>
      <c r="G183" s="159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59"/>
      <c r="Z183" s="149"/>
      <c r="AA183" s="149"/>
      <c r="AB183" s="149"/>
      <c r="AC183" s="149"/>
      <c r="AD183" s="149"/>
      <c r="AE183" s="149"/>
      <c r="AF183" s="149"/>
      <c r="AG183" s="149" t="s">
        <v>127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3" x14ac:dyDescent="0.2">
      <c r="A184" s="156"/>
      <c r="B184" s="157"/>
      <c r="C184" s="188" t="s">
        <v>254</v>
      </c>
      <c r="D184" s="161"/>
      <c r="E184" s="162">
        <v>4</v>
      </c>
      <c r="F184" s="159"/>
      <c r="G184" s="159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59"/>
      <c r="Z184" s="149"/>
      <c r="AA184" s="149"/>
      <c r="AB184" s="149"/>
      <c r="AC184" s="149"/>
      <c r="AD184" s="149"/>
      <c r="AE184" s="149"/>
      <c r="AF184" s="149"/>
      <c r="AG184" s="149" t="s">
        <v>127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3" x14ac:dyDescent="0.2">
      <c r="A185" s="156"/>
      <c r="B185" s="157"/>
      <c r="C185" s="188" t="s">
        <v>255</v>
      </c>
      <c r="D185" s="161"/>
      <c r="E185" s="162">
        <v>4</v>
      </c>
      <c r="F185" s="159"/>
      <c r="G185" s="159"/>
      <c r="H185" s="159"/>
      <c r="I185" s="159"/>
      <c r="J185" s="159"/>
      <c r="K185" s="159"/>
      <c r="L185" s="159"/>
      <c r="M185" s="159"/>
      <c r="N185" s="158"/>
      <c r="O185" s="158"/>
      <c r="P185" s="158"/>
      <c r="Q185" s="158"/>
      <c r="R185" s="159"/>
      <c r="S185" s="159"/>
      <c r="T185" s="159"/>
      <c r="U185" s="159"/>
      <c r="V185" s="159"/>
      <c r="W185" s="159"/>
      <c r="X185" s="159"/>
      <c r="Y185" s="159"/>
      <c r="Z185" s="149"/>
      <c r="AA185" s="149"/>
      <c r="AB185" s="149"/>
      <c r="AC185" s="149"/>
      <c r="AD185" s="149"/>
      <c r="AE185" s="149"/>
      <c r="AF185" s="149"/>
      <c r="AG185" s="149" t="s">
        <v>127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3" x14ac:dyDescent="0.2">
      <c r="A186" s="156"/>
      <c r="B186" s="157"/>
      <c r="C186" s="188" t="s">
        <v>256</v>
      </c>
      <c r="D186" s="161"/>
      <c r="E186" s="162">
        <v>2</v>
      </c>
      <c r="F186" s="159"/>
      <c r="G186" s="159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9"/>
      <c r="AA186" s="149"/>
      <c r="AB186" s="149"/>
      <c r="AC186" s="149"/>
      <c r="AD186" s="149"/>
      <c r="AE186" s="149"/>
      <c r="AF186" s="149"/>
      <c r="AG186" s="149" t="s">
        <v>127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3" x14ac:dyDescent="0.2">
      <c r="A187" s="156"/>
      <c r="B187" s="157"/>
      <c r="C187" s="188" t="s">
        <v>257</v>
      </c>
      <c r="D187" s="161"/>
      <c r="E187" s="162">
        <v>1</v>
      </c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59"/>
      <c r="Z187" s="149"/>
      <c r="AA187" s="149"/>
      <c r="AB187" s="149"/>
      <c r="AC187" s="149"/>
      <c r="AD187" s="149"/>
      <c r="AE187" s="149"/>
      <c r="AF187" s="149"/>
      <c r="AG187" s="149" t="s">
        <v>127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3" x14ac:dyDescent="0.2">
      <c r="A188" s="156"/>
      <c r="B188" s="157"/>
      <c r="C188" s="188" t="s">
        <v>258</v>
      </c>
      <c r="D188" s="161"/>
      <c r="E188" s="162">
        <v>2</v>
      </c>
      <c r="F188" s="159"/>
      <c r="G188" s="159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9"/>
      <c r="AA188" s="149"/>
      <c r="AB188" s="149"/>
      <c r="AC188" s="149"/>
      <c r="AD188" s="149"/>
      <c r="AE188" s="149"/>
      <c r="AF188" s="149"/>
      <c r="AG188" s="149" t="s">
        <v>127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3" x14ac:dyDescent="0.2">
      <c r="A189" s="156"/>
      <c r="B189" s="157"/>
      <c r="C189" s="188" t="s">
        <v>259</v>
      </c>
      <c r="D189" s="161"/>
      <c r="E189" s="162">
        <v>2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9"/>
      <c r="AA189" s="149"/>
      <c r="AB189" s="149"/>
      <c r="AC189" s="149"/>
      <c r="AD189" s="149"/>
      <c r="AE189" s="149"/>
      <c r="AF189" s="149"/>
      <c r="AG189" s="149" t="s">
        <v>127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3" x14ac:dyDescent="0.2">
      <c r="A190" s="156"/>
      <c r="B190" s="157"/>
      <c r="C190" s="188" t="s">
        <v>260</v>
      </c>
      <c r="D190" s="161"/>
      <c r="E190" s="162">
        <v>8</v>
      </c>
      <c r="F190" s="159"/>
      <c r="G190" s="159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59"/>
      <c r="Z190" s="149"/>
      <c r="AA190" s="149"/>
      <c r="AB190" s="149"/>
      <c r="AC190" s="149"/>
      <c r="AD190" s="149"/>
      <c r="AE190" s="149"/>
      <c r="AF190" s="149"/>
      <c r="AG190" s="149" t="s">
        <v>127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3" x14ac:dyDescent="0.2">
      <c r="A191" s="156"/>
      <c r="B191" s="157"/>
      <c r="C191" s="188" t="s">
        <v>261</v>
      </c>
      <c r="D191" s="161"/>
      <c r="E191" s="162">
        <v>16</v>
      </c>
      <c r="F191" s="159"/>
      <c r="G191" s="159"/>
      <c r="H191" s="159"/>
      <c r="I191" s="159"/>
      <c r="J191" s="159"/>
      <c r="K191" s="159"/>
      <c r="L191" s="159"/>
      <c r="M191" s="159"/>
      <c r="N191" s="158"/>
      <c r="O191" s="158"/>
      <c r="P191" s="158"/>
      <c r="Q191" s="158"/>
      <c r="R191" s="159"/>
      <c r="S191" s="159"/>
      <c r="T191" s="159"/>
      <c r="U191" s="159"/>
      <c r="V191" s="159"/>
      <c r="W191" s="159"/>
      <c r="X191" s="159"/>
      <c r="Y191" s="159"/>
      <c r="Z191" s="149"/>
      <c r="AA191" s="149"/>
      <c r="AB191" s="149"/>
      <c r="AC191" s="149"/>
      <c r="AD191" s="149"/>
      <c r="AE191" s="149"/>
      <c r="AF191" s="149"/>
      <c r="AG191" s="149" t="s">
        <v>127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3" x14ac:dyDescent="0.2">
      <c r="A192" s="156"/>
      <c r="B192" s="157"/>
      <c r="C192" s="188" t="s">
        <v>143</v>
      </c>
      <c r="D192" s="161"/>
      <c r="E192" s="162"/>
      <c r="F192" s="159"/>
      <c r="G192" s="159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59"/>
      <c r="Z192" s="149"/>
      <c r="AA192" s="149"/>
      <c r="AB192" s="149"/>
      <c r="AC192" s="149"/>
      <c r="AD192" s="149"/>
      <c r="AE192" s="149"/>
      <c r="AF192" s="149"/>
      <c r="AG192" s="149" t="s">
        <v>127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3" x14ac:dyDescent="0.2">
      <c r="A193" s="156"/>
      <c r="B193" s="157"/>
      <c r="C193" s="188" t="s">
        <v>247</v>
      </c>
      <c r="D193" s="161"/>
      <c r="E193" s="162"/>
      <c r="F193" s="159"/>
      <c r="G193" s="159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59"/>
      <c r="Z193" s="149"/>
      <c r="AA193" s="149"/>
      <c r="AB193" s="149"/>
      <c r="AC193" s="149"/>
      <c r="AD193" s="149"/>
      <c r="AE193" s="149"/>
      <c r="AF193" s="149"/>
      <c r="AG193" s="149" t="s">
        <v>127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3" x14ac:dyDescent="0.2">
      <c r="A194" s="156"/>
      <c r="B194" s="157"/>
      <c r="C194" s="188" t="s">
        <v>262</v>
      </c>
      <c r="D194" s="161"/>
      <c r="E194" s="162">
        <v>1</v>
      </c>
      <c r="F194" s="159"/>
      <c r="G194" s="159"/>
      <c r="H194" s="159"/>
      <c r="I194" s="159"/>
      <c r="J194" s="159"/>
      <c r="K194" s="159"/>
      <c r="L194" s="159"/>
      <c r="M194" s="159"/>
      <c r="N194" s="158"/>
      <c r="O194" s="158"/>
      <c r="P194" s="158"/>
      <c r="Q194" s="158"/>
      <c r="R194" s="159"/>
      <c r="S194" s="159"/>
      <c r="T194" s="159"/>
      <c r="U194" s="159"/>
      <c r="V194" s="159"/>
      <c r="W194" s="159"/>
      <c r="X194" s="159"/>
      <c r="Y194" s="159"/>
      <c r="Z194" s="149"/>
      <c r="AA194" s="149"/>
      <c r="AB194" s="149"/>
      <c r="AC194" s="149"/>
      <c r="AD194" s="149"/>
      <c r="AE194" s="149"/>
      <c r="AF194" s="149"/>
      <c r="AG194" s="149" t="s">
        <v>127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3" x14ac:dyDescent="0.2">
      <c r="A195" s="156"/>
      <c r="B195" s="157"/>
      <c r="C195" s="188" t="s">
        <v>263</v>
      </c>
      <c r="D195" s="161"/>
      <c r="E195" s="162">
        <v>3</v>
      </c>
      <c r="F195" s="159"/>
      <c r="G195" s="1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9"/>
      <c r="AA195" s="149"/>
      <c r="AB195" s="149"/>
      <c r="AC195" s="149"/>
      <c r="AD195" s="149"/>
      <c r="AE195" s="149"/>
      <c r="AF195" s="149"/>
      <c r="AG195" s="149" t="s">
        <v>127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3" x14ac:dyDescent="0.2">
      <c r="A196" s="156"/>
      <c r="B196" s="157"/>
      <c r="C196" s="188" t="s">
        <v>264</v>
      </c>
      <c r="D196" s="161"/>
      <c r="E196" s="162">
        <v>1</v>
      </c>
      <c r="F196" s="159"/>
      <c r="G196" s="159"/>
      <c r="H196" s="159"/>
      <c r="I196" s="159"/>
      <c r="J196" s="159"/>
      <c r="K196" s="159"/>
      <c r="L196" s="159"/>
      <c r="M196" s="159"/>
      <c r="N196" s="158"/>
      <c r="O196" s="158"/>
      <c r="P196" s="158"/>
      <c r="Q196" s="158"/>
      <c r="R196" s="159"/>
      <c r="S196" s="159"/>
      <c r="T196" s="159"/>
      <c r="U196" s="159"/>
      <c r="V196" s="159"/>
      <c r="W196" s="159"/>
      <c r="X196" s="159"/>
      <c r="Y196" s="159"/>
      <c r="Z196" s="149"/>
      <c r="AA196" s="149"/>
      <c r="AB196" s="149"/>
      <c r="AC196" s="149"/>
      <c r="AD196" s="149"/>
      <c r="AE196" s="149"/>
      <c r="AF196" s="149"/>
      <c r="AG196" s="149" t="s">
        <v>127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3" x14ac:dyDescent="0.2">
      <c r="A197" s="156"/>
      <c r="B197" s="157"/>
      <c r="C197" s="188" t="s">
        <v>251</v>
      </c>
      <c r="D197" s="161"/>
      <c r="E197" s="162"/>
      <c r="F197" s="159"/>
      <c r="G197" s="159"/>
      <c r="H197" s="159"/>
      <c r="I197" s="159"/>
      <c r="J197" s="159"/>
      <c r="K197" s="159"/>
      <c r="L197" s="159"/>
      <c r="M197" s="159"/>
      <c r="N197" s="158"/>
      <c r="O197" s="158"/>
      <c r="P197" s="158"/>
      <c r="Q197" s="158"/>
      <c r="R197" s="159"/>
      <c r="S197" s="159"/>
      <c r="T197" s="159"/>
      <c r="U197" s="159"/>
      <c r="V197" s="159"/>
      <c r="W197" s="159"/>
      <c r="X197" s="159"/>
      <c r="Y197" s="159"/>
      <c r="Z197" s="149"/>
      <c r="AA197" s="149"/>
      <c r="AB197" s="149"/>
      <c r="AC197" s="149"/>
      <c r="AD197" s="149"/>
      <c r="AE197" s="149"/>
      <c r="AF197" s="149"/>
      <c r="AG197" s="149" t="s">
        <v>127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3" x14ac:dyDescent="0.2">
      <c r="A198" s="156"/>
      <c r="B198" s="157"/>
      <c r="C198" s="188" t="s">
        <v>262</v>
      </c>
      <c r="D198" s="161"/>
      <c r="E198" s="162">
        <v>1</v>
      </c>
      <c r="F198" s="159"/>
      <c r="G198" s="159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59"/>
      <c r="Z198" s="149"/>
      <c r="AA198" s="149"/>
      <c r="AB198" s="149"/>
      <c r="AC198" s="149"/>
      <c r="AD198" s="149"/>
      <c r="AE198" s="149"/>
      <c r="AF198" s="149"/>
      <c r="AG198" s="149" t="s">
        <v>127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3" x14ac:dyDescent="0.2">
      <c r="A199" s="156"/>
      <c r="B199" s="157"/>
      <c r="C199" s="188" t="s">
        <v>263</v>
      </c>
      <c r="D199" s="161"/>
      <c r="E199" s="162">
        <v>3</v>
      </c>
      <c r="F199" s="159"/>
      <c r="G199" s="159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59"/>
      <c r="Z199" s="149"/>
      <c r="AA199" s="149"/>
      <c r="AB199" s="149"/>
      <c r="AC199" s="149"/>
      <c r="AD199" s="149"/>
      <c r="AE199" s="149"/>
      <c r="AF199" s="149"/>
      <c r="AG199" s="149" t="s">
        <v>127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3" x14ac:dyDescent="0.2">
      <c r="A200" s="156"/>
      <c r="B200" s="157"/>
      <c r="C200" s="188" t="s">
        <v>264</v>
      </c>
      <c r="D200" s="161"/>
      <c r="E200" s="162">
        <v>1</v>
      </c>
      <c r="F200" s="159"/>
      <c r="G200" s="159"/>
      <c r="H200" s="159"/>
      <c r="I200" s="159"/>
      <c r="J200" s="159"/>
      <c r="K200" s="159"/>
      <c r="L200" s="159"/>
      <c r="M200" s="159"/>
      <c r="N200" s="158"/>
      <c r="O200" s="158"/>
      <c r="P200" s="158"/>
      <c r="Q200" s="158"/>
      <c r="R200" s="159"/>
      <c r="S200" s="159"/>
      <c r="T200" s="159"/>
      <c r="U200" s="159"/>
      <c r="V200" s="159"/>
      <c r="W200" s="159"/>
      <c r="X200" s="159"/>
      <c r="Y200" s="159"/>
      <c r="Z200" s="149"/>
      <c r="AA200" s="149"/>
      <c r="AB200" s="149"/>
      <c r="AC200" s="149"/>
      <c r="AD200" s="149"/>
      <c r="AE200" s="149"/>
      <c r="AF200" s="149"/>
      <c r="AG200" s="149" t="s">
        <v>127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4">
        <v>27</v>
      </c>
      <c r="B201" s="175" t="s">
        <v>265</v>
      </c>
      <c r="C201" s="187" t="s">
        <v>266</v>
      </c>
      <c r="D201" s="176" t="s">
        <v>120</v>
      </c>
      <c r="E201" s="177">
        <v>123.205</v>
      </c>
      <c r="F201" s="178"/>
      <c r="G201" s="179">
        <f>ROUND(E201*F201,2)</f>
        <v>0</v>
      </c>
      <c r="H201" s="160"/>
      <c r="I201" s="159">
        <f>ROUND(E201*H201,2)</f>
        <v>0</v>
      </c>
      <c r="J201" s="160"/>
      <c r="K201" s="159">
        <f>ROUND(E201*J201,2)</f>
        <v>0</v>
      </c>
      <c r="L201" s="159">
        <v>21</v>
      </c>
      <c r="M201" s="159">
        <f>G201*(1+L201/100)</f>
        <v>0</v>
      </c>
      <c r="N201" s="158">
        <v>0</v>
      </c>
      <c r="O201" s="158">
        <f>ROUND(E201*N201,2)</f>
        <v>0</v>
      </c>
      <c r="P201" s="158">
        <v>0</v>
      </c>
      <c r="Q201" s="158">
        <f>ROUND(E201*P201,2)</f>
        <v>0</v>
      </c>
      <c r="R201" s="159"/>
      <c r="S201" s="159" t="s">
        <v>121</v>
      </c>
      <c r="T201" s="159" t="s">
        <v>122</v>
      </c>
      <c r="U201" s="159">
        <v>0</v>
      </c>
      <c r="V201" s="159">
        <f>ROUND(E201*U201,2)</f>
        <v>0</v>
      </c>
      <c r="W201" s="159"/>
      <c r="X201" s="159" t="s">
        <v>123</v>
      </c>
      <c r="Y201" s="159" t="s">
        <v>124</v>
      </c>
      <c r="Z201" s="149"/>
      <c r="AA201" s="149"/>
      <c r="AB201" s="149"/>
      <c r="AC201" s="149"/>
      <c r="AD201" s="149"/>
      <c r="AE201" s="149"/>
      <c r="AF201" s="149"/>
      <c r="AG201" s="149" t="s">
        <v>125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2" x14ac:dyDescent="0.2">
      <c r="A202" s="156"/>
      <c r="B202" s="157"/>
      <c r="C202" s="188" t="s">
        <v>134</v>
      </c>
      <c r="D202" s="161"/>
      <c r="E202" s="162"/>
      <c r="F202" s="159"/>
      <c r="G202" s="159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9"/>
      <c r="AA202" s="149"/>
      <c r="AB202" s="149"/>
      <c r="AC202" s="149"/>
      <c r="AD202" s="149"/>
      <c r="AE202" s="149"/>
      <c r="AF202" s="149"/>
      <c r="AG202" s="149" t="s">
        <v>127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3" x14ac:dyDescent="0.2">
      <c r="A203" s="156"/>
      <c r="B203" s="157"/>
      <c r="C203" s="188" t="s">
        <v>135</v>
      </c>
      <c r="D203" s="161"/>
      <c r="E203" s="162"/>
      <c r="F203" s="159"/>
      <c r="G203" s="159"/>
      <c r="H203" s="159"/>
      <c r="I203" s="159"/>
      <c r="J203" s="159"/>
      <c r="K203" s="159"/>
      <c r="L203" s="159"/>
      <c r="M203" s="159"/>
      <c r="N203" s="158"/>
      <c r="O203" s="158"/>
      <c r="P203" s="158"/>
      <c r="Q203" s="158"/>
      <c r="R203" s="159"/>
      <c r="S203" s="159"/>
      <c r="T203" s="159"/>
      <c r="U203" s="159"/>
      <c r="V203" s="159"/>
      <c r="W203" s="159"/>
      <c r="X203" s="159"/>
      <c r="Y203" s="159"/>
      <c r="Z203" s="149"/>
      <c r="AA203" s="149"/>
      <c r="AB203" s="149"/>
      <c r="AC203" s="149"/>
      <c r="AD203" s="149"/>
      <c r="AE203" s="149"/>
      <c r="AF203" s="149"/>
      <c r="AG203" s="149" t="s">
        <v>127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3" x14ac:dyDescent="0.2">
      <c r="A204" s="156"/>
      <c r="B204" s="157"/>
      <c r="C204" s="188" t="s">
        <v>247</v>
      </c>
      <c r="D204" s="161"/>
      <c r="E204" s="162"/>
      <c r="F204" s="159"/>
      <c r="G204" s="159"/>
      <c r="H204" s="159"/>
      <c r="I204" s="159"/>
      <c r="J204" s="159"/>
      <c r="K204" s="159"/>
      <c r="L204" s="159"/>
      <c r="M204" s="159"/>
      <c r="N204" s="158"/>
      <c r="O204" s="158"/>
      <c r="P204" s="158"/>
      <c r="Q204" s="158"/>
      <c r="R204" s="159"/>
      <c r="S204" s="159"/>
      <c r="T204" s="159"/>
      <c r="U204" s="159"/>
      <c r="V204" s="159"/>
      <c r="W204" s="159"/>
      <c r="X204" s="159"/>
      <c r="Y204" s="159"/>
      <c r="Z204" s="149"/>
      <c r="AA204" s="149"/>
      <c r="AB204" s="149"/>
      <c r="AC204" s="149"/>
      <c r="AD204" s="149"/>
      <c r="AE204" s="149"/>
      <c r="AF204" s="149"/>
      <c r="AG204" s="149" t="s">
        <v>127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3" x14ac:dyDescent="0.2">
      <c r="A205" s="156"/>
      <c r="B205" s="157"/>
      <c r="C205" s="188" t="s">
        <v>267</v>
      </c>
      <c r="D205" s="161"/>
      <c r="E205" s="162">
        <v>15.68</v>
      </c>
      <c r="F205" s="159"/>
      <c r="G205" s="159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9"/>
      <c r="AA205" s="149"/>
      <c r="AB205" s="149"/>
      <c r="AC205" s="149"/>
      <c r="AD205" s="149"/>
      <c r="AE205" s="149"/>
      <c r="AF205" s="149"/>
      <c r="AG205" s="149" t="s">
        <v>127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3" x14ac:dyDescent="0.2">
      <c r="A206" s="156"/>
      <c r="B206" s="157"/>
      <c r="C206" s="188" t="s">
        <v>268</v>
      </c>
      <c r="D206" s="161"/>
      <c r="E206" s="162">
        <v>15.68</v>
      </c>
      <c r="F206" s="159"/>
      <c r="G206" s="159"/>
      <c r="H206" s="159"/>
      <c r="I206" s="159"/>
      <c r="J206" s="159"/>
      <c r="K206" s="159"/>
      <c r="L206" s="159"/>
      <c r="M206" s="159"/>
      <c r="N206" s="158"/>
      <c r="O206" s="158"/>
      <c r="P206" s="158"/>
      <c r="Q206" s="158"/>
      <c r="R206" s="159"/>
      <c r="S206" s="159"/>
      <c r="T206" s="159"/>
      <c r="U206" s="159"/>
      <c r="V206" s="159"/>
      <c r="W206" s="159"/>
      <c r="X206" s="159"/>
      <c r="Y206" s="159"/>
      <c r="Z206" s="149"/>
      <c r="AA206" s="149"/>
      <c r="AB206" s="149"/>
      <c r="AC206" s="149"/>
      <c r="AD206" s="149"/>
      <c r="AE206" s="149"/>
      <c r="AF206" s="149"/>
      <c r="AG206" s="149" t="s">
        <v>127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3" x14ac:dyDescent="0.2">
      <c r="A207" s="156"/>
      <c r="B207" s="157"/>
      <c r="C207" s="188" t="s">
        <v>269</v>
      </c>
      <c r="D207" s="161"/>
      <c r="E207" s="162">
        <v>1.76</v>
      </c>
      <c r="F207" s="159"/>
      <c r="G207" s="159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9"/>
      <c r="AA207" s="149"/>
      <c r="AB207" s="149"/>
      <c r="AC207" s="149"/>
      <c r="AD207" s="149"/>
      <c r="AE207" s="149"/>
      <c r="AF207" s="149"/>
      <c r="AG207" s="149" t="s">
        <v>127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3" x14ac:dyDescent="0.2">
      <c r="A208" s="156"/>
      <c r="B208" s="157"/>
      <c r="C208" s="188" t="s">
        <v>270</v>
      </c>
      <c r="D208" s="161"/>
      <c r="E208" s="162">
        <v>0.08</v>
      </c>
      <c r="F208" s="159"/>
      <c r="G208" s="159"/>
      <c r="H208" s="159"/>
      <c r="I208" s="159"/>
      <c r="J208" s="159"/>
      <c r="K208" s="159"/>
      <c r="L208" s="159"/>
      <c r="M208" s="159"/>
      <c r="N208" s="158"/>
      <c r="O208" s="158"/>
      <c r="P208" s="158"/>
      <c r="Q208" s="158"/>
      <c r="R208" s="159"/>
      <c r="S208" s="159"/>
      <c r="T208" s="159"/>
      <c r="U208" s="159"/>
      <c r="V208" s="159"/>
      <c r="W208" s="159"/>
      <c r="X208" s="159"/>
      <c r="Y208" s="159"/>
      <c r="Z208" s="149"/>
      <c r="AA208" s="149"/>
      <c r="AB208" s="149"/>
      <c r="AC208" s="149"/>
      <c r="AD208" s="149"/>
      <c r="AE208" s="149"/>
      <c r="AF208" s="149"/>
      <c r="AG208" s="149" t="s">
        <v>127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3" x14ac:dyDescent="0.2">
      <c r="A209" s="156"/>
      <c r="B209" s="157"/>
      <c r="C209" s="188" t="s">
        <v>271</v>
      </c>
      <c r="D209" s="161"/>
      <c r="E209" s="162">
        <v>0.80500000000000005</v>
      </c>
      <c r="F209" s="159"/>
      <c r="G209" s="159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9"/>
      <c r="AA209" s="149"/>
      <c r="AB209" s="149"/>
      <c r="AC209" s="149"/>
      <c r="AD209" s="149"/>
      <c r="AE209" s="149"/>
      <c r="AF209" s="149"/>
      <c r="AG209" s="149" t="s">
        <v>127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3" x14ac:dyDescent="0.2">
      <c r="A210" s="156"/>
      <c r="B210" s="157"/>
      <c r="C210" s="188" t="s">
        <v>272</v>
      </c>
      <c r="D210" s="161"/>
      <c r="E210" s="162">
        <v>5.016</v>
      </c>
      <c r="F210" s="159"/>
      <c r="G210" s="159"/>
      <c r="H210" s="159"/>
      <c r="I210" s="159"/>
      <c r="J210" s="159"/>
      <c r="K210" s="159"/>
      <c r="L210" s="159"/>
      <c r="M210" s="159"/>
      <c r="N210" s="158"/>
      <c r="O210" s="158"/>
      <c r="P210" s="158"/>
      <c r="Q210" s="158"/>
      <c r="R210" s="159"/>
      <c r="S210" s="159"/>
      <c r="T210" s="159"/>
      <c r="U210" s="159"/>
      <c r="V210" s="159"/>
      <c r="W210" s="159"/>
      <c r="X210" s="159"/>
      <c r="Y210" s="159"/>
      <c r="Z210" s="149"/>
      <c r="AA210" s="149"/>
      <c r="AB210" s="149"/>
      <c r="AC210" s="149"/>
      <c r="AD210" s="149"/>
      <c r="AE210" s="149"/>
      <c r="AF210" s="149"/>
      <c r="AG210" s="149" t="s">
        <v>127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3" x14ac:dyDescent="0.2">
      <c r="A211" s="156"/>
      <c r="B211" s="157"/>
      <c r="C211" s="188" t="s">
        <v>273</v>
      </c>
      <c r="D211" s="161"/>
      <c r="E211" s="162">
        <v>1.216</v>
      </c>
      <c r="F211" s="159"/>
      <c r="G211" s="159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59"/>
      <c r="Z211" s="149"/>
      <c r="AA211" s="149"/>
      <c r="AB211" s="149"/>
      <c r="AC211" s="149"/>
      <c r="AD211" s="149"/>
      <c r="AE211" s="149"/>
      <c r="AF211" s="149"/>
      <c r="AG211" s="149" t="s">
        <v>127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3" x14ac:dyDescent="0.2">
      <c r="A212" s="156"/>
      <c r="B212" s="157"/>
      <c r="C212" s="188" t="s">
        <v>274</v>
      </c>
      <c r="D212" s="161"/>
      <c r="E212" s="162">
        <v>2.7360000000000002</v>
      </c>
      <c r="F212" s="159"/>
      <c r="G212" s="159"/>
      <c r="H212" s="159"/>
      <c r="I212" s="159"/>
      <c r="J212" s="159"/>
      <c r="K212" s="159"/>
      <c r="L212" s="159"/>
      <c r="M212" s="159"/>
      <c r="N212" s="158"/>
      <c r="O212" s="158"/>
      <c r="P212" s="158"/>
      <c r="Q212" s="158"/>
      <c r="R212" s="159"/>
      <c r="S212" s="159"/>
      <c r="T212" s="159"/>
      <c r="U212" s="159"/>
      <c r="V212" s="159"/>
      <c r="W212" s="159"/>
      <c r="X212" s="159"/>
      <c r="Y212" s="159"/>
      <c r="Z212" s="149"/>
      <c r="AA212" s="149"/>
      <c r="AB212" s="149"/>
      <c r="AC212" s="149"/>
      <c r="AD212" s="149"/>
      <c r="AE212" s="149"/>
      <c r="AF212" s="149"/>
      <c r="AG212" s="149" t="s">
        <v>127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3" x14ac:dyDescent="0.2">
      <c r="A213" s="156"/>
      <c r="B213" s="157"/>
      <c r="C213" s="188" t="s">
        <v>251</v>
      </c>
      <c r="D213" s="161"/>
      <c r="E213" s="162"/>
      <c r="F213" s="159"/>
      <c r="G213" s="159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59"/>
      <c r="Z213" s="149"/>
      <c r="AA213" s="149"/>
      <c r="AB213" s="149"/>
      <c r="AC213" s="149"/>
      <c r="AD213" s="149"/>
      <c r="AE213" s="149"/>
      <c r="AF213" s="149"/>
      <c r="AG213" s="149" t="s">
        <v>127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3" x14ac:dyDescent="0.2">
      <c r="A214" s="156"/>
      <c r="B214" s="157"/>
      <c r="C214" s="188" t="s">
        <v>275</v>
      </c>
      <c r="D214" s="161"/>
      <c r="E214" s="162">
        <v>14.572800000000001</v>
      </c>
      <c r="F214" s="159"/>
      <c r="G214" s="159"/>
      <c r="H214" s="159"/>
      <c r="I214" s="159"/>
      <c r="J214" s="159"/>
      <c r="K214" s="159"/>
      <c r="L214" s="159"/>
      <c r="M214" s="159"/>
      <c r="N214" s="158"/>
      <c r="O214" s="158"/>
      <c r="P214" s="158"/>
      <c r="Q214" s="158"/>
      <c r="R214" s="159"/>
      <c r="S214" s="159"/>
      <c r="T214" s="159"/>
      <c r="U214" s="159"/>
      <c r="V214" s="159"/>
      <c r="W214" s="159"/>
      <c r="X214" s="159"/>
      <c r="Y214" s="159"/>
      <c r="Z214" s="149"/>
      <c r="AA214" s="149"/>
      <c r="AB214" s="149"/>
      <c r="AC214" s="149"/>
      <c r="AD214" s="149"/>
      <c r="AE214" s="149"/>
      <c r="AF214" s="149"/>
      <c r="AG214" s="149" t="s">
        <v>127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3" x14ac:dyDescent="0.2">
      <c r="A215" s="156"/>
      <c r="B215" s="157"/>
      <c r="C215" s="188" t="s">
        <v>276</v>
      </c>
      <c r="D215" s="161"/>
      <c r="E215" s="162">
        <v>14.572800000000001</v>
      </c>
      <c r="F215" s="159"/>
      <c r="G215" s="159"/>
      <c r="H215" s="159"/>
      <c r="I215" s="159"/>
      <c r="J215" s="159"/>
      <c r="K215" s="159"/>
      <c r="L215" s="159"/>
      <c r="M215" s="159"/>
      <c r="N215" s="158"/>
      <c r="O215" s="158"/>
      <c r="P215" s="158"/>
      <c r="Q215" s="158"/>
      <c r="R215" s="159"/>
      <c r="S215" s="159"/>
      <c r="T215" s="159"/>
      <c r="U215" s="159"/>
      <c r="V215" s="159"/>
      <c r="W215" s="159"/>
      <c r="X215" s="159"/>
      <c r="Y215" s="159"/>
      <c r="Z215" s="149"/>
      <c r="AA215" s="149"/>
      <c r="AB215" s="149"/>
      <c r="AC215" s="149"/>
      <c r="AD215" s="149"/>
      <c r="AE215" s="149"/>
      <c r="AF215" s="149"/>
      <c r="AG215" s="149" t="s">
        <v>127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3" x14ac:dyDescent="0.2">
      <c r="A216" s="156"/>
      <c r="B216" s="157"/>
      <c r="C216" s="188" t="s">
        <v>277</v>
      </c>
      <c r="D216" s="161"/>
      <c r="E216" s="162">
        <v>1.728</v>
      </c>
      <c r="F216" s="159"/>
      <c r="G216" s="159"/>
      <c r="H216" s="159"/>
      <c r="I216" s="159"/>
      <c r="J216" s="159"/>
      <c r="K216" s="159"/>
      <c r="L216" s="159"/>
      <c r="M216" s="159"/>
      <c r="N216" s="158"/>
      <c r="O216" s="158"/>
      <c r="P216" s="158"/>
      <c r="Q216" s="158"/>
      <c r="R216" s="159"/>
      <c r="S216" s="159"/>
      <c r="T216" s="159"/>
      <c r="U216" s="159"/>
      <c r="V216" s="159"/>
      <c r="W216" s="159"/>
      <c r="X216" s="159"/>
      <c r="Y216" s="159"/>
      <c r="Z216" s="149"/>
      <c r="AA216" s="149"/>
      <c r="AB216" s="149"/>
      <c r="AC216" s="149"/>
      <c r="AD216" s="149"/>
      <c r="AE216" s="149"/>
      <c r="AF216" s="149"/>
      <c r="AG216" s="149" t="s">
        <v>127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3" x14ac:dyDescent="0.2">
      <c r="A217" s="156"/>
      <c r="B217" s="157"/>
      <c r="C217" s="188" t="s">
        <v>270</v>
      </c>
      <c r="D217" s="161"/>
      <c r="E217" s="162">
        <v>0.08</v>
      </c>
      <c r="F217" s="159"/>
      <c r="G217" s="159"/>
      <c r="H217" s="159"/>
      <c r="I217" s="159"/>
      <c r="J217" s="159"/>
      <c r="K217" s="159"/>
      <c r="L217" s="159"/>
      <c r="M217" s="159"/>
      <c r="N217" s="158"/>
      <c r="O217" s="158"/>
      <c r="P217" s="158"/>
      <c r="Q217" s="158"/>
      <c r="R217" s="159"/>
      <c r="S217" s="159"/>
      <c r="T217" s="159"/>
      <c r="U217" s="159"/>
      <c r="V217" s="159"/>
      <c r="W217" s="159"/>
      <c r="X217" s="159"/>
      <c r="Y217" s="159"/>
      <c r="Z217" s="149"/>
      <c r="AA217" s="149"/>
      <c r="AB217" s="149"/>
      <c r="AC217" s="149"/>
      <c r="AD217" s="149"/>
      <c r="AE217" s="149"/>
      <c r="AF217" s="149"/>
      <c r="AG217" s="149" t="s">
        <v>127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3" x14ac:dyDescent="0.2">
      <c r="A218" s="156"/>
      <c r="B218" s="157"/>
      <c r="C218" s="188" t="s">
        <v>278</v>
      </c>
      <c r="D218" s="161"/>
      <c r="E218" s="162">
        <v>0.81599999999999995</v>
      </c>
      <c r="F218" s="159"/>
      <c r="G218" s="159"/>
      <c r="H218" s="159"/>
      <c r="I218" s="159"/>
      <c r="J218" s="159"/>
      <c r="K218" s="159"/>
      <c r="L218" s="159"/>
      <c r="M218" s="159"/>
      <c r="N218" s="158"/>
      <c r="O218" s="158"/>
      <c r="P218" s="158"/>
      <c r="Q218" s="158"/>
      <c r="R218" s="159"/>
      <c r="S218" s="159"/>
      <c r="T218" s="159"/>
      <c r="U218" s="159"/>
      <c r="V218" s="159"/>
      <c r="W218" s="159"/>
      <c r="X218" s="159"/>
      <c r="Y218" s="159"/>
      <c r="Z218" s="149"/>
      <c r="AA218" s="149"/>
      <c r="AB218" s="149"/>
      <c r="AC218" s="149"/>
      <c r="AD218" s="149"/>
      <c r="AE218" s="149"/>
      <c r="AF218" s="149"/>
      <c r="AG218" s="149" t="s">
        <v>127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3" x14ac:dyDescent="0.2">
      <c r="A219" s="156"/>
      <c r="B219" s="157"/>
      <c r="C219" s="188" t="s">
        <v>279</v>
      </c>
      <c r="D219" s="161"/>
      <c r="E219" s="162">
        <v>5.4720000000000004</v>
      </c>
      <c r="F219" s="159"/>
      <c r="G219" s="159"/>
      <c r="H219" s="159"/>
      <c r="I219" s="159"/>
      <c r="J219" s="159"/>
      <c r="K219" s="159"/>
      <c r="L219" s="159"/>
      <c r="M219" s="159"/>
      <c r="N219" s="158"/>
      <c r="O219" s="158"/>
      <c r="P219" s="158"/>
      <c r="Q219" s="158"/>
      <c r="R219" s="159"/>
      <c r="S219" s="159"/>
      <c r="T219" s="159"/>
      <c r="U219" s="159"/>
      <c r="V219" s="159"/>
      <c r="W219" s="159"/>
      <c r="X219" s="159"/>
      <c r="Y219" s="159"/>
      <c r="Z219" s="149"/>
      <c r="AA219" s="149"/>
      <c r="AB219" s="149"/>
      <c r="AC219" s="149"/>
      <c r="AD219" s="149"/>
      <c r="AE219" s="149"/>
      <c r="AF219" s="149"/>
      <c r="AG219" s="149" t="s">
        <v>127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3" x14ac:dyDescent="0.2">
      <c r="A220" s="156"/>
      <c r="B220" s="157"/>
      <c r="C220" s="188" t="s">
        <v>273</v>
      </c>
      <c r="D220" s="161"/>
      <c r="E220" s="162">
        <v>1.216</v>
      </c>
      <c r="F220" s="159"/>
      <c r="G220" s="159"/>
      <c r="H220" s="159"/>
      <c r="I220" s="159"/>
      <c r="J220" s="159"/>
      <c r="K220" s="159"/>
      <c r="L220" s="159"/>
      <c r="M220" s="159"/>
      <c r="N220" s="158"/>
      <c r="O220" s="158"/>
      <c r="P220" s="158"/>
      <c r="Q220" s="158"/>
      <c r="R220" s="159"/>
      <c r="S220" s="159"/>
      <c r="T220" s="159"/>
      <c r="U220" s="159"/>
      <c r="V220" s="159"/>
      <c r="W220" s="159"/>
      <c r="X220" s="159"/>
      <c r="Y220" s="159"/>
      <c r="Z220" s="149"/>
      <c r="AA220" s="149"/>
      <c r="AB220" s="149"/>
      <c r="AC220" s="149"/>
      <c r="AD220" s="149"/>
      <c r="AE220" s="149"/>
      <c r="AF220" s="149"/>
      <c r="AG220" s="149" t="s">
        <v>127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3" x14ac:dyDescent="0.2">
      <c r="A221" s="156"/>
      <c r="B221" s="157"/>
      <c r="C221" s="188" t="s">
        <v>280</v>
      </c>
      <c r="D221" s="161"/>
      <c r="E221" s="162">
        <v>2.6143999999999998</v>
      </c>
      <c r="F221" s="159"/>
      <c r="G221" s="159"/>
      <c r="H221" s="159"/>
      <c r="I221" s="159"/>
      <c r="J221" s="159"/>
      <c r="K221" s="159"/>
      <c r="L221" s="159"/>
      <c r="M221" s="159"/>
      <c r="N221" s="158"/>
      <c r="O221" s="158"/>
      <c r="P221" s="158"/>
      <c r="Q221" s="158"/>
      <c r="R221" s="159"/>
      <c r="S221" s="159"/>
      <c r="T221" s="159"/>
      <c r="U221" s="159"/>
      <c r="V221" s="159"/>
      <c r="W221" s="159"/>
      <c r="X221" s="159"/>
      <c r="Y221" s="159"/>
      <c r="Z221" s="149"/>
      <c r="AA221" s="149"/>
      <c r="AB221" s="149"/>
      <c r="AC221" s="149"/>
      <c r="AD221" s="149"/>
      <c r="AE221" s="149"/>
      <c r="AF221" s="149"/>
      <c r="AG221" s="149" t="s">
        <v>127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3" x14ac:dyDescent="0.2">
      <c r="A222" s="156"/>
      <c r="B222" s="157"/>
      <c r="C222" s="188" t="s">
        <v>143</v>
      </c>
      <c r="D222" s="161"/>
      <c r="E222" s="162"/>
      <c r="F222" s="159"/>
      <c r="G222" s="159"/>
      <c r="H222" s="159"/>
      <c r="I222" s="159"/>
      <c r="J222" s="159"/>
      <c r="K222" s="159"/>
      <c r="L222" s="159"/>
      <c r="M222" s="159"/>
      <c r="N222" s="158"/>
      <c r="O222" s="158"/>
      <c r="P222" s="158"/>
      <c r="Q222" s="158"/>
      <c r="R222" s="159"/>
      <c r="S222" s="159"/>
      <c r="T222" s="159"/>
      <c r="U222" s="159"/>
      <c r="V222" s="159"/>
      <c r="W222" s="159"/>
      <c r="X222" s="159"/>
      <c r="Y222" s="159"/>
      <c r="Z222" s="149"/>
      <c r="AA222" s="149"/>
      <c r="AB222" s="149"/>
      <c r="AC222" s="149"/>
      <c r="AD222" s="149"/>
      <c r="AE222" s="149"/>
      <c r="AF222" s="149"/>
      <c r="AG222" s="149" t="s">
        <v>127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3" x14ac:dyDescent="0.2">
      <c r="A223" s="156"/>
      <c r="B223" s="157"/>
      <c r="C223" s="188" t="s">
        <v>247</v>
      </c>
      <c r="D223" s="161"/>
      <c r="E223" s="162"/>
      <c r="F223" s="159"/>
      <c r="G223" s="159"/>
      <c r="H223" s="159"/>
      <c r="I223" s="159"/>
      <c r="J223" s="159"/>
      <c r="K223" s="159"/>
      <c r="L223" s="159"/>
      <c r="M223" s="159"/>
      <c r="N223" s="158"/>
      <c r="O223" s="158"/>
      <c r="P223" s="158"/>
      <c r="Q223" s="158"/>
      <c r="R223" s="159"/>
      <c r="S223" s="159"/>
      <c r="T223" s="159"/>
      <c r="U223" s="159"/>
      <c r="V223" s="159"/>
      <c r="W223" s="159"/>
      <c r="X223" s="159"/>
      <c r="Y223" s="159"/>
      <c r="Z223" s="149"/>
      <c r="AA223" s="149"/>
      <c r="AB223" s="149"/>
      <c r="AC223" s="149"/>
      <c r="AD223" s="149"/>
      <c r="AE223" s="149"/>
      <c r="AF223" s="149"/>
      <c r="AG223" s="149" t="s">
        <v>127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3" x14ac:dyDescent="0.2">
      <c r="A224" s="156"/>
      <c r="B224" s="157"/>
      <c r="C224" s="188" t="s">
        <v>281</v>
      </c>
      <c r="D224" s="161"/>
      <c r="E224" s="162">
        <v>3.92</v>
      </c>
      <c r="F224" s="159"/>
      <c r="G224" s="159"/>
      <c r="H224" s="159"/>
      <c r="I224" s="159"/>
      <c r="J224" s="159"/>
      <c r="K224" s="159"/>
      <c r="L224" s="159"/>
      <c r="M224" s="159"/>
      <c r="N224" s="158"/>
      <c r="O224" s="158"/>
      <c r="P224" s="158"/>
      <c r="Q224" s="158"/>
      <c r="R224" s="159"/>
      <c r="S224" s="159"/>
      <c r="T224" s="159"/>
      <c r="U224" s="159"/>
      <c r="V224" s="159"/>
      <c r="W224" s="159"/>
      <c r="X224" s="159"/>
      <c r="Y224" s="159"/>
      <c r="Z224" s="149"/>
      <c r="AA224" s="149"/>
      <c r="AB224" s="149"/>
      <c r="AC224" s="149"/>
      <c r="AD224" s="149"/>
      <c r="AE224" s="149"/>
      <c r="AF224" s="149"/>
      <c r="AG224" s="149" t="s">
        <v>127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3" x14ac:dyDescent="0.2">
      <c r="A225" s="156"/>
      <c r="B225" s="157"/>
      <c r="C225" s="188" t="s">
        <v>282</v>
      </c>
      <c r="D225" s="161"/>
      <c r="E225" s="162">
        <v>12.6</v>
      </c>
      <c r="F225" s="159"/>
      <c r="G225" s="159"/>
      <c r="H225" s="159"/>
      <c r="I225" s="159"/>
      <c r="J225" s="159"/>
      <c r="K225" s="159"/>
      <c r="L225" s="159"/>
      <c r="M225" s="159"/>
      <c r="N225" s="158"/>
      <c r="O225" s="158"/>
      <c r="P225" s="158"/>
      <c r="Q225" s="158"/>
      <c r="R225" s="159"/>
      <c r="S225" s="159"/>
      <c r="T225" s="159"/>
      <c r="U225" s="159"/>
      <c r="V225" s="159"/>
      <c r="W225" s="159"/>
      <c r="X225" s="159"/>
      <c r="Y225" s="159"/>
      <c r="Z225" s="149"/>
      <c r="AA225" s="149"/>
      <c r="AB225" s="149"/>
      <c r="AC225" s="149"/>
      <c r="AD225" s="149"/>
      <c r="AE225" s="149"/>
      <c r="AF225" s="149"/>
      <c r="AG225" s="149" t="s">
        <v>127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3" x14ac:dyDescent="0.2">
      <c r="A226" s="156"/>
      <c r="B226" s="157"/>
      <c r="C226" s="188" t="s">
        <v>283</v>
      </c>
      <c r="D226" s="161"/>
      <c r="E226" s="162">
        <v>3.92</v>
      </c>
      <c r="F226" s="159"/>
      <c r="G226" s="159"/>
      <c r="H226" s="159"/>
      <c r="I226" s="159"/>
      <c r="J226" s="159"/>
      <c r="K226" s="159"/>
      <c r="L226" s="159"/>
      <c r="M226" s="159"/>
      <c r="N226" s="158"/>
      <c r="O226" s="158"/>
      <c r="P226" s="158"/>
      <c r="Q226" s="158"/>
      <c r="R226" s="159"/>
      <c r="S226" s="159"/>
      <c r="T226" s="159"/>
      <c r="U226" s="159"/>
      <c r="V226" s="159"/>
      <c r="W226" s="159"/>
      <c r="X226" s="159"/>
      <c r="Y226" s="159"/>
      <c r="Z226" s="149"/>
      <c r="AA226" s="149"/>
      <c r="AB226" s="149"/>
      <c r="AC226" s="149"/>
      <c r="AD226" s="149"/>
      <c r="AE226" s="149"/>
      <c r="AF226" s="149"/>
      <c r="AG226" s="149" t="s">
        <v>127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3" x14ac:dyDescent="0.2">
      <c r="A227" s="156"/>
      <c r="B227" s="157"/>
      <c r="C227" s="188" t="s">
        <v>251</v>
      </c>
      <c r="D227" s="161"/>
      <c r="E227" s="162"/>
      <c r="F227" s="159"/>
      <c r="G227" s="159"/>
      <c r="H227" s="159"/>
      <c r="I227" s="159"/>
      <c r="J227" s="159"/>
      <c r="K227" s="159"/>
      <c r="L227" s="159"/>
      <c r="M227" s="159"/>
      <c r="N227" s="158"/>
      <c r="O227" s="158"/>
      <c r="P227" s="158"/>
      <c r="Q227" s="158"/>
      <c r="R227" s="159"/>
      <c r="S227" s="159"/>
      <c r="T227" s="159"/>
      <c r="U227" s="159"/>
      <c r="V227" s="159"/>
      <c r="W227" s="159"/>
      <c r="X227" s="159"/>
      <c r="Y227" s="159"/>
      <c r="Z227" s="149"/>
      <c r="AA227" s="149"/>
      <c r="AB227" s="149"/>
      <c r="AC227" s="149"/>
      <c r="AD227" s="149"/>
      <c r="AE227" s="149"/>
      <c r="AF227" s="149"/>
      <c r="AG227" s="149" t="s">
        <v>127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3" x14ac:dyDescent="0.2">
      <c r="A228" s="156"/>
      <c r="B228" s="157"/>
      <c r="C228" s="188" t="s">
        <v>284</v>
      </c>
      <c r="D228" s="161"/>
      <c r="E228" s="162">
        <v>3.4847999999999999</v>
      </c>
      <c r="F228" s="159"/>
      <c r="G228" s="159"/>
      <c r="H228" s="159"/>
      <c r="I228" s="159"/>
      <c r="J228" s="159"/>
      <c r="K228" s="159"/>
      <c r="L228" s="159"/>
      <c r="M228" s="159"/>
      <c r="N228" s="158"/>
      <c r="O228" s="158"/>
      <c r="P228" s="158"/>
      <c r="Q228" s="158"/>
      <c r="R228" s="159"/>
      <c r="S228" s="159"/>
      <c r="T228" s="159"/>
      <c r="U228" s="159"/>
      <c r="V228" s="159"/>
      <c r="W228" s="159"/>
      <c r="X228" s="159"/>
      <c r="Y228" s="159"/>
      <c r="Z228" s="149"/>
      <c r="AA228" s="149"/>
      <c r="AB228" s="149"/>
      <c r="AC228" s="149"/>
      <c r="AD228" s="149"/>
      <c r="AE228" s="149"/>
      <c r="AF228" s="149"/>
      <c r="AG228" s="149" t="s">
        <v>127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3" x14ac:dyDescent="0.2">
      <c r="A229" s="156"/>
      <c r="B229" s="157"/>
      <c r="C229" s="188" t="s">
        <v>285</v>
      </c>
      <c r="D229" s="161"/>
      <c r="E229" s="162">
        <v>11.750400000000001</v>
      </c>
      <c r="F229" s="159"/>
      <c r="G229" s="159"/>
      <c r="H229" s="159"/>
      <c r="I229" s="159"/>
      <c r="J229" s="159"/>
      <c r="K229" s="159"/>
      <c r="L229" s="159"/>
      <c r="M229" s="159"/>
      <c r="N229" s="158"/>
      <c r="O229" s="158"/>
      <c r="P229" s="158"/>
      <c r="Q229" s="158"/>
      <c r="R229" s="159"/>
      <c r="S229" s="159"/>
      <c r="T229" s="159"/>
      <c r="U229" s="159"/>
      <c r="V229" s="159"/>
      <c r="W229" s="159"/>
      <c r="X229" s="159"/>
      <c r="Y229" s="159"/>
      <c r="Z229" s="149"/>
      <c r="AA229" s="149"/>
      <c r="AB229" s="149"/>
      <c r="AC229" s="149"/>
      <c r="AD229" s="149"/>
      <c r="AE229" s="149"/>
      <c r="AF229" s="149"/>
      <c r="AG229" s="149" t="s">
        <v>127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3" x14ac:dyDescent="0.2">
      <c r="A230" s="156"/>
      <c r="B230" s="157"/>
      <c r="C230" s="188" t="s">
        <v>286</v>
      </c>
      <c r="D230" s="161"/>
      <c r="E230" s="162">
        <v>3.4847999999999999</v>
      </c>
      <c r="F230" s="159"/>
      <c r="G230" s="159"/>
      <c r="H230" s="159"/>
      <c r="I230" s="159"/>
      <c r="J230" s="159"/>
      <c r="K230" s="159"/>
      <c r="L230" s="159"/>
      <c r="M230" s="159"/>
      <c r="N230" s="158"/>
      <c r="O230" s="158"/>
      <c r="P230" s="158"/>
      <c r="Q230" s="158"/>
      <c r="R230" s="159"/>
      <c r="S230" s="159"/>
      <c r="T230" s="159"/>
      <c r="U230" s="159"/>
      <c r="V230" s="159"/>
      <c r="W230" s="159"/>
      <c r="X230" s="159"/>
      <c r="Y230" s="159"/>
      <c r="Z230" s="149"/>
      <c r="AA230" s="149"/>
      <c r="AB230" s="149"/>
      <c r="AC230" s="149"/>
      <c r="AD230" s="149"/>
      <c r="AE230" s="149"/>
      <c r="AF230" s="149"/>
      <c r="AG230" s="149" t="s">
        <v>127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74">
        <v>28</v>
      </c>
      <c r="B231" s="175" t="s">
        <v>287</v>
      </c>
      <c r="C231" s="187" t="s">
        <v>288</v>
      </c>
      <c r="D231" s="176" t="s">
        <v>289</v>
      </c>
      <c r="E231" s="177">
        <v>29.58</v>
      </c>
      <c r="F231" s="178"/>
      <c r="G231" s="179">
        <f>ROUND(E231*F231,2)</f>
        <v>0</v>
      </c>
      <c r="H231" s="160"/>
      <c r="I231" s="159">
        <f>ROUND(E231*H231,2)</f>
        <v>0</v>
      </c>
      <c r="J231" s="160"/>
      <c r="K231" s="159">
        <f>ROUND(E231*J231,2)</f>
        <v>0</v>
      </c>
      <c r="L231" s="159">
        <v>21</v>
      </c>
      <c r="M231" s="159">
        <f>G231*(1+L231/100)</f>
        <v>0</v>
      </c>
      <c r="N231" s="158">
        <v>0</v>
      </c>
      <c r="O231" s="158">
        <f>ROUND(E231*N231,2)</f>
        <v>0</v>
      </c>
      <c r="P231" s="158">
        <v>0</v>
      </c>
      <c r="Q231" s="158">
        <f>ROUND(E231*P231,2)</f>
        <v>0</v>
      </c>
      <c r="R231" s="159"/>
      <c r="S231" s="159" t="s">
        <v>121</v>
      </c>
      <c r="T231" s="159" t="s">
        <v>122</v>
      </c>
      <c r="U231" s="159">
        <v>0</v>
      </c>
      <c r="V231" s="159">
        <f>ROUND(E231*U231,2)</f>
        <v>0</v>
      </c>
      <c r="W231" s="159"/>
      <c r="X231" s="159" t="s">
        <v>123</v>
      </c>
      <c r="Y231" s="159" t="s">
        <v>124</v>
      </c>
      <c r="Z231" s="149"/>
      <c r="AA231" s="149"/>
      <c r="AB231" s="149"/>
      <c r="AC231" s="149"/>
      <c r="AD231" s="149"/>
      <c r="AE231" s="149"/>
      <c r="AF231" s="149"/>
      <c r="AG231" s="149" t="s">
        <v>125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2" x14ac:dyDescent="0.2">
      <c r="A232" s="156"/>
      <c r="B232" s="157"/>
      <c r="C232" s="188" t="s">
        <v>134</v>
      </c>
      <c r="D232" s="161"/>
      <c r="E232" s="162"/>
      <c r="F232" s="159"/>
      <c r="G232" s="159"/>
      <c r="H232" s="159"/>
      <c r="I232" s="159"/>
      <c r="J232" s="159"/>
      <c r="K232" s="159"/>
      <c r="L232" s="159"/>
      <c r="M232" s="159"/>
      <c r="N232" s="158"/>
      <c r="O232" s="158"/>
      <c r="P232" s="158"/>
      <c r="Q232" s="158"/>
      <c r="R232" s="159"/>
      <c r="S232" s="159"/>
      <c r="T232" s="159"/>
      <c r="U232" s="159"/>
      <c r="V232" s="159"/>
      <c r="W232" s="159"/>
      <c r="X232" s="159"/>
      <c r="Y232" s="159"/>
      <c r="Z232" s="149"/>
      <c r="AA232" s="149"/>
      <c r="AB232" s="149"/>
      <c r="AC232" s="149"/>
      <c r="AD232" s="149"/>
      <c r="AE232" s="149"/>
      <c r="AF232" s="149"/>
      <c r="AG232" s="149" t="s">
        <v>127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3" x14ac:dyDescent="0.2">
      <c r="A233" s="156"/>
      <c r="B233" s="157"/>
      <c r="C233" s="188" t="s">
        <v>135</v>
      </c>
      <c r="D233" s="161"/>
      <c r="E233" s="162"/>
      <c r="F233" s="159"/>
      <c r="G233" s="159"/>
      <c r="H233" s="159"/>
      <c r="I233" s="159"/>
      <c r="J233" s="159"/>
      <c r="K233" s="159"/>
      <c r="L233" s="159"/>
      <c r="M233" s="159"/>
      <c r="N233" s="158"/>
      <c r="O233" s="158"/>
      <c r="P233" s="158"/>
      <c r="Q233" s="158"/>
      <c r="R233" s="159"/>
      <c r="S233" s="159"/>
      <c r="T233" s="159"/>
      <c r="U233" s="159"/>
      <c r="V233" s="159"/>
      <c r="W233" s="159"/>
      <c r="X233" s="159"/>
      <c r="Y233" s="159"/>
      <c r="Z233" s="149"/>
      <c r="AA233" s="149"/>
      <c r="AB233" s="149"/>
      <c r="AC233" s="149"/>
      <c r="AD233" s="149"/>
      <c r="AE233" s="149"/>
      <c r="AF233" s="149"/>
      <c r="AG233" s="149" t="s">
        <v>127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3" x14ac:dyDescent="0.2">
      <c r="A234" s="156"/>
      <c r="B234" s="157"/>
      <c r="C234" s="188" t="s">
        <v>290</v>
      </c>
      <c r="D234" s="161"/>
      <c r="E234" s="162">
        <v>6.8</v>
      </c>
      <c r="F234" s="159"/>
      <c r="G234" s="159"/>
      <c r="H234" s="159"/>
      <c r="I234" s="159"/>
      <c r="J234" s="159"/>
      <c r="K234" s="159"/>
      <c r="L234" s="159"/>
      <c r="M234" s="159"/>
      <c r="N234" s="158"/>
      <c r="O234" s="158"/>
      <c r="P234" s="158"/>
      <c r="Q234" s="158"/>
      <c r="R234" s="159"/>
      <c r="S234" s="159"/>
      <c r="T234" s="159"/>
      <c r="U234" s="159"/>
      <c r="V234" s="159"/>
      <c r="W234" s="159"/>
      <c r="X234" s="159"/>
      <c r="Y234" s="159"/>
      <c r="Z234" s="149"/>
      <c r="AA234" s="149"/>
      <c r="AB234" s="149"/>
      <c r="AC234" s="149"/>
      <c r="AD234" s="149"/>
      <c r="AE234" s="149"/>
      <c r="AF234" s="149"/>
      <c r="AG234" s="149" t="s">
        <v>127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3" x14ac:dyDescent="0.2">
      <c r="A235" s="156"/>
      <c r="B235" s="157"/>
      <c r="C235" s="188" t="s">
        <v>291</v>
      </c>
      <c r="D235" s="161"/>
      <c r="E235" s="162">
        <v>6.8</v>
      </c>
      <c r="F235" s="159"/>
      <c r="G235" s="159"/>
      <c r="H235" s="159"/>
      <c r="I235" s="159"/>
      <c r="J235" s="159"/>
      <c r="K235" s="159"/>
      <c r="L235" s="159"/>
      <c r="M235" s="159"/>
      <c r="N235" s="158"/>
      <c r="O235" s="158"/>
      <c r="P235" s="158"/>
      <c r="Q235" s="158"/>
      <c r="R235" s="159"/>
      <c r="S235" s="159"/>
      <c r="T235" s="159"/>
      <c r="U235" s="159"/>
      <c r="V235" s="159"/>
      <c r="W235" s="159"/>
      <c r="X235" s="159"/>
      <c r="Y235" s="159"/>
      <c r="Z235" s="149"/>
      <c r="AA235" s="149"/>
      <c r="AB235" s="149"/>
      <c r="AC235" s="149"/>
      <c r="AD235" s="149"/>
      <c r="AE235" s="149"/>
      <c r="AF235" s="149"/>
      <c r="AG235" s="149" t="s">
        <v>127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3" x14ac:dyDescent="0.2">
      <c r="A236" s="156"/>
      <c r="B236" s="157"/>
      <c r="C236" s="188" t="s">
        <v>292</v>
      </c>
      <c r="D236" s="161"/>
      <c r="E236" s="162">
        <v>2.2000000000000002</v>
      </c>
      <c r="F236" s="159"/>
      <c r="G236" s="159"/>
      <c r="H236" s="159"/>
      <c r="I236" s="159"/>
      <c r="J236" s="159"/>
      <c r="K236" s="159"/>
      <c r="L236" s="159"/>
      <c r="M236" s="159"/>
      <c r="N236" s="158"/>
      <c r="O236" s="158"/>
      <c r="P236" s="158"/>
      <c r="Q236" s="158"/>
      <c r="R236" s="159"/>
      <c r="S236" s="159"/>
      <c r="T236" s="159"/>
      <c r="U236" s="159"/>
      <c r="V236" s="159"/>
      <c r="W236" s="159"/>
      <c r="X236" s="159"/>
      <c r="Y236" s="159"/>
      <c r="Z236" s="149"/>
      <c r="AA236" s="149"/>
      <c r="AB236" s="149"/>
      <c r="AC236" s="149"/>
      <c r="AD236" s="149"/>
      <c r="AE236" s="149"/>
      <c r="AF236" s="149"/>
      <c r="AG236" s="149" t="s">
        <v>127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3" x14ac:dyDescent="0.2">
      <c r="A237" s="156"/>
      <c r="B237" s="157"/>
      <c r="C237" s="188" t="s">
        <v>293</v>
      </c>
      <c r="D237" s="161"/>
      <c r="E237" s="162">
        <v>0.3</v>
      </c>
      <c r="F237" s="159"/>
      <c r="G237" s="159"/>
      <c r="H237" s="159"/>
      <c r="I237" s="159"/>
      <c r="J237" s="159"/>
      <c r="K237" s="159"/>
      <c r="L237" s="159"/>
      <c r="M237" s="159"/>
      <c r="N237" s="158"/>
      <c r="O237" s="158"/>
      <c r="P237" s="158"/>
      <c r="Q237" s="158"/>
      <c r="R237" s="159"/>
      <c r="S237" s="159"/>
      <c r="T237" s="159"/>
      <c r="U237" s="159"/>
      <c r="V237" s="159"/>
      <c r="W237" s="159"/>
      <c r="X237" s="159"/>
      <c r="Y237" s="159"/>
      <c r="Z237" s="149"/>
      <c r="AA237" s="149"/>
      <c r="AB237" s="149"/>
      <c r="AC237" s="149"/>
      <c r="AD237" s="149"/>
      <c r="AE237" s="149"/>
      <c r="AF237" s="149"/>
      <c r="AG237" s="149" t="s">
        <v>127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3" x14ac:dyDescent="0.2">
      <c r="A238" s="156"/>
      <c r="B238" s="157"/>
      <c r="C238" s="188" t="s">
        <v>294</v>
      </c>
      <c r="D238" s="161"/>
      <c r="E238" s="162">
        <v>1.03</v>
      </c>
      <c r="F238" s="159"/>
      <c r="G238" s="159"/>
      <c r="H238" s="159"/>
      <c r="I238" s="159"/>
      <c r="J238" s="159"/>
      <c r="K238" s="159"/>
      <c r="L238" s="159"/>
      <c r="M238" s="159"/>
      <c r="N238" s="158"/>
      <c r="O238" s="158"/>
      <c r="P238" s="158"/>
      <c r="Q238" s="158"/>
      <c r="R238" s="159"/>
      <c r="S238" s="159"/>
      <c r="T238" s="159"/>
      <c r="U238" s="159"/>
      <c r="V238" s="159"/>
      <c r="W238" s="159"/>
      <c r="X238" s="159"/>
      <c r="Y238" s="159"/>
      <c r="Z238" s="149"/>
      <c r="AA238" s="149"/>
      <c r="AB238" s="149"/>
      <c r="AC238" s="149"/>
      <c r="AD238" s="149"/>
      <c r="AE238" s="149"/>
      <c r="AF238" s="149"/>
      <c r="AG238" s="149" t="s">
        <v>127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3" x14ac:dyDescent="0.2">
      <c r="A239" s="156"/>
      <c r="B239" s="157"/>
      <c r="C239" s="188" t="s">
        <v>295</v>
      </c>
      <c r="D239" s="161"/>
      <c r="E239" s="162">
        <v>2.94</v>
      </c>
      <c r="F239" s="159"/>
      <c r="G239" s="159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59"/>
      <c r="Z239" s="149"/>
      <c r="AA239" s="149"/>
      <c r="AB239" s="149"/>
      <c r="AC239" s="149"/>
      <c r="AD239" s="149"/>
      <c r="AE239" s="149"/>
      <c r="AF239" s="149"/>
      <c r="AG239" s="149" t="s">
        <v>127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3" x14ac:dyDescent="0.2">
      <c r="A240" s="156"/>
      <c r="B240" s="157"/>
      <c r="C240" s="188" t="s">
        <v>296</v>
      </c>
      <c r="D240" s="161"/>
      <c r="E240" s="162">
        <v>4.2</v>
      </c>
      <c r="F240" s="159"/>
      <c r="G240" s="159"/>
      <c r="H240" s="159"/>
      <c r="I240" s="159"/>
      <c r="J240" s="159"/>
      <c r="K240" s="159"/>
      <c r="L240" s="159"/>
      <c r="M240" s="159"/>
      <c r="N240" s="158"/>
      <c r="O240" s="158"/>
      <c r="P240" s="158"/>
      <c r="Q240" s="158"/>
      <c r="R240" s="159"/>
      <c r="S240" s="159"/>
      <c r="T240" s="159"/>
      <c r="U240" s="159"/>
      <c r="V240" s="159"/>
      <c r="W240" s="159"/>
      <c r="X240" s="159"/>
      <c r="Y240" s="159"/>
      <c r="Z240" s="149"/>
      <c r="AA240" s="149"/>
      <c r="AB240" s="149"/>
      <c r="AC240" s="149"/>
      <c r="AD240" s="149"/>
      <c r="AE240" s="149"/>
      <c r="AF240" s="149"/>
      <c r="AG240" s="149" t="s">
        <v>127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3" x14ac:dyDescent="0.2">
      <c r="A241" s="156"/>
      <c r="B241" s="157"/>
      <c r="C241" s="188" t="s">
        <v>143</v>
      </c>
      <c r="D241" s="161"/>
      <c r="E241" s="162"/>
      <c r="F241" s="159"/>
      <c r="G241" s="159"/>
      <c r="H241" s="159"/>
      <c r="I241" s="159"/>
      <c r="J241" s="159"/>
      <c r="K241" s="159"/>
      <c r="L241" s="159"/>
      <c r="M241" s="159"/>
      <c r="N241" s="158"/>
      <c r="O241" s="158"/>
      <c r="P241" s="158"/>
      <c r="Q241" s="158"/>
      <c r="R241" s="159"/>
      <c r="S241" s="159"/>
      <c r="T241" s="159"/>
      <c r="U241" s="159"/>
      <c r="V241" s="159"/>
      <c r="W241" s="159"/>
      <c r="X241" s="159"/>
      <c r="Y241" s="159"/>
      <c r="Z241" s="149"/>
      <c r="AA241" s="149"/>
      <c r="AB241" s="149"/>
      <c r="AC241" s="149"/>
      <c r="AD241" s="149"/>
      <c r="AE241" s="149"/>
      <c r="AF241" s="149"/>
      <c r="AG241" s="149" t="s">
        <v>127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3" x14ac:dyDescent="0.2">
      <c r="A242" s="156"/>
      <c r="B242" s="157"/>
      <c r="C242" s="188" t="s">
        <v>297</v>
      </c>
      <c r="D242" s="161"/>
      <c r="E242" s="162">
        <v>1.79</v>
      </c>
      <c r="F242" s="159"/>
      <c r="G242" s="159"/>
      <c r="H242" s="159"/>
      <c r="I242" s="159"/>
      <c r="J242" s="159"/>
      <c r="K242" s="159"/>
      <c r="L242" s="159"/>
      <c r="M242" s="159"/>
      <c r="N242" s="158"/>
      <c r="O242" s="158"/>
      <c r="P242" s="158"/>
      <c r="Q242" s="158"/>
      <c r="R242" s="159"/>
      <c r="S242" s="159"/>
      <c r="T242" s="159"/>
      <c r="U242" s="159"/>
      <c r="V242" s="159"/>
      <c r="W242" s="159"/>
      <c r="X242" s="159"/>
      <c r="Y242" s="159"/>
      <c r="Z242" s="149"/>
      <c r="AA242" s="149"/>
      <c r="AB242" s="149"/>
      <c r="AC242" s="149"/>
      <c r="AD242" s="149"/>
      <c r="AE242" s="149"/>
      <c r="AF242" s="149"/>
      <c r="AG242" s="149" t="s">
        <v>127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3" x14ac:dyDescent="0.2">
      <c r="A243" s="156"/>
      <c r="B243" s="157"/>
      <c r="C243" s="188" t="s">
        <v>298</v>
      </c>
      <c r="D243" s="161"/>
      <c r="E243" s="162">
        <v>1.73</v>
      </c>
      <c r="F243" s="159"/>
      <c r="G243" s="159"/>
      <c r="H243" s="159"/>
      <c r="I243" s="159"/>
      <c r="J243" s="159"/>
      <c r="K243" s="159"/>
      <c r="L243" s="159"/>
      <c r="M243" s="159"/>
      <c r="N243" s="158"/>
      <c r="O243" s="158"/>
      <c r="P243" s="158"/>
      <c r="Q243" s="158"/>
      <c r="R243" s="159"/>
      <c r="S243" s="159"/>
      <c r="T243" s="159"/>
      <c r="U243" s="159"/>
      <c r="V243" s="159"/>
      <c r="W243" s="159"/>
      <c r="X243" s="159"/>
      <c r="Y243" s="159"/>
      <c r="Z243" s="149"/>
      <c r="AA243" s="149"/>
      <c r="AB243" s="149"/>
      <c r="AC243" s="149"/>
      <c r="AD243" s="149"/>
      <c r="AE243" s="149"/>
      <c r="AF243" s="149"/>
      <c r="AG243" s="149" t="s">
        <v>127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3" x14ac:dyDescent="0.2">
      <c r="A244" s="156"/>
      <c r="B244" s="157"/>
      <c r="C244" s="188" t="s">
        <v>299</v>
      </c>
      <c r="D244" s="161"/>
      <c r="E244" s="162">
        <v>1.79</v>
      </c>
      <c r="F244" s="159"/>
      <c r="G244" s="159"/>
      <c r="H244" s="159"/>
      <c r="I244" s="159"/>
      <c r="J244" s="159"/>
      <c r="K244" s="159"/>
      <c r="L244" s="159"/>
      <c r="M244" s="159"/>
      <c r="N244" s="158"/>
      <c r="O244" s="158"/>
      <c r="P244" s="158"/>
      <c r="Q244" s="158"/>
      <c r="R244" s="159"/>
      <c r="S244" s="159"/>
      <c r="T244" s="159"/>
      <c r="U244" s="159"/>
      <c r="V244" s="159"/>
      <c r="W244" s="159"/>
      <c r="X244" s="159"/>
      <c r="Y244" s="159"/>
      <c r="Z244" s="149"/>
      <c r="AA244" s="149"/>
      <c r="AB244" s="149"/>
      <c r="AC244" s="149"/>
      <c r="AD244" s="149"/>
      <c r="AE244" s="149"/>
      <c r="AF244" s="149"/>
      <c r="AG244" s="149" t="s">
        <v>127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74">
        <v>29</v>
      </c>
      <c r="B245" s="175" t="s">
        <v>300</v>
      </c>
      <c r="C245" s="187" t="s">
        <v>301</v>
      </c>
      <c r="D245" s="176" t="s">
        <v>149</v>
      </c>
      <c r="E245" s="177">
        <v>173</v>
      </c>
      <c r="F245" s="178"/>
      <c r="G245" s="179">
        <f>ROUND(E245*F245,2)</f>
        <v>0</v>
      </c>
      <c r="H245" s="160"/>
      <c r="I245" s="159">
        <f>ROUND(E245*H245,2)</f>
        <v>0</v>
      </c>
      <c r="J245" s="160"/>
      <c r="K245" s="159">
        <f>ROUND(E245*J245,2)</f>
        <v>0</v>
      </c>
      <c r="L245" s="159">
        <v>21</v>
      </c>
      <c r="M245" s="159">
        <f>G245*(1+L245/100)</f>
        <v>0</v>
      </c>
      <c r="N245" s="158">
        <v>0</v>
      </c>
      <c r="O245" s="158">
        <f>ROUND(E245*N245,2)</f>
        <v>0</v>
      </c>
      <c r="P245" s="158">
        <v>0</v>
      </c>
      <c r="Q245" s="158">
        <f>ROUND(E245*P245,2)</f>
        <v>0</v>
      </c>
      <c r="R245" s="159"/>
      <c r="S245" s="159" t="s">
        <v>121</v>
      </c>
      <c r="T245" s="159" t="s">
        <v>122</v>
      </c>
      <c r="U245" s="159">
        <v>0</v>
      </c>
      <c r="V245" s="159">
        <f>ROUND(E245*U245,2)</f>
        <v>0</v>
      </c>
      <c r="W245" s="159"/>
      <c r="X245" s="159" t="s">
        <v>123</v>
      </c>
      <c r="Y245" s="159" t="s">
        <v>124</v>
      </c>
      <c r="Z245" s="149"/>
      <c r="AA245" s="149"/>
      <c r="AB245" s="149"/>
      <c r="AC245" s="149"/>
      <c r="AD245" s="149"/>
      <c r="AE245" s="149"/>
      <c r="AF245" s="149"/>
      <c r="AG245" s="149" t="s">
        <v>125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2" x14ac:dyDescent="0.2">
      <c r="A246" s="156"/>
      <c r="B246" s="157"/>
      <c r="C246" s="188" t="s">
        <v>134</v>
      </c>
      <c r="D246" s="161"/>
      <c r="E246" s="162"/>
      <c r="F246" s="159"/>
      <c r="G246" s="159"/>
      <c r="H246" s="159"/>
      <c r="I246" s="159"/>
      <c r="J246" s="159"/>
      <c r="K246" s="159"/>
      <c r="L246" s="159"/>
      <c r="M246" s="159"/>
      <c r="N246" s="158"/>
      <c r="O246" s="158"/>
      <c r="P246" s="158"/>
      <c r="Q246" s="158"/>
      <c r="R246" s="159"/>
      <c r="S246" s="159"/>
      <c r="T246" s="159"/>
      <c r="U246" s="159"/>
      <c r="V246" s="159"/>
      <c r="W246" s="159"/>
      <c r="X246" s="159"/>
      <c r="Y246" s="159"/>
      <c r="Z246" s="149"/>
      <c r="AA246" s="149"/>
      <c r="AB246" s="149"/>
      <c r="AC246" s="149"/>
      <c r="AD246" s="149"/>
      <c r="AE246" s="149"/>
      <c r="AF246" s="149"/>
      <c r="AG246" s="149" t="s">
        <v>127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3" x14ac:dyDescent="0.2">
      <c r="A247" s="156"/>
      <c r="B247" s="157"/>
      <c r="C247" s="188" t="s">
        <v>135</v>
      </c>
      <c r="D247" s="161"/>
      <c r="E247" s="162"/>
      <c r="F247" s="159"/>
      <c r="G247" s="159"/>
      <c r="H247" s="159"/>
      <c r="I247" s="159"/>
      <c r="J247" s="159"/>
      <c r="K247" s="159"/>
      <c r="L247" s="159"/>
      <c r="M247" s="159"/>
      <c r="N247" s="158"/>
      <c r="O247" s="158"/>
      <c r="P247" s="158"/>
      <c r="Q247" s="158"/>
      <c r="R247" s="159"/>
      <c r="S247" s="159"/>
      <c r="T247" s="159"/>
      <c r="U247" s="159"/>
      <c r="V247" s="159"/>
      <c r="W247" s="159"/>
      <c r="X247" s="159"/>
      <c r="Y247" s="159"/>
      <c r="Z247" s="149"/>
      <c r="AA247" s="149"/>
      <c r="AB247" s="149"/>
      <c r="AC247" s="149"/>
      <c r="AD247" s="149"/>
      <c r="AE247" s="149"/>
      <c r="AF247" s="149"/>
      <c r="AG247" s="149" t="s">
        <v>127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3" x14ac:dyDescent="0.2">
      <c r="A248" s="156"/>
      <c r="B248" s="157"/>
      <c r="C248" s="188" t="s">
        <v>302</v>
      </c>
      <c r="D248" s="161"/>
      <c r="E248" s="162">
        <v>32</v>
      </c>
      <c r="F248" s="159"/>
      <c r="G248" s="159"/>
      <c r="H248" s="159"/>
      <c r="I248" s="159"/>
      <c r="J248" s="159"/>
      <c r="K248" s="159"/>
      <c r="L248" s="159"/>
      <c r="M248" s="159"/>
      <c r="N248" s="158"/>
      <c r="O248" s="158"/>
      <c r="P248" s="158"/>
      <c r="Q248" s="158"/>
      <c r="R248" s="159"/>
      <c r="S248" s="159"/>
      <c r="T248" s="159"/>
      <c r="U248" s="159"/>
      <c r="V248" s="159"/>
      <c r="W248" s="159"/>
      <c r="X248" s="159"/>
      <c r="Y248" s="159"/>
      <c r="Z248" s="149"/>
      <c r="AA248" s="149"/>
      <c r="AB248" s="149"/>
      <c r="AC248" s="149"/>
      <c r="AD248" s="149"/>
      <c r="AE248" s="149"/>
      <c r="AF248" s="149"/>
      <c r="AG248" s="149" t="s">
        <v>127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3" x14ac:dyDescent="0.2">
      <c r="A249" s="156"/>
      <c r="B249" s="157"/>
      <c r="C249" s="188" t="s">
        <v>303</v>
      </c>
      <c r="D249" s="161"/>
      <c r="E249" s="162">
        <v>32</v>
      </c>
      <c r="F249" s="159"/>
      <c r="G249" s="159"/>
      <c r="H249" s="159"/>
      <c r="I249" s="159"/>
      <c r="J249" s="159"/>
      <c r="K249" s="159"/>
      <c r="L249" s="159"/>
      <c r="M249" s="159"/>
      <c r="N249" s="158"/>
      <c r="O249" s="158"/>
      <c r="P249" s="158"/>
      <c r="Q249" s="158"/>
      <c r="R249" s="159"/>
      <c r="S249" s="159"/>
      <c r="T249" s="159"/>
      <c r="U249" s="159"/>
      <c r="V249" s="159"/>
      <c r="W249" s="159"/>
      <c r="X249" s="159"/>
      <c r="Y249" s="159"/>
      <c r="Z249" s="149"/>
      <c r="AA249" s="149"/>
      <c r="AB249" s="149"/>
      <c r="AC249" s="149"/>
      <c r="AD249" s="149"/>
      <c r="AE249" s="149"/>
      <c r="AF249" s="149"/>
      <c r="AG249" s="149" t="s">
        <v>127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3" x14ac:dyDescent="0.2">
      <c r="A250" s="156"/>
      <c r="B250" s="157"/>
      <c r="C250" s="188" t="s">
        <v>304</v>
      </c>
      <c r="D250" s="161"/>
      <c r="E250" s="162">
        <v>8</v>
      </c>
      <c r="F250" s="159"/>
      <c r="G250" s="159"/>
      <c r="H250" s="159"/>
      <c r="I250" s="159"/>
      <c r="J250" s="159"/>
      <c r="K250" s="159"/>
      <c r="L250" s="159"/>
      <c r="M250" s="159"/>
      <c r="N250" s="158"/>
      <c r="O250" s="158"/>
      <c r="P250" s="158"/>
      <c r="Q250" s="158"/>
      <c r="R250" s="159"/>
      <c r="S250" s="159"/>
      <c r="T250" s="159"/>
      <c r="U250" s="159"/>
      <c r="V250" s="159"/>
      <c r="W250" s="159"/>
      <c r="X250" s="159"/>
      <c r="Y250" s="159"/>
      <c r="Z250" s="149"/>
      <c r="AA250" s="149"/>
      <c r="AB250" s="149"/>
      <c r="AC250" s="149"/>
      <c r="AD250" s="149"/>
      <c r="AE250" s="149"/>
      <c r="AF250" s="149"/>
      <c r="AG250" s="149" t="s">
        <v>127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3" x14ac:dyDescent="0.2">
      <c r="A251" s="156"/>
      <c r="B251" s="157"/>
      <c r="C251" s="188" t="s">
        <v>257</v>
      </c>
      <c r="D251" s="161"/>
      <c r="E251" s="162">
        <v>1</v>
      </c>
      <c r="F251" s="159"/>
      <c r="G251" s="159"/>
      <c r="H251" s="159"/>
      <c r="I251" s="159"/>
      <c r="J251" s="159"/>
      <c r="K251" s="159"/>
      <c r="L251" s="159"/>
      <c r="M251" s="159"/>
      <c r="N251" s="158"/>
      <c r="O251" s="158"/>
      <c r="P251" s="158"/>
      <c r="Q251" s="158"/>
      <c r="R251" s="159"/>
      <c r="S251" s="159"/>
      <c r="T251" s="159"/>
      <c r="U251" s="159"/>
      <c r="V251" s="159"/>
      <c r="W251" s="159"/>
      <c r="X251" s="159"/>
      <c r="Y251" s="159"/>
      <c r="Z251" s="149"/>
      <c r="AA251" s="149"/>
      <c r="AB251" s="149"/>
      <c r="AC251" s="149"/>
      <c r="AD251" s="149"/>
      <c r="AE251" s="149"/>
      <c r="AF251" s="149"/>
      <c r="AG251" s="149" t="s">
        <v>127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3" x14ac:dyDescent="0.2">
      <c r="A252" s="156"/>
      <c r="B252" s="157"/>
      <c r="C252" s="188" t="s">
        <v>305</v>
      </c>
      <c r="D252" s="161"/>
      <c r="E252" s="162">
        <v>2</v>
      </c>
      <c r="F252" s="159"/>
      <c r="G252" s="159"/>
      <c r="H252" s="159"/>
      <c r="I252" s="159"/>
      <c r="J252" s="159"/>
      <c r="K252" s="159"/>
      <c r="L252" s="159"/>
      <c r="M252" s="159"/>
      <c r="N252" s="158"/>
      <c r="O252" s="158"/>
      <c r="P252" s="158"/>
      <c r="Q252" s="158"/>
      <c r="R252" s="159"/>
      <c r="S252" s="159"/>
      <c r="T252" s="159"/>
      <c r="U252" s="159"/>
      <c r="V252" s="159"/>
      <c r="W252" s="159"/>
      <c r="X252" s="159"/>
      <c r="Y252" s="159"/>
      <c r="Z252" s="149"/>
      <c r="AA252" s="149"/>
      <c r="AB252" s="149"/>
      <c r="AC252" s="149"/>
      <c r="AD252" s="149"/>
      <c r="AE252" s="149"/>
      <c r="AF252" s="149"/>
      <c r="AG252" s="149" t="s">
        <v>127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3" x14ac:dyDescent="0.2">
      <c r="A253" s="156"/>
      <c r="B253" s="157"/>
      <c r="C253" s="188" t="s">
        <v>306</v>
      </c>
      <c r="D253" s="161"/>
      <c r="E253" s="162">
        <v>2</v>
      </c>
      <c r="F253" s="159"/>
      <c r="G253" s="159"/>
      <c r="H253" s="159"/>
      <c r="I253" s="159"/>
      <c r="J253" s="159"/>
      <c r="K253" s="159"/>
      <c r="L253" s="159"/>
      <c r="M253" s="159"/>
      <c r="N253" s="158"/>
      <c r="O253" s="158"/>
      <c r="P253" s="158"/>
      <c r="Q253" s="158"/>
      <c r="R253" s="159"/>
      <c r="S253" s="159"/>
      <c r="T253" s="159"/>
      <c r="U253" s="159"/>
      <c r="V253" s="159"/>
      <c r="W253" s="159"/>
      <c r="X253" s="159"/>
      <c r="Y253" s="159"/>
      <c r="Z253" s="149"/>
      <c r="AA253" s="149"/>
      <c r="AB253" s="149"/>
      <c r="AC253" s="149"/>
      <c r="AD253" s="149"/>
      <c r="AE253" s="149"/>
      <c r="AF253" s="149"/>
      <c r="AG253" s="149" t="s">
        <v>127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3" x14ac:dyDescent="0.2">
      <c r="A254" s="156"/>
      <c r="B254" s="157"/>
      <c r="C254" s="188" t="s">
        <v>260</v>
      </c>
      <c r="D254" s="161"/>
      <c r="E254" s="162">
        <v>8</v>
      </c>
      <c r="F254" s="159"/>
      <c r="G254" s="159"/>
      <c r="H254" s="159"/>
      <c r="I254" s="159"/>
      <c r="J254" s="159"/>
      <c r="K254" s="159"/>
      <c r="L254" s="159"/>
      <c r="M254" s="159"/>
      <c r="N254" s="158"/>
      <c r="O254" s="158"/>
      <c r="P254" s="158"/>
      <c r="Q254" s="158"/>
      <c r="R254" s="159"/>
      <c r="S254" s="159"/>
      <c r="T254" s="159"/>
      <c r="U254" s="159"/>
      <c r="V254" s="159"/>
      <c r="W254" s="159"/>
      <c r="X254" s="159"/>
      <c r="Y254" s="159"/>
      <c r="Z254" s="149"/>
      <c r="AA254" s="149"/>
      <c r="AB254" s="149"/>
      <c r="AC254" s="149"/>
      <c r="AD254" s="149"/>
      <c r="AE254" s="149"/>
      <c r="AF254" s="149"/>
      <c r="AG254" s="149" t="s">
        <v>127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3" x14ac:dyDescent="0.2">
      <c r="A255" s="156"/>
      <c r="B255" s="157"/>
      <c r="C255" s="188" t="s">
        <v>307</v>
      </c>
      <c r="D255" s="161"/>
      <c r="E255" s="162">
        <v>8</v>
      </c>
      <c r="F255" s="159"/>
      <c r="G255" s="159"/>
      <c r="H255" s="159"/>
      <c r="I255" s="159"/>
      <c r="J255" s="159"/>
      <c r="K255" s="159"/>
      <c r="L255" s="159"/>
      <c r="M255" s="159"/>
      <c r="N255" s="158"/>
      <c r="O255" s="158"/>
      <c r="P255" s="158"/>
      <c r="Q255" s="158"/>
      <c r="R255" s="159"/>
      <c r="S255" s="159"/>
      <c r="T255" s="159"/>
      <c r="U255" s="159"/>
      <c r="V255" s="159"/>
      <c r="W255" s="159"/>
      <c r="X255" s="159"/>
      <c r="Y255" s="159"/>
      <c r="Z255" s="149"/>
      <c r="AA255" s="149"/>
      <c r="AB255" s="149"/>
      <c r="AC255" s="149"/>
      <c r="AD255" s="149"/>
      <c r="AE255" s="149"/>
      <c r="AF255" s="149"/>
      <c r="AG255" s="149" t="s">
        <v>127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3" x14ac:dyDescent="0.2">
      <c r="A256" s="156"/>
      <c r="B256" s="157"/>
      <c r="C256" s="188" t="s">
        <v>143</v>
      </c>
      <c r="D256" s="161"/>
      <c r="E256" s="162"/>
      <c r="F256" s="159"/>
      <c r="G256" s="159"/>
      <c r="H256" s="159"/>
      <c r="I256" s="159"/>
      <c r="J256" s="159"/>
      <c r="K256" s="159"/>
      <c r="L256" s="159"/>
      <c r="M256" s="159"/>
      <c r="N256" s="158"/>
      <c r="O256" s="158"/>
      <c r="P256" s="158"/>
      <c r="Q256" s="158"/>
      <c r="R256" s="159"/>
      <c r="S256" s="159"/>
      <c r="T256" s="159"/>
      <c r="U256" s="159"/>
      <c r="V256" s="159"/>
      <c r="W256" s="159"/>
      <c r="X256" s="159"/>
      <c r="Y256" s="159"/>
      <c r="Z256" s="149"/>
      <c r="AA256" s="149"/>
      <c r="AB256" s="149"/>
      <c r="AC256" s="149"/>
      <c r="AD256" s="149"/>
      <c r="AE256" s="149"/>
      <c r="AF256" s="149"/>
      <c r="AG256" s="149" t="s">
        <v>127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3" x14ac:dyDescent="0.2">
      <c r="A257" s="156"/>
      <c r="B257" s="157"/>
      <c r="C257" s="188" t="s">
        <v>247</v>
      </c>
      <c r="D257" s="161"/>
      <c r="E257" s="162"/>
      <c r="F257" s="159"/>
      <c r="G257" s="159"/>
      <c r="H257" s="159"/>
      <c r="I257" s="159"/>
      <c r="J257" s="159"/>
      <c r="K257" s="159"/>
      <c r="L257" s="159"/>
      <c r="M257" s="159"/>
      <c r="N257" s="158"/>
      <c r="O257" s="158"/>
      <c r="P257" s="158"/>
      <c r="Q257" s="158"/>
      <c r="R257" s="159"/>
      <c r="S257" s="159"/>
      <c r="T257" s="159"/>
      <c r="U257" s="159"/>
      <c r="V257" s="159"/>
      <c r="W257" s="159"/>
      <c r="X257" s="159"/>
      <c r="Y257" s="159"/>
      <c r="Z257" s="149"/>
      <c r="AA257" s="149"/>
      <c r="AB257" s="149"/>
      <c r="AC257" s="149"/>
      <c r="AD257" s="149"/>
      <c r="AE257" s="149"/>
      <c r="AF257" s="149"/>
      <c r="AG257" s="149" t="s">
        <v>127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3" x14ac:dyDescent="0.2">
      <c r="A258" s="156"/>
      <c r="B258" s="157"/>
      <c r="C258" s="188" t="s">
        <v>308</v>
      </c>
      <c r="D258" s="161"/>
      <c r="E258" s="162">
        <v>8</v>
      </c>
      <c r="F258" s="159"/>
      <c r="G258" s="159"/>
      <c r="H258" s="159"/>
      <c r="I258" s="159"/>
      <c r="J258" s="159"/>
      <c r="K258" s="159"/>
      <c r="L258" s="159"/>
      <c r="M258" s="159"/>
      <c r="N258" s="158"/>
      <c r="O258" s="158"/>
      <c r="P258" s="158"/>
      <c r="Q258" s="158"/>
      <c r="R258" s="159"/>
      <c r="S258" s="159"/>
      <c r="T258" s="159"/>
      <c r="U258" s="159"/>
      <c r="V258" s="159"/>
      <c r="W258" s="159"/>
      <c r="X258" s="159"/>
      <c r="Y258" s="159"/>
      <c r="Z258" s="149"/>
      <c r="AA258" s="149"/>
      <c r="AB258" s="149"/>
      <c r="AC258" s="149"/>
      <c r="AD258" s="149"/>
      <c r="AE258" s="149"/>
      <c r="AF258" s="149"/>
      <c r="AG258" s="149" t="s">
        <v>127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3" x14ac:dyDescent="0.2">
      <c r="A259" s="156"/>
      <c r="B259" s="157"/>
      <c r="C259" s="188" t="s">
        <v>309</v>
      </c>
      <c r="D259" s="161"/>
      <c r="E259" s="162">
        <v>24</v>
      </c>
      <c r="F259" s="159"/>
      <c r="G259" s="159"/>
      <c r="H259" s="159"/>
      <c r="I259" s="159"/>
      <c r="J259" s="159"/>
      <c r="K259" s="159"/>
      <c r="L259" s="159"/>
      <c r="M259" s="159"/>
      <c r="N259" s="158"/>
      <c r="O259" s="158"/>
      <c r="P259" s="158"/>
      <c r="Q259" s="158"/>
      <c r="R259" s="159"/>
      <c r="S259" s="159"/>
      <c r="T259" s="159"/>
      <c r="U259" s="159"/>
      <c r="V259" s="159"/>
      <c r="W259" s="159"/>
      <c r="X259" s="159"/>
      <c r="Y259" s="159"/>
      <c r="Z259" s="149"/>
      <c r="AA259" s="149"/>
      <c r="AB259" s="149"/>
      <c r="AC259" s="149"/>
      <c r="AD259" s="149"/>
      <c r="AE259" s="149"/>
      <c r="AF259" s="149"/>
      <c r="AG259" s="149" t="s">
        <v>127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3" x14ac:dyDescent="0.2">
      <c r="A260" s="156"/>
      <c r="B260" s="157"/>
      <c r="C260" s="188" t="s">
        <v>310</v>
      </c>
      <c r="D260" s="161"/>
      <c r="E260" s="162">
        <v>8</v>
      </c>
      <c r="F260" s="159"/>
      <c r="G260" s="159"/>
      <c r="H260" s="159"/>
      <c r="I260" s="159"/>
      <c r="J260" s="159"/>
      <c r="K260" s="159"/>
      <c r="L260" s="159"/>
      <c r="M260" s="159"/>
      <c r="N260" s="158"/>
      <c r="O260" s="158"/>
      <c r="P260" s="158"/>
      <c r="Q260" s="158"/>
      <c r="R260" s="159"/>
      <c r="S260" s="159"/>
      <c r="T260" s="159"/>
      <c r="U260" s="159"/>
      <c r="V260" s="159"/>
      <c r="W260" s="159"/>
      <c r="X260" s="159"/>
      <c r="Y260" s="159"/>
      <c r="Z260" s="149"/>
      <c r="AA260" s="149"/>
      <c r="AB260" s="149"/>
      <c r="AC260" s="149"/>
      <c r="AD260" s="149"/>
      <c r="AE260" s="149"/>
      <c r="AF260" s="149"/>
      <c r="AG260" s="149" t="s">
        <v>127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3" x14ac:dyDescent="0.2">
      <c r="A261" s="156"/>
      <c r="B261" s="157"/>
      <c r="C261" s="188" t="s">
        <v>251</v>
      </c>
      <c r="D261" s="161"/>
      <c r="E261" s="162"/>
      <c r="F261" s="159"/>
      <c r="G261" s="159"/>
      <c r="H261" s="159"/>
      <c r="I261" s="159"/>
      <c r="J261" s="159"/>
      <c r="K261" s="159"/>
      <c r="L261" s="159"/>
      <c r="M261" s="159"/>
      <c r="N261" s="158"/>
      <c r="O261" s="158"/>
      <c r="P261" s="158"/>
      <c r="Q261" s="158"/>
      <c r="R261" s="159"/>
      <c r="S261" s="159"/>
      <c r="T261" s="159"/>
      <c r="U261" s="159"/>
      <c r="V261" s="159"/>
      <c r="W261" s="159"/>
      <c r="X261" s="159"/>
      <c r="Y261" s="159"/>
      <c r="Z261" s="149"/>
      <c r="AA261" s="149"/>
      <c r="AB261" s="149"/>
      <c r="AC261" s="149"/>
      <c r="AD261" s="149"/>
      <c r="AE261" s="149"/>
      <c r="AF261" s="149"/>
      <c r="AG261" s="149" t="s">
        <v>127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3" x14ac:dyDescent="0.2">
      <c r="A262" s="156"/>
      <c r="B262" s="157"/>
      <c r="C262" s="188" t="s">
        <v>308</v>
      </c>
      <c r="D262" s="161"/>
      <c r="E262" s="162">
        <v>8</v>
      </c>
      <c r="F262" s="159"/>
      <c r="G262" s="159"/>
      <c r="H262" s="159"/>
      <c r="I262" s="159"/>
      <c r="J262" s="159"/>
      <c r="K262" s="159"/>
      <c r="L262" s="159"/>
      <c r="M262" s="159"/>
      <c r="N262" s="158"/>
      <c r="O262" s="158"/>
      <c r="P262" s="158"/>
      <c r="Q262" s="158"/>
      <c r="R262" s="159"/>
      <c r="S262" s="159"/>
      <c r="T262" s="159"/>
      <c r="U262" s="159"/>
      <c r="V262" s="159"/>
      <c r="W262" s="159"/>
      <c r="X262" s="159"/>
      <c r="Y262" s="159"/>
      <c r="Z262" s="149"/>
      <c r="AA262" s="149"/>
      <c r="AB262" s="149"/>
      <c r="AC262" s="149"/>
      <c r="AD262" s="149"/>
      <c r="AE262" s="149"/>
      <c r="AF262" s="149"/>
      <c r="AG262" s="149" t="s">
        <v>127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3" x14ac:dyDescent="0.2">
      <c r="A263" s="156"/>
      <c r="B263" s="157"/>
      <c r="C263" s="188" t="s">
        <v>309</v>
      </c>
      <c r="D263" s="161"/>
      <c r="E263" s="162">
        <v>24</v>
      </c>
      <c r="F263" s="159"/>
      <c r="G263" s="159"/>
      <c r="H263" s="159"/>
      <c r="I263" s="159"/>
      <c r="J263" s="159"/>
      <c r="K263" s="159"/>
      <c r="L263" s="159"/>
      <c r="M263" s="159"/>
      <c r="N263" s="158"/>
      <c r="O263" s="158"/>
      <c r="P263" s="158"/>
      <c r="Q263" s="158"/>
      <c r="R263" s="159"/>
      <c r="S263" s="159"/>
      <c r="T263" s="159"/>
      <c r="U263" s="159"/>
      <c r="V263" s="159"/>
      <c r="W263" s="159"/>
      <c r="X263" s="159"/>
      <c r="Y263" s="159"/>
      <c r="Z263" s="149"/>
      <c r="AA263" s="149"/>
      <c r="AB263" s="149"/>
      <c r="AC263" s="149"/>
      <c r="AD263" s="149"/>
      <c r="AE263" s="149"/>
      <c r="AF263" s="149"/>
      <c r="AG263" s="149" t="s">
        <v>127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3" x14ac:dyDescent="0.2">
      <c r="A264" s="156"/>
      <c r="B264" s="157"/>
      <c r="C264" s="188" t="s">
        <v>310</v>
      </c>
      <c r="D264" s="161"/>
      <c r="E264" s="162">
        <v>8</v>
      </c>
      <c r="F264" s="159"/>
      <c r="G264" s="159"/>
      <c r="H264" s="159"/>
      <c r="I264" s="159"/>
      <c r="J264" s="159"/>
      <c r="K264" s="159"/>
      <c r="L264" s="159"/>
      <c r="M264" s="159"/>
      <c r="N264" s="158"/>
      <c r="O264" s="158"/>
      <c r="P264" s="158"/>
      <c r="Q264" s="158"/>
      <c r="R264" s="159"/>
      <c r="S264" s="159"/>
      <c r="T264" s="159"/>
      <c r="U264" s="159"/>
      <c r="V264" s="159"/>
      <c r="W264" s="159"/>
      <c r="X264" s="159"/>
      <c r="Y264" s="159"/>
      <c r="Z264" s="149"/>
      <c r="AA264" s="149"/>
      <c r="AB264" s="149"/>
      <c r="AC264" s="149"/>
      <c r="AD264" s="149"/>
      <c r="AE264" s="149"/>
      <c r="AF264" s="149"/>
      <c r="AG264" s="149" t="s">
        <v>127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74">
        <v>30</v>
      </c>
      <c r="B265" s="175" t="s">
        <v>311</v>
      </c>
      <c r="C265" s="187" t="s">
        <v>312</v>
      </c>
      <c r="D265" s="176" t="s">
        <v>289</v>
      </c>
      <c r="E265" s="177">
        <v>234.88</v>
      </c>
      <c r="F265" s="178"/>
      <c r="G265" s="179">
        <f>ROUND(E265*F265,2)</f>
        <v>0</v>
      </c>
      <c r="H265" s="160"/>
      <c r="I265" s="159">
        <f>ROUND(E265*H265,2)</f>
        <v>0</v>
      </c>
      <c r="J265" s="160"/>
      <c r="K265" s="159">
        <f>ROUND(E265*J265,2)</f>
        <v>0</v>
      </c>
      <c r="L265" s="159">
        <v>21</v>
      </c>
      <c r="M265" s="159">
        <f>G265*(1+L265/100)</f>
        <v>0</v>
      </c>
      <c r="N265" s="158">
        <v>0</v>
      </c>
      <c r="O265" s="158">
        <f>ROUND(E265*N265,2)</f>
        <v>0</v>
      </c>
      <c r="P265" s="158">
        <v>0</v>
      </c>
      <c r="Q265" s="158">
        <f>ROUND(E265*P265,2)</f>
        <v>0</v>
      </c>
      <c r="R265" s="159"/>
      <c r="S265" s="159" t="s">
        <v>121</v>
      </c>
      <c r="T265" s="159" t="s">
        <v>122</v>
      </c>
      <c r="U265" s="159">
        <v>0</v>
      </c>
      <c r="V265" s="159">
        <f>ROUND(E265*U265,2)</f>
        <v>0</v>
      </c>
      <c r="W265" s="159"/>
      <c r="X265" s="159" t="s">
        <v>123</v>
      </c>
      <c r="Y265" s="159" t="s">
        <v>124</v>
      </c>
      <c r="Z265" s="149"/>
      <c r="AA265" s="149"/>
      <c r="AB265" s="149"/>
      <c r="AC265" s="149"/>
      <c r="AD265" s="149"/>
      <c r="AE265" s="149"/>
      <c r="AF265" s="149"/>
      <c r="AG265" s="149" t="s">
        <v>125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2" x14ac:dyDescent="0.2">
      <c r="A266" s="156"/>
      <c r="B266" s="157"/>
      <c r="C266" s="188" t="s">
        <v>134</v>
      </c>
      <c r="D266" s="161"/>
      <c r="E266" s="162"/>
      <c r="F266" s="159"/>
      <c r="G266" s="159"/>
      <c r="H266" s="159"/>
      <c r="I266" s="159"/>
      <c r="J266" s="159"/>
      <c r="K266" s="159"/>
      <c r="L266" s="159"/>
      <c r="M266" s="159"/>
      <c r="N266" s="158"/>
      <c r="O266" s="158"/>
      <c r="P266" s="158"/>
      <c r="Q266" s="158"/>
      <c r="R266" s="159"/>
      <c r="S266" s="159"/>
      <c r="T266" s="159"/>
      <c r="U266" s="159"/>
      <c r="V266" s="159"/>
      <c r="W266" s="159"/>
      <c r="X266" s="159"/>
      <c r="Y266" s="159"/>
      <c r="Z266" s="149"/>
      <c r="AA266" s="149"/>
      <c r="AB266" s="149"/>
      <c r="AC266" s="149"/>
      <c r="AD266" s="149"/>
      <c r="AE266" s="149"/>
      <c r="AF266" s="149"/>
      <c r="AG266" s="149" t="s">
        <v>127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3" x14ac:dyDescent="0.2">
      <c r="A267" s="156"/>
      <c r="B267" s="157"/>
      <c r="C267" s="188" t="s">
        <v>135</v>
      </c>
      <c r="D267" s="161"/>
      <c r="E267" s="162"/>
      <c r="F267" s="159"/>
      <c r="G267" s="159"/>
      <c r="H267" s="159"/>
      <c r="I267" s="159"/>
      <c r="J267" s="159"/>
      <c r="K267" s="159"/>
      <c r="L267" s="159"/>
      <c r="M267" s="159"/>
      <c r="N267" s="158"/>
      <c r="O267" s="158"/>
      <c r="P267" s="158"/>
      <c r="Q267" s="158"/>
      <c r="R267" s="159"/>
      <c r="S267" s="159"/>
      <c r="T267" s="159"/>
      <c r="U267" s="159"/>
      <c r="V267" s="159"/>
      <c r="W267" s="159"/>
      <c r="X267" s="159"/>
      <c r="Y267" s="159"/>
      <c r="Z267" s="149"/>
      <c r="AA267" s="149"/>
      <c r="AB267" s="149"/>
      <c r="AC267" s="149"/>
      <c r="AD267" s="149"/>
      <c r="AE267" s="149"/>
      <c r="AF267" s="149"/>
      <c r="AG267" s="149" t="s">
        <v>127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3" x14ac:dyDescent="0.2">
      <c r="A268" s="156"/>
      <c r="B268" s="157"/>
      <c r="C268" s="188" t="s">
        <v>247</v>
      </c>
      <c r="D268" s="161"/>
      <c r="E268" s="162"/>
      <c r="F268" s="159"/>
      <c r="G268" s="159"/>
      <c r="H268" s="159"/>
      <c r="I268" s="159"/>
      <c r="J268" s="159"/>
      <c r="K268" s="159"/>
      <c r="L268" s="159"/>
      <c r="M268" s="159"/>
      <c r="N268" s="158"/>
      <c r="O268" s="158"/>
      <c r="P268" s="158"/>
      <c r="Q268" s="158"/>
      <c r="R268" s="159"/>
      <c r="S268" s="159"/>
      <c r="T268" s="159"/>
      <c r="U268" s="159"/>
      <c r="V268" s="159"/>
      <c r="W268" s="159"/>
      <c r="X268" s="159"/>
      <c r="Y268" s="159"/>
      <c r="Z268" s="149"/>
      <c r="AA268" s="149"/>
      <c r="AB268" s="149"/>
      <c r="AC268" s="149"/>
      <c r="AD268" s="149"/>
      <c r="AE268" s="149"/>
      <c r="AF268" s="149"/>
      <c r="AG268" s="149" t="s">
        <v>127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3" x14ac:dyDescent="0.2">
      <c r="A269" s="156"/>
      <c r="B269" s="157"/>
      <c r="C269" s="188" t="s">
        <v>313</v>
      </c>
      <c r="D269" s="161"/>
      <c r="E269" s="162">
        <v>67.2</v>
      </c>
      <c r="F269" s="159"/>
      <c r="G269" s="159"/>
      <c r="H269" s="159"/>
      <c r="I269" s="159"/>
      <c r="J269" s="159"/>
      <c r="K269" s="159"/>
      <c r="L269" s="159"/>
      <c r="M269" s="159"/>
      <c r="N269" s="158"/>
      <c r="O269" s="158"/>
      <c r="P269" s="158"/>
      <c r="Q269" s="158"/>
      <c r="R269" s="159"/>
      <c r="S269" s="159"/>
      <c r="T269" s="159"/>
      <c r="U269" s="159"/>
      <c r="V269" s="159"/>
      <c r="W269" s="159"/>
      <c r="X269" s="159"/>
      <c r="Y269" s="159"/>
      <c r="Z269" s="149"/>
      <c r="AA269" s="149"/>
      <c r="AB269" s="149"/>
      <c r="AC269" s="149"/>
      <c r="AD269" s="149"/>
      <c r="AE269" s="149"/>
      <c r="AF269" s="149"/>
      <c r="AG269" s="149" t="s">
        <v>127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3" x14ac:dyDescent="0.2">
      <c r="A270" s="156"/>
      <c r="B270" s="157"/>
      <c r="C270" s="188" t="s">
        <v>314</v>
      </c>
      <c r="D270" s="161"/>
      <c r="E270" s="162">
        <v>67.2</v>
      </c>
      <c r="F270" s="159"/>
      <c r="G270" s="159"/>
      <c r="H270" s="159"/>
      <c r="I270" s="159"/>
      <c r="J270" s="159"/>
      <c r="K270" s="159"/>
      <c r="L270" s="159"/>
      <c r="M270" s="159"/>
      <c r="N270" s="158"/>
      <c r="O270" s="158"/>
      <c r="P270" s="158"/>
      <c r="Q270" s="158"/>
      <c r="R270" s="159"/>
      <c r="S270" s="159"/>
      <c r="T270" s="159"/>
      <c r="U270" s="159"/>
      <c r="V270" s="159"/>
      <c r="W270" s="159"/>
      <c r="X270" s="159"/>
      <c r="Y270" s="159"/>
      <c r="Z270" s="149"/>
      <c r="AA270" s="149"/>
      <c r="AB270" s="149"/>
      <c r="AC270" s="149"/>
      <c r="AD270" s="149"/>
      <c r="AE270" s="149"/>
      <c r="AF270" s="149"/>
      <c r="AG270" s="149" t="s">
        <v>127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3" x14ac:dyDescent="0.2">
      <c r="A271" s="156"/>
      <c r="B271" s="157"/>
      <c r="C271" s="188" t="s">
        <v>315</v>
      </c>
      <c r="D271" s="161"/>
      <c r="E271" s="162">
        <v>12</v>
      </c>
      <c r="F271" s="159"/>
      <c r="G271" s="159"/>
      <c r="H271" s="159"/>
      <c r="I271" s="159"/>
      <c r="J271" s="159"/>
      <c r="K271" s="159"/>
      <c r="L271" s="159"/>
      <c r="M271" s="159"/>
      <c r="N271" s="158"/>
      <c r="O271" s="158"/>
      <c r="P271" s="158"/>
      <c r="Q271" s="158"/>
      <c r="R271" s="159"/>
      <c r="S271" s="159"/>
      <c r="T271" s="159"/>
      <c r="U271" s="159"/>
      <c r="V271" s="159"/>
      <c r="W271" s="159"/>
      <c r="X271" s="159"/>
      <c r="Y271" s="159"/>
      <c r="Z271" s="149"/>
      <c r="AA271" s="149"/>
      <c r="AB271" s="149"/>
      <c r="AC271" s="149"/>
      <c r="AD271" s="149"/>
      <c r="AE271" s="149"/>
      <c r="AF271" s="149"/>
      <c r="AG271" s="149" t="s">
        <v>127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3" x14ac:dyDescent="0.2">
      <c r="A272" s="156"/>
      <c r="B272" s="157"/>
      <c r="C272" s="188" t="s">
        <v>316</v>
      </c>
      <c r="D272" s="161"/>
      <c r="E272" s="162">
        <v>1.2</v>
      </c>
      <c r="F272" s="159"/>
      <c r="G272" s="159"/>
      <c r="H272" s="159"/>
      <c r="I272" s="159"/>
      <c r="J272" s="159"/>
      <c r="K272" s="159"/>
      <c r="L272" s="159"/>
      <c r="M272" s="159"/>
      <c r="N272" s="158"/>
      <c r="O272" s="158"/>
      <c r="P272" s="158"/>
      <c r="Q272" s="158"/>
      <c r="R272" s="159"/>
      <c r="S272" s="159"/>
      <c r="T272" s="159"/>
      <c r="U272" s="159"/>
      <c r="V272" s="159"/>
      <c r="W272" s="159"/>
      <c r="X272" s="159"/>
      <c r="Y272" s="159"/>
      <c r="Z272" s="149"/>
      <c r="AA272" s="149"/>
      <c r="AB272" s="149"/>
      <c r="AC272" s="149"/>
      <c r="AD272" s="149"/>
      <c r="AE272" s="149"/>
      <c r="AF272" s="149"/>
      <c r="AG272" s="149" t="s">
        <v>127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3" x14ac:dyDescent="0.2">
      <c r="A273" s="156"/>
      <c r="B273" s="157"/>
      <c r="C273" s="188" t="s">
        <v>317</v>
      </c>
      <c r="D273" s="161"/>
      <c r="E273" s="162">
        <v>6</v>
      </c>
      <c r="F273" s="159"/>
      <c r="G273" s="159"/>
      <c r="H273" s="159"/>
      <c r="I273" s="159"/>
      <c r="J273" s="159"/>
      <c r="K273" s="159"/>
      <c r="L273" s="159"/>
      <c r="M273" s="159"/>
      <c r="N273" s="158"/>
      <c r="O273" s="158"/>
      <c r="P273" s="158"/>
      <c r="Q273" s="158"/>
      <c r="R273" s="159"/>
      <c r="S273" s="159"/>
      <c r="T273" s="159"/>
      <c r="U273" s="159"/>
      <c r="V273" s="159"/>
      <c r="W273" s="159"/>
      <c r="X273" s="159"/>
      <c r="Y273" s="159"/>
      <c r="Z273" s="149"/>
      <c r="AA273" s="149"/>
      <c r="AB273" s="149"/>
      <c r="AC273" s="149"/>
      <c r="AD273" s="149"/>
      <c r="AE273" s="149"/>
      <c r="AF273" s="149"/>
      <c r="AG273" s="149" t="s">
        <v>127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3" x14ac:dyDescent="0.2">
      <c r="A274" s="156"/>
      <c r="B274" s="157"/>
      <c r="C274" s="188" t="s">
        <v>318</v>
      </c>
      <c r="D274" s="161"/>
      <c r="E274" s="162">
        <v>26.72</v>
      </c>
      <c r="F274" s="159"/>
      <c r="G274" s="159"/>
      <c r="H274" s="159"/>
      <c r="I274" s="159"/>
      <c r="J274" s="159"/>
      <c r="K274" s="159"/>
      <c r="L274" s="159"/>
      <c r="M274" s="159"/>
      <c r="N274" s="158"/>
      <c r="O274" s="158"/>
      <c r="P274" s="158"/>
      <c r="Q274" s="158"/>
      <c r="R274" s="159"/>
      <c r="S274" s="159"/>
      <c r="T274" s="159"/>
      <c r="U274" s="159"/>
      <c r="V274" s="159"/>
      <c r="W274" s="159"/>
      <c r="X274" s="159"/>
      <c r="Y274" s="159"/>
      <c r="Z274" s="149"/>
      <c r="AA274" s="149"/>
      <c r="AB274" s="149"/>
      <c r="AC274" s="149"/>
      <c r="AD274" s="149"/>
      <c r="AE274" s="149"/>
      <c r="AF274" s="149"/>
      <c r="AG274" s="149" t="s">
        <v>127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3" x14ac:dyDescent="0.2">
      <c r="A275" s="156"/>
      <c r="B275" s="157"/>
      <c r="C275" s="188" t="s">
        <v>319</v>
      </c>
      <c r="D275" s="161"/>
      <c r="E275" s="162">
        <v>12.48</v>
      </c>
      <c r="F275" s="159"/>
      <c r="G275" s="159"/>
      <c r="H275" s="159"/>
      <c r="I275" s="159"/>
      <c r="J275" s="159"/>
      <c r="K275" s="159"/>
      <c r="L275" s="159"/>
      <c r="M275" s="159"/>
      <c r="N275" s="158"/>
      <c r="O275" s="158"/>
      <c r="P275" s="158"/>
      <c r="Q275" s="158"/>
      <c r="R275" s="159"/>
      <c r="S275" s="159"/>
      <c r="T275" s="159"/>
      <c r="U275" s="159"/>
      <c r="V275" s="159"/>
      <c r="W275" s="159"/>
      <c r="X275" s="159"/>
      <c r="Y275" s="159"/>
      <c r="Z275" s="149"/>
      <c r="AA275" s="149"/>
      <c r="AB275" s="149"/>
      <c r="AC275" s="149"/>
      <c r="AD275" s="149"/>
      <c r="AE275" s="149"/>
      <c r="AF275" s="149"/>
      <c r="AG275" s="149" t="s">
        <v>127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3" x14ac:dyDescent="0.2">
      <c r="A276" s="156"/>
      <c r="B276" s="157"/>
      <c r="C276" s="188" t="s">
        <v>320</v>
      </c>
      <c r="D276" s="161"/>
      <c r="E276" s="162">
        <v>20.48</v>
      </c>
      <c r="F276" s="159"/>
      <c r="G276" s="159"/>
      <c r="H276" s="159"/>
      <c r="I276" s="159"/>
      <c r="J276" s="159"/>
      <c r="K276" s="159"/>
      <c r="L276" s="159"/>
      <c r="M276" s="159"/>
      <c r="N276" s="158"/>
      <c r="O276" s="158"/>
      <c r="P276" s="158"/>
      <c r="Q276" s="158"/>
      <c r="R276" s="159"/>
      <c r="S276" s="159"/>
      <c r="T276" s="159"/>
      <c r="U276" s="159"/>
      <c r="V276" s="159"/>
      <c r="W276" s="159"/>
      <c r="X276" s="159"/>
      <c r="Y276" s="159"/>
      <c r="Z276" s="149"/>
      <c r="AA276" s="149"/>
      <c r="AB276" s="149"/>
      <c r="AC276" s="149"/>
      <c r="AD276" s="149"/>
      <c r="AE276" s="149"/>
      <c r="AF276" s="149"/>
      <c r="AG276" s="149" t="s">
        <v>127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3" x14ac:dyDescent="0.2">
      <c r="A277" s="156"/>
      <c r="B277" s="157"/>
      <c r="C277" s="188" t="s">
        <v>143</v>
      </c>
      <c r="D277" s="161"/>
      <c r="E277" s="162"/>
      <c r="F277" s="159"/>
      <c r="G277" s="159"/>
      <c r="H277" s="159"/>
      <c r="I277" s="159"/>
      <c r="J277" s="159"/>
      <c r="K277" s="159"/>
      <c r="L277" s="159"/>
      <c r="M277" s="159"/>
      <c r="N277" s="158"/>
      <c r="O277" s="158"/>
      <c r="P277" s="158"/>
      <c r="Q277" s="158"/>
      <c r="R277" s="159"/>
      <c r="S277" s="159"/>
      <c r="T277" s="159"/>
      <c r="U277" s="159"/>
      <c r="V277" s="159"/>
      <c r="W277" s="159"/>
      <c r="X277" s="159"/>
      <c r="Y277" s="159"/>
      <c r="Z277" s="149"/>
      <c r="AA277" s="149"/>
      <c r="AB277" s="149"/>
      <c r="AC277" s="149"/>
      <c r="AD277" s="149"/>
      <c r="AE277" s="149"/>
      <c r="AF277" s="149"/>
      <c r="AG277" s="149" t="s">
        <v>127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3" x14ac:dyDescent="0.2">
      <c r="A278" s="156"/>
      <c r="B278" s="157"/>
      <c r="C278" s="188" t="s">
        <v>247</v>
      </c>
      <c r="D278" s="161"/>
      <c r="E278" s="162"/>
      <c r="F278" s="159"/>
      <c r="G278" s="159"/>
      <c r="H278" s="159"/>
      <c r="I278" s="159"/>
      <c r="J278" s="159"/>
      <c r="K278" s="159"/>
      <c r="L278" s="159"/>
      <c r="M278" s="159"/>
      <c r="N278" s="158"/>
      <c r="O278" s="158"/>
      <c r="P278" s="158"/>
      <c r="Q278" s="158"/>
      <c r="R278" s="159"/>
      <c r="S278" s="159"/>
      <c r="T278" s="159"/>
      <c r="U278" s="159"/>
      <c r="V278" s="159"/>
      <c r="W278" s="159"/>
      <c r="X278" s="159"/>
      <c r="Y278" s="159"/>
      <c r="Z278" s="149"/>
      <c r="AA278" s="149"/>
      <c r="AB278" s="149"/>
      <c r="AC278" s="149"/>
      <c r="AD278" s="149"/>
      <c r="AE278" s="149"/>
      <c r="AF278" s="149"/>
      <c r="AG278" s="149" t="s">
        <v>127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3" x14ac:dyDescent="0.2">
      <c r="A279" s="156"/>
      <c r="B279" s="157"/>
      <c r="C279" s="188" t="s">
        <v>321</v>
      </c>
      <c r="D279" s="161"/>
      <c r="E279" s="162">
        <v>4.2</v>
      </c>
      <c r="F279" s="159"/>
      <c r="G279" s="159"/>
      <c r="H279" s="159"/>
      <c r="I279" s="159"/>
      <c r="J279" s="159"/>
      <c r="K279" s="159"/>
      <c r="L279" s="159"/>
      <c r="M279" s="159"/>
      <c r="N279" s="158"/>
      <c r="O279" s="158"/>
      <c r="P279" s="158"/>
      <c r="Q279" s="158"/>
      <c r="R279" s="159"/>
      <c r="S279" s="159"/>
      <c r="T279" s="159"/>
      <c r="U279" s="159"/>
      <c r="V279" s="159"/>
      <c r="W279" s="159"/>
      <c r="X279" s="159"/>
      <c r="Y279" s="159"/>
      <c r="Z279" s="149"/>
      <c r="AA279" s="149"/>
      <c r="AB279" s="149"/>
      <c r="AC279" s="149"/>
      <c r="AD279" s="149"/>
      <c r="AE279" s="149"/>
      <c r="AF279" s="149"/>
      <c r="AG279" s="149" t="s">
        <v>127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3" x14ac:dyDescent="0.2">
      <c r="A280" s="156"/>
      <c r="B280" s="157"/>
      <c r="C280" s="188" t="s">
        <v>322</v>
      </c>
      <c r="D280" s="161"/>
      <c r="E280" s="162">
        <v>13.2</v>
      </c>
      <c r="F280" s="159"/>
      <c r="G280" s="159"/>
      <c r="H280" s="159"/>
      <c r="I280" s="159"/>
      <c r="J280" s="159"/>
      <c r="K280" s="159"/>
      <c r="L280" s="159"/>
      <c r="M280" s="159"/>
      <c r="N280" s="158"/>
      <c r="O280" s="158"/>
      <c r="P280" s="158"/>
      <c r="Q280" s="158"/>
      <c r="R280" s="159"/>
      <c r="S280" s="159"/>
      <c r="T280" s="159"/>
      <c r="U280" s="159"/>
      <c r="V280" s="159"/>
      <c r="W280" s="159"/>
      <c r="X280" s="159"/>
      <c r="Y280" s="159"/>
      <c r="Z280" s="149"/>
      <c r="AA280" s="149"/>
      <c r="AB280" s="149"/>
      <c r="AC280" s="149"/>
      <c r="AD280" s="149"/>
      <c r="AE280" s="149"/>
      <c r="AF280" s="149"/>
      <c r="AG280" s="149" t="s">
        <v>127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3" x14ac:dyDescent="0.2">
      <c r="A281" s="156"/>
      <c r="B281" s="157"/>
      <c r="C281" s="188" t="s">
        <v>323</v>
      </c>
      <c r="D281" s="161"/>
      <c r="E281" s="162">
        <v>4.2</v>
      </c>
      <c r="F281" s="159"/>
      <c r="G281" s="159"/>
      <c r="H281" s="159"/>
      <c r="I281" s="159"/>
      <c r="J281" s="159"/>
      <c r="K281" s="159"/>
      <c r="L281" s="159"/>
      <c r="M281" s="159"/>
      <c r="N281" s="158"/>
      <c r="O281" s="158"/>
      <c r="P281" s="158"/>
      <c r="Q281" s="158"/>
      <c r="R281" s="159"/>
      <c r="S281" s="159"/>
      <c r="T281" s="159"/>
      <c r="U281" s="159"/>
      <c r="V281" s="159"/>
      <c r="W281" s="159"/>
      <c r="X281" s="159"/>
      <c r="Y281" s="159"/>
      <c r="Z281" s="149"/>
      <c r="AA281" s="149"/>
      <c r="AB281" s="149"/>
      <c r="AC281" s="149"/>
      <c r="AD281" s="149"/>
      <c r="AE281" s="149"/>
      <c r="AF281" s="149"/>
      <c r="AG281" s="149" t="s">
        <v>127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ht="45" outlineLevel="1" x14ac:dyDescent="0.2">
      <c r="A282" s="174">
        <v>31</v>
      </c>
      <c r="B282" s="175" t="s">
        <v>324</v>
      </c>
      <c r="C282" s="187" t="s">
        <v>325</v>
      </c>
      <c r="D282" s="176" t="s">
        <v>120</v>
      </c>
      <c r="E282" s="177">
        <v>60.039200000000001</v>
      </c>
      <c r="F282" s="178"/>
      <c r="G282" s="179">
        <f>ROUND(E282*F282,2)</f>
        <v>0</v>
      </c>
      <c r="H282" s="160"/>
      <c r="I282" s="159">
        <f>ROUND(E282*H282,2)</f>
        <v>0</v>
      </c>
      <c r="J282" s="160"/>
      <c r="K282" s="159">
        <f>ROUND(E282*J282,2)</f>
        <v>0</v>
      </c>
      <c r="L282" s="159">
        <v>21</v>
      </c>
      <c r="M282" s="159">
        <f>G282*(1+L282/100)</f>
        <v>0</v>
      </c>
      <c r="N282" s="158">
        <v>0</v>
      </c>
      <c r="O282" s="158">
        <f>ROUND(E282*N282,2)</f>
        <v>0</v>
      </c>
      <c r="P282" s="158">
        <v>0</v>
      </c>
      <c r="Q282" s="158">
        <f>ROUND(E282*P282,2)</f>
        <v>0</v>
      </c>
      <c r="R282" s="159"/>
      <c r="S282" s="159" t="s">
        <v>121</v>
      </c>
      <c r="T282" s="159" t="s">
        <v>122</v>
      </c>
      <c r="U282" s="159">
        <v>0</v>
      </c>
      <c r="V282" s="159">
        <f>ROUND(E282*U282,2)</f>
        <v>0</v>
      </c>
      <c r="W282" s="159"/>
      <c r="X282" s="159" t="s">
        <v>123</v>
      </c>
      <c r="Y282" s="159" t="s">
        <v>124</v>
      </c>
      <c r="Z282" s="149"/>
      <c r="AA282" s="149"/>
      <c r="AB282" s="149"/>
      <c r="AC282" s="149"/>
      <c r="AD282" s="149"/>
      <c r="AE282" s="149"/>
      <c r="AF282" s="149"/>
      <c r="AG282" s="149" t="s">
        <v>125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2" x14ac:dyDescent="0.2">
      <c r="A283" s="156"/>
      <c r="B283" s="157"/>
      <c r="C283" s="188" t="s">
        <v>134</v>
      </c>
      <c r="D283" s="161"/>
      <c r="E283" s="162"/>
      <c r="F283" s="159"/>
      <c r="G283" s="159"/>
      <c r="H283" s="159"/>
      <c r="I283" s="159"/>
      <c r="J283" s="159"/>
      <c r="K283" s="159"/>
      <c r="L283" s="159"/>
      <c r="M283" s="159"/>
      <c r="N283" s="158"/>
      <c r="O283" s="158"/>
      <c r="P283" s="158"/>
      <c r="Q283" s="158"/>
      <c r="R283" s="159"/>
      <c r="S283" s="159"/>
      <c r="T283" s="159"/>
      <c r="U283" s="159"/>
      <c r="V283" s="159"/>
      <c r="W283" s="159"/>
      <c r="X283" s="159"/>
      <c r="Y283" s="159"/>
      <c r="Z283" s="149"/>
      <c r="AA283" s="149"/>
      <c r="AB283" s="149"/>
      <c r="AC283" s="149"/>
      <c r="AD283" s="149"/>
      <c r="AE283" s="149"/>
      <c r="AF283" s="149"/>
      <c r="AG283" s="149" t="s">
        <v>127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3" x14ac:dyDescent="0.2">
      <c r="A284" s="156"/>
      <c r="B284" s="157"/>
      <c r="C284" s="188" t="s">
        <v>135</v>
      </c>
      <c r="D284" s="161"/>
      <c r="E284" s="162"/>
      <c r="F284" s="159"/>
      <c r="G284" s="159"/>
      <c r="H284" s="159"/>
      <c r="I284" s="159"/>
      <c r="J284" s="159"/>
      <c r="K284" s="159"/>
      <c r="L284" s="159"/>
      <c r="M284" s="159"/>
      <c r="N284" s="158"/>
      <c r="O284" s="158"/>
      <c r="P284" s="158"/>
      <c r="Q284" s="158"/>
      <c r="R284" s="159"/>
      <c r="S284" s="159"/>
      <c r="T284" s="159"/>
      <c r="U284" s="159"/>
      <c r="V284" s="159"/>
      <c r="W284" s="159"/>
      <c r="X284" s="159"/>
      <c r="Y284" s="159"/>
      <c r="Z284" s="149"/>
      <c r="AA284" s="149"/>
      <c r="AB284" s="149"/>
      <c r="AC284" s="149"/>
      <c r="AD284" s="149"/>
      <c r="AE284" s="149"/>
      <c r="AF284" s="149"/>
      <c r="AG284" s="149" t="s">
        <v>127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3" x14ac:dyDescent="0.2">
      <c r="A285" s="156"/>
      <c r="B285" s="157"/>
      <c r="C285" s="188" t="s">
        <v>243</v>
      </c>
      <c r="D285" s="161"/>
      <c r="E285" s="162">
        <v>1.4008</v>
      </c>
      <c r="F285" s="159"/>
      <c r="G285" s="159"/>
      <c r="H285" s="159"/>
      <c r="I285" s="159"/>
      <c r="J285" s="159"/>
      <c r="K285" s="159"/>
      <c r="L285" s="159"/>
      <c r="M285" s="159"/>
      <c r="N285" s="158"/>
      <c r="O285" s="158"/>
      <c r="P285" s="158"/>
      <c r="Q285" s="158"/>
      <c r="R285" s="159"/>
      <c r="S285" s="159"/>
      <c r="T285" s="159"/>
      <c r="U285" s="159"/>
      <c r="V285" s="159"/>
      <c r="W285" s="159"/>
      <c r="X285" s="159"/>
      <c r="Y285" s="159"/>
      <c r="Z285" s="149"/>
      <c r="AA285" s="149"/>
      <c r="AB285" s="149"/>
      <c r="AC285" s="149"/>
      <c r="AD285" s="149"/>
      <c r="AE285" s="149"/>
      <c r="AF285" s="149"/>
      <c r="AG285" s="149" t="s">
        <v>127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3" x14ac:dyDescent="0.2">
      <c r="A286" s="156"/>
      <c r="B286" s="157"/>
      <c r="C286" s="188" t="s">
        <v>244</v>
      </c>
      <c r="D286" s="161"/>
      <c r="E286" s="162">
        <v>1.4008</v>
      </c>
      <c r="F286" s="159"/>
      <c r="G286" s="159"/>
      <c r="H286" s="159"/>
      <c r="I286" s="159"/>
      <c r="J286" s="159"/>
      <c r="K286" s="159"/>
      <c r="L286" s="159"/>
      <c r="M286" s="159"/>
      <c r="N286" s="158"/>
      <c r="O286" s="158"/>
      <c r="P286" s="158"/>
      <c r="Q286" s="158"/>
      <c r="R286" s="159"/>
      <c r="S286" s="159"/>
      <c r="T286" s="159"/>
      <c r="U286" s="159"/>
      <c r="V286" s="159"/>
      <c r="W286" s="159"/>
      <c r="X286" s="159"/>
      <c r="Y286" s="159"/>
      <c r="Z286" s="149"/>
      <c r="AA286" s="149"/>
      <c r="AB286" s="149"/>
      <c r="AC286" s="149"/>
      <c r="AD286" s="149"/>
      <c r="AE286" s="149"/>
      <c r="AF286" s="149"/>
      <c r="AG286" s="149" t="s">
        <v>127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3" x14ac:dyDescent="0.2">
      <c r="A287" s="156"/>
      <c r="B287" s="157"/>
      <c r="C287" s="188" t="s">
        <v>143</v>
      </c>
      <c r="D287" s="161"/>
      <c r="E287" s="162"/>
      <c r="F287" s="159"/>
      <c r="G287" s="159"/>
      <c r="H287" s="159"/>
      <c r="I287" s="159"/>
      <c r="J287" s="159"/>
      <c r="K287" s="159"/>
      <c r="L287" s="159"/>
      <c r="M287" s="159"/>
      <c r="N287" s="158"/>
      <c r="O287" s="158"/>
      <c r="P287" s="158"/>
      <c r="Q287" s="158"/>
      <c r="R287" s="159"/>
      <c r="S287" s="159"/>
      <c r="T287" s="159"/>
      <c r="U287" s="159"/>
      <c r="V287" s="159"/>
      <c r="W287" s="159"/>
      <c r="X287" s="159"/>
      <c r="Y287" s="159"/>
      <c r="Z287" s="149"/>
      <c r="AA287" s="149"/>
      <c r="AB287" s="149"/>
      <c r="AC287" s="149"/>
      <c r="AD287" s="149"/>
      <c r="AE287" s="149"/>
      <c r="AF287" s="149"/>
      <c r="AG287" s="149" t="s">
        <v>127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3" x14ac:dyDescent="0.2">
      <c r="A288" s="156"/>
      <c r="B288" s="157"/>
      <c r="C288" s="188" t="s">
        <v>247</v>
      </c>
      <c r="D288" s="161"/>
      <c r="E288" s="162"/>
      <c r="F288" s="159"/>
      <c r="G288" s="159"/>
      <c r="H288" s="159"/>
      <c r="I288" s="159"/>
      <c r="J288" s="159"/>
      <c r="K288" s="159"/>
      <c r="L288" s="159"/>
      <c r="M288" s="159"/>
      <c r="N288" s="158"/>
      <c r="O288" s="158"/>
      <c r="P288" s="158"/>
      <c r="Q288" s="158"/>
      <c r="R288" s="159"/>
      <c r="S288" s="159"/>
      <c r="T288" s="159"/>
      <c r="U288" s="159"/>
      <c r="V288" s="159"/>
      <c r="W288" s="159"/>
      <c r="X288" s="159"/>
      <c r="Y288" s="159"/>
      <c r="Z288" s="149"/>
      <c r="AA288" s="149"/>
      <c r="AB288" s="149"/>
      <c r="AC288" s="149"/>
      <c r="AD288" s="149"/>
      <c r="AE288" s="149"/>
      <c r="AF288" s="149"/>
      <c r="AG288" s="149" t="s">
        <v>127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3" x14ac:dyDescent="0.2">
      <c r="A289" s="156"/>
      <c r="B289" s="157"/>
      <c r="C289" s="188" t="s">
        <v>248</v>
      </c>
      <c r="D289" s="161"/>
      <c r="E289" s="162">
        <v>5.7458999999999998</v>
      </c>
      <c r="F289" s="159"/>
      <c r="G289" s="159"/>
      <c r="H289" s="159"/>
      <c r="I289" s="159"/>
      <c r="J289" s="159"/>
      <c r="K289" s="159"/>
      <c r="L289" s="159"/>
      <c r="M289" s="159"/>
      <c r="N289" s="158"/>
      <c r="O289" s="158"/>
      <c r="P289" s="158"/>
      <c r="Q289" s="158"/>
      <c r="R289" s="159"/>
      <c r="S289" s="159"/>
      <c r="T289" s="159"/>
      <c r="U289" s="159"/>
      <c r="V289" s="159"/>
      <c r="W289" s="159"/>
      <c r="X289" s="159"/>
      <c r="Y289" s="159"/>
      <c r="Z289" s="149"/>
      <c r="AA289" s="149"/>
      <c r="AB289" s="149"/>
      <c r="AC289" s="149"/>
      <c r="AD289" s="149"/>
      <c r="AE289" s="149"/>
      <c r="AF289" s="149"/>
      <c r="AG289" s="149" t="s">
        <v>127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3" x14ac:dyDescent="0.2">
      <c r="A290" s="156"/>
      <c r="B290" s="157"/>
      <c r="C290" s="188" t="s">
        <v>249</v>
      </c>
      <c r="D290" s="161"/>
      <c r="E290" s="162">
        <v>17.126999999999999</v>
      </c>
      <c r="F290" s="159"/>
      <c r="G290" s="159"/>
      <c r="H290" s="159"/>
      <c r="I290" s="159"/>
      <c r="J290" s="159"/>
      <c r="K290" s="159"/>
      <c r="L290" s="159"/>
      <c r="M290" s="159"/>
      <c r="N290" s="158"/>
      <c r="O290" s="158"/>
      <c r="P290" s="158"/>
      <c r="Q290" s="158"/>
      <c r="R290" s="159"/>
      <c r="S290" s="159"/>
      <c r="T290" s="159"/>
      <c r="U290" s="159"/>
      <c r="V290" s="159"/>
      <c r="W290" s="159"/>
      <c r="X290" s="159"/>
      <c r="Y290" s="159"/>
      <c r="Z290" s="149"/>
      <c r="AA290" s="149"/>
      <c r="AB290" s="149"/>
      <c r="AC290" s="149"/>
      <c r="AD290" s="149"/>
      <c r="AE290" s="149"/>
      <c r="AF290" s="149"/>
      <c r="AG290" s="149" t="s">
        <v>127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3" x14ac:dyDescent="0.2">
      <c r="A291" s="156"/>
      <c r="B291" s="157"/>
      <c r="C291" s="188" t="s">
        <v>250</v>
      </c>
      <c r="D291" s="161"/>
      <c r="E291" s="162">
        <v>5.7458999999999998</v>
      </c>
      <c r="F291" s="159"/>
      <c r="G291" s="159"/>
      <c r="H291" s="159"/>
      <c r="I291" s="159"/>
      <c r="J291" s="159"/>
      <c r="K291" s="159"/>
      <c r="L291" s="159"/>
      <c r="M291" s="159"/>
      <c r="N291" s="158"/>
      <c r="O291" s="158"/>
      <c r="P291" s="158"/>
      <c r="Q291" s="158"/>
      <c r="R291" s="159"/>
      <c r="S291" s="159"/>
      <c r="T291" s="159"/>
      <c r="U291" s="159"/>
      <c r="V291" s="159"/>
      <c r="W291" s="159"/>
      <c r="X291" s="159"/>
      <c r="Y291" s="159"/>
      <c r="Z291" s="149"/>
      <c r="AA291" s="149"/>
      <c r="AB291" s="149"/>
      <c r="AC291" s="149"/>
      <c r="AD291" s="149"/>
      <c r="AE291" s="149"/>
      <c r="AF291" s="149"/>
      <c r="AG291" s="149" t="s">
        <v>127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3" x14ac:dyDescent="0.2">
      <c r="A292" s="156"/>
      <c r="B292" s="157"/>
      <c r="C292" s="188" t="s">
        <v>251</v>
      </c>
      <c r="D292" s="161"/>
      <c r="E292" s="162"/>
      <c r="F292" s="159"/>
      <c r="G292" s="159"/>
      <c r="H292" s="159"/>
      <c r="I292" s="159"/>
      <c r="J292" s="159"/>
      <c r="K292" s="159"/>
      <c r="L292" s="159"/>
      <c r="M292" s="159"/>
      <c r="N292" s="158"/>
      <c r="O292" s="158"/>
      <c r="P292" s="158"/>
      <c r="Q292" s="158"/>
      <c r="R292" s="159"/>
      <c r="S292" s="159"/>
      <c r="T292" s="159"/>
      <c r="U292" s="159"/>
      <c r="V292" s="159"/>
      <c r="W292" s="159"/>
      <c r="X292" s="159"/>
      <c r="Y292" s="159"/>
      <c r="Z292" s="149"/>
      <c r="AA292" s="149"/>
      <c r="AB292" s="149"/>
      <c r="AC292" s="149"/>
      <c r="AD292" s="149"/>
      <c r="AE292" s="149"/>
      <c r="AF292" s="149"/>
      <c r="AG292" s="149" t="s">
        <v>127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3" x14ac:dyDescent="0.2">
      <c r="A293" s="156"/>
      <c r="B293" s="157"/>
      <c r="C293" s="188" t="s">
        <v>248</v>
      </c>
      <c r="D293" s="161"/>
      <c r="E293" s="162">
        <v>5.7458999999999998</v>
      </c>
      <c r="F293" s="159"/>
      <c r="G293" s="159"/>
      <c r="H293" s="159"/>
      <c r="I293" s="159"/>
      <c r="J293" s="159"/>
      <c r="K293" s="159"/>
      <c r="L293" s="159"/>
      <c r="M293" s="159"/>
      <c r="N293" s="158"/>
      <c r="O293" s="158"/>
      <c r="P293" s="158"/>
      <c r="Q293" s="158"/>
      <c r="R293" s="159"/>
      <c r="S293" s="159"/>
      <c r="T293" s="159"/>
      <c r="U293" s="159"/>
      <c r="V293" s="159"/>
      <c r="W293" s="159"/>
      <c r="X293" s="159"/>
      <c r="Y293" s="159"/>
      <c r="Z293" s="149"/>
      <c r="AA293" s="149"/>
      <c r="AB293" s="149"/>
      <c r="AC293" s="149"/>
      <c r="AD293" s="149"/>
      <c r="AE293" s="149"/>
      <c r="AF293" s="149"/>
      <c r="AG293" s="149" t="s">
        <v>127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3" x14ac:dyDescent="0.2">
      <c r="A294" s="156"/>
      <c r="B294" s="157"/>
      <c r="C294" s="188" t="s">
        <v>249</v>
      </c>
      <c r="D294" s="161"/>
      <c r="E294" s="162">
        <v>17.126999999999999</v>
      </c>
      <c r="F294" s="159"/>
      <c r="G294" s="159"/>
      <c r="H294" s="159"/>
      <c r="I294" s="159"/>
      <c r="J294" s="159"/>
      <c r="K294" s="159"/>
      <c r="L294" s="159"/>
      <c r="M294" s="159"/>
      <c r="N294" s="158"/>
      <c r="O294" s="158"/>
      <c r="P294" s="158"/>
      <c r="Q294" s="158"/>
      <c r="R294" s="159"/>
      <c r="S294" s="159"/>
      <c r="T294" s="159"/>
      <c r="U294" s="159"/>
      <c r="V294" s="159"/>
      <c r="W294" s="159"/>
      <c r="X294" s="159"/>
      <c r="Y294" s="159"/>
      <c r="Z294" s="149"/>
      <c r="AA294" s="149"/>
      <c r="AB294" s="149"/>
      <c r="AC294" s="149"/>
      <c r="AD294" s="149"/>
      <c r="AE294" s="149"/>
      <c r="AF294" s="149"/>
      <c r="AG294" s="149" t="s">
        <v>127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3" x14ac:dyDescent="0.2">
      <c r="A295" s="156"/>
      <c r="B295" s="157"/>
      <c r="C295" s="188" t="s">
        <v>250</v>
      </c>
      <c r="D295" s="161"/>
      <c r="E295" s="162">
        <v>5.7458999999999998</v>
      </c>
      <c r="F295" s="159"/>
      <c r="G295" s="159"/>
      <c r="H295" s="159"/>
      <c r="I295" s="159"/>
      <c r="J295" s="159"/>
      <c r="K295" s="159"/>
      <c r="L295" s="159"/>
      <c r="M295" s="159"/>
      <c r="N295" s="158"/>
      <c r="O295" s="158"/>
      <c r="P295" s="158"/>
      <c r="Q295" s="158"/>
      <c r="R295" s="159"/>
      <c r="S295" s="159"/>
      <c r="T295" s="159"/>
      <c r="U295" s="159"/>
      <c r="V295" s="159"/>
      <c r="W295" s="159"/>
      <c r="X295" s="159"/>
      <c r="Y295" s="159"/>
      <c r="Z295" s="149"/>
      <c r="AA295" s="149"/>
      <c r="AB295" s="149"/>
      <c r="AC295" s="149"/>
      <c r="AD295" s="149"/>
      <c r="AE295" s="149"/>
      <c r="AF295" s="149"/>
      <c r="AG295" s="149" t="s">
        <v>127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ht="33.75" outlineLevel="1" x14ac:dyDescent="0.2">
      <c r="A296" s="174">
        <v>32</v>
      </c>
      <c r="B296" s="175" t="s">
        <v>326</v>
      </c>
      <c r="C296" s="187" t="s">
        <v>327</v>
      </c>
      <c r="D296" s="176" t="s">
        <v>120</v>
      </c>
      <c r="E296" s="177">
        <v>117.414</v>
      </c>
      <c r="F296" s="178"/>
      <c r="G296" s="179">
        <f>ROUND(E296*F296,2)</f>
        <v>0</v>
      </c>
      <c r="H296" s="160"/>
      <c r="I296" s="159">
        <f>ROUND(E296*H296,2)</f>
        <v>0</v>
      </c>
      <c r="J296" s="160"/>
      <c r="K296" s="159">
        <f>ROUND(E296*J296,2)</f>
        <v>0</v>
      </c>
      <c r="L296" s="159">
        <v>21</v>
      </c>
      <c r="M296" s="159">
        <f>G296*(1+L296/100)</f>
        <v>0</v>
      </c>
      <c r="N296" s="158">
        <v>0</v>
      </c>
      <c r="O296" s="158">
        <f>ROUND(E296*N296,2)</f>
        <v>0</v>
      </c>
      <c r="P296" s="158">
        <v>0</v>
      </c>
      <c r="Q296" s="158">
        <f>ROUND(E296*P296,2)</f>
        <v>0</v>
      </c>
      <c r="R296" s="159"/>
      <c r="S296" s="159" t="s">
        <v>121</v>
      </c>
      <c r="T296" s="159" t="s">
        <v>122</v>
      </c>
      <c r="U296" s="159">
        <v>0</v>
      </c>
      <c r="V296" s="159">
        <f>ROUND(E296*U296,2)</f>
        <v>0</v>
      </c>
      <c r="W296" s="159"/>
      <c r="X296" s="159" t="s">
        <v>123</v>
      </c>
      <c r="Y296" s="159" t="s">
        <v>124</v>
      </c>
      <c r="Z296" s="149"/>
      <c r="AA296" s="149"/>
      <c r="AB296" s="149"/>
      <c r="AC296" s="149"/>
      <c r="AD296" s="149"/>
      <c r="AE296" s="149"/>
      <c r="AF296" s="149"/>
      <c r="AG296" s="149" t="s">
        <v>125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2" x14ac:dyDescent="0.2">
      <c r="A297" s="156"/>
      <c r="B297" s="157"/>
      <c r="C297" s="188" t="s">
        <v>134</v>
      </c>
      <c r="D297" s="161"/>
      <c r="E297" s="162"/>
      <c r="F297" s="159"/>
      <c r="G297" s="159"/>
      <c r="H297" s="159"/>
      <c r="I297" s="159"/>
      <c r="J297" s="159"/>
      <c r="K297" s="159"/>
      <c r="L297" s="159"/>
      <c r="M297" s="159"/>
      <c r="N297" s="158"/>
      <c r="O297" s="158"/>
      <c r="P297" s="158"/>
      <c r="Q297" s="158"/>
      <c r="R297" s="159"/>
      <c r="S297" s="159"/>
      <c r="T297" s="159"/>
      <c r="U297" s="159"/>
      <c r="V297" s="159"/>
      <c r="W297" s="159"/>
      <c r="X297" s="159"/>
      <c r="Y297" s="159"/>
      <c r="Z297" s="149"/>
      <c r="AA297" s="149"/>
      <c r="AB297" s="149"/>
      <c r="AC297" s="149"/>
      <c r="AD297" s="149"/>
      <c r="AE297" s="149"/>
      <c r="AF297" s="149"/>
      <c r="AG297" s="149" t="s">
        <v>127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3" x14ac:dyDescent="0.2">
      <c r="A298" s="156"/>
      <c r="B298" s="157"/>
      <c r="C298" s="188" t="s">
        <v>135</v>
      </c>
      <c r="D298" s="161"/>
      <c r="E298" s="162"/>
      <c r="F298" s="159"/>
      <c r="G298" s="159"/>
      <c r="H298" s="159"/>
      <c r="I298" s="159"/>
      <c r="J298" s="159"/>
      <c r="K298" s="159"/>
      <c r="L298" s="159"/>
      <c r="M298" s="159"/>
      <c r="N298" s="158"/>
      <c r="O298" s="158"/>
      <c r="P298" s="158"/>
      <c r="Q298" s="158"/>
      <c r="R298" s="159"/>
      <c r="S298" s="159"/>
      <c r="T298" s="159"/>
      <c r="U298" s="159"/>
      <c r="V298" s="159"/>
      <c r="W298" s="159"/>
      <c r="X298" s="159"/>
      <c r="Y298" s="159"/>
      <c r="Z298" s="149"/>
      <c r="AA298" s="149"/>
      <c r="AB298" s="149"/>
      <c r="AC298" s="149"/>
      <c r="AD298" s="149"/>
      <c r="AE298" s="149"/>
      <c r="AF298" s="149"/>
      <c r="AG298" s="149" t="s">
        <v>127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3" x14ac:dyDescent="0.2">
      <c r="A299" s="156"/>
      <c r="B299" s="157"/>
      <c r="C299" s="188" t="s">
        <v>247</v>
      </c>
      <c r="D299" s="161"/>
      <c r="E299" s="162"/>
      <c r="F299" s="159"/>
      <c r="G299" s="159"/>
      <c r="H299" s="159"/>
      <c r="I299" s="159"/>
      <c r="J299" s="159"/>
      <c r="K299" s="159"/>
      <c r="L299" s="159"/>
      <c r="M299" s="159"/>
      <c r="N299" s="158"/>
      <c r="O299" s="158"/>
      <c r="P299" s="158"/>
      <c r="Q299" s="158"/>
      <c r="R299" s="159"/>
      <c r="S299" s="159"/>
      <c r="T299" s="159"/>
      <c r="U299" s="159"/>
      <c r="V299" s="159"/>
      <c r="W299" s="159"/>
      <c r="X299" s="159"/>
      <c r="Y299" s="159"/>
      <c r="Z299" s="149"/>
      <c r="AA299" s="149"/>
      <c r="AB299" s="149"/>
      <c r="AC299" s="149"/>
      <c r="AD299" s="149"/>
      <c r="AE299" s="149"/>
      <c r="AF299" s="149"/>
      <c r="AG299" s="149" t="s">
        <v>127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3" x14ac:dyDescent="0.2">
      <c r="A300" s="156"/>
      <c r="B300" s="157"/>
      <c r="C300" s="188" t="s">
        <v>239</v>
      </c>
      <c r="D300" s="161"/>
      <c r="E300" s="162">
        <v>20.74</v>
      </c>
      <c r="F300" s="159"/>
      <c r="G300" s="159"/>
      <c r="H300" s="159"/>
      <c r="I300" s="159"/>
      <c r="J300" s="159"/>
      <c r="K300" s="159"/>
      <c r="L300" s="159"/>
      <c r="M300" s="159"/>
      <c r="N300" s="158"/>
      <c r="O300" s="158"/>
      <c r="P300" s="158"/>
      <c r="Q300" s="158"/>
      <c r="R300" s="159"/>
      <c r="S300" s="159"/>
      <c r="T300" s="159"/>
      <c r="U300" s="159"/>
      <c r="V300" s="159"/>
      <c r="W300" s="159"/>
      <c r="X300" s="159"/>
      <c r="Y300" s="159"/>
      <c r="Z300" s="149"/>
      <c r="AA300" s="149"/>
      <c r="AB300" s="149"/>
      <c r="AC300" s="149"/>
      <c r="AD300" s="149"/>
      <c r="AE300" s="149"/>
      <c r="AF300" s="149"/>
      <c r="AG300" s="149" t="s">
        <v>127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3" x14ac:dyDescent="0.2">
      <c r="A301" s="156"/>
      <c r="B301" s="157"/>
      <c r="C301" s="188" t="s">
        <v>240</v>
      </c>
      <c r="D301" s="161"/>
      <c r="E301" s="162">
        <v>20.74</v>
      </c>
      <c r="F301" s="159"/>
      <c r="G301" s="159"/>
      <c r="H301" s="159"/>
      <c r="I301" s="159"/>
      <c r="J301" s="159"/>
      <c r="K301" s="159"/>
      <c r="L301" s="159"/>
      <c r="M301" s="159"/>
      <c r="N301" s="158"/>
      <c r="O301" s="158"/>
      <c r="P301" s="158"/>
      <c r="Q301" s="158"/>
      <c r="R301" s="159"/>
      <c r="S301" s="159"/>
      <c r="T301" s="159"/>
      <c r="U301" s="159"/>
      <c r="V301" s="159"/>
      <c r="W301" s="159"/>
      <c r="X301" s="159"/>
      <c r="Y301" s="159"/>
      <c r="Z301" s="149"/>
      <c r="AA301" s="149"/>
      <c r="AB301" s="149"/>
      <c r="AC301" s="149"/>
      <c r="AD301" s="149"/>
      <c r="AE301" s="149"/>
      <c r="AF301" s="149"/>
      <c r="AG301" s="149" t="s">
        <v>127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3" x14ac:dyDescent="0.2">
      <c r="A302" s="156"/>
      <c r="B302" s="157"/>
      <c r="C302" s="188" t="s">
        <v>241</v>
      </c>
      <c r="D302" s="161"/>
      <c r="E302" s="162">
        <v>2.86</v>
      </c>
      <c r="F302" s="159"/>
      <c r="G302" s="159"/>
      <c r="H302" s="159"/>
      <c r="I302" s="159"/>
      <c r="J302" s="159"/>
      <c r="K302" s="159"/>
      <c r="L302" s="159"/>
      <c r="M302" s="159"/>
      <c r="N302" s="158"/>
      <c r="O302" s="158"/>
      <c r="P302" s="158"/>
      <c r="Q302" s="158"/>
      <c r="R302" s="159"/>
      <c r="S302" s="159"/>
      <c r="T302" s="159"/>
      <c r="U302" s="159"/>
      <c r="V302" s="159"/>
      <c r="W302" s="159"/>
      <c r="X302" s="159"/>
      <c r="Y302" s="159"/>
      <c r="Z302" s="149"/>
      <c r="AA302" s="149"/>
      <c r="AB302" s="149"/>
      <c r="AC302" s="149"/>
      <c r="AD302" s="149"/>
      <c r="AE302" s="149"/>
      <c r="AF302" s="149"/>
      <c r="AG302" s="149" t="s">
        <v>127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3" x14ac:dyDescent="0.2">
      <c r="A303" s="156"/>
      <c r="B303" s="157"/>
      <c r="C303" s="188" t="s">
        <v>242</v>
      </c>
      <c r="D303" s="161"/>
      <c r="E303" s="162">
        <v>0.15</v>
      </c>
      <c r="F303" s="159"/>
      <c r="G303" s="159"/>
      <c r="H303" s="159"/>
      <c r="I303" s="159"/>
      <c r="J303" s="159"/>
      <c r="K303" s="159"/>
      <c r="L303" s="159"/>
      <c r="M303" s="159"/>
      <c r="N303" s="158"/>
      <c r="O303" s="158"/>
      <c r="P303" s="158"/>
      <c r="Q303" s="158"/>
      <c r="R303" s="159"/>
      <c r="S303" s="159"/>
      <c r="T303" s="159"/>
      <c r="U303" s="159"/>
      <c r="V303" s="159"/>
      <c r="W303" s="159"/>
      <c r="X303" s="159"/>
      <c r="Y303" s="159"/>
      <c r="Z303" s="149"/>
      <c r="AA303" s="149"/>
      <c r="AB303" s="149"/>
      <c r="AC303" s="149"/>
      <c r="AD303" s="149"/>
      <c r="AE303" s="149"/>
      <c r="AF303" s="149"/>
      <c r="AG303" s="149" t="s">
        <v>127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3" x14ac:dyDescent="0.2">
      <c r="A304" s="156"/>
      <c r="B304" s="157"/>
      <c r="C304" s="188" t="s">
        <v>245</v>
      </c>
      <c r="D304" s="161"/>
      <c r="E304" s="162">
        <v>7.4969999999999999</v>
      </c>
      <c r="F304" s="159"/>
      <c r="G304" s="159"/>
      <c r="H304" s="159"/>
      <c r="I304" s="159"/>
      <c r="J304" s="159"/>
      <c r="K304" s="159"/>
      <c r="L304" s="159"/>
      <c r="M304" s="159"/>
      <c r="N304" s="158"/>
      <c r="O304" s="158"/>
      <c r="P304" s="158"/>
      <c r="Q304" s="158"/>
      <c r="R304" s="159"/>
      <c r="S304" s="159"/>
      <c r="T304" s="159"/>
      <c r="U304" s="159"/>
      <c r="V304" s="159"/>
      <c r="W304" s="159"/>
      <c r="X304" s="159"/>
      <c r="Y304" s="159"/>
      <c r="Z304" s="149"/>
      <c r="AA304" s="149"/>
      <c r="AB304" s="149"/>
      <c r="AC304" s="149"/>
      <c r="AD304" s="149"/>
      <c r="AE304" s="149"/>
      <c r="AF304" s="149"/>
      <c r="AG304" s="149" t="s">
        <v>127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3" x14ac:dyDescent="0.2">
      <c r="A305" s="156"/>
      <c r="B305" s="157"/>
      <c r="C305" s="188" t="s">
        <v>246</v>
      </c>
      <c r="D305" s="161"/>
      <c r="E305" s="162">
        <v>6.72</v>
      </c>
      <c r="F305" s="159"/>
      <c r="G305" s="159"/>
      <c r="H305" s="159"/>
      <c r="I305" s="159"/>
      <c r="J305" s="159"/>
      <c r="K305" s="159"/>
      <c r="L305" s="159"/>
      <c r="M305" s="159"/>
      <c r="N305" s="158"/>
      <c r="O305" s="158"/>
      <c r="P305" s="158"/>
      <c r="Q305" s="158"/>
      <c r="R305" s="159"/>
      <c r="S305" s="159"/>
      <c r="T305" s="159"/>
      <c r="U305" s="159"/>
      <c r="V305" s="159"/>
      <c r="W305" s="159"/>
      <c r="X305" s="159"/>
      <c r="Y305" s="159"/>
      <c r="Z305" s="149"/>
      <c r="AA305" s="149"/>
      <c r="AB305" s="149"/>
      <c r="AC305" s="149"/>
      <c r="AD305" s="149"/>
      <c r="AE305" s="149"/>
      <c r="AF305" s="149"/>
      <c r="AG305" s="149" t="s">
        <v>127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3" x14ac:dyDescent="0.2">
      <c r="A306" s="156"/>
      <c r="B306" s="157"/>
      <c r="C306" s="188" t="s">
        <v>251</v>
      </c>
      <c r="D306" s="161"/>
      <c r="E306" s="162"/>
      <c r="F306" s="159"/>
      <c r="G306" s="159"/>
      <c r="H306" s="159"/>
      <c r="I306" s="159"/>
      <c r="J306" s="159"/>
      <c r="K306" s="159"/>
      <c r="L306" s="159"/>
      <c r="M306" s="159"/>
      <c r="N306" s="158"/>
      <c r="O306" s="158"/>
      <c r="P306" s="158"/>
      <c r="Q306" s="158"/>
      <c r="R306" s="159"/>
      <c r="S306" s="159"/>
      <c r="T306" s="159"/>
      <c r="U306" s="159"/>
      <c r="V306" s="159"/>
      <c r="W306" s="159"/>
      <c r="X306" s="159"/>
      <c r="Y306" s="159"/>
      <c r="Z306" s="149"/>
      <c r="AA306" s="149"/>
      <c r="AB306" s="149"/>
      <c r="AC306" s="149"/>
      <c r="AD306" s="149"/>
      <c r="AE306" s="149"/>
      <c r="AF306" s="149"/>
      <c r="AG306" s="149" t="s">
        <v>127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3" x14ac:dyDescent="0.2">
      <c r="A307" s="156"/>
      <c r="B307" s="157"/>
      <c r="C307" s="188" t="s">
        <v>239</v>
      </c>
      <c r="D307" s="161"/>
      <c r="E307" s="162">
        <v>20.74</v>
      </c>
      <c r="F307" s="159"/>
      <c r="G307" s="159"/>
      <c r="H307" s="159"/>
      <c r="I307" s="159"/>
      <c r="J307" s="159"/>
      <c r="K307" s="159"/>
      <c r="L307" s="159"/>
      <c r="M307" s="159"/>
      <c r="N307" s="158"/>
      <c r="O307" s="158"/>
      <c r="P307" s="158"/>
      <c r="Q307" s="158"/>
      <c r="R307" s="159"/>
      <c r="S307" s="159"/>
      <c r="T307" s="159"/>
      <c r="U307" s="159"/>
      <c r="V307" s="159"/>
      <c r="W307" s="159"/>
      <c r="X307" s="159"/>
      <c r="Y307" s="159"/>
      <c r="Z307" s="149"/>
      <c r="AA307" s="149"/>
      <c r="AB307" s="149"/>
      <c r="AC307" s="149"/>
      <c r="AD307" s="149"/>
      <c r="AE307" s="149"/>
      <c r="AF307" s="149"/>
      <c r="AG307" s="149" t="s">
        <v>127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3" x14ac:dyDescent="0.2">
      <c r="A308" s="156"/>
      <c r="B308" s="157"/>
      <c r="C308" s="188" t="s">
        <v>240</v>
      </c>
      <c r="D308" s="161"/>
      <c r="E308" s="162">
        <v>20.74</v>
      </c>
      <c r="F308" s="159"/>
      <c r="G308" s="159"/>
      <c r="H308" s="159"/>
      <c r="I308" s="159"/>
      <c r="J308" s="159"/>
      <c r="K308" s="159"/>
      <c r="L308" s="159"/>
      <c r="M308" s="159"/>
      <c r="N308" s="158"/>
      <c r="O308" s="158"/>
      <c r="P308" s="158"/>
      <c r="Q308" s="158"/>
      <c r="R308" s="159"/>
      <c r="S308" s="159"/>
      <c r="T308" s="159"/>
      <c r="U308" s="159"/>
      <c r="V308" s="159"/>
      <c r="W308" s="159"/>
      <c r="X308" s="159"/>
      <c r="Y308" s="159"/>
      <c r="Z308" s="149"/>
      <c r="AA308" s="149"/>
      <c r="AB308" s="149"/>
      <c r="AC308" s="149"/>
      <c r="AD308" s="149"/>
      <c r="AE308" s="149"/>
      <c r="AF308" s="149"/>
      <c r="AG308" s="149" t="s">
        <v>127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3" x14ac:dyDescent="0.2">
      <c r="A309" s="156"/>
      <c r="B309" s="157"/>
      <c r="C309" s="188" t="s">
        <v>241</v>
      </c>
      <c r="D309" s="161"/>
      <c r="E309" s="162">
        <v>2.86</v>
      </c>
      <c r="F309" s="159"/>
      <c r="G309" s="159"/>
      <c r="H309" s="159"/>
      <c r="I309" s="159"/>
      <c r="J309" s="159"/>
      <c r="K309" s="159"/>
      <c r="L309" s="159"/>
      <c r="M309" s="159"/>
      <c r="N309" s="158"/>
      <c r="O309" s="158"/>
      <c r="P309" s="158"/>
      <c r="Q309" s="158"/>
      <c r="R309" s="159"/>
      <c r="S309" s="159"/>
      <c r="T309" s="159"/>
      <c r="U309" s="159"/>
      <c r="V309" s="159"/>
      <c r="W309" s="159"/>
      <c r="X309" s="159"/>
      <c r="Y309" s="159"/>
      <c r="Z309" s="149"/>
      <c r="AA309" s="149"/>
      <c r="AB309" s="149"/>
      <c r="AC309" s="149"/>
      <c r="AD309" s="149"/>
      <c r="AE309" s="149"/>
      <c r="AF309" s="149"/>
      <c r="AG309" s="149" t="s">
        <v>127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3" x14ac:dyDescent="0.2">
      <c r="A310" s="156"/>
      <c r="B310" s="157"/>
      <c r="C310" s="188" t="s">
        <v>242</v>
      </c>
      <c r="D310" s="161"/>
      <c r="E310" s="162">
        <v>0.15</v>
      </c>
      <c r="F310" s="159"/>
      <c r="G310" s="159"/>
      <c r="H310" s="159"/>
      <c r="I310" s="159"/>
      <c r="J310" s="159"/>
      <c r="K310" s="159"/>
      <c r="L310" s="159"/>
      <c r="M310" s="159"/>
      <c r="N310" s="158"/>
      <c r="O310" s="158"/>
      <c r="P310" s="158"/>
      <c r="Q310" s="158"/>
      <c r="R310" s="159"/>
      <c r="S310" s="159"/>
      <c r="T310" s="159"/>
      <c r="U310" s="159"/>
      <c r="V310" s="159"/>
      <c r="W310" s="159"/>
      <c r="X310" s="159"/>
      <c r="Y310" s="159"/>
      <c r="Z310" s="149"/>
      <c r="AA310" s="149"/>
      <c r="AB310" s="149"/>
      <c r="AC310" s="149"/>
      <c r="AD310" s="149"/>
      <c r="AE310" s="149"/>
      <c r="AF310" s="149"/>
      <c r="AG310" s="149" t="s">
        <v>127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3" x14ac:dyDescent="0.2">
      <c r="A311" s="156"/>
      <c r="B311" s="157"/>
      <c r="C311" s="188" t="s">
        <v>245</v>
      </c>
      <c r="D311" s="161"/>
      <c r="E311" s="162">
        <v>7.4969999999999999</v>
      </c>
      <c r="F311" s="159"/>
      <c r="G311" s="159"/>
      <c r="H311" s="159"/>
      <c r="I311" s="159"/>
      <c r="J311" s="159"/>
      <c r="K311" s="159"/>
      <c r="L311" s="159"/>
      <c r="M311" s="159"/>
      <c r="N311" s="158"/>
      <c r="O311" s="158"/>
      <c r="P311" s="158"/>
      <c r="Q311" s="158"/>
      <c r="R311" s="159"/>
      <c r="S311" s="159"/>
      <c r="T311" s="159"/>
      <c r="U311" s="159"/>
      <c r="V311" s="159"/>
      <c r="W311" s="159"/>
      <c r="X311" s="159"/>
      <c r="Y311" s="159"/>
      <c r="Z311" s="149"/>
      <c r="AA311" s="149"/>
      <c r="AB311" s="149"/>
      <c r="AC311" s="149"/>
      <c r="AD311" s="149"/>
      <c r="AE311" s="149"/>
      <c r="AF311" s="149"/>
      <c r="AG311" s="149" t="s">
        <v>127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3" x14ac:dyDescent="0.2">
      <c r="A312" s="156"/>
      <c r="B312" s="157"/>
      <c r="C312" s="188" t="s">
        <v>246</v>
      </c>
      <c r="D312" s="161"/>
      <c r="E312" s="162">
        <v>6.72</v>
      </c>
      <c r="F312" s="159"/>
      <c r="G312" s="159"/>
      <c r="H312" s="159"/>
      <c r="I312" s="159"/>
      <c r="J312" s="159"/>
      <c r="K312" s="159"/>
      <c r="L312" s="159"/>
      <c r="M312" s="159"/>
      <c r="N312" s="158"/>
      <c r="O312" s="158"/>
      <c r="P312" s="158"/>
      <c r="Q312" s="158"/>
      <c r="R312" s="159"/>
      <c r="S312" s="159"/>
      <c r="T312" s="159"/>
      <c r="U312" s="159"/>
      <c r="V312" s="159"/>
      <c r="W312" s="159"/>
      <c r="X312" s="159"/>
      <c r="Y312" s="159"/>
      <c r="Z312" s="149"/>
      <c r="AA312" s="149"/>
      <c r="AB312" s="149"/>
      <c r="AC312" s="149"/>
      <c r="AD312" s="149"/>
      <c r="AE312" s="149"/>
      <c r="AF312" s="149"/>
      <c r="AG312" s="149" t="s">
        <v>127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ht="33.75" outlineLevel="1" x14ac:dyDescent="0.2">
      <c r="A313" s="174">
        <v>33</v>
      </c>
      <c r="B313" s="175" t="s">
        <v>328</v>
      </c>
      <c r="C313" s="187" t="s">
        <v>329</v>
      </c>
      <c r="D313" s="176" t="s">
        <v>120</v>
      </c>
      <c r="E313" s="177">
        <v>10.19</v>
      </c>
      <c r="F313" s="178"/>
      <c r="G313" s="179">
        <f>ROUND(E313*F313,2)</f>
        <v>0</v>
      </c>
      <c r="H313" s="160"/>
      <c r="I313" s="159">
        <f>ROUND(E313*H313,2)</f>
        <v>0</v>
      </c>
      <c r="J313" s="160"/>
      <c r="K313" s="159">
        <f>ROUND(E313*J313,2)</f>
        <v>0</v>
      </c>
      <c r="L313" s="159">
        <v>21</v>
      </c>
      <c r="M313" s="159">
        <f>G313*(1+L313/100)</f>
        <v>0</v>
      </c>
      <c r="N313" s="158">
        <v>0</v>
      </c>
      <c r="O313" s="158">
        <f>ROUND(E313*N313,2)</f>
        <v>0</v>
      </c>
      <c r="P313" s="158">
        <v>0</v>
      </c>
      <c r="Q313" s="158">
        <f>ROUND(E313*P313,2)</f>
        <v>0</v>
      </c>
      <c r="R313" s="159"/>
      <c r="S313" s="159" t="s">
        <v>121</v>
      </c>
      <c r="T313" s="159" t="s">
        <v>122</v>
      </c>
      <c r="U313" s="159">
        <v>0</v>
      </c>
      <c r="V313" s="159">
        <f>ROUND(E313*U313,2)</f>
        <v>0</v>
      </c>
      <c r="W313" s="159"/>
      <c r="X313" s="159" t="s">
        <v>123</v>
      </c>
      <c r="Y313" s="159" t="s">
        <v>124</v>
      </c>
      <c r="Z313" s="149"/>
      <c r="AA313" s="149"/>
      <c r="AB313" s="149"/>
      <c r="AC313" s="149"/>
      <c r="AD313" s="149"/>
      <c r="AE313" s="149"/>
      <c r="AF313" s="149"/>
      <c r="AG313" s="149" t="s">
        <v>125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2" x14ac:dyDescent="0.2">
      <c r="A314" s="156"/>
      <c r="B314" s="157"/>
      <c r="C314" s="188" t="s">
        <v>330</v>
      </c>
      <c r="D314" s="161"/>
      <c r="E314" s="162">
        <v>5.024</v>
      </c>
      <c r="F314" s="159"/>
      <c r="G314" s="159"/>
      <c r="H314" s="159"/>
      <c r="I314" s="159"/>
      <c r="J314" s="159"/>
      <c r="K314" s="159"/>
      <c r="L314" s="159"/>
      <c r="M314" s="159"/>
      <c r="N314" s="158"/>
      <c r="O314" s="158"/>
      <c r="P314" s="158"/>
      <c r="Q314" s="158"/>
      <c r="R314" s="159"/>
      <c r="S314" s="159"/>
      <c r="T314" s="159"/>
      <c r="U314" s="159"/>
      <c r="V314" s="159"/>
      <c r="W314" s="159"/>
      <c r="X314" s="159"/>
      <c r="Y314" s="159"/>
      <c r="Z314" s="149"/>
      <c r="AA314" s="149"/>
      <c r="AB314" s="149"/>
      <c r="AC314" s="149"/>
      <c r="AD314" s="149"/>
      <c r="AE314" s="149"/>
      <c r="AF314" s="149"/>
      <c r="AG314" s="149" t="s">
        <v>127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3" x14ac:dyDescent="0.2">
      <c r="A315" s="156"/>
      <c r="B315" s="157"/>
      <c r="C315" s="188" t="s">
        <v>331</v>
      </c>
      <c r="D315" s="161"/>
      <c r="E315" s="162">
        <v>5.1660000000000004</v>
      </c>
      <c r="F315" s="159"/>
      <c r="G315" s="159"/>
      <c r="H315" s="159"/>
      <c r="I315" s="159"/>
      <c r="J315" s="159"/>
      <c r="K315" s="159"/>
      <c r="L315" s="159"/>
      <c r="M315" s="159"/>
      <c r="N315" s="158"/>
      <c r="O315" s="158"/>
      <c r="P315" s="158"/>
      <c r="Q315" s="158"/>
      <c r="R315" s="159"/>
      <c r="S315" s="159"/>
      <c r="T315" s="159"/>
      <c r="U315" s="159"/>
      <c r="V315" s="159"/>
      <c r="W315" s="159"/>
      <c r="X315" s="159"/>
      <c r="Y315" s="159"/>
      <c r="Z315" s="149"/>
      <c r="AA315" s="149"/>
      <c r="AB315" s="149"/>
      <c r="AC315" s="149"/>
      <c r="AD315" s="149"/>
      <c r="AE315" s="149"/>
      <c r="AF315" s="149"/>
      <c r="AG315" s="149" t="s">
        <v>127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74">
        <v>34</v>
      </c>
      <c r="B316" s="175" t="s">
        <v>332</v>
      </c>
      <c r="C316" s="187" t="s">
        <v>333</v>
      </c>
      <c r="D316" s="176" t="s">
        <v>289</v>
      </c>
      <c r="E316" s="177">
        <v>29.5</v>
      </c>
      <c r="F316" s="178"/>
      <c r="G316" s="179">
        <f>ROUND(E316*F316,2)</f>
        <v>0</v>
      </c>
      <c r="H316" s="160"/>
      <c r="I316" s="159">
        <f>ROUND(E316*H316,2)</f>
        <v>0</v>
      </c>
      <c r="J316" s="160"/>
      <c r="K316" s="159">
        <f>ROUND(E316*J316,2)</f>
        <v>0</v>
      </c>
      <c r="L316" s="159">
        <v>21</v>
      </c>
      <c r="M316" s="159">
        <f>G316*(1+L316/100)</f>
        <v>0</v>
      </c>
      <c r="N316" s="158">
        <v>0</v>
      </c>
      <c r="O316" s="158">
        <f>ROUND(E316*N316,2)</f>
        <v>0</v>
      </c>
      <c r="P316" s="158">
        <v>0</v>
      </c>
      <c r="Q316" s="158">
        <f>ROUND(E316*P316,2)</f>
        <v>0</v>
      </c>
      <c r="R316" s="159"/>
      <c r="S316" s="159" t="s">
        <v>121</v>
      </c>
      <c r="T316" s="159" t="s">
        <v>122</v>
      </c>
      <c r="U316" s="159">
        <v>0</v>
      </c>
      <c r="V316" s="159">
        <f>ROUND(E316*U316,2)</f>
        <v>0</v>
      </c>
      <c r="W316" s="159"/>
      <c r="X316" s="159" t="s">
        <v>123</v>
      </c>
      <c r="Y316" s="159" t="s">
        <v>124</v>
      </c>
      <c r="Z316" s="149"/>
      <c r="AA316" s="149"/>
      <c r="AB316" s="149"/>
      <c r="AC316" s="149"/>
      <c r="AD316" s="149"/>
      <c r="AE316" s="149"/>
      <c r="AF316" s="149"/>
      <c r="AG316" s="149" t="s">
        <v>125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2" x14ac:dyDescent="0.2">
      <c r="A317" s="156"/>
      <c r="B317" s="157"/>
      <c r="C317" s="188" t="s">
        <v>134</v>
      </c>
      <c r="D317" s="161"/>
      <c r="E317" s="162"/>
      <c r="F317" s="159"/>
      <c r="G317" s="159"/>
      <c r="H317" s="159"/>
      <c r="I317" s="159"/>
      <c r="J317" s="159"/>
      <c r="K317" s="159"/>
      <c r="L317" s="159"/>
      <c r="M317" s="159"/>
      <c r="N317" s="158"/>
      <c r="O317" s="158"/>
      <c r="P317" s="158"/>
      <c r="Q317" s="158"/>
      <c r="R317" s="159"/>
      <c r="S317" s="159"/>
      <c r="T317" s="159"/>
      <c r="U317" s="159"/>
      <c r="V317" s="159"/>
      <c r="W317" s="159"/>
      <c r="X317" s="159"/>
      <c r="Y317" s="159"/>
      <c r="Z317" s="149"/>
      <c r="AA317" s="149"/>
      <c r="AB317" s="149"/>
      <c r="AC317" s="149"/>
      <c r="AD317" s="149"/>
      <c r="AE317" s="149"/>
      <c r="AF317" s="149"/>
      <c r="AG317" s="149" t="s">
        <v>127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3" x14ac:dyDescent="0.2">
      <c r="A318" s="156"/>
      <c r="B318" s="157"/>
      <c r="C318" s="188" t="s">
        <v>135</v>
      </c>
      <c r="D318" s="161"/>
      <c r="E318" s="162"/>
      <c r="F318" s="159"/>
      <c r="G318" s="159"/>
      <c r="H318" s="159"/>
      <c r="I318" s="159"/>
      <c r="J318" s="159"/>
      <c r="K318" s="159"/>
      <c r="L318" s="159"/>
      <c r="M318" s="159"/>
      <c r="N318" s="158"/>
      <c r="O318" s="158"/>
      <c r="P318" s="158"/>
      <c r="Q318" s="158"/>
      <c r="R318" s="159"/>
      <c r="S318" s="159"/>
      <c r="T318" s="159"/>
      <c r="U318" s="159"/>
      <c r="V318" s="159"/>
      <c r="W318" s="159"/>
      <c r="X318" s="159"/>
      <c r="Y318" s="159"/>
      <c r="Z318" s="149"/>
      <c r="AA318" s="149"/>
      <c r="AB318" s="149"/>
      <c r="AC318" s="149"/>
      <c r="AD318" s="149"/>
      <c r="AE318" s="149"/>
      <c r="AF318" s="149"/>
      <c r="AG318" s="149" t="s">
        <v>127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3" x14ac:dyDescent="0.2">
      <c r="A319" s="156"/>
      <c r="B319" s="157"/>
      <c r="C319" s="188" t="s">
        <v>290</v>
      </c>
      <c r="D319" s="161"/>
      <c r="E319" s="162">
        <v>6.8</v>
      </c>
      <c r="F319" s="159"/>
      <c r="G319" s="159"/>
      <c r="H319" s="159"/>
      <c r="I319" s="159"/>
      <c r="J319" s="159"/>
      <c r="K319" s="159"/>
      <c r="L319" s="159"/>
      <c r="M319" s="159"/>
      <c r="N319" s="158"/>
      <c r="O319" s="158"/>
      <c r="P319" s="158"/>
      <c r="Q319" s="158"/>
      <c r="R319" s="159"/>
      <c r="S319" s="159"/>
      <c r="T319" s="159"/>
      <c r="U319" s="159"/>
      <c r="V319" s="159"/>
      <c r="W319" s="159"/>
      <c r="X319" s="159"/>
      <c r="Y319" s="159"/>
      <c r="Z319" s="149"/>
      <c r="AA319" s="149"/>
      <c r="AB319" s="149"/>
      <c r="AC319" s="149"/>
      <c r="AD319" s="149"/>
      <c r="AE319" s="149"/>
      <c r="AF319" s="149"/>
      <c r="AG319" s="149" t="s">
        <v>127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3" x14ac:dyDescent="0.2">
      <c r="A320" s="156"/>
      <c r="B320" s="157"/>
      <c r="C320" s="188" t="s">
        <v>291</v>
      </c>
      <c r="D320" s="161"/>
      <c r="E320" s="162">
        <v>6.8</v>
      </c>
      <c r="F320" s="159"/>
      <c r="G320" s="159"/>
      <c r="H320" s="159"/>
      <c r="I320" s="159"/>
      <c r="J320" s="159"/>
      <c r="K320" s="159"/>
      <c r="L320" s="159"/>
      <c r="M320" s="159"/>
      <c r="N320" s="158"/>
      <c r="O320" s="158"/>
      <c r="P320" s="158"/>
      <c r="Q320" s="158"/>
      <c r="R320" s="159"/>
      <c r="S320" s="159"/>
      <c r="T320" s="159"/>
      <c r="U320" s="159"/>
      <c r="V320" s="159"/>
      <c r="W320" s="159"/>
      <c r="X320" s="159"/>
      <c r="Y320" s="159"/>
      <c r="Z320" s="149"/>
      <c r="AA320" s="149"/>
      <c r="AB320" s="149"/>
      <c r="AC320" s="149"/>
      <c r="AD320" s="149"/>
      <c r="AE320" s="149"/>
      <c r="AF320" s="149"/>
      <c r="AG320" s="149" t="s">
        <v>127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3" x14ac:dyDescent="0.2">
      <c r="A321" s="156"/>
      <c r="B321" s="157"/>
      <c r="C321" s="188" t="s">
        <v>292</v>
      </c>
      <c r="D321" s="161"/>
      <c r="E321" s="162">
        <v>2.2000000000000002</v>
      </c>
      <c r="F321" s="159"/>
      <c r="G321" s="159"/>
      <c r="H321" s="159"/>
      <c r="I321" s="159"/>
      <c r="J321" s="159"/>
      <c r="K321" s="159"/>
      <c r="L321" s="159"/>
      <c r="M321" s="159"/>
      <c r="N321" s="158"/>
      <c r="O321" s="158"/>
      <c r="P321" s="158"/>
      <c r="Q321" s="158"/>
      <c r="R321" s="159"/>
      <c r="S321" s="159"/>
      <c r="T321" s="159"/>
      <c r="U321" s="159"/>
      <c r="V321" s="159"/>
      <c r="W321" s="159"/>
      <c r="X321" s="159"/>
      <c r="Y321" s="159"/>
      <c r="Z321" s="149"/>
      <c r="AA321" s="149"/>
      <c r="AB321" s="149"/>
      <c r="AC321" s="149"/>
      <c r="AD321" s="149"/>
      <c r="AE321" s="149"/>
      <c r="AF321" s="149"/>
      <c r="AG321" s="149" t="s">
        <v>127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3" x14ac:dyDescent="0.2">
      <c r="A322" s="156"/>
      <c r="B322" s="157"/>
      <c r="C322" s="188" t="s">
        <v>293</v>
      </c>
      <c r="D322" s="161"/>
      <c r="E322" s="162">
        <v>0.3</v>
      </c>
      <c r="F322" s="159"/>
      <c r="G322" s="159"/>
      <c r="H322" s="159"/>
      <c r="I322" s="159"/>
      <c r="J322" s="159"/>
      <c r="K322" s="159"/>
      <c r="L322" s="159"/>
      <c r="M322" s="159"/>
      <c r="N322" s="158"/>
      <c r="O322" s="158"/>
      <c r="P322" s="158"/>
      <c r="Q322" s="158"/>
      <c r="R322" s="159"/>
      <c r="S322" s="159"/>
      <c r="T322" s="159"/>
      <c r="U322" s="159"/>
      <c r="V322" s="159"/>
      <c r="W322" s="159"/>
      <c r="X322" s="159"/>
      <c r="Y322" s="159"/>
      <c r="Z322" s="149"/>
      <c r="AA322" s="149"/>
      <c r="AB322" s="149"/>
      <c r="AC322" s="149"/>
      <c r="AD322" s="149"/>
      <c r="AE322" s="149"/>
      <c r="AF322" s="149"/>
      <c r="AG322" s="149" t="s">
        <v>127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3" x14ac:dyDescent="0.2">
      <c r="A323" s="156"/>
      <c r="B323" s="157"/>
      <c r="C323" s="188" t="s">
        <v>294</v>
      </c>
      <c r="D323" s="161"/>
      <c r="E323" s="162">
        <v>1.03</v>
      </c>
      <c r="F323" s="159"/>
      <c r="G323" s="159"/>
      <c r="H323" s="159"/>
      <c r="I323" s="159"/>
      <c r="J323" s="159"/>
      <c r="K323" s="159"/>
      <c r="L323" s="159"/>
      <c r="M323" s="159"/>
      <c r="N323" s="158"/>
      <c r="O323" s="158"/>
      <c r="P323" s="158"/>
      <c r="Q323" s="158"/>
      <c r="R323" s="159"/>
      <c r="S323" s="159"/>
      <c r="T323" s="159"/>
      <c r="U323" s="159"/>
      <c r="V323" s="159"/>
      <c r="W323" s="159"/>
      <c r="X323" s="159"/>
      <c r="Y323" s="159"/>
      <c r="Z323" s="149"/>
      <c r="AA323" s="149"/>
      <c r="AB323" s="149"/>
      <c r="AC323" s="149"/>
      <c r="AD323" s="149"/>
      <c r="AE323" s="149"/>
      <c r="AF323" s="149"/>
      <c r="AG323" s="149" t="s">
        <v>127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3" x14ac:dyDescent="0.2">
      <c r="A324" s="156"/>
      <c r="B324" s="157"/>
      <c r="C324" s="188" t="s">
        <v>295</v>
      </c>
      <c r="D324" s="161"/>
      <c r="E324" s="162">
        <v>2.94</v>
      </c>
      <c r="F324" s="159"/>
      <c r="G324" s="159"/>
      <c r="H324" s="159"/>
      <c r="I324" s="159"/>
      <c r="J324" s="159"/>
      <c r="K324" s="159"/>
      <c r="L324" s="159"/>
      <c r="M324" s="159"/>
      <c r="N324" s="158"/>
      <c r="O324" s="158"/>
      <c r="P324" s="158"/>
      <c r="Q324" s="158"/>
      <c r="R324" s="159"/>
      <c r="S324" s="159"/>
      <c r="T324" s="159"/>
      <c r="U324" s="159"/>
      <c r="V324" s="159"/>
      <c r="W324" s="159"/>
      <c r="X324" s="159"/>
      <c r="Y324" s="159"/>
      <c r="Z324" s="149"/>
      <c r="AA324" s="149"/>
      <c r="AB324" s="149"/>
      <c r="AC324" s="149"/>
      <c r="AD324" s="149"/>
      <c r="AE324" s="149"/>
      <c r="AF324" s="149"/>
      <c r="AG324" s="149" t="s">
        <v>127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3" x14ac:dyDescent="0.2">
      <c r="A325" s="156"/>
      <c r="B325" s="157"/>
      <c r="C325" s="188" t="s">
        <v>334</v>
      </c>
      <c r="D325" s="161"/>
      <c r="E325" s="162">
        <v>4.12</v>
      </c>
      <c r="F325" s="159"/>
      <c r="G325" s="159"/>
      <c r="H325" s="159"/>
      <c r="I325" s="159"/>
      <c r="J325" s="159"/>
      <c r="K325" s="159"/>
      <c r="L325" s="159"/>
      <c r="M325" s="159"/>
      <c r="N325" s="158"/>
      <c r="O325" s="158"/>
      <c r="P325" s="158"/>
      <c r="Q325" s="158"/>
      <c r="R325" s="159"/>
      <c r="S325" s="159"/>
      <c r="T325" s="159"/>
      <c r="U325" s="159"/>
      <c r="V325" s="159"/>
      <c r="W325" s="159"/>
      <c r="X325" s="159"/>
      <c r="Y325" s="159"/>
      <c r="Z325" s="149"/>
      <c r="AA325" s="149"/>
      <c r="AB325" s="149"/>
      <c r="AC325" s="149"/>
      <c r="AD325" s="149"/>
      <c r="AE325" s="149"/>
      <c r="AF325" s="149"/>
      <c r="AG325" s="149" t="s">
        <v>127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3" x14ac:dyDescent="0.2">
      <c r="A326" s="156"/>
      <c r="B326" s="157"/>
      <c r="C326" s="188" t="s">
        <v>143</v>
      </c>
      <c r="D326" s="161"/>
      <c r="E326" s="162"/>
      <c r="F326" s="159"/>
      <c r="G326" s="159"/>
      <c r="H326" s="159"/>
      <c r="I326" s="159"/>
      <c r="J326" s="159"/>
      <c r="K326" s="159"/>
      <c r="L326" s="159"/>
      <c r="M326" s="159"/>
      <c r="N326" s="158"/>
      <c r="O326" s="158"/>
      <c r="P326" s="158"/>
      <c r="Q326" s="158"/>
      <c r="R326" s="159"/>
      <c r="S326" s="159"/>
      <c r="T326" s="159"/>
      <c r="U326" s="159"/>
      <c r="V326" s="159"/>
      <c r="W326" s="159"/>
      <c r="X326" s="159"/>
      <c r="Y326" s="159"/>
      <c r="Z326" s="149"/>
      <c r="AA326" s="149"/>
      <c r="AB326" s="149"/>
      <c r="AC326" s="149"/>
      <c r="AD326" s="149"/>
      <c r="AE326" s="149"/>
      <c r="AF326" s="149"/>
      <c r="AG326" s="149" t="s">
        <v>127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3" x14ac:dyDescent="0.2">
      <c r="A327" s="156"/>
      <c r="B327" s="157"/>
      <c r="C327" s="188" t="s">
        <v>297</v>
      </c>
      <c r="D327" s="161"/>
      <c r="E327" s="162">
        <v>1.79</v>
      </c>
      <c r="F327" s="159"/>
      <c r="G327" s="159"/>
      <c r="H327" s="159"/>
      <c r="I327" s="159"/>
      <c r="J327" s="159"/>
      <c r="K327" s="159"/>
      <c r="L327" s="159"/>
      <c r="M327" s="159"/>
      <c r="N327" s="158"/>
      <c r="O327" s="158"/>
      <c r="P327" s="158"/>
      <c r="Q327" s="158"/>
      <c r="R327" s="159"/>
      <c r="S327" s="159"/>
      <c r="T327" s="159"/>
      <c r="U327" s="159"/>
      <c r="V327" s="159"/>
      <c r="W327" s="159"/>
      <c r="X327" s="159"/>
      <c r="Y327" s="159"/>
      <c r="Z327" s="149"/>
      <c r="AA327" s="149"/>
      <c r="AB327" s="149"/>
      <c r="AC327" s="149"/>
      <c r="AD327" s="149"/>
      <c r="AE327" s="149"/>
      <c r="AF327" s="149"/>
      <c r="AG327" s="149" t="s">
        <v>127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3" x14ac:dyDescent="0.2">
      <c r="A328" s="156"/>
      <c r="B328" s="157"/>
      <c r="C328" s="188" t="s">
        <v>298</v>
      </c>
      <c r="D328" s="161"/>
      <c r="E328" s="162">
        <v>1.73</v>
      </c>
      <c r="F328" s="159"/>
      <c r="G328" s="159"/>
      <c r="H328" s="159"/>
      <c r="I328" s="159"/>
      <c r="J328" s="159"/>
      <c r="K328" s="159"/>
      <c r="L328" s="159"/>
      <c r="M328" s="159"/>
      <c r="N328" s="158"/>
      <c r="O328" s="158"/>
      <c r="P328" s="158"/>
      <c r="Q328" s="158"/>
      <c r="R328" s="159"/>
      <c r="S328" s="159"/>
      <c r="T328" s="159"/>
      <c r="U328" s="159"/>
      <c r="V328" s="159"/>
      <c r="W328" s="159"/>
      <c r="X328" s="159"/>
      <c r="Y328" s="159"/>
      <c r="Z328" s="149"/>
      <c r="AA328" s="149"/>
      <c r="AB328" s="149"/>
      <c r="AC328" s="149"/>
      <c r="AD328" s="149"/>
      <c r="AE328" s="149"/>
      <c r="AF328" s="149"/>
      <c r="AG328" s="149" t="s">
        <v>127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3" x14ac:dyDescent="0.2">
      <c r="A329" s="156"/>
      <c r="B329" s="157"/>
      <c r="C329" s="188" t="s">
        <v>299</v>
      </c>
      <c r="D329" s="161"/>
      <c r="E329" s="162">
        <v>1.79</v>
      </c>
      <c r="F329" s="159"/>
      <c r="G329" s="159"/>
      <c r="H329" s="159"/>
      <c r="I329" s="159"/>
      <c r="J329" s="159"/>
      <c r="K329" s="159"/>
      <c r="L329" s="159"/>
      <c r="M329" s="159"/>
      <c r="N329" s="158"/>
      <c r="O329" s="158"/>
      <c r="P329" s="158"/>
      <c r="Q329" s="158"/>
      <c r="R329" s="159"/>
      <c r="S329" s="159"/>
      <c r="T329" s="159"/>
      <c r="U329" s="159"/>
      <c r="V329" s="159"/>
      <c r="W329" s="159"/>
      <c r="X329" s="159"/>
      <c r="Y329" s="159"/>
      <c r="Z329" s="149"/>
      <c r="AA329" s="149"/>
      <c r="AB329" s="149"/>
      <c r="AC329" s="149"/>
      <c r="AD329" s="149"/>
      <c r="AE329" s="149"/>
      <c r="AF329" s="149"/>
      <c r="AG329" s="149" t="s">
        <v>127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ht="45" outlineLevel="1" x14ac:dyDescent="0.2">
      <c r="A330" s="174">
        <v>35</v>
      </c>
      <c r="B330" s="175" t="s">
        <v>335</v>
      </c>
      <c r="C330" s="187" t="s">
        <v>336</v>
      </c>
      <c r="D330" s="176" t="s">
        <v>120</v>
      </c>
      <c r="E330" s="177">
        <v>60.039200000000001</v>
      </c>
      <c r="F330" s="178"/>
      <c r="G330" s="179">
        <f>ROUND(E330*F330,2)</f>
        <v>0</v>
      </c>
      <c r="H330" s="160"/>
      <c r="I330" s="159">
        <f>ROUND(E330*H330,2)</f>
        <v>0</v>
      </c>
      <c r="J330" s="160"/>
      <c r="K330" s="159">
        <f>ROUND(E330*J330,2)</f>
        <v>0</v>
      </c>
      <c r="L330" s="159">
        <v>21</v>
      </c>
      <c r="M330" s="159">
        <f>G330*(1+L330/100)</f>
        <v>0</v>
      </c>
      <c r="N330" s="158">
        <v>0</v>
      </c>
      <c r="O330" s="158">
        <f>ROUND(E330*N330,2)</f>
        <v>0</v>
      </c>
      <c r="P330" s="158">
        <v>0</v>
      </c>
      <c r="Q330" s="158">
        <f>ROUND(E330*P330,2)</f>
        <v>0</v>
      </c>
      <c r="R330" s="159"/>
      <c r="S330" s="159" t="s">
        <v>121</v>
      </c>
      <c r="T330" s="159" t="s">
        <v>122</v>
      </c>
      <c r="U330" s="159">
        <v>0</v>
      </c>
      <c r="V330" s="159">
        <f>ROUND(E330*U330,2)</f>
        <v>0</v>
      </c>
      <c r="W330" s="159"/>
      <c r="X330" s="159" t="s">
        <v>123</v>
      </c>
      <c r="Y330" s="159" t="s">
        <v>124</v>
      </c>
      <c r="Z330" s="149"/>
      <c r="AA330" s="149"/>
      <c r="AB330" s="149"/>
      <c r="AC330" s="149"/>
      <c r="AD330" s="149"/>
      <c r="AE330" s="149"/>
      <c r="AF330" s="149"/>
      <c r="AG330" s="149" t="s">
        <v>125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2" x14ac:dyDescent="0.2">
      <c r="A331" s="156"/>
      <c r="B331" s="157"/>
      <c r="C331" s="188" t="s">
        <v>134</v>
      </c>
      <c r="D331" s="161"/>
      <c r="E331" s="162"/>
      <c r="F331" s="159"/>
      <c r="G331" s="159"/>
      <c r="H331" s="159"/>
      <c r="I331" s="159"/>
      <c r="J331" s="159"/>
      <c r="K331" s="159"/>
      <c r="L331" s="159"/>
      <c r="M331" s="159"/>
      <c r="N331" s="158"/>
      <c r="O331" s="158"/>
      <c r="P331" s="158"/>
      <c r="Q331" s="158"/>
      <c r="R331" s="159"/>
      <c r="S331" s="159"/>
      <c r="T331" s="159"/>
      <c r="U331" s="159"/>
      <c r="V331" s="159"/>
      <c r="W331" s="159"/>
      <c r="X331" s="159"/>
      <c r="Y331" s="159"/>
      <c r="Z331" s="149"/>
      <c r="AA331" s="149"/>
      <c r="AB331" s="149"/>
      <c r="AC331" s="149"/>
      <c r="AD331" s="149"/>
      <c r="AE331" s="149"/>
      <c r="AF331" s="149"/>
      <c r="AG331" s="149" t="s">
        <v>127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3" x14ac:dyDescent="0.2">
      <c r="A332" s="156"/>
      <c r="B332" s="157"/>
      <c r="C332" s="188" t="s">
        <v>135</v>
      </c>
      <c r="D332" s="161"/>
      <c r="E332" s="162"/>
      <c r="F332" s="159"/>
      <c r="G332" s="159"/>
      <c r="H332" s="159"/>
      <c r="I332" s="159"/>
      <c r="J332" s="159"/>
      <c r="K332" s="159"/>
      <c r="L332" s="159"/>
      <c r="M332" s="159"/>
      <c r="N332" s="158"/>
      <c r="O332" s="158"/>
      <c r="P332" s="158"/>
      <c r="Q332" s="158"/>
      <c r="R332" s="159"/>
      <c r="S332" s="159"/>
      <c r="T332" s="159"/>
      <c r="U332" s="159"/>
      <c r="V332" s="159"/>
      <c r="W332" s="159"/>
      <c r="X332" s="159"/>
      <c r="Y332" s="159"/>
      <c r="Z332" s="149"/>
      <c r="AA332" s="149"/>
      <c r="AB332" s="149"/>
      <c r="AC332" s="149"/>
      <c r="AD332" s="149"/>
      <c r="AE332" s="149"/>
      <c r="AF332" s="149"/>
      <c r="AG332" s="149" t="s">
        <v>127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3" x14ac:dyDescent="0.2">
      <c r="A333" s="156"/>
      <c r="B333" s="157"/>
      <c r="C333" s="188" t="s">
        <v>243</v>
      </c>
      <c r="D333" s="161"/>
      <c r="E333" s="162">
        <v>1.4008</v>
      </c>
      <c r="F333" s="159"/>
      <c r="G333" s="159"/>
      <c r="H333" s="159"/>
      <c r="I333" s="159"/>
      <c r="J333" s="159"/>
      <c r="K333" s="159"/>
      <c r="L333" s="159"/>
      <c r="M333" s="159"/>
      <c r="N333" s="158"/>
      <c r="O333" s="158"/>
      <c r="P333" s="158"/>
      <c r="Q333" s="158"/>
      <c r="R333" s="159"/>
      <c r="S333" s="159"/>
      <c r="T333" s="159"/>
      <c r="U333" s="159"/>
      <c r="V333" s="159"/>
      <c r="W333" s="159"/>
      <c r="X333" s="159"/>
      <c r="Y333" s="159"/>
      <c r="Z333" s="149"/>
      <c r="AA333" s="149"/>
      <c r="AB333" s="149"/>
      <c r="AC333" s="149"/>
      <c r="AD333" s="149"/>
      <c r="AE333" s="149"/>
      <c r="AF333" s="149"/>
      <c r="AG333" s="149" t="s">
        <v>127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3" x14ac:dyDescent="0.2">
      <c r="A334" s="156"/>
      <c r="B334" s="157"/>
      <c r="C334" s="188" t="s">
        <v>244</v>
      </c>
      <c r="D334" s="161"/>
      <c r="E334" s="162">
        <v>1.4008</v>
      </c>
      <c r="F334" s="159"/>
      <c r="G334" s="159"/>
      <c r="H334" s="159"/>
      <c r="I334" s="159"/>
      <c r="J334" s="159"/>
      <c r="K334" s="159"/>
      <c r="L334" s="159"/>
      <c r="M334" s="159"/>
      <c r="N334" s="158"/>
      <c r="O334" s="158"/>
      <c r="P334" s="158"/>
      <c r="Q334" s="158"/>
      <c r="R334" s="159"/>
      <c r="S334" s="159"/>
      <c r="T334" s="159"/>
      <c r="U334" s="159"/>
      <c r="V334" s="159"/>
      <c r="W334" s="159"/>
      <c r="X334" s="159"/>
      <c r="Y334" s="159"/>
      <c r="Z334" s="149"/>
      <c r="AA334" s="149"/>
      <c r="AB334" s="149"/>
      <c r="AC334" s="149"/>
      <c r="AD334" s="149"/>
      <c r="AE334" s="149"/>
      <c r="AF334" s="149"/>
      <c r="AG334" s="149" t="s">
        <v>127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3" x14ac:dyDescent="0.2">
      <c r="A335" s="156"/>
      <c r="B335" s="157"/>
      <c r="C335" s="188" t="s">
        <v>143</v>
      </c>
      <c r="D335" s="161"/>
      <c r="E335" s="162"/>
      <c r="F335" s="159"/>
      <c r="G335" s="159"/>
      <c r="H335" s="159"/>
      <c r="I335" s="159"/>
      <c r="J335" s="159"/>
      <c r="K335" s="159"/>
      <c r="L335" s="159"/>
      <c r="M335" s="159"/>
      <c r="N335" s="158"/>
      <c r="O335" s="158"/>
      <c r="P335" s="158"/>
      <c r="Q335" s="158"/>
      <c r="R335" s="159"/>
      <c r="S335" s="159"/>
      <c r="T335" s="159"/>
      <c r="U335" s="159"/>
      <c r="V335" s="159"/>
      <c r="W335" s="159"/>
      <c r="X335" s="159"/>
      <c r="Y335" s="159"/>
      <c r="Z335" s="149"/>
      <c r="AA335" s="149"/>
      <c r="AB335" s="149"/>
      <c r="AC335" s="149"/>
      <c r="AD335" s="149"/>
      <c r="AE335" s="149"/>
      <c r="AF335" s="149"/>
      <c r="AG335" s="149" t="s">
        <v>127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3" x14ac:dyDescent="0.2">
      <c r="A336" s="156"/>
      <c r="B336" s="157"/>
      <c r="C336" s="188" t="s">
        <v>247</v>
      </c>
      <c r="D336" s="161"/>
      <c r="E336" s="162"/>
      <c r="F336" s="159"/>
      <c r="G336" s="159"/>
      <c r="H336" s="159"/>
      <c r="I336" s="159"/>
      <c r="J336" s="159"/>
      <c r="K336" s="159"/>
      <c r="L336" s="159"/>
      <c r="M336" s="159"/>
      <c r="N336" s="158"/>
      <c r="O336" s="158"/>
      <c r="P336" s="158"/>
      <c r="Q336" s="158"/>
      <c r="R336" s="159"/>
      <c r="S336" s="159"/>
      <c r="T336" s="159"/>
      <c r="U336" s="159"/>
      <c r="V336" s="159"/>
      <c r="W336" s="159"/>
      <c r="X336" s="159"/>
      <c r="Y336" s="159"/>
      <c r="Z336" s="149"/>
      <c r="AA336" s="149"/>
      <c r="AB336" s="149"/>
      <c r="AC336" s="149"/>
      <c r="AD336" s="149"/>
      <c r="AE336" s="149"/>
      <c r="AF336" s="149"/>
      <c r="AG336" s="149" t="s">
        <v>127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3" x14ac:dyDescent="0.2">
      <c r="A337" s="156"/>
      <c r="B337" s="157"/>
      <c r="C337" s="188" t="s">
        <v>248</v>
      </c>
      <c r="D337" s="161"/>
      <c r="E337" s="162">
        <v>5.7458999999999998</v>
      </c>
      <c r="F337" s="159"/>
      <c r="G337" s="159"/>
      <c r="H337" s="159"/>
      <c r="I337" s="159"/>
      <c r="J337" s="159"/>
      <c r="K337" s="159"/>
      <c r="L337" s="159"/>
      <c r="M337" s="159"/>
      <c r="N337" s="158"/>
      <c r="O337" s="158"/>
      <c r="P337" s="158"/>
      <c r="Q337" s="158"/>
      <c r="R337" s="159"/>
      <c r="S337" s="159"/>
      <c r="T337" s="159"/>
      <c r="U337" s="159"/>
      <c r="V337" s="159"/>
      <c r="W337" s="159"/>
      <c r="X337" s="159"/>
      <c r="Y337" s="159"/>
      <c r="Z337" s="149"/>
      <c r="AA337" s="149"/>
      <c r="AB337" s="149"/>
      <c r="AC337" s="149"/>
      <c r="AD337" s="149"/>
      <c r="AE337" s="149"/>
      <c r="AF337" s="149"/>
      <c r="AG337" s="149" t="s">
        <v>127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3" x14ac:dyDescent="0.2">
      <c r="A338" s="156"/>
      <c r="B338" s="157"/>
      <c r="C338" s="188" t="s">
        <v>249</v>
      </c>
      <c r="D338" s="161"/>
      <c r="E338" s="162">
        <v>17.126999999999999</v>
      </c>
      <c r="F338" s="159"/>
      <c r="G338" s="159"/>
      <c r="H338" s="159"/>
      <c r="I338" s="159"/>
      <c r="J338" s="159"/>
      <c r="K338" s="159"/>
      <c r="L338" s="159"/>
      <c r="M338" s="159"/>
      <c r="N338" s="158"/>
      <c r="O338" s="158"/>
      <c r="P338" s="158"/>
      <c r="Q338" s="158"/>
      <c r="R338" s="159"/>
      <c r="S338" s="159"/>
      <c r="T338" s="159"/>
      <c r="U338" s="159"/>
      <c r="V338" s="159"/>
      <c r="W338" s="159"/>
      <c r="X338" s="159"/>
      <c r="Y338" s="159"/>
      <c r="Z338" s="149"/>
      <c r="AA338" s="149"/>
      <c r="AB338" s="149"/>
      <c r="AC338" s="149"/>
      <c r="AD338" s="149"/>
      <c r="AE338" s="149"/>
      <c r="AF338" s="149"/>
      <c r="AG338" s="149" t="s">
        <v>127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3" x14ac:dyDescent="0.2">
      <c r="A339" s="156"/>
      <c r="B339" s="157"/>
      <c r="C339" s="188" t="s">
        <v>250</v>
      </c>
      <c r="D339" s="161"/>
      <c r="E339" s="162">
        <v>5.7458999999999998</v>
      </c>
      <c r="F339" s="159"/>
      <c r="G339" s="159"/>
      <c r="H339" s="159"/>
      <c r="I339" s="159"/>
      <c r="J339" s="159"/>
      <c r="K339" s="159"/>
      <c r="L339" s="159"/>
      <c r="M339" s="159"/>
      <c r="N339" s="158"/>
      <c r="O339" s="158"/>
      <c r="P339" s="158"/>
      <c r="Q339" s="158"/>
      <c r="R339" s="159"/>
      <c r="S339" s="159"/>
      <c r="T339" s="159"/>
      <c r="U339" s="159"/>
      <c r="V339" s="159"/>
      <c r="W339" s="159"/>
      <c r="X339" s="159"/>
      <c r="Y339" s="159"/>
      <c r="Z339" s="149"/>
      <c r="AA339" s="149"/>
      <c r="AB339" s="149"/>
      <c r="AC339" s="149"/>
      <c r="AD339" s="149"/>
      <c r="AE339" s="149"/>
      <c r="AF339" s="149"/>
      <c r="AG339" s="149" t="s">
        <v>127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3" x14ac:dyDescent="0.2">
      <c r="A340" s="156"/>
      <c r="B340" s="157"/>
      <c r="C340" s="188" t="s">
        <v>251</v>
      </c>
      <c r="D340" s="161"/>
      <c r="E340" s="162"/>
      <c r="F340" s="159"/>
      <c r="G340" s="159"/>
      <c r="H340" s="159"/>
      <c r="I340" s="159"/>
      <c r="J340" s="159"/>
      <c r="K340" s="159"/>
      <c r="L340" s="159"/>
      <c r="M340" s="159"/>
      <c r="N340" s="158"/>
      <c r="O340" s="158"/>
      <c r="P340" s="158"/>
      <c r="Q340" s="158"/>
      <c r="R340" s="159"/>
      <c r="S340" s="159"/>
      <c r="T340" s="159"/>
      <c r="U340" s="159"/>
      <c r="V340" s="159"/>
      <c r="W340" s="159"/>
      <c r="X340" s="159"/>
      <c r="Y340" s="159"/>
      <c r="Z340" s="149"/>
      <c r="AA340" s="149"/>
      <c r="AB340" s="149"/>
      <c r="AC340" s="149"/>
      <c r="AD340" s="149"/>
      <c r="AE340" s="149"/>
      <c r="AF340" s="149"/>
      <c r="AG340" s="149" t="s">
        <v>127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3" x14ac:dyDescent="0.2">
      <c r="A341" s="156"/>
      <c r="B341" s="157"/>
      <c r="C341" s="188" t="s">
        <v>248</v>
      </c>
      <c r="D341" s="161"/>
      <c r="E341" s="162">
        <v>5.7458999999999998</v>
      </c>
      <c r="F341" s="159"/>
      <c r="G341" s="159"/>
      <c r="H341" s="159"/>
      <c r="I341" s="159"/>
      <c r="J341" s="159"/>
      <c r="K341" s="159"/>
      <c r="L341" s="159"/>
      <c r="M341" s="159"/>
      <c r="N341" s="158"/>
      <c r="O341" s="158"/>
      <c r="P341" s="158"/>
      <c r="Q341" s="158"/>
      <c r="R341" s="159"/>
      <c r="S341" s="159"/>
      <c r="T341" s="159"/>
      <c r="U341" s="159"/>
      <c r="V341" s="159"/>
      <c r="W341" s="159"/>
      <c r="X341" s="159"/>
      <c r="Y341" s="159"/>
      <c r="Z341" s="149"/>
      <c r="AA341" s="149"/>
      <c r="AB341" s="149"/>
      <c r="AC341" s="149"/>
      <c r="AD341" s="149"/>
      <c r="AE341" s="149"/>
      <c r="AF341" s="149"/>
      <c r="AG341" s="149" t="s">
        <v>127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3" x14ac:dyDescent="0.2">
      <c r="A342" s="156"/>
      <c r="B342" s="157"/>
      <c r="C342" s="188" t="s">
        <v>249</v>
      </c>
      <c r="D342" s="161"/>
      <c r="E342" s="162">
        <v>17.126999999999999</v>
      </c>
      <c r="F342" s="159"/>
      <c r="G342" s="159"/>
      <c r="H342" s="159"/>
      <c r="I342" s="159"/>
      <c r="J342" s="159"/>
      <c r="K342" s="159"/>
      <c r="L342" s="159"/>
      <c r="M342" s="159"/>
      <c r="N342" s="158"/>
      <c r="O342" s="158"/>
      <c r="P342" s="158"/>
      <c r="Q342" s="158"/>
      <c r="R342" s="159"/>
      <c r="S342" s="159"/>
      <c r="T342" s="159"/>
      <c r="U342" s="159"/>
      <c r="V342" s="159"/>
      <c r="W342" s="159"/>
      <c r="X342" s="159"/>
      <c r="Y342" s="159"/>
      <c r="Z342" s="149"/>
      <c r="AA342" s="149"/>
      <c r="AB342" s="149"/>
      <c r="AC342" s="149"/>
      <c r="AD342" s="149"/>
      <c r="AE342" s="149"/>
      <c r="AF342" s="149"/>
      <c r="AG342" s="149" t="s">
        <v>127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3" x14ac:dyDescent="0.2">
      <c r="A343" s="156"/>
      <c r="B343" s="157"/>
      <c r="C343" s="188" t="s">
        <v>250</v>
      </c>
      <c r="D343" s="161"/>
      <c r="E343" s="162">
        <v>5.7458999999999998</v>
      </c>
      <c r="F343" s="159"/>
      <c r="G343" s="159"/>
      <c r="H343" s="159"/>
      <c r="I343" s="159"/>
      <c r="J343" s="159"/>
      <c r="K343" s="159"/>
      <c r="L343" s="159"/>
      <c r="M343" s="159"/>
      <c r="N343" s="158"/>
      <c r="O343" s="158"/>
      <c r="P343" s="158"/>
      <c r="Q343" s="158"/>
      <c r="R343" s="159"/>
      <c r="S343" s="159"/>
      <c r="T343" s="159"/>
      <c r="U343" s="159"/>
      <c r="V343" s="159"/>
      <c r="W343" s="159"/>
      <c r="X343" s="159"/>
      <c r="Y343" s="159"/>
      <c r="Z343" s="149"/>
      <c r="AA343" s="149"/>
      <c r="AB343" s="149"/>
      <c r="AC343" s="149"/>
      <c r="AD343" s="149"/>
      <c r="AE343" s="149"/>
      <c r="AF343" s="149"/>
      <c r="AG343" s="149" t="s">
        <v>127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ht="22.5" outlineLevel="1" x14ac:dyDescent="0.2">
      <c r="A344" s="174">
        <v>36</v>
      </c>
      <c r="B344" s="175" t="s">
        <v>337</v>
      </c>
      <c r="C344" s="187" t="s">
        <v>338</v>
      </c>
      <c r="D344" s="176" t="s">
        <v>120</v>
      </c>
      <c r="E344" s="177">
        <v>117.414</v>
      </c>
      <c r="F344" s="178"/>
      <c r="G344" s="179">
        <f>ROUND(E344*F344,2)</f>
        <v>0</v>
      </c>
      <c r="H344" s="160"/>
      <c r="I344" s="159">
        <f>ROUND(E344*H344,2)</f>
        <v>0</v>
      </c>
      <c r="J344" s="160"/>
      <c r="K344" s="159">
        <f>ROUND(E344*J344,2)</f>
        <v>0</v>
      </c>
      <c r="L344" s="159">
        <v>21</v>
      </c>
      <c r="M344" s="159">
        <f>G344*(1+L344/100)</f>
        <v>0</v>
      </c>
      <c r="N344" s="158">
        <v>0</v>
      </c>
      <c r="O344" s="158">
        <f>ROUND(E344*N344,2)</f>
        <v>0</v>
      </c>
      <c r="P344" s="158">
        <v>0</v>
      </c>
      <c r="Q344" s="158">
        <f>ROUND(E344*P344,2)</f>
        <v>0</v>
      </c>
      <c r="R344" s="159"/>
      <c r="S344" s="159" t="s">
        <v>121</v>
      </c>
      <c r="T344" s="159" t="s">
        <v>122</v>
      </c>
      <c r="U344" s="159">
        <v>0</v>
      </c>
      <c r="V344" s="159">
        <f>ROUND(E344*U344,2)</f>
        <v>0</v>
      </c>
      <c r="W344" s="159"/>
      <c r="X344" s="159" t="s">
        <v>123</v>
      </c>
      <c r="Y344" s="159" t="s">
        <v>124</v>
      </c>
      <c r="Z344" s="149"/>
      <c r="AA344" s="149"/>
      <c r="AB344" s="149"/>
      <c r="AC344" s="149"/>
      <c r="AD344" s="149"/>
      <c r="AE344" s="149"/>
      <c r="AF344" s="149"/>
      <c r="AG344" s="149" t="s">
        <v>125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2" x14ac:dyDescent="0.2">
      <c r="A345" s="156"/>
      <c r="B345" s="157"/>
      <c r="C345" s="188" t="s">
        <v>134</v>
      </c>
      <c r="D345" s="161"/>
      <c r="E345" s="162"/>
      <c r="F345" s="159"/>
      <c r="G345" s="159"/>
      <c r="H345" s="159"/>
      <c r="I345" s="159"/>
      <c r="J345" s="159"/>
      <c r="K345" s="159"/>
      <c r="L345" s="159"/>
      <c r="M345" s="159"/>
      <c r="N345" s="158"/>
      <c r="O345" s="158"/>
      <c r="P345" s="158"/>
      <c r="Q345" s="158"/>
      <c r="R345" s="159"/>
      <c r="S345" s="159"/>
      <c r="T345" s="159"/>
      <c r="U345" s="159"/>
      <c r="V345" s="159"/>
      <c r="W345" s="159"/>
      <c r="X345" s="159"/>
      <c r="Y345" s="159"/>
      <c r="Z345" s="149"/>
      <c r="AA345" s="149"/>
      <c r="AB345" s="149"/>
      <c r="AC345" s="149"/>
      <c r="AD345" s="149"/>
      <c r="AE345" s="149"/>
      <c r="AF345" s="149"/>
      <c r="AG345" s="149" t="s">
        <v>127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3" x14ac:dyDescent="0.2">
      <c r="A346" s="156"/>
      <c r="B346" s="157"/>
      <c r="C346" s="188" t="s">
        <v>135</v>
      </c>
      <c r="D346" s="161"/>
      <c r="E346" s="162"/>
      <c r="F346" s="159"/>
      <c r="G346" s="159"/>
      <c r="H346" s="159"/>
      <c r="I346" s="159"/>
      <c r="J346" s="159"/>
      <c r="K346" s="159"/>
      <c r="L346" s="159"/>
      <c r="M346" s="159"/>
      <c r="N346" s="158"/>
      <c r="O346" s="158"/>
      <c r="P346" s="158"/>
      <c r="Q346" s="158"/>
      <c r="R346" s="159"/>
      <c r="S346" s="159"/>
      <c r="T346" s="159"/>
      <c r="U346" s="159"/>
      <c r="V346" s="159"/>
      <c r="W346" s="159"/>
      <c r="X346" s="159"/>
      <c r="Y346" s="159"/>
      <c r="Z346" s="149"/>
      <c r="AA346" s="149"/>
      <c r="AB346" s="149"/>
      <c r="AC346" s="149"/>
      <c r="AD346" s="149"/>
      <c r="AE346" s="149"/>
      <c r="AF346" s="149"/>
      <c r="AG346" s="149" t="s">
        <v>127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3" x14ac:dyDescent="0.2">
      <c r="A347" s="156"/>
      <c r="B347" s="157"/>
      <c r="C347" s="188" t="s">
        <v>247</v>
      </c>
      <c r="D347" s="161"/>
      <c r="E347" s="162"/>
      <c r="F347" s="159"/>
      <c r="G347" s="159"/>
      <c r="H347" s="159"/>
      <c r="I347" s="159"/>
      <c r="J347" s="159"/>
      <c r="K347" s="159"/>
      <c r="L347" s="159"/>
      <c r="M347" s="159"/>
      <c r="N347" s="158"/>
      <c r="O347" s="158"/>
      <c r="P347" s="158"/>
      <c r="Q347" s="158"/>
      <c r="R347" s="159"/>
      <c r="S347" s="159"/>
      <c r="T347" s="159"/>
      <c r="U347" s="159"/>
      <c r="V347" s="159"/>
      <c r="W347" s="159"/>
      <c r="X347" s="159"/>
      <c r="Y347" s="159"/>
      <c r="Z347" s="149"/>
      <c r="AA347" s="149"/>
      <c r="AB347" s="149"/>
      <c r="AC347" s="149"/>
      <c r="AD347" s="149"/>
      <c r="AE347" s="149"/>
      <c r="AF347" s="149"/>
      <c r="AG347" s="149" t="s">
        <v>127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3" x14ac:dyDescent="0.2">
      <c r="A348" s="156"/>
      <c r="B348" s="157"/>
      <c r="C348" s="188" t="s">
        <v>239</v>
      </c>
      <c r="D348" s="161"/>
      <c r="E348" s="162">
        <v>20.74</v>
      </c>
      <c r="F348" s="159"/>
      <c r="G348" s="159"/>
      <c r="H348" s="159"/>
      <c r="I348" s="159"/>
      <c r="J348" s="159"/>
      <c r="K348" s="159"/>
      <c r="L348" s="159"/>
      <c r="M348" s="159"/>
      <c r="N348" s="158"/>
      <c r="O348" s="158"/>
      <c r="P348" s="158"/>
      <c r="Q348" s="158"/>
      <c r="R348" s="159"/>
      <c r="S348" s="159"/>
      <c r="T348" s="159"/>
      <c r="U348" s="159"/>
      <c r="V348" s="159"/>
      <c r="W348" s="159"/>
      <c r="X348" s="159"/>
      <c r="Y348" s="159"/>
      <c r="Z348" s="149"/>
      <c r="AA348" s="149"/>
      <c r="AB348" s="149"/>
      <c r="AC348" s="149"/>
      <c r="AD348" s="149"/>
      <c r="AE348" s="149"/>
      <c r="AF348" s="149"/>
      <c r="AG348" s="149" t="s">
        <v>127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3" x14ac:dyDescent="0.2">
      <c r="A349" s="156"/>
      <c r="B349" s="157"/>
      <c r="C349" s="188" t="s">
        <v>240</v>
      </c>
      <c r="D349" s="161"/>
      <c r="E349" s="162">
        <v>20.74</v>
      </c>
      <c r="F349" s="159"/>
      <c r="G349" s="159"/>
      <c r="H349" s="159"/>
      <c r="I349" s="159"/>
      <c r="J349" s="159"/>
      <c r="K349" s="159"/>
      <c r="L349" s="159"/>
      <c r="M349" s="159"/>
      <c r="N349" s="158"/>
      <c r="O349" s="158"/>
      <c r="P349" s="158"/>
      <c r="Q349" s="158"/>
      <c r="R349" s="159"/>
      <c r="S349" s="159"/>
      <c r="T349" s="159"/>
      <c r="U349" s="159"/>
      <c r="V349" s="159"/>
      <c r="W349" s="159"/>
      <c r="X349" s="159"/>
      <c r="Y349" s="159"/>
      <c r="Z349" s="149"/>
      <c r="AA349" s="149"/>
      <c r="AB349" s="149"/>
      <c r="AC349" s="149"/>
      <c r="AD349" s="149"/>
      <c r="AE349" s="149"/>
      <c r="AF349" s="149"/>
      <c r="AG349" s="149" t="s">
        <v>127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3" x14ac:dyDescent="0.2">
      <c r="A350" s="156"/>
      <c r="B350" s="157"/>
      <c r="C350" s="188" t="s">
        <v>241</v>
      </c>
      <c r="D350" s="161"/>
      <c r="E350" s="162">
        <v>2.86</v>
      </c>
      <c r="F350" s="159"/>
      <c r="G350" s="159"/>
      <c r="H350" s="159"/>
      <c r="I350" s="159"/>
      <c r="J350" s="159"/>
      <c r="K350" s="159"/>
      <c r="L350" s="159"/>
      <c r="M350" s="159"/>
      <c r="N350" s="158"/>
      <c r="O350" s="158"/>
      <c r="P350" s="158"/>
      <c r="Q350" s="158"/>
      <c r="R350" s="159"/>
      <c r="S350" s="159"/>
      <c r="T350" s="159"/>
      <c r="U350" s="159"/>
      <c r="V350" s="159"/>
      <c r="W350" s="159"/>
      <c r="X350" s="159"/>
      <c r="Y350" s="159"/>
      <c r="Z350" s="149"/>
      <c r="AA350" s="149"/>
      <c r="AB350" s="149"/>
      <c r="AC350" s="149"/>
      <c r="AD350" s="149"/>
      <c r="AE350" s="149"/>
      <c r="AF350" s="149"/>
      <c r="AG350" s="149" t="s">
        <v>127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3" x14ac:dyDescent="0.2">
      <c r="A351" s="156"/>
      <c r="B351" s="157"/>
      <c r="C351" s="188" t="s">
        <v>242</v>
      </c>
      <c r="D351" s="161"/>
      <c r="E351" s="162">
        <v>0.15</v>
      </c>
      <c r="F351" s="159"/>
      <c r="G351" s="159"/>
      <c r="H351" s="159"/>
      <c r="I351" s="159"/>
      <c r="J351" s="159"/>
      <c r="K351" s="159"/>
      <c r="L351" s="159"/>
      <c r="M351" s="159"/>
      <c r="N351" s="158"/>
      <c r="O351" s="158"/>
      <c r="P351" s="158"/>
      <c r="Q351" s="158"/>
      <c r="R351" s="159"/>
      <c r="S351" s="159"/>
      <c r="T351" s="159"/>
      <c r="U351" s="159"/>
      <c r="V351" s="159"/>
      <c r="W351" s="159"/>
      <c r="X351" s="159"/>
      <c r="Y351" s="159"/>
      <c r="Z351" s="149"/>
      <c r="AA351" s="149"/>
      <c r="AB351" s="149"/>
      <c r="AC351" s="149"/>
      <c r="AD351" s="149"/>
      <c r="AE351" s="149"/>
      <c r="AF351" s="149"/>
      <c r="AG351" s="149" t="s">
        <v>127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3" x14ac:dyDescent="0.2">
      <c r="A352" s="156"/>
      <c r="B352" s="157"/>
      <c r="C352" s="188" t="s">
        <v>245</v>
      </c>
      <c r="D352" s="161"/>
      <c r="E352" s="162">
        <v>7.4969999999999999</v>
      </c>
      <c r="F352" s="159"/>
      <c r="G352" s="159"/>
      <c r="H352" s="159"/>
      <c r="I352" s="159"/>
      <c r="J352" s="159"/>
      <c r="K352" s="159"/>
      <c r="L352" s="159"/>
      <c r="M352" s="159"/>
      <c r="N352" s="158"/>
      <c r="O352" s="158"/>
      <c r="P352" s="158"/>
      <c r="Q352" s="158"/>
      <c r="R352" s="159"/>
      <c r="S352" s="159"/>
      <c r="T352" s="159"/>
      <c r="U352" s="159"/>
      <c r="V352" s="159"/>
      <c r="W352" s="159"/>
      <c r="X352" s="159"/>
      <c r="Y352" s="159"/>
      <c r="Z352" s="149"/>
      <c r="AA352" s="149"/>
      <c r="AB352" s="149"/>
      <c r="AC352" s="149"/>
      <c r="AD352" s="149"/>
      <c r="AE352" s="149"/>
      <c r="AF352" s="149"/>
      <c r="AG352" s="149" t="s">
        <v>127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3" x14ac:dyDescent="0.2">
      <c r="A353" s="156"/>
      <c r="B353" s="157"/>
      <c r="C353" s="188" t="s">
        <v>246</v>
      </c>
      <c r="D353" s="161"/>
      <c r="E353" s="162">
        <v>6.72</v>
      </c>
      <c r="F353" s="159"/>
      <c r="G353" s="159"/>
      <c r="H353" s="159"/>
      <c r="I353" s="159"/>
      <c r="J353" s="159"/>
      <c r="K353" s="159"/>
      <c r="L353" s="159"/>
      <c r="M353" s="159"/>
      <c r="N353" s="158"/>
      <c r="O353" s="158"/>
      <c r="P353" s="158"/>
      <c r="Q353" s="158"/>
      <c r="R353" s="159"/>
      <c r="S353" s="159"/>
      <c r="T353" s="159"/>
      <c r="U353" s="159"/>
      <c r="V353" s="159"/>
      <c r="W353" s="159"/>
      <c r="X353" s="159"/>
      <c r="Y353" s="159"/>
      <c r="Z353" s="149"/>
      <c r="AA353" s="149"/>
      <c r="AB353" s="149"/>
      <c r="AC353" s="149"/>
      <c r="AD353" s="149"/>
      <c r="AE353" s="149"/>
      <c r="AF353" s="149"/>
      <c r="AG353" s="149" t="s">
        <v>127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3" x14ac:dyDescent="0.2">
      <c r="A354" s="156"/>
      <c r="B354" s="157"/>
      <c r="C354" s="188" t="s">
        <v>251</v>
      </c>
      <c r="D354" s="161"/>
      <c r="E354" s="162"/>
      <c r="F354" s="159"/>
      <c r="G354" s="159"/>
      <c r="H354" s="159"/>
      <c r="I354" s="159"/>
      <c r="J354" s="159"/>
      <c r="K354" s="159"/>
      <c r="L354" s="159"/>
      <c r="M354" s="159"/>
      <c r="N354" s="158"/>
      <c r="O354" s="158"/>
      <c r="P354" s="158"/>
      <c r="Q354" s="158"/>
      <c r="R354" s="159"/>
      <c r="S354" s="159"/>
      <c r="T354" s="159"/>
      <c r="U354" s="159"/>
      <c r="V354" s="159"/>
      <c r="W354" s="159"/>
      <c r="X354" s="159"/>
      <c r="Y354" s="159"/>
      <c r="Z354" s="149"/>
      <c r="AA354" s="149"/>
      <c r="AB354" s="149"/>
      <c r="AC354" s="149"/>
      <c r="AD354" s="149"/>
      <c r="AE354" s="149"/>
      <c r="AF354" s="149"/>
      <c r="AG354" s="149" t="s">
        <v>127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3" x14ac:dyDescent="0.2">
      <c r="A355" s="156"/>
      <c r="B355" s="157"/>
      <c r="C355" s="188" t="s">
        <v>239</v>
      </c>
      <c r="D355" s="161"/>
      <c r="E355" s="162">
        <v>20.74</v>
      </c>
      <c r="F355" s="159"/>
      <c r="G355" s="159"/>
      <c r="H355" s="159"/>
      <c r="I355" s="159"/>
      <c r="J355" s="159"/>
      <c r="K355" s="159"/>
      <c r="L355" s="159"/>
      <c r="M355" s="159"/>
      <c r="N355" s="158"/>
      <c r="O355" s="158"/>
      <c r="P355" s="158"/>
      <c r="Q355" s="158"/>
      <c r="R355" s="159"/>
      <c r="S355" s="159"/>
      <c r="T355" s="159"/>
      <c r="U355" s="159"/>
      <c r="V355" s="159"/>
      <c r="W355" s="159"/>
      <c r="X355" s="159"/>
      <c r="Y355" s="159"/>
      <c r="Z355" s="149"/>
      <c r="AA355" s="149"/>
      <c r="AB355" s="149"/>
      <c r="AC355" s="149"/>
      <c r="AD355" s="149"/>
      <c r="AE355" s="149"/>
      <c r="AF355" s="149"/>
      <c r="AG355" s="149" t="s">
        <v>127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3" x14ac:dyDescent="0.2">
      <c r="A356" s="156"/>
      <c r="B356" s="157"/>
      <c r="C356" s="188" t="s">
        <v>240</v>
      </c>
      <c r="D356" s="161"/>
      <c r="E356" s="162">
        <v>20.74</v>
      </c>
      <c r="F356" s="159"/>
      <c r="G356" s="159"/>
      <c r="H356" s="159"/>
      <c r="I356" s="159"/>
      <c r="J356" s="159"/>
      <c r="K356" s="159"/>
      <c r="L356" s="159"/>
      <c r="M356" s="159"/>
      <c r="N356" s="158"/>
      <c r="O356" s="158"/>
      <c r="P356" s="158"/>
      <c r="Q356" s="158"/>
      <c r="R356" s="159"/>
      <c r="S356" s="159"/>
      <c r="T356" s="159"/>
      <c r="U356" s="159"/>
      <c r="V356" s="159"/>
      <c r="W356" s="159"/>
      <c r="X356" s="159"/>
      <c r="Y356" s="159"/>
      <c r="Z356" s="149"/>
      <c r="AA356" s="149"/>
      <c r="AB356" s="149"/>
      <c r="AC356" s="149"/>
      <c r="AD356" s="149"/>
      <c r="AE356" s="149"/>
      <c r="AF356" s="149"/>
      <c r="AG356" s="149" t="s">
        <v>127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3" x14ac:dyDescent="0.2">
      <c r="A357" s="156"/>
      <c r="B357" s="157"/>
      <c r="C357" s="188" t="s">
        <v>241</v>
      </c>
      <c r="D357" s="161"/>
      <c r="E357" s="162">
        <v>2.86</v>
      </c>
      <c r="F357" s="159"/>
      <c r="G357" s="159"/>
      <c r="H357" s="159"/>
      <c r="I357" s="159"/>
      <c r="J357" s="159"/>
      <c r="K357" s="159"/>
      <c r="L357" s="159"/>
      <c r="M357" s="159"/>
      <c r="N357" s="158"/>
      <c r="O357" s="158"/>
      <c r="P357" s="158"/>
      <c r="Q357" s="158"/>
      <c r="R357" s="159"/>
      <c r="S357" s="159"/>
      <c r="T357" s="159"/>
      <c r="U357" s="159"/>
      <c r="V357" s="159"/>
      <c r="W357" s="159"/>
      <c r="X357" s="159"/>
      <c r="Y357" s="159"/>
      <c r="Z357" s="149"/>
      <c r="AA357" s="149"/>
      <c r="AB357" s="149"/>
      <c r="AC357" s="149"/>
      <c r="AD357" s="149"/>
      <c r="AE357" s="149"/>
      <c r="AF357" s="149"/>
      <c r="AG357" s="149" t="s">
        <v>127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3" x14ac:dyDescent="0.2">
      <c r="A358" s="156"/>
      <c r="B358" s="157"/>
      <c r="C358" s="188" t="s">
        <v>242</v>
      </c>
      <c r="D358" s="161"/>
      <c r="E358" s="162">
        <v>0.15</v>
      </c>
      <c r="F358" s="159"/>
      <c r="G358" s="159"/>
      <c r="H358" s="159"/>
      <c r="I358" s="159"/>
      <c r="J358" s="159"/>
      <c r="K358" s="159"/>
      <c r="L358" s="159"/>
      <c r="M358" s="159"/>
      <c r="N358" s="158"/>
      <c r="O358" s="158"/>
      <c r="P358" s="158"/>
      <c r="Q358" s="158"/>
      <c r="R358" s="159"/>
      <c r="S358" s="159"/>
      <c r="T358" s="159"/>
      <c r="U358" s="159"/>
      <c r="V358" s="159"/>
      <c r="W358" s="159"/>
      <c r="X358" s="159"/>
      <c r="Y358" s="159"/>
      <c r="Z358" s="149"/>
      <c r="AA358" s="149"/>
      <c r="AB358" s="149"/>
      <c r="AC358" s="149"/>
      <c r="AD358" s="149"/>
      <c r="AE358" s="149"/>
      <c r="AF358" s="149"/>
      <c r="AG358" s="149" t="s">
        <v>127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3" x14ac:dyDescent="0.2">
      <c r="A359" s="156"/>
      <c r="B359" s="157"/>
      <c r="C359" s="188" t="s">
        <v>245</v>
      </c>
      <c r="D359" s="161"/>
      <c r="E359" s="162">
        <v>7.4969999999999999</v>
      </c>
      <c r="F359" s="159"/>
      <c r="G359" s="159"/>
      <c r="H359" s="159"/>
      <c r="I359" s="159"/>
      <c r="J359" s="159"/>
      <c r="K359" s="159"/>
      <c r="L359" s="159"/>
      <c r="M359" s="159"/>
      <c r="N359" s="158"/>
      <c r="O359" s="158"/>
      <c r="P359" s="158"/>
      <c r="Q359" s="158"/>
      <c r="R359" s="159"/>
      <c r="S359" s="159"/>
      <c r="T359" s="159"/>
      <c r="U359" s="159"/>
      <c r="V359" s="159"/>
      <c r="W359" s="159"/>
      <c r="X359" s="159"/>
      <c r="Y359" s="159"/>
      <c r="Z359" s="149"/>
      <c r="AA359" s="149"/>
      <c r="AB359" s="149"/>
      <c r="AC359" s="149"/>
      <c r="AD359" s="149"/>
      <c r="AE359" s="149"/>
      <c r="AF359" s="149"/>
      <c r="AG359" s="149" t="s">
        <v>127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3" x14ac:dyDescent="0.2">
      <c r="A360" s="156"/>
      <c r="B360" s="157"/>
      <c r="C360" s="188" t="s">
        <v>246</v>
      </c>
      <c r="D360" s="161"/>
      <c r="E360" s="162">
        <v>6.72</v>
      </c>
      <c r="F360" s="159"/>
      <c r="G360" s="159"/>
      <c r="H360" s="159"/>
      <c r="I360" s="159"/>
      <c r="J360" s="159"/>
      <c r="K360" s="159"/>
      <c r="L360" s="159"/>
      <c r="M360" s="159"/>
      <c r="N360" s="158"/>
      <c r="O360" s="158"/>
      <c r="P360" s="158"/>
      <c r="Q360" s="158"/>
      <c r="R360" s="159"/>
      <c r="S360" s="159"/>
      <c r="T360" s="159"/>
      <c r="U360" s="159"/>
      <c r="V360" s="159"/>
      <c r="W360" s="159"/>
      <c r="X360" s="159"/>
      <c r="Y360" s="159"/>
      <c r="Z360" s="149"/>
      <c r="AA360" s="149"/>
      <c r="AB360" s="149"/>
      <c r="AC360" s="149"/>
      <c r="AD360" s="149"/>
      <c r="AE360" s="149"/>
      <c r="AF360" s="149"/>
      <c r="AG360" s="149" t="s">
        <v>127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ht="22.5" outlineLevel="1" x14ac:dyDescent="0.2">
      <c r="A361" s="174">
        <v>37</v>
      </c>
      <c r="B361" s="175" t="s">
        <v>339</v>
      </c>
      <c r="C361" s="187" t="s">
        <v>340</v>
      </c>
      <c r="D361" s="176" t="s">
        <v>120</v>
      </c>
      <c r="E361" s="177">
        <v>10.19</v>
      </c>
      <c r="F361" s="178"/>
      <c r="G361" s="179">
        <f>ROUND(E361*F361,2)</f>
        <v>0</v>
      </c>
      <c r="H361" s="160"/>
      <c r="I361" s="159">
        <f>ROUND(E361*H361,2)</f>
        <v>0</v>
      </c>
      <c r="J361" s="160"/>
      <c r="K361" s="159">
        <f>ROUND(E361*J361,2)</f>
        <v>0</v>
      </c>
      <c r="L361" s="159">
        <v>21</v>
      </c>
      <c r="M361" s="159">
        <f>G361*(1+L361/100)</f>
        <v>0</v>
      </c>
      <c r="N361" s="158">
        <v>0</v>
      </c>
      <c r="O361" s="158">
        <f>ROUND(E361*N361,2)</f>
        <v>0</v>
      </c>
      <c r="P361" s="158">
        <v>0</v>
      </c>
      <c r="Q361" s="158">
        <f>ROUND(E361*P361,2)</f>
        <v>0</v>
      </c>
      <c r="R361" s="159"/>
      <c r="S361" s="159" t="s">
        <v>121</v>
      </c>
      <c r="T361" s="159" t="s">
        <v>122</v>
      </c>
      <c r="U361" s="159">
        <v>0</v>
      </c>
      <c r="V361" s="159">
        <f>ROUND(E361*U361,2)</f>
        <v>0</v>
      </c>
      <c r="W361" s="159"/>
      <c r="X361" s="159" t="s">
        <v>123</v>
      </c>
      <c r="Y361" s="159" t="s">
        <v>124</v>
      </c>
      <c r="Z361" s="149"/>
      <c r="AA361" s="149"/>
      <c r="AB361" s="149"/>
      <c r="AC361" s="149"/>
      <c r="AD361" s="149"/>
      <c r="AE361" s="149"/>
      <c r="AF361" s="149"/>
      <c r="AG361" s="149" t="s">
        <v>125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2" x14ac:dyDescent="0.2">
      <c r="A362" s="156"/>
      <c r="B362" s="157"/>
      <c r="C362" s="188" t="s">
        <v>330</v>
      </c>
      <c r="D362" s="161"/>
      <c r="E362" s="162">
        <v>5.024</v>
      </c>
      <c r="F362" s="159"/>
      <c r="G362" s="159"/>
      <c r="H362" s="159"/>
      <c r="I362" s="159"/>
      <c r="J362" s="159"/>
      <c r="K362" s="159"/>
      <c r="L362" s="159"/>
      <c r="M362" s="159"/>
      <c r="N362" s="158"/>
      <c r="O362" s="158"/>
      <c r="P362" s="158"/>
      <c r="Q362" s="158"/>
      <c r="R362" s="159"/>
      <c r="S362" s="159"/>
      <c r="T362" s="159"/>
      <c r="U362" s="159"/>
      <c r="V362" s="159"/>
      <c r="W362" s="159"/>
      <c r="X362" s="159"/>
      <c r="Y362" s="159"/>
      <c r="Z362" s="149"/>
      <c r="AA362" s="149"/>
      <c r="AB362" s="149"/>
      <c r="AC362" s="149"/>
      <c r="AD362" s="149"/>
      <c r="AE362" s="149"/>
      <c r="AF362" s="149"/>
      <c r="AG362" s="149" t="s">
        <v>127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3" x14ac:dyDescent="0.2">
      <c r="A363" s="156"/>
      <c r="B363" s="157"/>
      <c r="C363" s="188" t="s">
        <v>331</v>
      </c>
      <c r="D363" s="161"/>
      <c r="E363" s="162">
        <v>5.1660000000000004</v>
      </c>
      <c r="F363" s="159"/>
      <c r="G363" s="159"/>
      <c r="H363" s="159"/>
      <c r="I363" s="159"/>
      <c r="J363" s="159"/>
      <c r="K363" s="159"/>
      <c r="L363" s="159"/>
      <c r="M363" s="159"/>
      <c r="N363" s="158"/>
      <c r="O363" s="158"/>
      <c r="P363" s="158"/>
      <c r="Q363" s="158"/>
      <c r="R363" s="159"/>
      <c r="S363" s="159"/>
      <c r="T363" s="159"/>
      <c r="U363" s="159"/>
      <c r="V363" s="159"/>
      <c r="W363" s="159"/>
      <c r="X363" s="159"/>
      <c r="Y363" s="159"/>
      <c r="Z363" s="149"/>
      <c r="AA363" s="149"/>
      <c r="AB363" s="149"/>
      <c r="AC363" s="149"/>
      <c r="AD363" s="149"/>
      <c r="AE363" s="149"/>
      <c r="AF363" s="149"/>
      <c r="AG363" s="149" t="s">
        <v>127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74">
        <v>38</v>
      </c>
      <c r="B364" s="175" t="s">
        <v>341</v>
      </c>
      <c r="C364" s="187" t="s">
        <v>342</v>
      </c>
      <c r="D364" s="176" t="s">
        <v>120</v>
      </c>
      <c r="E364" s="177">
        <v>63.412999999999997</v>
      </c>
      <c r="F364" s="178"/>
      <c r="G364" s="179">
        <f>ROUND(E364*F364,2)</f>
        <v>0</v>
      </c>
      <c r="H364" s="160"/>
      <c r="I364" s="159">
        <f>ROUND(E364*H364,2)</f>
        <v>0</v>
      </c>
      <c r="J364" s="160"/>
      <c r="K364" s="159">
        <f>ROUND(E364*J364,2)</f>
        <v>0</v>
      </c>
      <c r="L364" s="159">
        <v>21</v>
      </c>
      <c r="M364" s="159">
        <f>G364*(1+L364/100)</f>
        <v>0</v>
      </c>
      <c r="N364" s="158">
        <v>0</v>
      </c>
      <c r="O364" s="158">
        <f>ROUND(E364*N364,2)</f>
        <v>0</v>
      </c>
      <c r="P364" s="158">
        <v>0</v>
      </c>
      <c r="Q364" s="158">
        <f>ROUND(E364*P364,2)</f>
        <v>0</v>
      </c>
      <c r="R364" s="159"/>
      <c r="S364" s="159" t="s">
        <v>121</v>
      </c>
      <c r="T364" s="159" t="s">
        <v>122</v>
      </c>
      <c r="U364" s="159">
        <v>0</v>
      </c>
      <c r="V364" s="159">
        <f>ROUND(E364*U364,2)</f>
        <v>0</v>
      </c>
      <c r="W364" s="159"/>
      <c r="X364" s="159" t="s">
        <v>123</v>
      </c>
      <c r="Y364" s="159" t="s">
        <v>124</v>
      </c>
      <c r="Z364" s="149"/>
      <c r="AA364" s="149"/>
      <c r="AB364" s="149"/>
      <c r="AC364" s="149"/>
      <c r="AD364" s="149"/>
      <c r="AE364" s="149"/>
      <c r="AF364" s="149"/>
      <c r="AG364" s="149" t="s">
        <v>125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2" x14ac:dyDescent="0.2">
      <c r="A365" s="156"/>
      <c r="B365" s="157"/>
      <c r="C365" s="188" t="s">
        <v>134</v>
      </c>
      <c r="D365" s="161"/>
      <c r="E365" s="162"/>
      <c r="F365" s="159"/>
      <c r="G365" s="159"/>
      <c r="H365" s="159"/>
      <c r="I365" s="159"/>
      <c r="J365" s="159"/>
      <c r="K365" s="159"/>
      <c r="L365" s="159"/>
      <c r="M365" s="159"/>
      <c r="N365" s="158"/>
      <c r="O365" s="158"/>
      <c r="P365" s="158"/>
      <c r="Q365" s="158"/>
      <c r="R365" s="159"/>
      <c r="S365" s="159"/>
      <c r="T365" s="159"/>
      <c r="U365" s="159"/>
      <c r="V365" s="159"/>
      <c r="W365" s="159"/>
      <c r="X365" s="159"/>
      <c r="Y365" s="159"/>
      <c r="Z365" s="149"/>
      <c r="AA365" s="149"/>
      <c r="AB365" s="149"/>
      <c r="AC365" s="149"/>
      <c r="AD365" s="149"/>
      <c r="AE365" s="149"/>
      <c r="AF365" s="149"/>
      <c r="AG365" s="149" t="s">
        <v>127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3" x14ac:dyDescent="0.2">
      <c r="A366" s="156"/>
      <c r="B366" s="157"/>
      <c r="C366" s="188" t="s">
        <v>135</v>
      </c>
      <c r="D366" s="161"/>
      <c r="E366" s="162"/>
      <c r="F366" s="159"/>
      <c r="G366" s="159"/>
      <c r="H366" s="159"/>
      <c r="I366" s="159"/>
      <c r="J366" s="159"/>
      <c r="K366" s="159"/>
      <c r="L366" s="159"/>
      <c r="M366" s="159"/>
      <c r="N366" s="158"/>
      <c r="O366" s="158"/>
      <c r="P366" s="158"/>
      <c r="Q366" s="158"/>
      <c r="R366" s="159"/>
      <c r="S366" s="159"/>
      <c r="T366" s="159"/>
      <c r="U366" s="159"/>
      <c r="V366" s="159"/>
      <c r="W366" s="159"/>
      <c r="X366" s="159"/>
      <c r="Y366" s="159"/>
      <c r="Z366" s="149"/>
      <c r="AA366" s="149"/>
      <c r="AB366" s="149"/>
      <c r="AC366" s="149"/>
      <c r="AD366" s="149"/>
      <c r="AE366" s="149"/>
      <c r="AF366" s="149"/>
      <c r="AG366" s="149" t="s">
        <v>127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3" x14ac:dyDescent="0.2">
      <c r="A367" s="156"/>
      <c r="B367" s="157"/>
      <c r="C367" s="188" t="s">
        <v>247</v>
      </c>
      <c r="D367" s="161"/>
      <c r="E367" s="162"/>
      <c r="F367" s="159"/>
      <c r="G367" s="159"/>
      <c r="H367" s="159"/>
      <c r="I367" s="159"/>
      <c r="J367" s="159"/>
      <c r="K367" s="159"/>
      <c r="L367" s="159"/>
      <c r="M367" s="159"/>
      <c r="N367" s="158"/>
      <c r="O367" s="158"/>
      <c r="P367" s="158"/>
      <c r="Q367" s="158"/>
      <c r="R367" s="159"/>
      <c r="S367" s="159"/>
      <c r="T367" s="159"/>
      <c r="U367" s="159"/>
      <c r="V367" s="159"/>
      <c r="W367" s="159"/>
      <c r="X367" s="159"/>
      <c r="Y367" s="159"/>
      <c r="Z367" s="149"/>
      <c r="AA367" s="149"/>
      <c r="AB367" s="149"/>
      <c r="AC367" s="149"/>
      <c r="AD367" s="149"/>
      <c r="AE367" s="149"/>
      <c r="AF367" s="149"/>
      <c r="AG367" s="149" t="s">
        <v>127</v>
      </c>
      <c r="AH367" s="149">
        <v>0</v>
      </c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3" x14ac:dyDescent="0.2">
      <c r="A368" s="156"/>
      <c r="B368" s="157"/>
      <c r="C368" s="188" t="s">
        <v>267</v>
      </c>
      <c r="D368" s="161"/>
      <c r="E368" s="162">
        <v>15.68</v>
      </c>
      <c r="F368" s="159"/>
      <c r="G368" s="159"/>
      <c r="H368" s="159"/>
      <c r="I368" s="159"/>
      <c r="J368" s="159"/>
      <c r="K368" s="159"/>
      <c r="L368" s="159"/>
      <c r="M368" s="159"/>
      <c r="N368" s="158"/>
      <c r="O368" s="158"/>
      <c r="P368" s="158"/>
      <c r="Q368" s="158"/>
      <c r="R368" s="159"/>
      <c r="S368" s="159"/>
      <c r="T368" s="159"/>
      <c r="U368" s="159"/>
      <c r="V368" s="159"/>
      <c r="W368" s="159"/>
      <c r="X368" s="159"/>
      <c r="Y368" s="159"/>
      <c r="Z368" s="149"/>
      <c r="AA368" s="149"/>
      <c r="AB368" s="149"/>
      <c r="AC368" s="149"/>
      <c r="AD368" s="149"/>
      <c r="AE368" s="149"/>
      <c r="AF368" s="149"/>
      <c r="AG368" s="149" t="s">
        <v>127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3" x14ac:dyDescent="0.2">
      <c r="A369" s="156"/>
      <c r="B369" s="157"/>
      <c r="C369" s="188" t="s">
        <v>268</v>
      </c>
      <c r="D369" s="161"/>
      <c r="E369" s="162">
        <v>15.68</v>
      </c>
      <c r="F369" s="159"/>
      <c r="G369" s="159"/>
      <c r="H369" s="159"/>
      <c r="I369" s="159"/>
      <c r="J369" s="159"/>
      <c r="K369" s="159"/>
      <c r="L369" s="159"/>
      <c r="M369" s="159"/>
      <c r="N369" s="158"/>
      <c r="O369" s="158"/>
      <c r="P369" s="158"/>
      <c r="Q369" s="158"/>
      <c r="R369" s="159"/>
      <c r="S369" s="159"/>
      <c r="T369" s="159"/>
      <c r="U369" s="159"/>
      <c r="V369" s="159"/>
      <c r="W369" s="159"/>
      <c r="X369" s="159"/>
      <c r="Y369" s="159"/>
      <c r="Z369" s="149"/>
      <c r="AA369" s="149"/>
      <c r="AB369" s="149"/>
      <c r="AC369" s="149"/>
      <c r="AD369" s="149"/>
      <c r="AE369" s="149"/>
      <c r="AF369" s="149"/>
      <c r="AG369" s="149" t="s">
        <v>127</v>
      </c>
      <c r="AH369" s="149">
        <v>0</v>
      </c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3" x14ac:dyDescent="0.2">
      <c r="A370" s="156"/>
      <c r="B370" s="157"/>
      <c r="C370" s="188" t="s">
        <v>269</v>
      </c>
      <c r="D370" s="161"/>
      <c r="E370" s="162">
        <v>1.76</v>
      </c>
      <c r="F370" s="159"/>
      <c r="G370" s="159"/>
      <c r="H370" s="159"/>
      <c r="I370" s="159"/>
      <c r="J370" s="159"/>
      <c r="K370" s="159"/>
      <c r="L370" s="159"/>
      <c r="M370" s="159"/>
      <c r="N370" s="158"/>
      <c r="O370" s="158"/>
      <c r="P370" s="158"/>
      <c r="Q370" s="158"/>
      <c r="R370" s="159"/>
      <c r="S370" s="159"/>
      <c r="T370" s="159"/>
      <c r="U370" s="159"/>
      <c r="V370" s="159"/>
      <c r="W370" s="159"/>
      <c r="X370" s="159"/>
      <c r="Y370" s="159"/>
      <c r="Z370" s="149"/>
      <c r="AA370" s="149"/>
      <c r="AB370" s="149"/>
      <c r="AC370" s="149"/>
      <c r="AD370" s="149"/>
      <c r="AE370" s="149"/>
      <c r="AF370" s="149"/>
      <c r="AG370" s="149" t="s">
        <v>127</v>
      </c>
      <c r="AH370" s="149">
        <v>0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3" x14ac:dyDescent="0.2">
      <c r="A371" s="156"/>
      <c r="B371" s="157"/>
      <c r="C371" s="188" t="s">
        <v>270</v>
      </c>
      <c r="D371" s="161"/>
      <c r="E371" s="162">
        <v>0.08</v>
      </c>
      <c r="F371" s="159"/>
      <c r="G371" s="159"/>
      <c r="H371" s="159"/>
      <c r="I371" s="159"/>
      <c r="J371" s="159"/>
      <c r="K371" s="159"/>
      <c r="L371" s="159"/>
      <c r="M371" s="159"/>
      <c r="N371" s="158"/>
      <c r="O371" s="158"/>
      <c r="P371" s="158"/>
      <c r="Q371" s="158"/>
      <c r="R371" s="159"/>
      <c r="S371" s="159"/>
      <c r="T371" s="159"/>
      <c r="U371" s="159"/>
      <c r="V371" s="159"/>
      <c r="W371" s="159"/>
      <c r="X371" s="159"/>
      <c r="Y371" s="159"/>
      <c r="Z371" s="149"/>
      <c r="AA371" s="149"/>
      <c r="AB371" s="149"/>
      <c r="AC371" s="149"/>
      <c r="AD371" s="149"/>
      <c r="AE371" s="149"/>
      <c r="AF371" s="149"/>
      <c r="AG371" s="149" t="s">
        <v>127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3" x14ac:dyDescent="0.2">
      <c r="A372" s="156"/>
      <c r="B372" s="157"/>
      <c r="C372" s="188" t="s">
        <v>271</v>
      </c>
      <c r="D372" s="161"/>
      <c r="E372" s="162">
        <v>0.80500000000000005</v>
      </c>
      <c r="F372" s="159"/>
      <c r="G372" s="159"/>
      <c r="H372" s="159"/>
      <c r="I372" s="159"/>
      <c r="J372" s="159"/>
      <c r="K372" s="159"/>
      <c r="L372" s="159"/>
      <c r="M372" s="159"/>
      <c r="N372" s="158"/>
      <c r="O372" s="158"/>
      <c r="P372" s="158"/>
      <c r="Q372" s="158"/>
      <c r="R372" s="159"/>
      <c r="S372" s="159"/>
      <c r="T372" s="159"/>
      <c r="U372" s="159"/>
      <c r="V372" s="159"/>
      <c r="W372" s="159"/>
      <c r="X372" s="159"/>
      <c r="Y372" s="159"/>
      <c r="Z372" s="149"/>
      <c r="AA372" s="149"/>
      <c r="AB372" s="149"/>
      <c r="AC372" s="149"/>
      <c r="AD372" s="149"/>
      <c r="AE372" s="149"/>
      <c r="AF372" s="149"/>
      <c r="AG372" s="149" t="s">
        <v>127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3" x14ac:dyDescent="0.2">
      <c r="A373" s="156"/>
      <c r="B373" s="157"/>
      <c r="C373" s="188" t="s">
        <v>272</v>
      </c>
      <c r="D373" s="161"/>
      <c r="E373" s="162">
        <v>5.016</v>
      </c>
      <c r="F373" s="159"/>
      <c r="G373" s="159"/>
      <c r="H373" s="159"/>
      <c r="I373" s="159"/>
      <c r="J373" s="159"/>
      <c r="K373" s="159"/>
      <c r="L373" s="159"/>
      <c r="M373" s="159"/>
      <c r="N373" s="158"/>
      <c r="O373" s="158"/>
      <c r="P373" s="158"/>
      <c r="Q373" s="158"/>
      <c r="R373" s="159"/>
      <c r="S373" s="159"/>
      <c r="T373" s="159"/>
      <c r="U373" s="159"/>
      <c r="V373" s="159"/>
      <c r="W373" s="159"/>
      <c r="X373" s="159"/>
      <c r="Y373" s="159"/>
      <c r="Z373" s="149"/>
      <c r="AA373" s="149"/>
      <c r="AB373" s="149"/>
      <c r="AC373" s="149"/>
      <c r="AD373" s="149"/>
      <c r="AE373" s="149"/>
      <c r="AF373" s="149"/>
      <c r="AG373" s="149" t="s">
        <v>127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3" x14ac:dyDescent="0.2">
      <c r="A374" s="156"/>
      <c r="B374" s="157"/>
      <c r="C374" s="188" t="s">
        <v>273</v>
      </c>
      <c r="D374" s="161"/>
      <c r="E374" s="162">
        <v>1.216</v>
      </c>
      <c r="F374" s="159"/>
      <c r="G374" s="159"/>
      <c r="H374" s="159"/>
      <c r="I374" s="159"/>
      <c r="J374" s="159"/>
      <c r="K374" s="159"/>
      <c r="L374" s="159"/>
      <c r="M374" s="159"/>
      <c r="N374" s="158"/>
      <c r="O374" s="158"/>
      <c r="P374" s="158"/>
      <c r="Q374" s="158"/>
      <c r="R374" s="159"/>
      <c r="S374" s="159"/>
      <c r="T374" s="159"/>
      <c r="U374" s="159"/>
      <c r="V374" s="159"/>
      <c r="W374" s="159"/>
      <c r="X374" s="159"/>
      <c r="Y374" s="159"/>
      <c r="Z374" s="149"/>
      <c r="AA374" s="149"/>
      <c r="AB374" s="149"/>
      <c r="AC374" s="149"/>
      <c r="AD374" s="149"/>
      <c r="AE374" s="149"/>
      <c r="AF374" s="149"/>
      <c r="AG374" s="149" t="s">
        <v>127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3" x14ac:dyDescent="0.2">
      <c r="A375" s="156"/>
      <c r="B375" s="157"/>
      <c r="C375" s="188" t="s">
        <v>274</v>
      </c>
      <c r="D375" s="161"/>
      <c r="E375" s="162">
        <v>2.7360000000000002</v>
      </c>
      <c r="F375" s="159"/>
      <c r="G375" s="159"/>
      <c r="H375" s="159"/>
      <c r="I375" s="159"/>
      <c r="J375" s="159"/>
      <c r="K375" s="159"/>
      <c r="L375" s="159"/>
      <c r="M375" s="159"/>
      <c r="N375" s="158"/>
      <c r="O375" s="158"/>
      <c r="P375" s="158"/>
      <c r="Q375" s="158"/>
      <c r="R375" s="159"/>
      <c r="S375" s="159"/>
      <c r="T375" s="159"/>
      <c r="U375" s="159"/>
      <c r="V375" s="159"/>
      <c r="W375" s="159"/>
      <c r="X375" s="159"/>
      <c r="Y375" s="159"/>
      <c r="Z375" s="149"/>
      <c r="AA375" s="149"/>
      <c r="AB375" s="149"/>
      <c r="AC375" s="149"/>
      <c r="AD375" s="149"/>
      <c r="AE375" s="149"/>
      <c r="AF375" s="149"/>
      <c r="AG375" s="149" t="s">
        <v>127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3" x14ac:dyDescent="0.2">
      <c r="A376" s="156"/>
      <c r="B376" s="157"/>
      <c r="C376" s="188" t="s">
        <v>143</v>
      </c>
      <c r="D376" s="161"/>
      <c r="E376" s="162"/>
      <c r="F376" s="159"/>
      <c r="G376" s="159"/>
      <c r="H376" s="159"/>
      <c r="I376" s="159"/>
      <c r="J376" s="159"/>
      <c r="K376" s="159"/>
      <c r="L376" s="159"/>
      <c r="M376" s="159"/>
      <c r="N376" s="158"/>
      <c r="O376" s="158"/>
      <c r="P376" s="158"/>
      <c r="Q376" s="158"/>
      <c r="R376" s="159"/>
      <c r="S376" s="159"/>
      <c r="T376" s="159"/>
      <c r="U376" s="159"/>
      <c r="V376" s="159"/>
      <c r="W376" s="159"/>
      <c r="X376" s="159"/>
      <c r="Y376" s="159"/>
      <c r="Z376" s="149"/>
      <c r="AA376" s="149"/>
      <c r="AB376" s="149"/>
      <c r="AC376" s="149"/>
      <c r="AD376" s="149"/>
      <c r="AE376" s="149"/>
      <c r="AF376" s="149"/>
      <c r="AG376" s="149" t="s">
        <v>127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3" x14ac:dyDescent="0.2">
      <c r="A377" s="156"/>
      <c r="B377" s="157"/>
      <c r="C377" s="188" t="s">
        <v>247</v>
      </c>
      <c r="D377" s="161"/>
      <c r="E377" s="162"/>
      <c r="F377" s="159"/>
      <c r="G377" s="159"/>
      <c r="H377" s="159"/>
      <c r="I377" s="159"/>
      <c r="J377" s="159"/>
      <c r="K377" s="159"/>
      <c r="L377" s="159"/>
      <c r="M377" s="159"/>
      <c r="N377" s="158"/>
      <c r="O377" s="158"/>
      <c r="P377" s="158"/>
      <c r="Q377" s="158"/>
      <c r="R377" s="159"/>
      <c r="S377" s="159"/>
      <c r="T377" s="159"/>
      <c r="U377" s="159"/>
      <c r="V377" s="159"/>
      <c r="W377" s="159"/>
      <c r="X377" s="159"/>
      <c r="Y377" s="159"/>
      <c r="Z377" s="149"/>
      <c r="AA377" s="149"/>
      <c r="AB377" s="149"/>
      <c r="AC377" s="149"/>
      <c r="AD377" s="149"/>
      <c r="AE377" s="149"/>
      <c r="AF377" s="149"/>
      <c r="AG377" s="149" t="s">
        <v>127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3" x14ac:dyDescent="0.2">
      <c r="A378" s="156"/>
      <c r="B378" s="157"/>
      <c r="C378" s="188" t="s">
        <v>281</v>
      </c>
      <c r="D378" s="161"/>
      <c r="E378" s="162">
        <v>3.92</v>
      </c>
      <c r="F378" s="159"/>
      <c r="G378" s="159"/>
      <c r="H378" s="159"/>
      <c r="I378" s="159"/>
      <c r="J378" s="159"/>
      <c r="K378" s="159"/>
      <c r="L378" s="159"/>
      <c r="M378" s="159"/>
      <c r="N378" s="158"/>
      <c r="O378" s="158"/>
      <c r="P378" s="158"/>
      <c r="Q378" s="158"/>
      <c r="R378" s="159"/>
      <c r="S378" s="159"/>
      <c r="T378" s="159"/>
      <c r="U378" s="159"/>
      <c r="V378" s="159"/>
      <c r="W378" s="159"/>
      <c r="X378" s="159"/>
      <c r="Y378" s="159"/>
      <c r="Z378" s="149"/>
      <c r="AA378" s="149"/>
      <c r="AB378" s="149"/>
      <c r="AC378" s="149"/>
      <c r="AD378" s="149"/>
      <c r="AE378" s="149"/>
      <c r="AF378" s="149"/>
      <c r="AG378" s="149" t="s">
        <v>127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3" x14ac:dyDescent="0.2">
      <c r="A379" s="156"/>
      <c r="B379" s="157"/>
      <c r="C379" s="188" t="s">
        <v>282</v>
      </c>
      <c r="D379" s="161"/>
      <c r="E379" s="162">
        <v>12.6</v>
      </c>
      <c r="F379" s="159"/>
      <c r="G379" s="159"/>
      <c r="H379" s="159"/>
      <c r="I379" s="159"/>
      <c r="J379" s="159"/>
      <c r="K379" s="159"/>
      <c r="L379" s="159"/>
      <c r="M379" s="159"/>
      <c r="N379" s="158"/>
      <c r="O379" s="158"/>
      <c r="P379" s="158"/>
      <c r="Q379" s="158"/>
      <c r="R379" s="159"/>
      <c r="S379" s="159"/>
      <c r="T379" s="159"/>
      <c r="U379" s="159"/>
      <c r="V379" s="159"/>
      <c r="W379" s="159"/>
      <c r="X379" s="159"/>
      <c r="Y379" s="159"/>
      <c r="Z379" s="149"/>
      <c r="AA379" s="149"/>
      <c r="AB379" s="149"/>
      <c r="AC379" s="149"/>
      <c r="AD379" s="149"/>
      <c r="AE379" s="149"/>
      <c r="AF379" s="149"/>
      <c r="AG379" s="149" t="s">
        <v>127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3" x14ac:dyDescent="0.2">
      <c r="A380" s="156"/>
      <c r="B380" s="157"/>
      <c r="C380" s="188" t="s">
        <v>283</v>
      </c>
      <c r="D380" s="161"/>
      <c r="E380" s="162">
        <v>3.92</v>
      </c>
      <c r="F380" s="159"/>
      <c r="G380" s="159"/>
      <c r="H380" s="159"/>
      <c r="I380" s="159"/>
      <c r="J380" s="159"/>
      <c r="K380" s="159"/>
      <c r="L380" s="159"/>
      <c r="M380" s="159"/>
      <c r="N380" s="158"/>
      <c r="O380" s="158"/>
      <c r="P380" s="158"/>
      <c r="Q380" s="158"/>
      <c r="R380" s="159"/>
      <c r="S380" s="159"/>
      <c r="T380" s="159"/>
      <c r="U380" s="159"/>
      <c r="V380" s="159"/>
      <c r="W380" s="159"/>
      <c r="X380" s="159"/>
      <c r="Y380" s="159"/>
      <c r="Z380" s="149"/>
      <c r="AA380" s="149"/>
      <c r="AB380" s="149"/>
      <c r="AC380" s="149"/>
      <c r="AD380" s="149"/>
      <c r="AE380" s="149"/>
      <c r="AF380" s="149"/>
      <c r="AG380" s="149" t="s">
        <v>127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ht="22.5" outlineLevel="1" x14ac:dyDescent="0.2">
      <c r="A381" s="174">
        <v>39</v>
      </c>
      <c r="B381" s="175" t="s">
        <v>343</v>
      </c>
      <c r="C381" s="187" t="s">
        <v>344</v>
      </c>
      <c r="D381" s="176" t="s">
        <v>120</v>
      </c>
      <c r="E381" s="177">
        <v>59.792000000000002</v>
      </c>
      <c r="F381" s="178"/>
      <c r="G381" s="179">
        <f>ROUND(E381*F381,2)</f>
        <v>0</v>
      </c>
      <c r="H381" s="160"/>
      <c r="I381" s="159">
        <f>ROUND(E381*H381,2)</f>
        <v>0</v>
      </c>
      <c r="J381" s="160"/>
      <c r="K381" s="159">
        <f>ROUND(E381*J381,2)</f>
        <v>0</v>
      </c>
      <c r="L381" s="159">
        <v>21</v>
      </c>
      <c r="M381" s="159">
        <f>G381*(1+L381/100)</f>
        <v>0</v>
      </c>
      <c r="N381" s="158">
        <v>0</v>
      </c>
      <c r="O381" s="158">
        <f>ROUND(E381*N381,2)</f>
        <v>0</v>
      </c>
      <c r="P381" s="158">
        <v>0</v>
      </c>
      <c r="Q381" s="158">
        <f>ROUND(E381*P381,2)</f>
        <v>0</v>
      </c>
      <c r="R381" s="159"/>
      <c r="S381" s="159" t="s">
        <v>121</v>
      </c>
      <c r="T381" s="159" t="s">
        <v>122</v>
      </c>
      <c r="U381" s="159">
        <v>0</v>
      </c>
      <c r="V381" s="159">
        <f>ROUND(E381*U381,2)</f>
        <v>0</v>
      </c>
      <c r="W381" s="159"/>
      <c r="X381" s="159" t="s">
        <v>123</v>
      </c>
      <c r="Y381" s="159" t="s">
        <v>124</v>
      </c>
      <c r="Z381" s="149"/>
      <c r="AA381" s="149"/>
      <c r="AB381" s="149"/>
      <c r="AC381" s="149"/>
      <c r="AD381" s="149"/>
      <c r="AE381" s="149"/>
      <c r="AF381" s="149"/>
      <c r="AG381" s="149" t="s">
        <v>125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2" x14ac:dyDescent="0.2">
      <c r="A382" s="156"/>
      <c r="B382" s="157"/>
      <c r="C382" s="188" t="s">
        <v>134</v>
      </c>
      <c r="D382" s="161"/>
      <c r="E382" s="162"/>
      <c r="F382" s="159"/>
      <c r="G382" s="159"/>
      <c r="H382" s="159"/>
      <c r="I382" s="159"/>
      <c r="J382" s="159"/>
      <c r="K382" s="159"/>
      <c r="L382" s="159"/>
      <c r="M382" s="159"/>
      <c r="N382" s="158"/>
      <c r="O382" s="158"/>
      <c r="P382" s="158"/>
      <c r="Q382" s="158"/>
      <c r="R382" s="159"/>
      <c r="S382" s="159"/>
      <c r="T382" s="159"/>
      <c r="U382" s="159"/>
      <c r="V382" s="159"/>
      <c r="W382" s="159"/>
      <c r="X382" s="159"/>
      <c r="Y382" s="159"/>
      <c r="Z382" s="149"/>
      <c r="AA382" s="149"/>
      <c r="AB382" s="149"/>
      <c r="AC382" s="149"/>
      <c r="AD382" s="149"/>
      <c r="AE382" s="149"/>
      <c r="AF382" s="149"/>
      <c r="AG382" s="149" t="s">
        <v>127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3" x14ac:dyDescent="0.2">
      <c r="A383" s="156"/>
      <c r="B383" s="157"/>
      <c r="C383" s="188" t="s">
        <v>135</v>
      </c>
      <c r="D383" s="161"/>
      <c r="E383" s="162"/>
      <c r="F383" s="159"/>
      <c r="G383" s="159"/>
      <c r="H383" s="159"/>
      <c r="I383" s="159"/>
      <c r="J383" s="159"/>
      <c r="K383" s="159"/>
      <c r="L383" s="159"/>
      <c r="M383" s="159"/>
      <c r="N383" s="158"/>
      <c r="O383" s="158"/>
      <c r="P383" s="158"/>
      <c r="Q383" s="158"/>
      <c r="R383" s="159"/>
      <c r="S383" s="159"/>
      <c r="T383" s="159"/>
      <c r="U383" s="159"/>
      <c r="V383" s="159"/>
      <c r="W383" s="159"/>
      <c r="X383" s="159"/>
      <c r="Y383" s="159"/>
      <c r="Z383" s="149"/>
      <c r="AA383" s="149"/>
      <c r="AB383" s="149"/>
      <c r="AC383" s="149"/>
      <c r="AD383" s="149"/>
      <c r="AE383" s="149"/>
      <c r="AF383" s="149"/>
      <c r="AG383" s="149" t="s">
        <v>127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3" x14ac:dyDescent="0.2">
      <c r="A384" s="156"/>
      <c r="B384" s="157"/>
      <c r="C384" s="188" t="s">
        <v>251</v>
      </c>
      <c r="D384" s="161"/>
      <c r="E384" s="162"/>
      <c r="F384" s="159"/>
      <c r="G384" s="159"/>
      <c r="H384" s="159"/>
      <c r="I384" s="159"/>
      <c r="J384" s="159"/>
      <c r="K384" s="159"/>
      <c r="L384" s="159"/>
      <c r="M384" s="159"/>
      <c r="N384" s="158"/>
      <c r="O384" s="158"/>
      <c r="P384" s="158"/>
      <c r="Q384" s="158"/>
      <c r="R384" s="159"/>
      <c r="S384" s="159"/>
      <c r="T384" s="159"/>
      <c r="U384" s="159"/>
      <c r="V384" s="159"/>
      <c r="W384" s="159"/>
      <c r="X384" s="159"/>
      <c r="Y384" s="159"/>
      <c r="Z384" s="149"/>
      <c r="AA384" s="149"/>
      <c r="AB384" s="149"/>
      <c r="AC384" s="149"/>
      <c r="AD384" s="149"/>
      <c r="AE384" s="149"/>
      <c r="AF384" s="149"/>
      <c r="AG384" s="149" t="s">
        <v>127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3" x14ac:dyDescent="0.2">
      <c r="A385" s="156"/>
      <c r="B385" s="157"/>
      <c r="C385" s="188" t="s">
        <v>275</v>
      </c>
      <c r="D385" s="161"/>
      <c r="E385" s="162">
        <v>14.572800000000001</v>
      </c>
      <c r="F385" s="159"/>
      <c r="G385" s="159"/>
      <c r="H385" s="159"/>
      <c r="I385" s="159"/>
      <c r="J385" s="159"/>
      <c r="K385" s="159"/>
      <c r="L385" s="159"/>
      <c r="M385" s="159"/>
      <c r="N385" s="158"/>
      <c r="O385" s="158"/>
      <c r="P385" s="158"/>
      <c r="Q385" s="158"/>
      <c r="R385" s="159"/>
      <c r="S385" s="159"/>
      <c r="T385" s="159"/>
      <c r="U385" s="159"/>
      <c r="V385" s="159"/>
      <c r="W385" s="159"/>
      <c r="X385" s="159"/>
      <c r="Y385" s="159"/>
      <c r="Z385" s="149"/>
      <c r="AA385" s="149"/>
      <c r="AB385" s="149"/>
      <c r="AC385" s="149"/>
      <c r="AD385" s="149"/>
      <c r="AE385" s="149"/>
      <c r="AF385" s="149"/>
      <c r="AG385" s="149" t="s">
        <v>127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3" x14ac:dyDescent="0.2">
      <c r="A386" s="156"/>
      <c r="B386" s="157"/>
      <c r="C386" s="188" t="s">
        <v>276</v>
      </c>
      <c r="D386" s="161"/>
      <c r="E386" s="162">
        <v>14.572800000000001</v>
      </c>
      <c r="F386" s="159"/>
      <c r="G386" s="159"/>
      <c r="H386" s="159"/>
      <c r="I386" s="159"/>
      <c r="J386" s="159"/>
      <c r="K386" s="159"/>
      <c r="L386" s="159"/>
      <c r="M386" s="159"/>
      <c r="N386" s="158"/>
      <c r="O386" s="158"/>
      <c r="P386" s="158"/>
      <c r="Q386" s="158"/>
      <c r="R386" s="159"/>
      <c r="S386" s="159"/>
      <c r="T386" s="159"/>
      <c r="U386" s="159"/>
      <c r="V386" s="159"/>
      <c r="W386" s="159"/>
      <c r="X386" s="159"/>
      <c r="Y386" s="159"/>
      <c r="Z386" s="149"/>
      <c r="AA386" s="149"/>
      <c r="AB386" s="149"/>
      <c r="AC386" s="149"/>
      <c r="AD386" s="149"/>
      <c r="AE386" s="149"/>
      <c r="AF386" s="149"/>
      <c r="AG386" s="149" t="s">
        <v>127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3" x14ac:dyDescent="0.2">
      <c r="A387" s="156"/>
      <c r="B387" s="157"/>
      <c r="C387" s="188" t="s">
        <v>277</v>
      </c>
      <c r="D387" s="161"/>
      <c r="E387" s="162">
        <v>1.728</v>
      </c>
      <c r="F387" s="159"/>
      <c r="G387" s="159"/>
      <c r="H387" s="159"/>
      <c r="I387" s="159"/>
      <c r="J387" s="159"/>
      <c r="K387" s="159"/>
      <c r="L387" s="159"/>
      <c r="M387" s="159"/>
      <c r="N387" s="158"/>
      <c r="O387" s="158"/>
      <c r="P387" s="158"/>
      <c r="Q387" s="158"/>
      <c r="R387" s="159"/>
      <c r="S387" s="159"/>
      <c r="T387" s="159"/>
      <c r="U387" s="159"/>
      <c r="V387" s="159"/>
      <c r="W387" s="159"/>
      <c r="X387" s="159"/>
      <c r="Y387" s="159"/>
      <c r="Z387" s="149"/>
      <c r="AA387" s="149"/>
      <c r="AB387" s="149"/>
      <c r="AC387" s="149"/>
      <c r="AD387" s="149"/>
      <c r="AE387" s="149"/>
      <c r="AF387" s="149"/>
      <c r="AG387" s="149" t="s">
        <v>127</v>
      </c>
      <c r="AH387" s="149">
        <v>0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3" x14ac:dyDescent="0.2">
      <c r="A388" s="156"/>
      <c r="B388" s="157"/>
      <c r="C388" s="188" t="s">
        <v>270</v>
      </c>
      <c r="D388" s="161"/>
      <c r="E388" s="162">
        <v>0.08</v>
      </c>
      <c r="F388" s="159"/>
      <c r="G388" s="159"/>
      <c r="H388" s="159"/>
      <c r="I388" s="159"/>
      <c r="J388" s="159"/>
      <c r="K388" s="159"/>
      <c r="L388" s="159"/>
      <c r="M388" s="159"/>
      <c r="N388" s="158"/>
      <c r="O388" s="158"/>
      <c r="P388" s="158"/>
      <c r="Q388" s="158"/>
      <c r="R388" s="159"/>
      <c r="S388" s="159"/>
      <c r="T388" s="159"/>
      <c r="U388" s="159"/>
      <c r="V388" s="159"/>
      <c r="W388" s="159"/>
      <c r="X388" s="159"/>
      <c r="Y388" s="159"/>
      <c r="Z388" s="149"/>
      <c r="AA388" s="149"/>
      <c r="AB388" s="149"/>
      <c r="AC388" s="149"/>
      <c r="AD388" s="149"/>
      <c r="AE388" s="149"/>
      <c r="AF388" s="149"/>
      <c r="AG388" s="149" t="s">
        <v>127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3" x14ac:dyDescent="0.2">
      <c r="A389" s="156"/>
      <c r="B389" s="157"/>
      <c r="C389" s="188" t="s">
        <v>278</v>
      </c>
      <c r="D389" s="161"/>
      <c r="E389" s="162">
        <v>0.81599999999999995</v>
      </c>
      <c r="F389" s="159"/>
      <c r="G389" s="159"/>
      <c r="H389" s="159"/>
      <c r="I389" s="159"/>
      <c r="J389" s="159"/>
      <c r="K389" s="159"/>
      <c r="L389" s="159"/>
      <c r="M389" s="159"/>
      <c r="N389" s="158"/>
      <c r="O389" s="158"/>
      <c r="P389" s="158"/>
      <c r="Q389" s="158"/>
      <c r="R389" s="159"/>
      <c r="S389" s="159"/>
      <c r="T389" s="159"/>
      <c r="U389" s="159"/>
      <c r="V389" s="159"/>
      <c r="W389" s="159"/>
      <c r="X389" s="159"/>
      <c r="Y389" s="159"/>
      <c r="Z389" s="149"/>
      <c r="AA389" s="149"/>
      <c r="AB389" s="149"/>
      <c r="AC389" s="149"/>
      <c r="AD389" s="149"/>
      <c r="AE389" s="149"/>
      <c r="AF389" s="149"/>
      <c r="AG389" s="149" t="s">
        <v>127</v>
      </c>
      <c r="AH389" s="149">
        <v>0</v>
      </c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3" x14ac:dyDescent="0.2">
      <c r="A390" s="156"/>
      <c r="B390" s="157"/>
      <c r="C390" s="188" t="s">
        <v>279</v>
      </c>
      <c r="D390" s="161"/>
      <c r="E390" s="162">
        <v>5.4720000000000004</v>
      </c>
      <c r="F390" s="159"/>
      <c r="G390" s="159"/>
      <c r="H390" s="159"/>
      <c r="I390" s="159"/>
      <c r="J390" s="159"/>
      <c r="K390" s="159"/>
      <c r="L390" s="159"/>
      <c r="M390" s="159"/>
      <c r="N390" s="158"/>
      <c r="O390" s="158"/>
      <c r="P390" s="158"/>
      <c r="Q390" s="158"/>
      <c r="R390" s="159"/>
      <c r="S390" s="159"/>
      <c r="T390" s="159"/>
      <c r="U390" s="159"/>
      <c r="V390" s="159"/>
      <c r="W390" s="159"/>
      <c r="X390" s="159"/>
      <c r="Y390" s="159"/>
      <c r="Z390" s="149"/>
      <c r="AA390" s="149"/>
      <c r="AB390" s="149"/>
      <c r="AC390" s="149"/>
      <c r="AD390" s="149"/>
      <c r="AE390" s="149"/>
      <c r="AF390" s="149"/>
      <c r="AG390" s="149" t="s">
        <v>127</v>
      </c>
      <c r="AH390" s="149">
        <v>0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3" x14ac:dyDescent="0.2">
      <c r="A391" s="156"/>
      <c r="B391" s="157"/>
      <c r="C391" s="188" t="s">
        <v>273</v>
      </c>
      <c r="D391" s="161"/>
      <c r="E391" s="162">
        <v>1.216</v>
      </c>
      <c r="F391" s="159"/>
      <c r="G391" s="159"/>
      <c r="H391" s="159"/>
      <c r="I391" s="159"/>
      <c r="J391" s="159"/>
      <c r="K391" s="159"/>
      <c r="L391" s="159"/>
      <c r="M391" s="159"/>
      <c r="N391" s="158"/>
      <c r="O391" s="158"/>
      <c r="P391" s="158"/>
      <c r="Q391" s="158"/>
      <c r="R391" s="159"/>
      <c r="S391" s="159"/>
      <c r="T391" s="159"/>
      <c r="U391" s="159"/>
      <c r="V391" s="159"/>
      <c r="W391" s="159"/>
      <c r="X391" s="159"/>
      <c r="Y391" s="159"/>
      <c r="Z391" s="149"/>
      <c r="AA391" s="149"/>
      <c r="AB391" s="149"/>
      <c r="AC391" s="149"/>
      <c r="AD391" s="149"/>
      <c r="AE391" s="149"/>
      <c r="AF391" s="149"/>
      <c r="AG391" s="149" t="s">
        <v>127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3" x14ac:dyDescent="0.2">
      <c r="A392" s="156"/>
      <c r="B392" s="157"/>
      <c r="C392" s="188" t="s">
        <v>280</v>
      </c>
      <c r="D392" s="161"/>
      <c r="E392" s="162">
        <v>2.6143999999999998</v>
      </c>
      <c r="F392" s="159"/>
      <c r="G392" s="159"/>
      <c r="H392" s="159"/>
      <c r="I392" s="159"/>
      <c r="J392" s="159"/>
      <c r="K392" s="159"/>
      <c r="L392" s="159"/>
      <c r="M392" s="159"/>
      <c r="N392" s="158"/>
      <c r="O392" s="158"/>
      <c r="P392" s="158"/>
      <c r="Q392" s="158"/>
      <c r="R392" s="159"/>
      <c r="S392" s="159"/>
      <c r="T392" s="159"/>
      <c r="U392" s="159"/>
      <c r="V392" s="159"/>
      <c r="W392" s="159"/>
      <c r="X392" s="159"/>
      <c r="Y392" s="159"/>
      <c r="Z392" s="149"/>
      <c r="AA392" s="149"/>
      <c r="AB392" s="149"/>
      <c r="AC392" s="149"/>
      <c r="AD392" s="149"/>
      <c r="AE392" s="149"/>
      <c r="AF392" s="149"/>
      <c r="AG392" s="149" t="s">
        <v>127</v>
      </c>
      <c r="AH392" s="149">
        <v>0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3" x14ac:dyDescent="0.2">
      <c r="A393" s="156"/>
      <c r="B393" s="157"/>
      <c r="C393" s="188" t="s">
        <v>143</v>
      </c>
      <c r="D393" s="161"/>
      <c r="E393" s="162"/>
      <c r="F393" s="159"/>
      <c r="G393" s="159"/>
      <c r="H393" s="159"/>
      <c r="I393" s="159"/>
      <c r="J393" s="159"/>
      <c r="K393" s="159"/>
      <c r="L393" s="159"/>
      <c r="M393" s="159"/>
      <c r="N393" s="158"/>
      <c r="O393" s="158"/>
      <c r="P393" s="158"/>
      <c r="Q393" s="158"/>
      <c r="R393" s="159"/>
      <c r="S393" s="159"/>
      <c r="T393" s="159"/>
      <c r="U393" s="159"/>
      <c r="V393" s="159"/>
      <c r="W393" s="159"/>
      <c r="X393" s="159"/>
      <c r="Y393" s="159"/>
      <c r="Z393" s="149"/>
      <c r="AA393" s="149"/>
      <c r="AB393" s="149"/>
      <c r="AC393" s="149"/>
      <c r="AD393" s="149"/>
      <c r="AE393" s="149"/>
      <c r="AF393" s="149"/>
      <c r="AG393" s="149" t="s">
        <v>127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3" x14ac:dyDescent="0.2">
      <c r="A394" s="156"/>
      <c r="B394" s="157"/>
      <c r="C394" s="188" t="s">
        <v>251</v>
      </c>
      <c r="D394" s="161"/>
      <c r="E394" s="162"/>
      <c r="F394" s="159"/>
      <c r="G394" s="159"/>
      <c r="H394" s="159"/>
      <c r="I394" s="159"/>
      <c r="J394" s="159"/>
      <c r="K394" s="159"/>
      <c r="L394" s="159"/>
      <c r="M394" s="159"/>
      <c r="N394" s="158"/>
      <c r="O394" s="158"/>
      <c r="P394" s="158"/>
      <c r="Q394" s="158"/>
      <c r="R394" s="159"/>
      <c r="S394" s="159"/>
      <c r="T394" s="159"/>
      <c r="U394" s="159"/>
      <c r="V394" s="159"/>
      <c r="W394" s="159"/>
      <c r="X394" s="159"/>
      <c r="Y394" s="159"/>
      <c r="Z394" s="149"/>
      <c r="AA394" s="149"/>
      <c r="AB394" s="149"/>
      <c r="AC394" s="149"/>
      <c r="AD394" s="149"/>
      <c r="AE394" s="149"/>
      <c r="AF394" s="149"/>
      <c r="AG394" s="149" t="s">
        <v>127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3" x14ac:dyDescent="0.2">
      <c r="A395" s="156"/>
      <c r="B395" s="157"/>
      <c r="C395" s="188" t="s">
        <v>284</v>
      </c>
      <c r="D395" s="161"/>
      <c r="E395" s="162">
        <v>3.4847999999999999</v>
      </c>
      <c r="F395" s="159"/>
      <c r="G395" s="159"/>
      <c r="H395" s="159"/>
      <c r="I395" s="159"/>
      <c r="J395" s="159"/>
      <c r="K395" s="159"/>
      <c r="L395" s="159"/>
      <c r="M395" s="159"/>
      <c r="N395" s="158"/>
      <c r="O395" s="158"/>
      <c r="P395" s="158"/>
      <c r="Q395" s="158"/>
      <c r="R395" s="159"/>
      <c r="S395" s="159"/>
      <c r="T395" s="159"/>
      <c r="U395" s="159"/>
      <c r="V395" s="159"/>
      <c r="W395" s="159"/>
      <c r="X395" s="159"/>
      <c r="Y395" s="159"/>
      <c r="Z395" s="149"/>
      <c r="AA395" s="149"/>
      <c r="AB395" s="149"/>
      <c r="AC395" s="149"/>
      <c r="AD395" s="149"/>
      <c r="AE395" s="149"/>
      <c r="AF395" s="149"/>
      <c r="AG395" s="149" t="s">
        <v>127</v>
      </c>
      <c r="AH395" s="149">
        <v>0</v>
      </c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3" x14ac:dyDescent="0.2">
      <c r="A396" s="156"/>
      <c r="B396" s="157"/>
      <c r="C396" s="188" t="s">
        <v>285</v>
      </c>
      <c r="D396" s="161"/>
      <c r="E396" s="162">
        <v>11.750400000000001</v>
      </c>
      <c r="F396" s="159"/>
      <c r="G396" s="159"/>
      <c r="H396" s="159"/>
      <c r="I396" s="159"/>
      <c r="J396" s="159"/>
      <c r="K396" s="159"/>
      <c r="L396" s="159"/>
      <c r="M396" s="159"/>
      <c r="N396" s="158"/>
      <c r="O396" s="158"/>
      <c r="P396" s="158"/>
      <c r="Q396" s="158"/>
      <c r="R396" s="159"/>
      <c r="S396" s="159"/>
      <c r="T396" s="159"/>
      <c r="U396" s="159"/>
      <c r="V396" s="159"/>
      <c r="W396" s="159"/>
      <c r="X396" s="159"/>
      <c r="Y396" s="159"/>
      <c r="Z396" s="149"/>
      <c r="AA396" s="149"/>
      <c r="AB396" s="149"/>
      <c r="AC396" s="149"/>
      <c r="AD396" s="149"/>
      <c r="AE396" s="149"/>
      <c r="AF396" s="149"/>
      <c r="AG396" s="149" t="s">
        <v>127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3" x14ac:dyDescent="0.2">
      <c r="A397" s="156"/>
      <c r="B397" s="157"/>
      <c r="C397" s="188" t="s">
        <v>286</v>
      </c>
      <c r="D397" s="161"/>
      <c r="E397" s="162">
        <v>3.4847999999999999</v>
      </c>
      <c r="F397" s="159"/>
      <c r="G397" s="159"/>
      <c r="H397" s="159"/>
      <c r="I397" s="159"/>
      <c r="J397" s="159"/>
      <c r="K397" s="159"/>
      <c r="L397" s="159"/>
      <c r="M397" s="159"/>
      <c r="N397" s="158"/>
      <c r="O397" s="158"/>
      <c r="P397" s="158"/>
      <c r="Q397" s="158"/>
      <c r="R397" s="159"/>
      <c r="S397" s="159"/>
      <c r="T397" s="159"/>
      <c r="U397" s="159"/>
      <c r="V397" s="159"/>
      <c r="W397" s="159"/>
      <c r="X397" s="159"/>
      <c r="Y397" s="159"/>
      <c r="Z397" s="149"/>
      <c r="AA397" s="149"/>
      <c r="AB397" s="149"/>
      <c r="AC397" s="149"/>
      <c r="AD397" s="149"/>
      <c r="AE397" s="149"/>
      <c r="AF397" s="149"/>
      <c r="AG397" s="149" t="s">
        <v>127</v>
      </c>
      <c r="AH397" s="149">
        <v>0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74">
        <v>40</v>
      </c>
      <c r="B398" s="175" t="s">
        <v>345</v>
      </c>
      <c r="C398" s="187" t="s">
        <v>346</v>
      </c>
      <c r="D398" s="176" t="s">
        <v>149</v>
      </c>
      <c r="E398" s="177">
        <v>173</v>
      </c>
      <c r="F398" s="178"/>
      <c r="G398" s="179">
        <f>ROUND(E398*F398,2)</f>
        <v>0</v>
      </c>
      <c r="H398" s="160"/>
      <c r="I398" s="159">
        <f>ROUND(E398*H398,2)</f>
        <v>0</v>
      </c>
      <c r="J398" s="160"/>
      <c r="K398" s="159">
        <f>ROUND(E398*J398,2)</f>
        <v>0</v>
      </c>
      <c r="L398" s="159">
        <v>21</v>
      </c>
      <c r="M398" s="159">
        <f>G398*(1+L398/100)</f>
        <v>0</v>
      </c>
      <c r="N398" s="158">
        <v>0</v>
      </c>
      <c r="O398" s="158">
        <f>ROUND(E398*N398,2)</f>
        <v>0</v>
      </c>
      <c r="P398" s="158">
        <v>0</v>
      </c>
      <c r="Q398" s="158">
        <f>ROUND(E398*P398,2)</f>
        <v>0</v>
      </c>
      <c r="R398" s="159"/>
      <c r="S398" s="159" t="s">
        <v>121</v>
      </c>
      <c r="T398" s="159" t="s">
        <v>122</v>
      </c>
      <c r="U398" s="159">
        <v>0</v>
      </c>
      <c r="V398" s="159">
        <f>ROUND(E398*U398,2)</f>
        <v>0</v>
      </c>
      <c r="W398" s="159"/>
      <c r="X398" s="159" t="s">
        <v>123</v>
      </c>
      <c r="Y398" s="159" t="s">
        <v>124</v>
      </c>
      <c r="Z398" s="149"/>
      <c r="AA398" s="149"/>
      <c r="AB398" s="149"/>
      <c r="AC398" s="149"/>
      <c r="AD398" s="149"/>
      <c r="AE398" s="149"/>
      <c r="AF398" s="149"/>
      <c r="AG398" s="149" t="s">
        <v>125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2" x14ac:dyDescent="0.2">
      <c r="A399" s="156"/>
      <c r="B399" s="157"/>
      <c r="C399" s="188" t="s">
        <v>134</v>
      </c>
      <c r="D399" s="161"/>
      <c r="E399" s="162"/>
      <c r="F399" s="159"/>
      <c r="G399" s="159"/>
      <c r="H399" s="159"/>
      <c r="I399" s="159"/>
      <c r="J399" s="159"/>
      <c r="K399" s="159"/>
      <c r="L399" s="159"/>
      <c r="M399" s="159"/>
      <c r="N399" s="158"/>
      <c r="O399" s="158"/>
      <c r="P399" s="158"/>
      <c r="Q399" s="158"/>
      <c r="R399" s="159"/>
      <c r="S399" s="159"/>
      <c r="T399" s="159"/>
      <c r="U399" s="159"/>
      <c r="V399" s="159"/>
      <c r="W399" s="159"/>
      <c r="X399" s="159"/>
      <c r="Y399" s="159"/>
      <c r="Z399" s="149"/>
      <c r="AA399" s="149"/>
      <c r="AB399" s="149"/>
      <c r="AC399" s="149"/>
      <c r="AD399" s="149"/>
      <c r="AE399" s="149"/>
      <c r="AF399" s="149"/>
      <c r="AG399" s="149" t="s">
        <v>127</v>
      </c>
      <c r="AH399" s="149">
        <v>0</v>
      </c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3" x14ac:dyDescent="0.2">
      <c r="A400" s="156"/>
      <c r="B400" s="157"/>
      <c r="C400" s="188" t="s">
        <v>135</v>
      </c>
      <c r="D400" s="161"/>
      <c r="E400" s="162"/>
      <c r="F400" s="159"/>
      <c r="G400" s="159"/>
      <c r="H400" s="159"/>
      <c r="I400" s="159"/>
      <c r="J400" s="159"/>
      <c r="K400" s="159"/>
      <c r="L400" s="159"/>
      <c r="M400" s="159"/>
      <c r="N400" s="158"/>
      <c r="O400" s="158"/>
      <c r="P400" s="158"/>
      <c r="Q400" s="158"/>
      <c r="R400" s="159"/>
      <c r="S400" s="159"/>
      <c r="T400" s="159"/>
      <c r="U400" s="159"/>
      <c r="V400" s="159"/>
      <c r="W400" s="159"/>
      <c r="X400" s="159"/>
      <c r="Y400" s="159"/>
      <c r="Z400" s="149"/>
      <c r="AA400" s="149"/>
      <c r="AB400" s="149"/>
      <c r="AC400" s="149"/>
      <c r="AD400" s="149"/>
      <c r="AE400" s="149"/>
      <c r="AF400" s="149"/>
      <c r="AG400" s="149" t="s">
        <v>127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3" x14ac:dyDescent="0.2">
      <c r="A401" s="156"/>
      <c r="B401" s="157"/>
      <c r="C401" s="188" t="s">
        <v>302</v>
      </c>
      <c r="D401" s="161"/>
      <c r="E401" s="162">
        <v>32</v>
      </c>
      <c r="F401" s="159"/>
      <c r="G401" s="159"/>
      <c r="H401" s="159"/>
      <c r="I401" s="159"/>
      <c r="J401" s="159"/>
      <c r="K401" s="159"/>
      <c r="L401" s="159"/>
      <c r="M401" s="159"/>
      <c r="N401" s="158"/>
      <c r="O401" s="158"/>
      <c r="P401" s="158"/>
      <c r="Q401" s="158"/>
      <c r="R401" s="159"/>
      <c r="S401" s="159"/>
      <c r="T401" s="159"/>
      <c r="U401" s="159"/>
      <c r="V401" s="159"/>
      <c r="W401" s="159"/>
      <c r="X401" s="159"/>
      <c r="Y401" s="159"/>
      <c r="Z401" s="149"/>
      <c r="AA401" s="149"/>
      <c r="AB401" s="149"/>
      <c r="AC401" s="149"/>
      <c r="AD401" s="149"/>
      <c r="AE401" s="149"/>
      <c r="AF401" s="149"/>
      <c r="AG401" s="149" t="s">
        <v>127</v>
      </c>
      <c r="AH401" s="149">
        <v>0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3" x14ac:dyDescent="0.2">
      <c r="A402" s="156"/>
      <c r="B402" s="157"/>
      <c r="C402" s="188" t="s">
        <v>303</v>
      </c>
      <c r="D402" s="161"/>
      <c r="E402" s="162">
        <v>32</v>
      </c>
      <c r="F402" s="159"/>
      <c r="G402" s="159"/>
      <c r="H402" s="159"/>
      <c r="I402" s="159"/>
      <c r="J402" s="159"/>
      <c r="K402" s="159"/>
      <c r="L402" s="159"/>
      <c r="M402" s="159"/>
      <c r="N402" s="158"/>
      <c r="O402" s="158"/>
      <c r="P402" s="158"/>
      <c r="Q402" s="158"/>
      <c r="R402" s="159"/>
      <c r="S402" s="159"/>
      <c r="T402" s="159"/>
      <c r="U402" s="159"/>
      <c r="V402" s="159"/>
      <c r="W402" s="159"/>
      <c r="X402" s="159"/>
      <c r="Y402" s="159"/>
      <c r="Z402" s="149"/>
      <c r="AA402" s="149"/>
      <c r="AB402" s="149"/>
      <c r="AC402" s="149"/>
      <c r="AD402" s="149"/>
      <c r="AE402" s="149"/>
      <c r="AF402" s="149"/>
      <c r="AG402" s="149" t="s">
        <v>127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3" x14ac:dyDescent="0.2">
      <c r="A403" s="156"/>
      <c r="B403" s="157"/>
      <c r="C403" s="188" t="s">
        <v>304</v>
      </c>
      <c r="D403" s="161"/>
      <c r="E403" s="162">
        <v>8</v>
      </c>
      <c r="F403" s="159"/>
      <c r="G403" s="159"/>
      <c r="H403" s="159"/>
      <c r="I403" s="159"/>
      <c r="J403" s="159"/>
      <c r="K403" s="159"/>
      <c r="L403" s="159"/>
      <c r="M403" s="159"/>
      <c r="N403" s="158"/>
      <c r="O403" s="158"/>
      <c r="P403" s="158"/>
      <c r="Q403" s="158"/>
      <c r="R403" s="159"/>
      <c r="S403" s="159"/>
      <c r="T403" s="159"/>
      <c r="U403" s="159"/>
      <c r="V403" s="159"/>
      <c r="W403" s="159"/>
      <c r="X403" s="159"/>
      <c r="Y403" s="159"/>
      <c r="Z403" s="149"/>
      <c r="AA403" s="149"/>
      <c r="AB403" s="149"/>
      <c r="AC403" s="149"/>
      <c r="AD403" s="149"/>
      <c r="AE403" s="149"/>
      <c r="AF403" s="149"/>
      <c r="AG403" s="149" t="s">
        <v>127</v>
      </c>
      <c r="AH403" s="149">
        <v>0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3" x14ac:dyDescent="0.2">
      <c r="A404" s="156"/>
      <c r="B404" s="157"/>
      <c r="C404" s="188" t="s">
        <v>257</v>
      </c>
      <c r="D404" s="161"/>
      <c r="E404" s="162">
        <v>1</v>
      </c>
      <c r="F404" s="159"/>
      <c r="G404" s="159"/>
      <c r="H404" s="159"/>
      <c r="I404" s="159"/>
      <c r="J404" s="159"/>
      <c r="K404" s="159"/>
      <c r="L404" s="159"/>
      <c r="M404" s="159"/>
      <c r="N404" s="158"/>
      <c r="O404" s="158"/>
      <c r="P404" s="158"/>
      <c r="Q404" s="158"/>
      <c r="R404" s="159"/>
      <c r="S404" s="159"/>
      <c r="T404" s="159"/>
      <c r="U404" s="159"/>
      <c r="V404" s="159"/>
      <c r="W404" s="159"/>
      <c r="X404" s="159"/>
      <c r="Y404" s="159"/>
      <c r="Z404" s="149"/>
      <c r="AA404" s="149"/>
      <c r="AB404" s="149"/>
      <c r="AC404" s="149"/>
      <c r="AD404" s="149"/>
      <c r="AE404" s="149"/>
      <c r="AF404" s="149"/>
      <c r="AG404" s="149" t="s">
        <v>127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3" x14ac:dyDescent="0.2">
      <c r="A405" s="156"/>
      <c r="B405" s="157"/>
      <c r="C405" s="188" t="s">
        <v>305</v>
      </c>
      <c r="D405" s="161"/>
      <c r="E405" s="162">
        <v>2</v>
      </c>
      <c r="F405" s="159"/>
      <c r="G405" s="159"/>
      <c r="H405" s="159"/>
      <c r="I405" s="159"/>
      <c r="J405" s="159"/>
      <c r="K405" s="159"/>
      <c r="L405" s="159"/>
      <c r="M405" s="159"/>
      <c r="N405" s="158"/>
      <c r="O405" s="158"/>
      <c r="P405" s="158"/>
      <c r="Q405" s="158"/>
      <c r="R405" s="159"/>
      <c r="S405" s="159"/>
      <c r="T405" s="159"/>
      <c r="U405" s="159"/>
      <c r="V405" s="159"/>
      <c r="W405" s="159"/>
      <c r="X405" s="159"/>
      <c r="Y405" s="159"/>
      <c r="Z405" s="149"/>
      <c r="AA405" s="149"/>
      <c r="AB405" s="149"/>
      <c r="AC405" s="149"/>
      <c r="AD405" s="149"/>
      <c r="AE405" s="149"/>
      <c r="AF405" s="149"/>
      <c r="AG405" s="149" t="s">
        <v>127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3" x14ac:dyDescent="0.2">
      <c r="A406" s="156"/>
      <c r="B406" s="157"/>
      <c r="C406" s="188" t="s">
        <v>306</v>
      </c>
      <c r="D406" s="161"/>
      <c r="E406" s="162">
        <v>2</v>
      </c>
      <c r="F406" s="159"/>
      <c r="G406" s="159"/>
      <c r="H406" s="159"/>
      <c r="I406" s="159"/>
      <c r="J406" s="159"/>
      <c r="K406" s="159"/>
      <c r="L406" s="159"/>
      <c r="M406" s="159"/>
      <c r="N406" s="158"/>
      <c r="O406" s="158"/>
      <c r="P406" s="158"/>
      <c r="Q406" s="158"/>
      <c r="R406" s="159"/>
      <c r="S406" s="159"/>
      <c r="T406" s="159"/>
      <c r="U406" s="159"/>
      <c r="V406" s="159"/>
      <c r="W406" s="159"/>
      <c r="X406" s="159"/>
      <c r="Y406" s="159"/>
      <c r="Z406" s="149"/>
      <c r="AA406" s="149"/>
      <c r="AB406" s="149"/>
      <c r="AC406" s="149"/>
      <c r="AD406" s="149"/>
      <c r="AE406" s="149"/>
      <c r="AF406" s="149"/>
      <c r="AG406" s="149" t="s">
        <v>127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3" x14ac:dyDescent="0.2">
      <c r="A407" s="156"/>
      <c r="B407" s="157"/>
      <c r="C407" s="188" t="s">
        <v>260</v>
      </c>
      <c r="D407" s="161"/>
      <c r="E407" s="162">
        <v>8</v>
      </c>
      <c r="F407" s="159"/>
      <c r="G407" s="159"/>
      <c r="H407" s="159"/>
      <c r="I407" s="159"/>
      <c r="J407" s="159"/>
      <c r="K407" s="159"/>
      <c r="L407" s="159"/>
      <c r="M407" s="159"/>
      <c r="N407" s="158"/>
      <c r="O407" s="158"/>
      <c r="P407" s="158"/>
      <c r="Q407" s="158"/>
      <c r="R407" s="159"/>
      <c r="S407" s="159"/>
      <c r="T407" s="159"/>
      <c r="U407" s="159"/>
      <c r="V407" s="159"/>
      <c r="W407" s="159"/>
      <c r="X407" s="159"/>
      <c r="Y407" s="159"/>
      <c r="Z407" s="149"/>
      <c r="AA407" s="149"/>
      <c r="AB407" s="149"/>
      <c r="AC407" s="149"/>
      <c r="AD407" s="149"/>
      <c r="AE407" s="149"/>
      <c r="AF407" s="149"/>
      <c r="AG407" s="149" t="s">
        <v>127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3" x14ac:dyDescent="0.2">
      <c r="A408" s="156"/>
      <c r="B408" s="157"/>
      <c r="C408" s="188" t="s">
        <v>307</v>
      </c>
      <c r="D408" s="161"/>
      <c r="E408" s="162">
        <v>8</v>
      </c>
      <c r="F408" s="159"/>
      <c r="G408" s="159"/>
      <c r="H408" s="159"/>
      <c r="I408" s="159"/>
      <c r="J408" s="159"/>
      <c r="K408" s="159"/>
      <c r="L408" s="159"/>
      <c r="M408" s="159"/>
      <c r="N408" s="158"/>
      <c r="O408" s="158"/>
      <c r="P408" s="158"/>
      <c r="Q408" s="158"/>
      <c r="R408" s="159"/>
      <c r="S408" s="159"/>
      <c r="T408" s="159"/>
      <c r="U408" s="159"/>
      <c r="V408" s="159"/>
      <c r="W408" s="159"/>
      <c r="X408" s="159"/>
      <c r="Y408" s="159"/>
      <c r="Z408" s="149"/>
      <c r="AA408" s="149"/>
      <c r="AB408" s="149"/>
      <c r="AC408" s="149"/>
      <c r="AD408" s="149"/>
      <c r="AE408" s="149"/>
      <c r="AF408" s="149"/>
      <c r="AG408" s="149" t="s">
        <v>127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3" x14ac:dyDescent="0.2">
      <c r="A409" s="156"/>
      <c r="B409" s="157"/>
      <c r="C409" s="188" t="s">
        <v>143</v>
      </c>
      <c r="D409" s="161"/>
      <c r="E409" s="162"/>
      <c r="F409" s="159"/>
      <c r="G409" s="159"/>
      <c r="H409" s="159"/>
      <c r="I409" s="159"/>
      <c r="J409" s="159"/>
      <c r="K409" s="159"/>
      <c r="L409" s="159"/>
      <c r="M409" s="159"/>
      <c r="N409" s="158"/>
      <c r="O409" s="158"/>
      <c r="P409" s="158"/>
      <c r="Q409" s="158"/>
      <c r="R409" s="159"/>
      <c r="S409" s="159"/>
      <c r="T409" s="159"/>
      <c r="U409" s="159"/>
      <c r="V409" s="159"/>
      <c r="W409" s="159"/>
      <c r="X409" s="159"/>
      <c r="Y409" s="159"/>
      <c r="Z409" s="149"/>
      <c r="AA409" s="149"/>
      <c r="AB409" s="149"/>
      <c r="AC409" s="149"/>
      <c r="AD409" s="149"/>
      <c r="AE409" s="149"/>
      <c r="AF409" s="149"/>
      <c r="AG409" s="149" t="s">
        <v>127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3" x14ac:dyDescent="0.2">
      <c r="A410" s="156"/>
      <c r="B410" s="157"/>
      <c r="C410" s="188" t="s">
        <v>247</v>
      </c>
      <c r="D410" s="161"/>
      <c r="E410" s="162"/>
      <c r="F410" s="159"/>
      <c r="G410" s="159"/>
      <c r="H410" s="159"/>
      <c r="I410" s="159"/>
      <c r="J410" s="159"/>
      <c r="K410" s="159"/>
      <c r="L410" s="159"/>
      <c r="M410" s="159"/>
      <c r="N410" s="158"/>
      <c r="O410" s="158"/>
      <c r="P410" s="158"/>
      <c r="Q410" s="158"/>
      <c r="R410" s="159"/>
      <c r="S410" s="159"/>
      <c r="T410" s="159"/>
      <c r="U410" s="159"/>
      <c r="V410" s="159"/>
      <c r="W410" s="159"/>
      <c r="X410" s="159"/>
      <c r="Y410" s="159"/>
      <c r="Z410" s="149"/>
      <c r="AA410" s="149"/>
      <c r="AB410" s="149"/>
      <c r="AC410" s="149"/>
      <c r="AD410" s="149"/>
      <c r="AE410" s="149"/>
      <c r="AF410" s="149"/>
      <c r="AG410" s="149" t="s">
        <v>127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3" x14ac:dyDescent="0.2">
      <c r="A411" s="156"/>
      <c r="B411" s="157"/>
      <c r="C411" s="188" t="s">
        <v>308</v>
      </c>
      <c r="D411" s="161"/>
      <c r="E411" s="162">
        <v>8</v>
      </c>
      <c r="F411" s="159"/>
      <c r="G411" s="159"/>
      <c r="H411" s="159"/>
      <c r="I411" s="159"/>
      <c r="J411" s="159"/>
      <c r="K411" s="159"/>
      <c r="L411" s="159"/>
      <c r="M411" s="159"/>
      <c r="N411" s="158"/>
      <c r="O411" s="158"/>
      <c r="P411" s="158"/>
      <c r="Q411" s="158"/>
      <c r="R411" s="159"/>
      <c r="S411" s="159"/>
      <c r="T411" s="159"/>
      <c r="U411" s="159"/>
      <c r="V411" s="159"/>
      <c r="W411" s="159"/>
      <c r="X411" s="159"/>
      <c r="Y411" s="159"/>
      <c r="Z411" s="149"/>
      <c r="AA411" s="149"/>
      <c r="AB411" s="149"/>
      <c r="AC411" s="149"/>
      <c r="AD411" s="149"/>
      <c r="AE411" s="149"/>
      <c r="AF411" s="149"/>
      <c r="AG411" s="149" t="s">
        <v>127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3" x14ac:dyDescent="0.2">
      <c r="A412" s="156"/>
      <c r="B412" s="157"/>
      <c r="C412" s="188" t="s">
        <v>309</v>
      </c>
      <c r="D412" s="161"/>
      <c r="E412" s="162">
        <v>24</v>
      </c>
      <c r="F412" s="159"/>
      <c r="G412" s="159"/>
      <c r="H412" s="159"/>
      <c r="I412" s="159"/>
      <c r="J412" s="159"/>
      <c r="K412" s="159"/>
      <c r="L412" s="159"/>
      <c r="M412" s="159"/>
      <c r="N412" s="158"/>
      <c r="O412" s="158"/>
      <c r="P412" s="158"/>
      <c r="Q412" s="158"/>
      <c r="R412" s="159"/>
      <c r="S412" s="159"/>
      <c r="T412" s="159"/>
      <c r="U412" s="159"/>
      <c r="V412" s="159"/>
      <c r="W412" s="159"/>
      <c r="X412" s="159"/>
      <c r="Y412" s="159"/>
      <c r="Z412" s="149"/>
      <c r="AA412" s="149"/>
      <c r="AB412" s="149"/>
      <c r="AC412" s="149"/>
      <c r="AD412" s="149"/>
      <c r="AE412" s="149"/>
      <c r="AF412" s="149"/>
      <c r="AG412" s="149" t="s">
        <v>127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3" x14ac:dyDescent="0.2">
      <c r="A413" s="156"/>
      <c r="B413" s="157"/>
      <c r="C413" s="188" t="s">
        <v>310</v>
      </c>
      <c r="D413" s="161"/>
      <c r="E413" s="162">
        <v>8</v>
      </c>
      <c r="F413" s="159"/>
      <c r="G413" s="159"/>
      <c r="H413" s="159"/>
      <c r="I413" s="159"/>
      <c r="J413" s="159"/>
      <c r="K413" s="159"/>
      <c r="L413" s="159"/>
      <c r="M413" s="159"/>
      <c r="N413" s="158"/>
      <c r="O413" s="158"/>
      <c r="P413" s="158"/>
      <c r="Q413" s="158"/>
      <c r="R413" s="159"/>
      <c r="S413" s="159"/>
      <c r="T413" s="159"/>
      <c r="U413" s="159"/>
      <c r="V413" s="159"/>
      <c r="W413" s="159"/>
      <c r="X413" s="159"/>
      <c r="Y413" s="159"/>
      <c r="Z413" s="149"/>
      <c r="AA413" s="149"/>
      <c r="AB413" s="149"/>
      <c r="AC413" s="149"/>
      <c r="AD413" s="149"/>
      <c r="AE413" s="149"/>
      <c r="AF413" s="149"/>
      <c r="AG413" s="149" t="s">
        <v>127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3" x14ac:dyDescent="0.2">
      <c r="A414" s="156"/>
      <c r="B414" s="157"/>
      <c r="C414" s="188" t="s">
        <v>251</v>
      </c>
      <c r="D414" s="161"/>
      <c r="E414" s="162"/>
      <c r="F414" s="159"/>
      <c r="G414" s="159"/>
      <c r="H414" s="159"/>
      <c r="I414" s="159"/>
      <c r="J414" s="159"/>
      <c r="K414" s="159"/>
      <c r="L414" s="159"/>
      <c r="M414" s="159"/>
      <c r="N414" s="158"/>
      <c r="O414" s="158"/>
      <c r="P414" s="158"/>
      <c r="Q414" s="158"/>
      <c r="R414" s="159"/>
      <c r="S414" s="159"/>
      <c r="T414" s="159"/>
      <c r="U414" s="159"/>
      <c r="V414" s="159"/>
      <c r="W414" s="159"/>
      <c r="X414" s="159"/>
      <c r="Y414" s="159"/>
      <c r="Z414" s="149"/>
      <c r="AA414" s="149"/>
      <c r="AB414" s="149"/>
      <c r="AC414" s="149"/>
      <c r="AD414" s="149"/>
      <c r="AE414" s="149"/>
      <c r="AF414" s="149"/>
      <c r="AG414" s="149" t="s">
        <v>127</v>
      </c>
      <c r="AH414" s="149">
        <v>0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3" x14ac:dyDescent="0.2">
      <c r="A415" s="156"/>
      <c r="B415" s="157"/>
      <c r="C415" s="188" t="s">
        <v>308</v>
      </c>
      <c r="D415" s="161"/>
      <c r="E415" s="162">
        <v>8</v>
      </c>
      <c r="F415" s="159"/>
      <c r="G415" s="159"/>
      <c r="H415" s="159"/>
      <c r="I415" s="159"/>
      <c r="J415" s="159"/>
      <c r="K415" s="159"/>
      <c r="L415" s="159"/>
      <c r="M415" s="159"/>
      <c r="N415" s="158"/>
      <c r="O415" s="158"/>
      <c r="P415" s="158"/>
      <c r="Q415" s="158"/>
      <c r="R415" s="159"/>
      <c r="S415" s="159"/>
      <c r="T415" s="159"/>
      <c r="U415" s="159"/>
      <c r="V415" s="159"/>
      <c r="W415" s="159"/>
      <c r="X415" s="159"/>
      <c r="Y415" s="159"/>
      <c r="Z415" s="149"/>
      <c r="AA415" s="149"/>
      <c r="AB415" s="149"/>
      <c r="AC415" s="149"/>
      <c r="AD415" s="149"/>
      <c r="AE415" s="149"/>
      <c r="AF415" s="149"/>
      <c r="AG415" s="149" t="s">
        <v>127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3" x14ac:dyDescent="0.2">
      <c r="A416" s="156"/>
      <c r="B416" s="157"/>
      <c r="C416" s="188" t="s">
        <v>309</v>
      </c>
      <c r="D416" s="161"/>
      <c r="E416" s="162">
        <v>24</v>
      </c>
      <c r="F416" s="159"/>
      <c r="G416" s="159"/>
      <c r="H416" s="159"/>
      <c r="I416" s="159"/>
      <c r="J416" s="159"/>
      <c r="K416" s="159"/>
      <c r="L416" s="159"/>
      <c r="M416" s="159"/>
      <c r="N416" s="158"/>
      <c r="O416" s="158"/>
      <c r="P416" s="158"/>
      <c r="Q416" s="158"/>
      <c r="R416" s="159"/>
      <c r="S416" s="159"/>
      <c r="T416" s="159"/>
      <c r="U416" s="159"/>
      <c r="V416" s="159"/>
      <c r="W416" s="159"/>
      <c r="X416" s="159"/>
      <c r="Y416" s="159"/>
      <c r="Z416" s="149"/>
      <c r="AA416" s="149"/>
      <c r="AB416" s="149"/>
      <c r="AC416" s="149"/>
      <c r="AD416" s="149"/>
      <c r="AE416" s="149"/>
      <c r="AF416" s="149"/>
      <c r="AG416" s="149" t="s">
        <v>127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3" x14ac:dyDescent="0.2">
      <c r="A417" s="156"/>
      <c r="B417" s="157"/>
      <c r="C417" s="188" t="s">
        <v>310</v>
      </c>
      <c r="D417" s="161"/>
      <c r="E417" s="162">
        <v>8</v>
      </c>
      <c r="F417" s="159"/>
      <c r="G417" s="159"/>
      <c r="H417" s="159"/>
      <c r="I417" s="159"/>
      <c r="J417" s="159"/>
      <c r="K417" s="159"/>
      <c r="L417" s="159"/>
      <c r="M417" s="159"/>
      <c r="N417" s="158"/>
      <c r="O417" s="158"/>
      <c r="P417" s="158"/>
      <c r="Q417" s="158"/>
      <c r="R417" s="159"/>
      <c r="S417" s="159"/>
      <c r="T417" s="159"/>
      <c r="U417" s="159"/>
      <c r="V417" s="159"/>
      <c r="W417" s="159"/>
      <c r="X417" s="159"/>
      <c r="Y417" s="159"/>
      <c r="Z417" s="149"/>
      <c r="AA417" s="149"/>
      <c r="AB417" s="149"/>
      <c r="AC417" s="149"/>
      <c r="AD417" s="149"/>
      <c r="AE417" s="149"/>
      <c r="AF417" s="149"/>
      <c r="AG417" s="149" t="s">
        <v>127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74">
        <v>41</v>
      </c>
      <c r="B418" s="175" t="s">
        <v>347</v>
      </c>
      <c r="C418" s="187" t="s">
        <v>348</v>
      </c>
      <c r="D418" s="176" t="s">
        <v>149</v>
      </c>
      <c r="E418" s="177">
        <v>173</v>
      </c>
      <c r="F418" s="178"/>
      <c r="G418" s="179">
        <f>ROUND(E418*F418,2)</f>
        <v>0</v>
      </c>
      <c r="H418" s="160"/>
      <c r="I418" s="159">
        <f>ROUND(E418*H418,2)</f>
        <v>0</v>
      </c>
      <c r="J418" s="160"/>
      <c r="K418" s="159">
        <f>ROUND(E418*J418,2)</f>
        <v>0</v>
      </c>
      <c r="L418" s="159">
        <v>21</v>
      </c>
      <c r="M418" s="159">
        <f>G418*(1+L418/100)</f>
        <v>0</v>
      </c>
      <c r="N418" s="158">
        <v>0</v>
      </c>
      <c r="O418" s="158">
        <f>ROUND(E418*N418,2)</f>
        <v>0</v>
      </c>
      <c r="P418" s="158">
        <v>0</v>
      </c>
      <c r="Q418" s="158">
        <f>ROUND(E418*P418,2)</f>
        <v>0</v>
      </c>
      <c r="R418" s="159"/>
      <c r="S418" s="159" t="s">
        <v>121</v>
      </c>
      <c r="T418" s="159" t="s">
        <v>122</v>
      </c>
      <c r="U418" s="159">
        <v>0</v>
      </c>
      <c r="V418" s="159">
        <f>ROUND(E418*U418,2)</f>
        <v>0</v>
      </c>
      <c r="W418" s="159"/>
      <c r="X418" s="159" t="s">
        <v>123</v>
      </c>
      <c r="Y418" s="159" t="s">
        <v>124</v>
      </c>
      <c r="Z418" s="149"/>
      <c r="AA418" s="149"/>
      <c r="AB418" s="149"/>
      <c r="AC418" s="149"/>
      <c r="AD418" s="149"/>
      <c r="AE418" s="149"/>
      <c r="AF418" s="149"/>
      <c r="AG418" s="149" t="s">
        <v>125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2" x14ac:dyDescent="0.2">
      <c r="A419" s="156"/>
      <c r="B419" s="157"/>
      <c r="C419" s="188" t="s">
        <v>134</v>
      </c>
      <c r="D419" s="161"/>
      <c r="E419" s="162"/>
      <c r="F419" s="159"/>
      <c r="G419" s="159"/>
      <c r="H419" s="159"/>
      <c r="I419" s="159"/>
      <c r="J419" s="159"/>
      <c r="K419" s="159"/>
      <c r="L419" s="159"/>
      <c r="M419" s="159"/>
      <c r="N419" s="158"/>
      <c r="O419" s="158"/>
      <c r="P419" s="158"/>
      <c r="Q419" s="158"/>
      <c r="R419" s="159"/>
      <c r="S419" s="159"/>
      <c r="T419" s="159"/>
      <c r="U419" s="159"/>
      <c r="V419" s="159"/>
      <c r="W419" s="159"/>
      <c r="X419" s="159"/>
      <c r="Y419" s="159"/>
      <c r="Z419" s="149"/>
      <c r="AA419" s="149"/>
      <c r="AB419" s="149"/>
      <c r="AC419" s="149"/>
      <c r="AD419" s="149"/>
      <c r="AE419" s="149"/>
      <c r="AF419" s="149"/>
      <c r="AG419" s="149" t="s">
        <v>127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3" x14ac:dyDescent="0.2">
      <c r="A420" s="156"/>
      <c r="B420" s="157"/>
      <c r="C420" s="188" t="s">
        <v>135</v>
      </c>
      <c r="D420" s="161"/>
      <c r="E420" s="162"/>
      <c r="F420" s="159"/>
      <c r="G420" s="159"/>
      <c r="H420" s="159"/>
      <c r="I420" s="159"/>
      <c r="J420" s="159"/>
      <c r="K420" s="159"/>
      <c r="L420" s="159"/>
      <c r="M420" s="159"/>
      <c r="N420" s="158"/>
      <c r="O420" s="158"/>
      <c r="P420" s="158"/>
      <c r="Q420" s="158"/>
      <c r="R420" s="159"/>
      <c r="S420" s="159"/>
      <c r="T420" s="159"/>
      <c r="U420" s="159"/>
      <c r="V420" s="159"/>
      <c r="W420" s="159"/>
      <c r="X420" s="159"/>
      <c r="Y420" s="159"/>
      <c r="Z420" s="149"/>
      <c r="AA420" s="149"/>
      <c r="AB420" s="149"/>
      <c r="AC420" s="149"/>
      <c r="AD420" s="149"/>
      <c r="AE420" s="149"/>
      <c r="AF420" s="149"/>
      <c r="AG420" s="149" t="s">
        <v>127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3" x14ac:dyDescent="0.2">
      <c r="A421" s="156"/>
      <c r="B421" s="157"/>
      <c r="C421" s="188" t="s">
        <v>302</v>
      </c>
      <c r="D421" s="161"/>
      <c r="E421" s="162">
        <v>32</v>
      </c>
      <c r="F421" s="159"/>
      <c r="G421" s="159"/>
      <c r="H421" s="159"/>
      <c r="I421" s="159"/>
      <c r="J421" s="159"/>
      <c r="K421" s="159"/>
      <c r="L421" s="159"/>
      <c r="M421" s="159"/>
      <c r="N421" s="158"/>
      <c r="O421" s="158"/>
      <c r="P421" s="158"/>
      <c r="Q421" s="158"/>
      <c r="R421" s="159"/>
      <c r="S421" s="159"/>
      <c r="T421" s="159"/>
      <c r="U421" s="159"/>
      <c r="V421" s="159"/>
      <c r="W421" s="159"/>
      <c r="X421" s="159"/>
      <c r="Y421" s="159"/>
      <c r="Z421" s="149"/>
      <c r="AA421" s="149"/>
      <c r="AB421" s="149"/>
      <c r="AC421" s="149"/>
      <c r="AD421" s="149"/>
      <c r="AE421" s="149"/>
      <c r="AF421" s="149"/>
      <c r="AG421" s="149" t="s">
        <v>127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3" x14ac:dyDescent="0.2">
      <c r="A422" s="156"/>
      <c r="B422" s="157"/>
      <c r="C422" s="188" t="s">
        <v>303</v>
      </c>
      <c r="D422" s="161"/>
      <c r="E422" s="162">
        <v>32</v>
      </c>
      <c r="F422" s="159"/>
      <c r="G422" s="159"/>
      <c r="H422" s="159"/>
      <c r="I422" s="159"/>
      <c r="J422" s="159"/>
      <c r="K422" s="159"/>
      <c r="L422" s="159"/>
      <c r="M422" s="159"/>
      <c r="N422" s="158"/>
      <c r="O422" s="158"/>
      <c r="P422" s="158"/>
      <c r="Q422" s="158"/>
      <c r="R422" s="159"/>
      <c r="S422" s="159"/>
      <c r="T422" s="159"/>
      <c r="U422" s="159"/>
      <c r="V422" s="159"/>
      <c r="W422" s="159"/>
      <c r="X422" s="159"/>
      <c r="Y422" s="159"/>
      <c r="Z422" s="149"/>
      <c r="AA422" s="149"/>
      <c r="AB422" s="149"/>
      <c r="AC422" s="149"/>
      <c r="AD422" s="149"/>
      <c r="AE422" s="149"/>
      <c r="AF422" s="149"/>
      <c r="AG422" s="149" t="s">
        <v>127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3" x14ac:dyDescent="0.2">
      <c r="A423" s="156"/>
      <c r="B423" s="157"/>
      <c r="C423" s="188" t="s">
        <v>304</v>
      </c>
      <c r="D423" s="161"/>
      <c r="E423" s="162">
        <v>8</v>
      </c>
      <c r="F423" s="159"/>
      <c r="G423" s="159"/>
      <c r="H423" s="159"/>
      <c r="I423" s="159"/>
      <c r="J423" s="159"/>
      <c r="K423" s="159"/>
      <c r="L423" s="159"/>
      <c r="M423" s="159"/>
      <c r="N423" s="158"/>
      <c r="O423" s="158"/>
      <c r="P423" s="158"/>
      <c r="Q423" s="158"/>
      <c r="R423" s="159"/>
      <c r="S423" s="159"/>
      <c r="T423" s="159"/>
      <c r="U423" s="159"/>
      <c r="V423" s="159"/>
      <c r="W423" s="159"/>
      <c r="X423" s="159"/>
      <c r="Y423" s="159"/>
      <c r="Z423" s="149"/>
      <c r="AA423" s="149"/>
      <c r="AB423" s="149"/>
      <c r="AC423" s="149"/>
      <c r="AD423" s="149"/>
      <c r="AE423" s="149"/>
      <c r="AF423" s="149"/>
      <c r="AG423" s="149" t="s">
        <v>127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3" x14ac:dyDescent="0.2">
      <c r="A424" s="156"/>
      <c r="B424" s="157"/>
      <c r="C424" s="188" t="s">
        <v>257</v>
      </c>
      <c r="D424" s="161"/>
      <c r="E424" s="162">
        <v>1</v>
      </c>
      <c r="F424" s="159"/>
      <c r="G424" s="159"/>
      <c r="H424" s="159"/>
      <c r="I424" s="159"/>
      <c r="J424" s="159"/>
      <c r="K424" s="159"/>
      <c r="L424" s="159"/>
      <c r="M424" s="159"/>
      <c r="N424" s="158"/>
      <c r="O424" s="158"/>
      <c r="P424" s="158"/>
      <c r="Q424" s="158"/>
      <c r="R424" s="159"/>
      <c r="S424" s="159"/>
      <c r="T424" s="159"/>
      <c r="U424" s="159"/>
      <c r="V424" s="159"/>
      <c r="W424" s="159"/>
      <c r="X424" s="159"/>
      <c r="Y424" s="159"/>
      <c r="Z424" s="149"/>
      <c r="AA424" s="149"/>
      <c r="AB424" s="149"/>
      <c r="AC424" s="149"/>
      <c r="AD424" s="149"/>
      <c r="AE424" s="149"/>
      <c r="AF424" s="149"/>
      <c r="AG424" s="149" t="s">
        <v>127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3" x14ac:dyDescent="0.2">
      <c r="A425" s="156"/>
      <c r="B425" s="157"/>
      <c r="C425" s="188" t="s">
        <v>305</v>
      </c>
      <c r="D425" s="161"/>
      <c r="E425" s="162">
        <v>2</v>
      </c>
      <c r="F425" s="159"/>
      <c r="G425" s="159"/>
      <c r="H425" s="159"/>
      <c r="I425" s="159"/>
      <c r="J425" s="159"/>
      <c r="K425" s="159"/>
      <c r="L425" s="159"/>
      <c r="M425" s="159"/>
      <c r="N425" s="158"/>
      <c r="O425" s="158"/>
      <c r="P425" s="158"/>
      <c r="Q425" s="158"/>
      <c r="R425" s="159"/>
      <c r="S425" s="159"/>
      <c r="T425" s="159"/>
      <c r="U425" s="159"/>
      <c r="V425" s="159"/>
      <c r="W425" s="159"/>
      <c r="X425" s="159"/>
      <c r="Y425" s="159"/>
      <c r="Z425" s="149"/>
      <c r="AA425" s="149"/>
      <c r="AB425" s="149"/>
      <c r="AC425" s="149"/>
      <c r="AD425" s="149"/>
      <c r="AE425" s="149"/>
      <c r="AF425" s="149"/>
      <c r="AG425" s="149" t="s">
        <v>127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3" x14ac:dyDescent="0.2">
      <c r="A426" s="156"/>
      <c r="B426" s="157"/>
      <c r="C426" s="188" t="s">
        <v>306</v>
      </c>
      <c r="D426" s="161"/>
      <c r="E426" s="162">
        <v>2</v>
      </c>
      <c r="F426" s="159"/>
      <c r="G426" s="159"/>
      <c r="H426" s="159"/>
      <c r="I426" s="159"/>
      <c r="J426" s="159"/>
      <c r="K426" s="159"/>
      <c r="L426" s="159"/>
      <c r="M426" s="159"/>
      <c r="N426" s="158"/>
      <c r="O426" s="158"/>
      <c r="P426" s="158"/>
      <c r="Q426" s="158"/>
      <c r="R426" s="159"/>
      <c r="S426" s="159"/>
      <c r="T426" s="159"/>
      <c r="U426" s="159"/>
      <c r="V426" s="159"/>
      <c r="W426" s="159"/>
      <c r="X426" s="159"/>
      <c r="Y426" s="159"/>
      <c r="Z426" s="149"/>
      <c r="AA426" s="149"/>
      <c r="AB426" s="149"/>
      <c r="AC426" s="149"/>
      <c r="AD426" s="149"/>
      <c r="AE426" s="149"/>
      <c r="AF426" s="149"/>
      <c r="AG426" s="149" t="s">
        <v>127</v>
      </c>
      <c r="AH426" s="149">
        <v>0</v>
      </c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3" x14ac:dyDescent="0.2">
      <c r="A427" s="156"/>
      <c r="B427" s="157"/>
      <c r="C427" s="188" t="s">
        <v>260</v>
      </c>
      <c r="D427" s="161"/>
      <c r="E427" s="162">
        <v>8</v>
      </c>
      <c r="F427" s="159"/>
      <c r="G427" s="159"/>
      <c r="H427" s="159"/>
      <c r="I427" s="159"/>
      <c r="J427" s="159"/>
      <c r="K427" s="159"/>
      <c r="L427" s="159"/>
      <c r="M427" s="159"/>
      <c r="N427" s="158"/>
      <c r="O427" s="158"/>
      <c r="P427" s="158"/>
      <c r="Q427" s="158"/>
      <c r="R427" s="159"/>
      <c r="S427" s="159"/>
      <c r="T427" s="159"/>
      <c r="U427" s="159"/>
      <c r="V427" s="159"/>
      <c r="W427" s="159"/>
      <c r="X427" s="159"/>
      <c r="Y427" s="159"/>
      <c r="Z427" s="149"/>
      <c r="AA427" s="149"/>
      <c r="AB427" s="149"/>
      <c r="AC427" s="149"/>
      <c r="AD427" s="149"/>
      <c r="AE427" s="149"/>
      <c r="AF427" s="149"/>
      <c r="AG427" s="149" t="s">
        <v>127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3" x14ac:dyDescent="0.2">
      <c r="A428" s="156"/>
      <c r="B428" s="157"/>
      <c r="C428" s="188" t="s">
        <v>307</v>
      </c>
      <c r="D428" s="161"/>
      <c r="E428" s="162">
        <v>8</v>
      </c>
      <c r="F428" s="159"/>
      <c r="G428" s="159"/>
      <c r="H428" s="159"/>
      <c r="I428" s="159"/>
      <c r="J428" s="159"/>
      <c r="K428" s="159"/>
      <c r="L428" s="159"/>
      <c r="M428" s="159"/>
      <c r="N428" s="158"/>
      <c r="O428" s="158"/>
      <c r="P428" s="158"/>
      <c r="Q428" s="158"/>
      <c r="R428" s="159"/>
      <c r="S428" s="159"/>
      <c r="T428" s="159"/>
      <c r="U428" s="159"/>
      <c r="V428" s="159"/>
      <c r="W428" s="159"/>
      <c r="X428" s="159"/>
      <c r="Y428" s="159"/>
      <c r="Z428" s="149"/>
      <c r="AA428" s="149"/>
      <c r="AB428" s="149"/>
      <c r="AC428" s="149"/>
      <c r="AD428" s="149"/>
      <c r="AE428" s="149"/>
      <c r="AF428" s="149"/>
      <c r="AG428" s="149" t="s">
        <v>127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3" x14ac:dyDescent="0.2">
      <c r="A429" s="156"/>
      <c r="B429" s="157"/>
      <c r="C429" s="188" t="s">
        <v>143</v>
      </c>
      <c r="D429" s="161"/>
      <c r="E429" s="162"/>
      <c r="F429" s="159"/>
      <c r="G429" s="159"/>
      <c r="H429" s="159"/>
      <c r="I429" s="159"/>
      <c r="J429" s="159"/>
      <c r="K429" s="159"/>
      <c r="L429" s="159"/>
      <c r="M429" s="159"/>
      <c r="N429" s="158"/>
      <c r="O429" s="158"/>
      <c r="P429" s="158"/>
      <c r="Q429" s="158"/>
      <c r="R429" s="159"/>
      <c r="S429" s="159"/>
      <c r="T429" s="159"/>
      <c r="U429" s="159"/>
      <c r="V429" s="159"/>
      <c r="W429" s="159"/>
      <c r="X429" s="159"/>
      <c r="Y429" s="159"/>
      <c r="Z429" s="149"/>
      <c r="AA429" s="149"/>
      <c r="AB429" s="149"/>
      <c r="AC429" s="149"/>
      <c r="AD429" s="149"/>
      <c r="AE429" s="149"/>
      <c r="AF429" s="149"/>
      <c r="AG429" s="149" t="s">
        <v>127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3" x14ac:dyDescent="0.2">
      <c r="A430" s="156"/>
      <c r="B430" s="157"/>
      <c r="C430" s="188" t="s">
        <v>247</v>
      </c>
      <c r="D430" s="161"/>
      <c r="E430" s="162"/>
      <c r="F430" s="159"/>
      <c r="G430" s="159"/>
      <c r="H430" s="159"/>
      <c r="I430" s="159"/>
      <c r="J430" s="159"/>
      <c r="K430" s="159"/>
      <c r="L430" s="159"/>
      <c r="M430" s="159"/>
      <c r="N430" s="158"/>
      <c r="O430" s="158"/>
      <c r="P430" s="158"/>
      <c r="Q430" s="158"/>
      <c r="R430" s="159"/>
      <c r="S430" s="159"/>
      <c r="T430" s="159"/>
      <c r="U430" s="159"/>
      <c r="V430" s="159"/>
      <c r="W430" s="159"/>
      <c r="X430" s="159"/>
      <c r="Y430" s="159"/>
      <c r="Z430" s="149"/>
      <c r="AA430" s="149"/>
      <c r="AB430" s="149"/>
      <c r="AC430" s="149"/>
      <c r="AD430" s="149"/>
      <c r="AE430" s="149"/>
      <c r="AF430" s="149"/>
      <c r="AG430" s="149" t="s">
        <v>127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3" x14ac:dyDescent="0.2">
      <c r="A431" s="156"/>
      <c r="B431" s="157"/>
      <c r="C431" s="188" t="s">
        <v>308</v>
      </c>
      <c r="D431" s="161"/>
      <c r="E431" s="162">
        <v>8</v>
      </c>
      <c r="F431" s="159"/>
      <c r="G431" s="159"/>
      <c r="H431" s="159"/>
      <c r="I431" s="159"/>
      <c r="J431" s="159"/>
      <c r="K431" s="159"/>
      <c r="L431" s="159"/>
      <c r="M431" s="159"/>
      <c r="N431" s="158"/>
      <c r="O431" s="158"/>
      <c r="P431" s="158"/>
      <c r="Q431" s="158"/>
      <c r="R431" s="159"/>
      <c r="S431" s="159"/>
      <c r="T431" s="159"/>
      <c r="U431" s="159"/>
      <c r="V431" s="159"/>
      <c r="W431" s="159"/>
      <c r="X431" s="159"/>
      <c r="Y431" s="159"/>
      <c r="Z431" s="149"/>
      <c r="AA431" s="149"/>
      <c r="AB431" s="149"/>
      <c r="AC431" s="149"/>
      <c r="AD431" s="149"/>
      <c r="AE431" s="149"/>
      <c r="AF431" s="149"/>
      <c r="AG431" s="149" t="s">
        <v>127</v>
      </c>
      <c r="AH431" s="149">
        <v>0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3" x14ac:dyDescent="0.2">
      <c r="A432" s="156"/>
      <c r="B432" s="157"/>
      <c r="C432" s="188" t="s">
        <v>309</v>
      </c>
      <c r="D432" s="161"/>
      <c r="E432" s="162">
        <v>24</v>
      </c>
      <c r="F432" s="159"/>
      <c r="G432" s="159"/>
      <c r="H432" s="159"/>
      <c r="I432" s="159"/>
      <c r="J432" s="159"/>
      <c r="K432" s="159"/>
      <c r="L432" s="159"/>
      <c r="M432" s="159"/>
      <c r="N432" s="158"/>
      <c r="O432" s="158"/>
      <c r="P432" s="158"/>
      <c r="Q432" s="158"/>
      <c r="R432" s="159"/>
      <c r="S432" s="159"/>
      <c r="T432" s="159"/>
      <c r="U432" s="159"/>
      <c r="V432" s="159"/>
      <c r="W432" s="159"/>
      <c r="X432" s="159"/>
      <c r="Y432" s="159"/>
      <c r="Z432" s="149"/>
      <c r="AA432" s="149"/>
      <c r="AB432" s="149"/>
      <c r="AC432" s="149"/>
      <c r="AD432" s="149"/>
      <c r="AE432" s="149"/>
      <c r="AF432" s="149"/>
      <c r="AG432" s="149" t="s">
        <v>127</v>
      </c>
      <c r="AH432" s="149">
        <v>0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3" x14ac:dyDescent="0.2">
      <c r="A433" s="156"/>
      <c r="B433" s="157"/>
      <c r="C433" s="188" t="s">
        <v>310</v>
      </c>
      <c r="D433" s="161"/>
      <c r="E433" s="162">
        <v>8</v>
      </c>
      <c r="F433" s="159"/>
      <c r="G433" s="159"/>
      <c r="H433" s="159"/>
      <c r="I433" s="159"/>
      <c r="J433" s="159"/>
      <c r="K433" s="159"/>
      <c r="L433" s="159"/>
      <c r="M433" s="159"/>
      <c r="N433" s="158"/>
      <c r="O433" s="158"/>
      <c r="P433" s="158"/>
      <c r="Q433" s="158"/>
      <c r="R433" s="159"/>
      <c r="S433" s="159"/>
      <c r="T433" s="159"/>
      <c r="U433" s="159"/>
      <c r="V433" s="159"/>
      <c r="W433" s="159"/>
      <c r="X433" s="159"/>
      <c r="Y433" s="159"/>
      <c r="Z433" s="149"/>
      <c r="AA433" s="149"/>
      <c r="AB433" s="149"/>
      <c r="AC433" s="149"/>
      <c r="AD433" s="149"/>
      <c r="AE433" s="149"/>
      <c r="AF433" s="149"/>
      <c r="AG433" s="149" t="s">
        <v>127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3" x14ac:dyDescent="0.2">
      <c r="A434" s="156"/>
      <c r="B434" s="157"/>
      <c r="C434" s="188" t="s">
        <v>251</v>
      </c>
      <c r="D434" s="161"/>
      <c r="E434" s="162"/>
      <c r="F434" s="159"/>
      <c r="G434" s="159"/>
      <c r="H434" s="159"/>
      <c r="I434" s="159"/>
      <c r="J434" s="159"/>
      <c r="K434" s="159"/>
      <c r="L434" s="159"/>
      <c r="M434" s="159"/>
      <c r="N434" s="158"/>
      <c r="O434" s="158"/>
      <c r="P434" s="158"/>
      <c r="Q434" s="158"/>
      <c r="R434" s="159"/>
      <c r="S434" s="159"/>
      <c r="T434" s="159"/>
      <c r="U434" s="159"/>
      <c r="V434" s="159"/>
      <c r="W434" s="159"/>
      <c r="X434" s="159"/>
      <c r="Y434" s="159"/>
      <c r="Z434" s="149"/>
      <c r="AA434" s="149"/>
      <c r="AB434" s="149"/>
      <c r="AC434" s="149"/>
      <c r="AD434" s="149"/>
      <c r="AE434" s="149"/>
      <c r="AF434" s="149"/>
      <c r="AG434" s="149" t="s">
        <v>127</v>
      </c>
      <c r="AH434" s="149">
        <v>0</v>
      </c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3" x14ac:dyDescent="0.2">
      <c r="A435" s="156"/>
      <c r="B435" s="157"/>
      <c r="C435" s="188" t="s">
        <v>308</v>
      </c>
      <c r="D435" s="161"/>
      <c r="E435" s="162">
        <v>8</v>
      </c>
      <c r="F435" s="159"/>
      <c r="G435" s="159"/>
      <c r="H435" s="159"/>
      <c r="I435" s="159"/>
      <c r="J435" s="159"/>
      <c r="K435" s="159"/>
      <c r="L435" s="159"/>
      <c r="M435" s="159"/>
      <c r="N435" s="158"/>
      <c r="O435" s="158"/>
      <c r="P435" s="158"/>
      <c r="Q435" s="158"/>
      <c r="R435" s="159"/>
      <c r="S435" s="159"/>
      <c r="T435" s="159"/>
      <c r="U435" s="159"/>
      <c r="V435" s="159"/>
      <c r="W435" s="159"/>
      <c r="X435" s="159"/>
      <c r="Y435" s="159"/>
      <c r="Z435" s="149"/>
      <c r="AA435" s="149"/>
      <c r="AB435" s="149"/>
      <c r="AC435" s="149"/>
      <c r="AD435" s="149"/>
      <c r="AE435" s="149"/>
      <c r="AF435" s="149"/>
      <c r="AG435" s="149" t="s">
        <v>127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3" x14ac:dyDescent="0.2">
      <c r="A436" s="156"/>
      <c r="B436" s="157"/>
      <c r="C436" s="188" t="s">
        <v>309</v>
      </c>
      <c r="D436" s="161"/>
      <c r="E436" s="162">
        <v>24</v>
      </c>
      <c r="F436" s="159"/>
      <c r="G436" s="159"/>
      <c r="H436" s="159"/>
      <c r="I436" s="159"/>
      <c r="J436" s="159"/>
      <c r="K436" s="159"/>
      <c r="L436" s="159"/>
      <c r="M436" s="159"/>
      <c r="N436" s="158"/>
      <c r="O436" s="158"/>
      <c r="P436" s="158"/>
      <c r="Q436" s="158"/>
      <c r="R436" s="159"/>
      <c r="S436" s="159"/>
      <c r="T436" s="159"/>
      <c r="U436" s="159"/>
      <c r="V436" s="159"/>
      <c r="W436" s="159"/>
      <c r="X436" s="159"/>
      <c r="Y436" s="159"/>
      <c r="Z436" s="149"/>
      <c r="AA436" s="149"/>
      <c r="AB436" s="149"/>
      <c r="AC436" s="149"/>
      <c r="AD436" s="149"/>
      <c r="AE436" s="149"/>
      <c r="AF436" s="149"/>
      <c r="AG436" s="149" t="s">
        <v>127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3" x14ac:dyDescent="0.2">
      <c r="A437" s="156"/>
      <c r="B437" s="157"/>
      <c r="C437" s="188" t="s">
        <v>310</v>
      </c>
      <c r="D437" s="161"/>
      <c r="E437" s="162">
        <v>8</v>
      </c>
      <c r="F437" s="159"/>
      <c r="G437" s="159"/>
      <c r="H437" s="159"/>
      <c r="I437" s="159"/>
      <c r="J437" s="159"/>
      <c r="K437" s="159"/>
      <c r="L437" s="159"/>
      <c r="M437" s="159"/>
      <c r="N437" s="158"/>
      <c r="O437" s="158"/>
      <c r="P437" s="158"/>
      <c r="Q437" s="158"/>
      <c r="R437" s="159"/>
      <c r="S437" s="159"/>
      <c r="T437" s="159"/>
      <c r="U437" s="159"/>
      <c r="V437" s="159"/>
      <c r="W437" s="159"/>
      <c r="X437" s="159"/>
      <c r="Y437" s="159"/>
      <c r="Z437" s="149"/>
      <c r="AA437" s="149"/>
      <c r="AB437" s="149"/>
      <c r="AC437" s="149"/>
      <c r="AD437" s="149"/>
      <c r="AE437" s="149"/>
      <c r="AF437" s="149"/>
      <c r="AG437" s="149" t="s">
        <v>127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74">
        <v>42</v>
      </c>
      <c r="B438" s="175" t="s">
        <v>349</v>
      </c>
      <c r="C438" s="187" t="s">
        <v>350</v>
      </c>
      <c r="D438" s="176" t="s">
        <v>289</v>
      </c>
      <c r="E438" s="177">
        <v>1082</v>
      </c>
      <c r="F438" s="178"/>
      <c r="G438" s="179">
        <f>ROUND(E438*F438,2)</f>
        <v>0</v>
      </c>
      <c r="H438" s="160"/>
      <c r="I438" s="159">
        <f>ROUND(E438*H438,2)</f>
        <v>0</v>
      </c>
      <c r="J438" s="160"/>
      <c r="K438" s="159">
        <f>ROUND(E438*J438,2)</f>
        <v>0</v>
      </c>
      <c r="L438" s="159">
        <v>21</v>
      </c>
      <c r="M438" s="159">
        <f>G438*(1+L438/100)</f>
        <v>0</v>
      </c>
      <c r="N438" s="158">
        <v>0</v>
      </c>
      <c r="O438" s="158">
        <f>ROUND(E438*N438,2)</f>
        <v>0</v>
      </c>
      <c r="P438" s="158">
        <v>0</v>
      </c>
      <c r="Q438" s="158">
        <f>ROUND(E438*P438,2)</f>
        <v>0</v>
      </c>
      <c r="R438" s="159"/>
      <c r="S438" s="159" t="s">
        <v>121</v>
      </c>
      <c r="T438" s="159" t="s">
        <v>122</v>
      </c>
      <c r="U438" s="159">
        <v>0</v>
      </c>
      <c r="V438" s="159">
        <f>ROUND(E438*U438,2)</f>
        <v>0</v>
      </c>
      <c r="W438" s="159"/>
      <c r="X438" s="159" t="s">
        <v>123</v>
      </c>
      <c r="Y438" s="159" t="s">
        <v>124</v>
      </c>
      <c r="Z438" s="149"/>
      <c r="AA438" s="149"/>
      <c r="AB438" s="149"/>
      <c r="AC438" s="149"/>
      <c r="AD438" s="149"/>
      <c r="AE438" s="149"/>
      <c r="AF438" s="149"/>
      <c r="AG438" s="149" t="s">
        <v>125</v>
      </c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2" x14ac:dyDescent="0.2">
      <c r="A439" s="156"/>
      <c r="B439" s="157"/>
      <c r="C439" s="188" t="s">
        <v>134</v>
      </c>
      <c r="D439" s="161"/>
      <c r="E439" s="162"/>
      <c r="F439" s="159"/>
      <c r="G439" s="159"/>
      <c r="H439" s="159"/>
      <c r="I439" s="159"/>
      <c r="J439" s="159"/>
      <c r="K439" s="159"/>
      <c r="L439" s="159"/>
      <c r="M439" s="159"/>
      <c r="N439" s="158"/>
      <c r="O439" s="158"/>
      <c r="P439" s="158"/>
      <c r="Q439" s="158"/>
      <c r="R439" s="159"/>
      <c r="S439" s="159"/>
      <c r="T439" s="159"/>
      <c r="U439" s="159"/>
      <c r="V439" s="159"/>
      <c r="W439" s="159"/>
      <c r="X439" s="159"/>
      <c r="Y439" s="159"/>
      <c r="Z439" s="149"/>
      <c r="AA439" s="149"/>
      <c r="AB439" s="149"/>
      <c r="AC439" s="149"/>
      <c r="AD439" s="149"/>
      <c r="AE439" s="149"/>
      <c r="AF439" s="149"/>
      <c r="AG439" s="149" t="s">
        <v>127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3" x14ac:dyDescent="0.2">
      <c r="A440" s="156"/>
      <c r="B440" s="157"/>
      <c r="C440" s="188" t="s">
        <v>135</v>
      </c>
      <c r="D440" s="161"/>
      <c r="E440" s="162"/>
      <c r="F440" s="159"/>
      <c r="G440" s="159"/>
      <c r="H440" s="159"/>
      <c r="I440" s="159"/>
      <c r="J440" s="159"/>
      <c r="K440" s="159"/>
      <c r="L440" s="159"/>
      <c r="M440" s="159"/>
      <c r="N440" s="158"/>
      <c r="O440" s="158"/>
      <c r="P440" s="158"/>
      <c r="Q440" s="158"/>
      <c r="R440" s="159"/>
      <c r="S440" s="159"/>
      <c r="T440" s="159"/>
      <c r="U440" s="159"/>
      <c r="V440" s="159"/>
      <c r="W440" s="159"/>
      <c r="X440" s="159"/>
      <c r="Y440" s="159"/>
      <c r="Z440" s="149"/>
      <c r="AA440" s="149"/>
      <c r="AB440" s="149"/>
      <c r="AC440" s="149"/>
      <c r="AD440" s="149"/>
      <c r="AE440" s="149"/>
      <c r="AF440" s="149"/>
      <c r="AG440" s="149" t="s">
        <v>127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3" x14ac:dyDescent="0.2">
      <c r="A441" s="156"/>
      <c r="B441" s="157"/>
      <c r="C441" s="188" t="s">
        <v>247</v>
      </c>
      <c r="D441" s="161"/>
      <c r="E441" s="162"/>
      <c r="F441" s="159"/>
      <c r="G441" s="159"/>
      <c r="H441" s="159"/>
      <c r="I441" s="159"/>
      <c r="J441" s="159"/>
      <c r="K441" s="159"/>
      <c r="L441" s="159"/>
      <c r="M441" s="159"/>
      <c r="N441" s="158"/>
      <c r="O441" s="158"/>
      <c r="P441" s="158"/>
      <c r="Q441" s="158"/>
      <c r="R441" s="159"/>
      <c r="S441" s="159"/>
      <c r="T441" s="159"/>
      <c r="U441" s="159"/>
      <c r="V441" s="159"/>
      <c r="W441" s="159"/>
      <c r="X441" s="159"/>
      <c r="Y441" s="159"/>
      <c r="Z441" s="149"/>
      <c r="AA441" s="149"/>
      <c r="AB441" s="149"/>
      <c r="AC441" s="149"/>
      <c r="AD441" s="149"/>
      <c r="AE441" s="149"/>
      <c r="AF441" s="149"/>
      <c r="AG441" s="149" t="s">
        <v>127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3" x14ac:dyDescent="0.2">
      <c r="A442" s="156"/>
      <c r="B442" s="157"/>
      <c r="C442" s="188" t="s">
        <v>313</v>
      </c>
      <c r="D442" s="161"/>
      <c r="E442" s="162">
        <v>67.2</v>
      </c>
      <c r="F442" s="159"/>
      <c r="G442" s="159"/>
      <c r="H442" s="159"/>
      <c r="I442" s="159"/>
      <c r="J442" s="159"/>
      <c r="K442" s="159"/>
      <c r="L442" s="159"/>
      <c r="M442" s="159"/>
      <c r="N442" s="158"/>
      <c r="O442" s="158"/>
      <c r="P442" s="158"/>
      <c r="Q442" s="158"/>
      <c r="R442" s="159"/>
      <c r="S442" s="159"/>
      <c r="T442" s="159"/>
      <c r="U442" s="159"/>
      <c r="V442" s="159"/>
      <c r="W442" s="159"/>
      <c r="X442" s="159"/>
      <c r="Y442" s="159"/>
      <c r="Z442" s="149"/>
      <c r="AA442" s="149"/>
      <c r="AB442" s="149"/>
      <c r="AC442" s="149"/>
      <c r="AD442" s="149"/>
      <c r="AE442" s="149"/>
      <c r="AF442" s="149"/>
      <c r="AG442" s="149" t="s">
        <v>127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3" x14ac:dyDescent="0.2">
      <c r="A443" s="156"/>
      <c r="B443" s="157"/>
      <c r="C443" s="188" t="s">
        <v>314</v>
      </c>
      <c r="D443" s="161"/>
      <c r="E443" s="162">
        <v>67.2</v>
      </c>
      <c r="F443" s="159"/>
      <c r="G443" s="159"/>
      <c r="H443" s="159"/>
      <c r="I443" s="159"/>
      <c r="J443" s="159"/>
      <c r="K443" s="159"/>
      <c r="L443" s="159"/>
      <c r="M443" s="159"/>
      <c r="N443" s="158"/>
      <c r="O443" s="158"/>
      <c r="P443" s="158"/>
      <c r="Q443" s="158"/>
      <c r="R443" s="159"/>
      <c r="S443" s="159"/>
      <c r="T443" s="159"/>
      <c r="U443" s="159"/>
      <c r="V443" s="159"/>
      <c r="W443" s="159"/>
      <c r="X443" s="159"/>
      <c r="Y443" s="159"/>
      <c r="Z443" s="149"/>
      <c r="AA443" s="149"/>
      <c r="AB443" s="149"/>
      <c r="AC443" s="149"/>
      <c r="AD443" s="149"/>
      <c r="AE443" s="149"/>
      <c r="AF443" s="149"/>
      <c r="AG443" s="149" t="s">
        <v>127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3" x14ac:dyDescent="0.2">
      <c r="A444" s="156"/>
      <c r="B444" s="157"/>
      <c r="C444" s="188" t="s">
        <v>315</v>
      </c>
      <c r="D444" s="161"/>
      <c r="E444" s="162">
        <v>12</v>
      </c>
      <c r="F444" s="159"/>
      <c r="G444" s="159"/>
      <c r="H444" s="159"/>
      <c r="I444" s="159"/>
      <c r="J444" s="159"/>
      <c r="K444" s="159"/>
      <c r="L444" s="159"/>
      <c r="M444" s="159"/>
      <c r="N444" s="158"/>
      <c r="O444" s="158"/>
      <c r="P444" s="158"/>
      <c r="Q444" s="158"/>
      <c r="R444" s="159"/>
      <c r="S444" s="159"/>
      <c r="T444" s="159"/>
      <c r="U444" s="159"/>
      <c r="V444" s="159"/>
      <c r="W444" s="159"/>
      <c r="X444" s="159"/>
      <c r="Y444" s="159"/>
      <c r="Z444" s="149"/>
      <c r="AA444" s="149"/>
      <c r="AB444" s="149"/>
      <c r="AC444" s="149"/>
      <c r="AD444" s="149"/>
      <c r="AE444" s="149"/>
      <c r="AF444" s="149"/>
      <c r="AG444" s="149" t="s">
        <v>127</v>
      </c>
      <c r="AH444" s="149">
        <v>0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3" x14ac:dyDescent="0.2">
      <c r="A445" s="156"/>
      <c r="B445" s="157"/>
      <c r="C445" s="188" t="s">
        <v>316</v>
      </c>
      <c r="D445" s="161"/>
      <c r="E445" s="162">
        <v>1.2</v>
      </c>
      <c r="F445" s="159"/>
      <c r="G445" s="159"/>
      <c r="H445" s="159"/>
      <c r="I445" s="159"/>
      <c r="J445" s="159"/>
      <c r="K445" s="159"/>
      <c r="L445" s="159"/>
      <c r="M445" s="159"/>
      <c r="N445" s="158"/>
      <c r="O445" s="158"/>
      <c r="P445" s="158"/>
      <c r="Q445" s="158"/>
      <c r="R445" s="159"/>
      <c r="S445" s="159"/>
      <c r="T445" s="159"/>
      <c r="U445" s="159"/>
      <c r="V445" s="159"/>
      <c r="W445" s="159"/>
      <c r="X445" s="159"/>
      <c r="Y445" s="159"/>
      <c r="Z445" s="149"/>
      <c r="AA445" s="149"/>
      <c r="AB445" s="149"/>
      <c r="AC445" s="149"/>
      <c r="AD445" s="149"/>
      <c r="AE445" s="149"/>
      <c r="AF445" s="149"/>
      <c r="AG445" s="149" t="s">
        <v>127</v>
      </c>
      <c r="AH445" s="149">
        <v>0</v>
      </c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3" x14ac:dyDescent="0.2">
      <c r="A446" s="156"/>
      <c r="B446" s="157"/>
      <c r="C446" s="188" t="s">
        <v>317</v>
      </c>
      <c r="D446" s="161"/>
      <c r="E446" s="162">
        <v>6</v>
      </c>
      <c r="F446" s="159"/>
      <c r="G446" s="159"/>
      <c r="H446" s="159"/>
      <c r="I446" s="159"/>
      <c r="J446" s="159"/>
      <c r="K446" s="159"/>
      <c r="L446" s="159"/>
      <c r="M446" s="159"/>
      <c r="N446" s="158"/>
      <c r="O446" s="158"/>
      <c r="P446" s="158"/>
      <c r="Q446" s="158"/>
      <c r="R446" s="159"/>
      <c r="S446" s="159"/>
      <c r="T446" s="159"/>
      <c r="U446" s="159"/>
      <c r="V446" s="159"/>
      <c r="W446" s="159"/>
      <c r="X446" s="159"/>
      <c r="Y446" s="159"/>
      <c r="Z446" s="149"/>
      <c r="AA446" s="149"/>
      <c r="AB446" s="149"/>
      <c r="AC446" s="149"/>
      <c r="AD446" s="149"/>
      <c r="AE446" s="149"/>
      <c r="AF446" s="149"/>
      <c r="AG446" s="149" t="s">
        <v>127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3" x14ac:dyDescent="0.2">
      <c r="A447" s="156"/>
      <c r="B447" s="157"/>
      <c r="C447" s="188" t="s">
        <v>318</v>
      </c>
      <c r="D447" s="161"/>
      <c r="E447" s="162">
        <v>26.72</v>
      </c>
      <c r="F447" s="159"/>
      <c r="G447" s="159"/>
      <c r="H447" s="159"/>
      <c r="I447" s="159"/>
      <c r="J447" s="159"/>
      <c r="K447" s="159"/>
      <c r="L447" s="159"/>
      <c r="M447" s="159"/>
      <c r="N447" s="158"/>
      <c r="O447" s="158"/>
      <c r="P447" s="158"/>
      <c r="Q447" s="158"/>
      <c r="R447" s="159"/>
      <c r="S447" s="159"/>
      <c r="T447" s="159"/>
      <c r="U447" s="159"/>
      <c r="V447" s="159"/>
      <c r="W447" s="159"/>
      <c r="X447" s="159"/>
      <c r="Y447" s="159"/>
      <c r="Z447" s="149"/>
      <c r="AA447" s="149"/>
      <c r="AB447" s="149"/>
      <c r="AC447" s="149"/>
      <c r="AD447" s="149"/>
      <c r="AE447" s="149"/>
      <c r="AF447" s="149"/>
      <c r="AG447" s="149" t="s">
        <v>127</v>
      </c>
      <c r="AH447" s="149">
        <v>0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3" x14ac:dyDescent="0.2">
      <c r="A448" s="156"/>
      <c r="B448" s="157"/>
      <c r="C448" s="188" t="s">
        <v>319</v>
      </c>
      <c r="D448" s="161"/>
      <c r="E448" s="162">
        <v>12.48</v>
      </c>
      <c r="F448" s="159"/>
      <c r="G448" s="159"/>
      <c r="H448" s="159"/>
      <c r="I448" s="159"/>
      <c r="J448" s="159"/>
      <c r="K448" s="159"/>
      <c r="L448" s="159"/>
      <c r="M448" s="159"/>
      <c r="N448" s="158"/>
      <c r="O448" s="158"/>
      <c r="P448" s="158"/>
      <c r="Q448" s="158"/>
      <c r="R448" s="159"/>
      <c r="S448" s="159"/>
      <c r="T448" s="159"/>
      <c r="U448" s="159"/>
      <c r="V448" s="159"/>
      <c r="W448" s="159"/>
      <c r="X448" s="159"/>
      <c r="Y448" s="159"/>
      <c r="Z448" s="149"/>
      <c r="AA448" s="149"/>
      <c r="AB448" s="149"/>
      <c r="AC448" s="149"/>
      <c r="AD448" s="149"/>
      <c r="AE448" s="149"/>
      <c r="AF448" s="149"/>
      <c r="AG448" s="149" t="s">
        <v>127</v>
      </c>
      <c r="AH448" s="149">
        <v>0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3" x14ac:dyDescent="0.2">
      <c r="A449" s="156"/>
      <c r="B449" s="157"/>
      <c r="C449" s="188" t="s">
        <v>320</v>
      </c>
      <c r="D449" s="161"/>
      <c r="E449" s="162">
        <v>20.48</v>
      </c>
      <c r="F449" s="159"/>
      <c r="G449" s="159"/>
      <c r="H449" s="159"/>
      <c r="I449" s="159"/>
      <c r="J449" s="159"/>
      <c r="K449" s="159"/>
      <c r="L449" s="159"/>
      <c r="M449" s="159"/>
      <c r="N449" s="158"/>
      <c r="O449" s="158"/>
      <c r="P449" s="158"/>
      <c r="Q449" s="158"/>
      <c r="R449" s="159"/>
      <c r="S449" s="159"/>
      <c r="T449" s="159"/>
      <c r="U449" s="159"/>
      <c r="V449" s="159"/>
      <c r="W449" s="159"/>
      <c r="X449" s="159"/>
      <c r="Y449" s="159"/>
      <c r="Z449" s="149"/>
      <c r="AA449" s="149"/>
      <c r="AB449" s="149"/>
      <c r="AC449" s="149"/>
      <c r="AD449" s="149"/>
      <c r="AE449" s="149"/>
      <c r="AF449" s="149"/>
      <c r="AG449" s="149" t="s">
        <v>127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3" x14ac:dyDescent="0.2">
      <c r="A450" s="156"/>
      <c r="B450" s="157"/>
      <c r="C450" s="188" t="s">
        <v>251</v>
      </c>
      <c r="D450" s="161"/>
      <c r="E450" s="162"/>
      <c r="F450" s="159"/>
      <c r="G450" s="159"/>
      <c r="H450" s="159"/>
      <c r="I450" s="159"/>
      <c r="J450" s="159"/>
      <c r="K450" s="159"/>
      <c r="L450" s="159"/>
      <c r="M450" s="159"/>
      <c r="N450" s="158"/>
      <c r="O450" s="158"/>
      <c r="P450" s="158"/>
      <c r="Q450" s="158"/>
      <c r="R450" s="159"/>
      <c r="S450" s="159"/>
      <c r="T450" s="159"/>
      <c r="U450" s="159"/>
      <c r="V450" s="159"/>
      <c r="W450" s="159"/>
      <c r="X450" s="159"/>
      <c r="Y450" s="159"/>
      <c r="Z450" s="149"/>
      <c r="AA450" s="149"/>
      <c r="AB450" s="149"/>
      <c r="AC450" s="149"/>
      <c r="AD450" s="149"/>
      <c r="AE450" s="149"/>
      <c r="AF450" s="149"/>
      <c r="AG450" s="149" t="s">
        <v>127</v>
      </c>
      <c r="AH450" s="149">
        <v>0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3" x14ac:dyDescent="0.2">
      <c r="A451" s="156"/>
      <c r="B451" s="157"/>
      <c r="C451" s="188" t="s">
        <v>351</v>
      </c>
      <c r="D451" s="161"/>
      <c r="E451" s="162">
        <v>215.04</v>
      </c>
      <c r="F451" s="159"/>
      <c r="G451" s="159"/>
      <c r="H451" s="159"/>
      <c r="I451" s="159"/>
      <c r="J451" s="159"/>
      <c r="K451" s="159"/>
      <c r="L451" s="159"/>
      <c r="M451" s="159"/>
      <c r="N451" s="158"/>
      <c r="O451" s="158"/>
      <c r="P451" s="158"/>
      <c r="Q451" s="158"/>
      <c r="R451" s="159"/>
      <c r="S451" s="159"/>
      <c r="T451" s="159"/>
      <c r="U451" s="159"/>
      <c r="V451" s="159"/>
      <c r="W451" s="159"/>
      <c r="X451" s="159"/>
      <c r="Y451" s="159"/>
      <c r="Z451" s="149"/>
      <c r="AA451" s="149"/>
      <c r="AB451" s="149"/>
      <c r="AC451" s="149"/>
      <c r="AD451" s="149"/>
      <c r="AE451" s="149"/>
      <c r="AF451" s="149"/>
      <c r="AG451" s="149" t="s">
        <v>127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3" x14ac:dyDescent="0.2">
      <c r="A452" s="156"/>
      <c r="B452" s="157"/>
      <c r="C452" s="188" t="s">
        <v>352</v>
      </c>
      <c r="D452" s="161"/>
      <c r="E452" s="162">
        <v>215.04</v>
      </c>
      <c r="F452" s="159"/>
      <c r="G452" s="159"/>
      <c r="H452" s="159"/>
      <c r="I452" s="159"/>
      <c r="J452" s="159"/>
      <c r="K452" s="159"/>
      <c r="L452" s="159"/>
      <c r="M452" s="159"/>
      <c r="N452" s="158"/>
      <c r="O452" s="158"/>
      <c r="P452" s="158"/>
      <c r="Q452" s="158"/>
      <c r="R452" s="159"/>
      <c r="S452" s="159"/>
      <c r="T452" s="159"/>
      <c r="U452" s="159"/>
      <c r="V452" s="159"/>
      <c r="W452" s="159"/>
      <c r="X452" s="159"/>
      <c r="Y452" s="159"/>
      <c r="Z452" s="149"/>
      <c r="AA452" s="149"/>
      <c r="AB452" s="149"/>
      <c r="AC452" s="149"/>
      <c r="AD452" s="149"/>
      <c r="AE452" s="149"/>
      <c r="AF452" s="149"/>
      <c r="AG452" s="149" t="s">
        <v>127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3" x14ac:dyDescent="0.2">
      <c r="A453" s="156"/>
      <c r="B453" s="157"/>
      <c r="C453" s="188" t="s">
        <v>353</v>
      </c>
      <c r="D453" s="161"/>
      <c r="E453" s="162">
        <v>18.239999999999998</v>
      </c>
      <c r="F453" s="159"/>
      <c r="G453" s="159"/>
      <c r="H453" s="159"/>
      <c r="I453" s="159"/>
      <c r="J453" s="159"/>
      <c r="K453" s="159"/>
      <c r="L453" s="159"/>
      <c r="M453" s="159"/>
      <c r="N453" s="158"/>
      <c r="O453" s="158"/>
      <c r="P453" s="158"/>
      <c r="Q453" s="158"/>
      <c r="R453" s="159"/>
      <c r="S453" s="159"/>
      <c r="T453" s="159"/>
      <c r="U453" s="159"/>
      <c r="V453" s="159"/>
      <c r="W453" s="159"/>
      <c r="X453" s="159"/>
      <c r="Y453" s="159"/>
      <c r="Z453" s="149"/>
      <c r="AA453" s="149"/>
      <c r="AB453" s="149"/>
      <c r="AC453" s="149"/>
      <c r="AD453" s="149"/>
      <c r="AE453" s="149"/>
      <c r="AF453" s="149"/>
      <c r="AG453" s="149" t="s">
        <v>127</v>
      </c>
      <c r="AH453" s="149">
        <v>0</v>
      </c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3" x14ac:dyDescent="0.2">
      <c r="A454" s="156"/>
      <c r="B454" s="157"/>
      <c r="C454" s="188" t="s">
        <v>316</v>
      </c>
      <c r="D454" s="161"/>
      <c r="E454" s="162">
        <v>1.2</v>
      </c>
      <c r="F454" s="159"/>
      <c r="G454" s="159"/>
      <c r="H454" s="159"/>
      <c r="I454" s="159"/>
      <c r="J454" s="159"/>
      <c r="K454" s="159"/>
      <c r="L454" s="159"/>
      <c r="M454" s="159"/>
      <c r="N454" s="158"/>
      <c r="O454" s="158"/>
      <c r="P454" s="158"/>
      <c r="Q454" s="158"/>
      <c r="R454" s="159"/>
      <c r="S454" s="159"/>
      <c r="T454" s="159"/>
      <c r="U454" s="159"/>
      <c r="V454" s="159"/>
      <c r="W454" s="159"/>
      <c r="X454" s="159"/>
      <c r="Y454" s="159"/>
      <c r="Z454" s="149"/>
      <c r="AA454" s="149"/>
      <c r="AB454" s="149"/>
      <c r="AC454" s="149"/>
      <c r="AD454" s="149"/>
      <c r="AE454" s="149"/>
      <c r="AF454" s="149"/>
      <c r="AG454" s="149" t="s">
        <v>127</v>
      </c>
      <c r="AH454" s="149">
        <v>0</v>
      </c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3" x14ac:dyDescent="0.2">
      <c r="A455" s="156"/>
      <c r="B455" s="157"/>
      <c r="C455" s="188" t="s">
        <v>354</v>
      </c>
      <c r="D455" s="161"/>
      <c r="E455" s="162">
        <v>10.24</v>
      </c>
      <c r="F455" s="159"/>
      <c r="G455" s="159"/>
      <c r="H455" s="159"/>
      <c r="I455" s="159"/>
      <c r="J455" s="159"/>
      <c r="K455" s="159"/>
      <c r="L455" s="159"/>
      <c r="M455" s="159"/>
      <c r="N455" s="158"/>
      <c r="O455" s="158"/>
      <c r="P455" s="158"/>
      <c r="Q455" s="158"/>
      <c r="R455" s="159"/>
      <c r="S455" s="159"/>
      <c r="T455" s="159"/>
      <c r="U455" s="159"/>
      <c r="V455" s="159"/>
      <c r="W455" s="159"/>
      <c r="X455" s="159"/>
      <c r="Y455" s="159"/>
      <c r="Z455" s="149"/>
      <c r="AA455" s="149"/>
      <c r="AB455" s="149"/>
      <c r="AC455" s="149"/>
      <c r="AD455" s="149"/>
      <c r="AE455" s="149"/>
      <c r="AF455" s="149"/>
      <c r="AG455" s="149" t="s">
        <v>127</v>
      </c>
      <c r="AH455" s="149">
        <v>0</v>
      </c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3" x14ac:dyDescent="0.2">
      <c r="A456" s="156"/>
      <c r="B456" s="157"/>
      <c r="C456" s="188" t="s">
        <v>355</v>
      </c>
      <c r="D456" s="161"/>
      <c r="E456" s="162">
        <v>65.28</v>
      </c>
      <c r="F456" s="159"/>
      <c r="G456" s="159"/>
      <c r="H456" s="159"/>
      <c r="I456" s="159"/>
      <c r="J456" s="159"/>
      <c r="K456" s="159"/>
      <c r="L456" s="159"/>
      <c r="M456" s="159"/>
      <c r="N456" s="158"/>
      <c r="O456" s="158"/>
      <c r="P456" s="158"/>
      <c r="Q456" s="158"/>
      <c r="R456" s="159"/>
      <c r="S456" s="159"/>
      <c r="T456" s="159"/>
      <c r="U456" s="159"/>
      <c r="V456" s="159"/>
      <c r="W456" s="159"/>
      <c r="X456" s="159"/>
      <c r="Y456" s="159"/>
      <c r="Z456" s="149"/>
      <c r="AA456" s="149"/>
      <c r="AB456" s="149"/>
      <c r="AC456" s="149"/>
      <c r="AD456" s="149"/>
      <c r="AE456" s="149"/>
      <c r="AF456" s="149"/>
      <c r="AG456" s="149" t="s">
        <v>127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3" x14ac:dyDescent="0.2">
      <c r="A457" s="156"/>
      <c r="B457" s="157"/>
      <c r="C457" s="188" t="s">
        <v>319</v>
      </c>
      <c r="D457" s="161"/>
      <c r="E457" s="162">
        <v>12.48</v>
      </c>
      <c r="F457" s="159"/>
      <c r="G457" s="159"/>
      <c r="H457" s="159"/>
      <c r="I457" s="159"/>
      <c r="J457" s="159"/>
      <c r="K457" s="159"/>
      <c r="L457" s="159"/>
      <c r="M457" s="159"/>
      <c r="N457" s="158"/>
      <c r="O457" s="158"/>
      <c r="P457" s="158"/>
      <c r="Q457" s="158"/>
      <c r="R457" s="159"/>
      <c r="S457" s="159"/>
      <c r="T457" s="159"/>
      <c r="U457" s="159"/>
      <c r="V457" s="159"/>
      <c r="W457" s="159"/>
      <c r="X457" s="159"/>
      <c r="Y457" s="159"/>
      <c r="Z457" s="149"/>
      <c r="AA457" s="149"/>
      <c r="AB457" s="149"/>
      <c r="AC457" s="149"/>
      <c r="AD457" s="149"/>
      <c r="AE457" s="149"/>
      <c r="AF457" s="149"/>
      <c r="AG457" s="149" t="s">
        <v>127</v>
      </c>
      <c r="AH457" s="149">
        <v>0</v>
      </c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3" x14ac:dyDescent="0.2">
      <c r="A458" s="156"/>
      <c r="B458" s="157"/>
      <c r="C458" s="188" t="s">
        <v>356</v>
      </c>
      <c r="D458" s="161"/>
      <c r="E458" s="162">
        <v>25.92</v>
      </c>
      <c r="F458" s="159"/>
      <c r="G458" s="159"/>
      <c r="H458" s="159"/>
      <c r="I458" s="159"/>
      <c r="J458" s="159"/>
      <c r="K458" s="159"/>
      <c r="L458" s="159"/>
      <c r="M458" s="159"/>
      <c r="N458" s="158"/>
      <c r="O458" s="158"/>
      <c r="P458" s="158"/>
      <c r="Q458" s="158"/>
      <c r="R458" s="159"/>
      <c r="S458" s="159"/>
      <c r="T458" s="159"/>
      <c r="U458" s="159"/>
      <c r="V458" s="159"/>
      <c r="W458" s="159"/>
      <c r="X458" s="159"/>
      <c r="Y458" s="159"/>
      <c r="Z458" s="149"/>
      <c r="AA458" s="149"/>
      <c r="AB458" s="149"/>
      <c r="AC458" s="149"/>
      <c r="AD458" s="149"/>
      <c r="AE458" s="149"/>
      <c r="AF458" s="149"/>
      <c r="AG458" s="149" t="s">
        <v>127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3" x14ac:dyDescent="0.2">
      <c r="A459" s="156"/>
      <c r="B459" s="157"/>
      <c r="C459" s="188" t="s">
        <v>143</v>
      </c>
      <c r="D459" s="161"/>
      <c r="E459" s="162"/>
      <c r="F459" s="159"/>
      <c r="G459" s="159"/>
      <c r="H459" s="159"/>
      <c r="I459" s="159"/>
      <c r="J459" s="159"/>
      <c r="K459" s="159"/>
      <c r="L459" s="159"/>
      <c r="M459" s="159"/>
      <c r="N459" s="158"/>
      <c r="O459" s="158"/>
      <c r="P459" s="158"/>
      <c r="Q459" s="158"/>
      <c r="R459" s="159"/>
      <c r="S459" s="159"/>
      <c r="T459" s="159"/>
      <c r="U459" s="159"/>
      <c r="V459" s="159"/>
      <c r="W459" s="159"/>
      <c r="X459" s="159"/>
      <c r="Y459" s="159"/>
      <c r="Z459" s="149"/>
      <c r="AA459" s="149"/>
      <c r="AB459" s="149"/>
      <c r="AC459" s="149"/>
      <c r="AD459" s="149"/>
      <c r="AE459" s="149"/>
      <c r="AF459" s="149"/>
      <c r="AG459" s="149" t="s">
        <v>127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3" x14ac:dyDescent="0.2">
      <c r="A460" s="156"/>
      <c r="B460" s="157"/>
      <c r="C460" s="188" t="s">
        <v>247</v>
      </c>
      <c r="D460" s="161"/>
      <c r="E460" s="162"/>
      <c r="F460" s="159"/>
      <c r="G460" s="159"/>
      <c r="H460" s="159"/>
      <c r="I460" s="159"/>
      <c r="J460" s="159"/>
      <c r="K460" s="159"/>
      <c r="L460" s="159"/>
      <c r="M460" s="159"/>
      <c r="N460" s="158"/>
      <c r="O460" s="158"/>
      <c r="P460" s="158"/>
      <c r="Q460" s="158"/>
      <c r="R460" s="159"/>
      <c r="S460" s="159"/>
      <c r="T460" s="159"/>
      <c r="U460" s="159"/>
      <c r="V460" s="159"/>
      <c r="W460" s="159"/>
      <c r="X460" s="159"/>
      <c r="Y460" s="159"/>
      <c r="Z460" s="149"/>
      <c r="AA460" s="149"/>
      <c r="AB460" s="149"/>
      <c r="AC460" s="149"/>
      <c r="AD460" s="149"/>
      <c r="AE460" s="149"/>
      <c r="AF460" s="149"/>
      <c r="AG460" s="149" t="s">
        <v>127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3" x14ac:dyDescent="0.2">
      <c r="A461" s="156"/>
      <c r="B461" s="157"/>
      <c r="C461" s="188" t="s">
        <v>357</v>
      </c>
      <c r="D461" s="161"/>
      <c r="E461" s="162">
        <v>16.8</v>
      </c>
      <c r="F461" s="159"/>
      <c r="G461" s="159"/>
      <c r="H461" s="159"/>
      <c r="I461" s="159"/>
      <c r="J461" s="159"/>
      <c r="K461" s="159"/>
      <c r="L461" s="159"/>
      <c r="M461" s="159"/>
      <c r="N461" s="158"/>
      <c r="O461" s="158"/>
      <c r="P461" s="158"/>
      <c r="Q461" s="158"/>
      <c r="R461" s="159"/>
      <c r="S461" s="159"/>
      <c r="T461" s="159"/>
      <c r="U461" s="159"/>
      <c r="V461" s="159"/>
      <c r="W461" s="159"/>
      <c r="X461" s="159"/>
      <c r="Y461" s="159"/>
      <c r="Z461" s="149"/>
      <c r="AA461" s="149"/>
      <c r="AB461" s="149"/>
      <c r="AC461" s="149"/>
      <c r="AD461" s="149"/>
      <c r="AE461" s="149"/>
      <c r="AF461" s="149"/>
      <c r="AG461" s="149" t="s">
        <v>127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3" x14ac:dyDescent="0.2">
      <c r="A462" s="156"/>
      <c r="B462" s="157"/>
      <c r="C462" s="188" t="s">
        <v>358</v>
      </c>
      <c r="D462" s="161"/>
      <c r="E462" s="162">
        <v>52.8</v>
      </c>
      <c r="F462" s="159"/>
      <c r="G462" s="159"/>
      <c r="H462" s="159"/>
      <c r="I462" s="159"/>
      <c r="J462" s="159"/>
      <c r="K462" s="159"/>
      <c r="L462" s="159"/>
      <c r="M462" s="159"/>
      <c r="N462" s="158"/>
      <c r="O462" s="158"/>
      <c r="P462" s="158"/>
      <c r="Q462" s="158"/>
      <c r="R462" s="159"/>
      <c r="S462" s="159"/>
      <c r="T462" s="159"/>
      <c r="U462" s="159"/>
      <c r="V462" s="159"/>
      <c r="W462" s="159"/>
      <c r="X462" s="159"/>
      <c r="Y462" s="159"/>
      <c r="Z462" s="149"/>
      <c r="AA462" s="149"/>
      <c r="AB462" s="149"/>
      <c r="AC462" s="149"/>
      <c r="AD462" s="149"/>
      <c r="AE462" s="149"/>
      <c r="AF462" s="149"/>
      <c r="AG462" s="149" t="s">
        <v>127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3" x14ac:dyDescent="0.2">
      <c r="A463" s="156"/>
      <c r="B463" s="157"/>
      <c r="C463" s="188" t="s">
        <v>359</v>
      </c>
      <c r="D463" s="161"/>
      <c r="E463" s="162">
        <v>16.8</v>
      </c>
      <c r="F463" s="159"/>
      <c r="G463" s="159"/>
      <c r="H463" s="159"/>
      <c r="I463" s="159"/>
      <c r="J463" s="159"/>
      <c r="K463" s="159"/>
      <c r="L463" s="159"/>
      <c r="M463" s="159"/>
      <c r="N463" s="158"/>
      <c r="O463" s="158"/>
      <c r="P463" s="158"/>
      <c r="Q463" s="158"/>
      <c r="R463" s="159"/>
      <c r="S463" s="159"/>
      <c r="T463" s="159"/>
      <c r="U463" s="159"/>
      <c r="V463" s="159"/>
      <c r="W463" s="159"/>
      <c r="X463" s="159"/>
      <c r="Y463" s="159"/>
      <c r="Z463" s="149"/>
      <c r="AA463" s="149"/>
      <c r="AB463" s="149"/>
      <c r="AC463" s="149"/>
      <c r="AD463" s="149"/>
      <c r="AE463" s="149"/>
      <c r="AF463" s="149"/>
      <c r="AG463" s="149" t="s">
        <v>127</v>
      </c>
      <c r="AH463" s="149">
        <v>0</v>
      </c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3" x14ac:dyDescent="0.2">
      <c r="A464" s="156"/>
      <c r="B464" s="157"/>
      <c r="C464" s="188" t="s">
        <v>251</v>
      </c>
      <c r="D464" s="161"/>
      <c r="E464" s="162"/>
      <c r="F464" s="159"/>
      <c r="G464" s="159"/>
      <c r="H464" s="159"/>
      <c r="I464" s="159"/>
      <c r="J464" s="159"/>
      <c r="K464" s="159"/>
      <c r="L464" s="159"/>
      <c r="M464" s="159"/>
      <c r="N464" s="158"/>
      <c r="O464" s="158"/>
      <c r="P464" s="158"/>
      <c r="Q464" s="158"/>
      <c r="R464" s="159"/>
      <c r="S464" s="159"/>
      <c r="T464" s="159"/>
      <c r="U464" s="159"/>
      <c r="V464" s="159"/>
      <c r="W464" s="159"/>
      <c r="X464" s="159"/>
      <c r="Y464" s="159"/>
      <c r="Z464" s="149"/>
      <c r="AA464" s="149"/>
      <c r="AB464" s="149"/>
      <c r="AC464" s="149"/>
      <c r="AD464" s="149"/>
      <c r="AE464" s="149"/>
      <c r="AF464" s="149"/>
      <c r="AG464" s="149" t="s">
        <v>127</v>
      </c>
      <c r="AH464" s="149">
        <v>0</v>
      </c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3" x14ac:dyDescent="0.2">
      <c r="A465" s="156"/>
      <c r="B465" s="157"/>
      <c r="C465" s="188" t="s">
        <v>360</v>
      </c>
      <c r="D465" s="161"/>
      <c r="E465" s="162">
        <v>42.24</v>
      </c>
      <c r="F465" s="159"/>
      <c r="G465" s="159"/>
      <c r="H465" s="159"/>
      <c r="I465" s="159"/>
      <c r="J465" s="159"/>
      <c r="K465" s="159"/>
      <c r="L465" s="159"/>
      <c r="M465" s="159"/>
      <c r="N465" s="158"/>
      <c r="O465" s="158"/>
      <c r="P465" s="158"/>
      <c r="Q465" s="158"/>
      <c r="R465" s="159"/>
      <c r="S465" s="159"/>
      <c r="T465" s="159"/>
      <c r="U465" s="159"/>
      <c r="V465" s="159"/>
      <c r="W465" s="159"/>
      <c r="X465" s="159"/>
      <c r="Y465" s="159"/>
      <c r="Z465" s="149"/>
      <c r="AA465" s="149"/>
      <c r="AB465" s="149"/>
      <c r="AC465" s="149"/>
      <c r="AD465" s="149"/>
      <c r="AE465" s="149"/>
      <c r="AF465" s="149"/>
      <c r="AG465" s="149" t="s">
        <v>127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3" x14ac:dyDescent="0.2">
      <c r="A466" s="156"/>
      <c r="B466" s="157"/>
      <c r="C466" s="188" t="s">
        <v>361</v>
      </c>
      <c r="D466" s="161"/>
      <c r="E466" s="162">
        <v>134.4</v>
      </c>
      <c r="F466" s="159"/>
      <c r="G466" s="159"/>
      <c r="H466" s="159"/>
      <c r="I466" s="159"/>
      <c r="J466" s="159"/>
      <c r="K466" s="159"/>
      <c r="L466" s="159"/>
      <c r="M466" s="159"/>
      <c r="N466" s="158"/>
      <c r="O466" s="158"/>
      <c r="P466" s="158"/>
      <c r="Q466" s="158"/>
      <c r="R466" s="159"/>
      <c r="S466" s="159"/>
      <c r="T466" s="159"/>
      <c r="U466" s="159"/>
      <c r="V466" s="159"/>
      <c r="W466" s="159"/>
      <c r="X466" s="159"/>
      <c r="Y466" s="159"/>
      <c r="Z466" s="149"/>
      <c r="AA466" s="149"/>
      <c r="AB466" s="149"/>
      <c r="AC466" s="149"/>
      <c r="AD466" s="149"/>
      <c r="AE466" s="149"/>
      <c r="AF466" s="149"/>
      <c r="AG466" s="149" t="s">
        <v>127</v>
      </c>
      <c r="AH466" s="149">
        <v>0</v>
      </c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3" x14ac:dyDescent="0.2">
      <c r="A467" s="156"/>
      <c r="B467" s="157"/>
      <c r="C467" s="188" t="s">
        <v>362</v>
      </c>
      <c r="D467" s="161"/>
      <c r="E467" s="162">
        <v>42.24</v>
      </c>
      <c r="F467" s="159"/>
      <c r="G467" s="159"/>
      <c r="H467" s="159"/>
      <c r="I467" s="159"/>
      <c r="J467" s="159"/>
      <c r="K467" s="159"/>
      <c r="L467" s="159"/>
      <c r="M467" s="159"/>
      <c r="N467" s="158"/>
      <c r="O467" s="158"/>
      <c r="P467" s="158"/>
      <c r="Q467" s="158"/>
      <c r="R467" s="159"/>
      <c r="S467" s="159"/>
      <c r="T467" s="159"/>
      <c r="U467" s="159"/>
      <c r="V467" s="159"/>
      <c r="W467" s="159"/>
      <c r="X467" s="159"/>
      <c r="Y467" s="159"/>
      <c r="Z467" s="149"/>
      <c r="AA467" s="149"/>
      <c r="AB467" s="149"/>
      <c r="AC467" s="149"/>
      <c r="AD467" s="149"/>
      <c r="AE467" s="149"/>
      <c r="AF467" s="149"/>
      <c r="AG467" s="149" t="s">
        <v>127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">
      <c r="A468" s="174">
        <v>43</v>
      </c>
      <c r="B468" s="175" t="s">
        <v>363</v>
      </c>
      <c r="C468" s="187" t="s">
        <v>364</v>
      </c>
      <c r="D468" s="176" t="s">
        <v>149</v>
      </c>
      <c r="E468" s="177">
        <v>49</v>
      </c>
      <c r="F468" s="178"/>
      <c r="G468" s="179">
        <f>ROUND(E468*F468,2)</f>
        <v>0</v>
      </c>
      <c r="H468" s="160"/>
      <c r="I468" s="159">
        <f>ROUND(E468*H468,2)</f>
        <v>0</v>
      </c>
      <c r="J468" s="160"/>
      <c r="K468" s="159">
        <f>ROUND(E468*J468,2)</f>
        <v>0</v>
      </c>
      <c r="L468" s="159">
        <v>21</v>
      </c>
      <c r="M468" s="159">
        <f>G468*(1+L468/100)</f>
        <v>0</v>
      </c>
      <c r="N468" s="158">
        <v>0</v>
      </c>
      <c r="O468" s="158">
        <f>ROUND(E468*N468,2)</f>
        <v>0</v>
      </c>
      <c r="P468" s="158">
        <v>0</v>
      </c>
      <c r="Q468" s="158">
        <f>ROUND(E468*P468,2)</f>
        <v>0</v>
      </c>
      <c r="R468" s="159"/>
      <c r="S468" s="159" t="s">
        <v>121</v>
      </c>
      <c r="T468" s="159" t="s">
        <v>122</v>
      </c>
      <c r="U468" s="159">
        <v>0</v>
      </c>
      <c r="V468" s="159">
        <f>ROUND(E468*U468,2)</f>
        <v>0</v>
      </c>
      <c r="W468" s="159"/>
      <c r="X468" s="159" t="s">
        <v>123</v>
      </c>
      <c r="Y468" s="159" t="s">
        <v>124</v>
      </c>
      <c r="Z468" s="149"/>
      <c r="AA468" s="149"/>
      <c r="AB468" s="149"/>
      <c r="AC468" s="149"/>
      <c r="AD468" s="149"/>
      <c r="AE468" s="149"/>
      <c r="AF468" s="149"/>
      <c r="AG468" s="149" t="s">
        <v>125</v>
      </c>
      <c r="AH468" s="149"/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2" x14ac:dyDescent="0.2">
      <c r="A469" s="156"/>
      <c r="B469" s="157"/>
      <c r="C469" s="188" t="s">
        <v>134</v>
      </c>
      <c r="D469" s="161"/>
      <c r="E469" s="162"/>
      <c r="F469" s="159"/>
      <c r="G469" s="159"/>
      <c r="H469" s="159"/>
      <c r="I469" s="159"/>
      <c r="J469" s="159"/>
      <c r="K469" s="159"/>
      <c r="L469" s="159"/>
      <c r="M469" s="159"/>
      <c r="N469" s="158"/>
      <c r="O469" s="158"/>
      <c r="P469" s="158"/>
      <c r="Q469" s="158"/>
      <c r="R469" s="159"/>
      <c r="S469" s="159"/>
      <c r="T469" s="159"/>
      <c r="U469" s="159"/>
      <c r="V469" s="159"/>
      <c r="W469" s="159"/>
      <c r="X469" s="159"/>
      <c r="Y469" s="159"/>
      <c r="Z469" s="149"/>
      <c r="AA469" s="149"/>
      <c r="AB469" s="149"/>
      <c r="AC469" s="149"/>
      <c r="AD469" s="149"/>
      <c r="AE469" s="149"/>
      <c r="AF469" s="149"/>
      <c r="AG469" s="149" t="s">
        <v>127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3" x14ac:dyDescent="0.2">
      <c r="A470" s="156"/>
      <c r="B470" s="157"/>
      <c r="C470" s="188" t="s">
        <v>135</v>
      </c>
      <c r="D470" s="161"/>
      <c r="E470" s="162"/>
      <c r="F470" s="159"/>
      <c r="G470" s="159"/>
      <c r="H470" s="159"/>
      <c r="I470" s="159"/>
      <c r="J470" s="159"/>
      <c r="K470" s="159"/>
      <c r="L470" s="159"/>
      <c r="M470" s="159"/>
      <c r="N470" s="158"/>
      <c r="O470" s="158"/>
      <c r="P470" s="158"/>
      <c r="Q470" s="158"/>
      <c r="R470" s="159"/>
      <c r="S470" s="159"/>
      <c r="T470" s="159"/>
      <c r="U470" s="159"/>
      <c r="V470" s="159"/>
      <c r="W470" s="159"/>
      <c r="X470" s="159"/>
      <c r="Y470" s="159"/>
      <c r="Z470" s="149"/>
      <c r="AA470" s="149"/>
      <c r="AB470" s="149"/>
      <c r="AC470" s="149"/>
      <c r="AD470" s="149"/>
      <c r="AE470" s="149"/>
      <c r="AF470" s="149"/>
      <c r="AG470" s="149" t="s">
        <v>127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3" x14ac:dyDescent="0.2">
      <c r="A471" s="156"/>
      <c r="B471" s="157"/>
      <c r="C471" s="188" t="s">
        <v>254</v>
      </c>
      <c r="D471" s="161"/>
      <c r="E471" s="162">
        <v>4</v>
      </c>
      <c r="F471" s="159"/>
      <c r="G471" s="159"/>
      <c r="H471" s="159"/>
      <c r="I471" s="159"/>
      <c r="J471" s="159"/>
      <c r="K471" s="159"/>
      <c r="L471" s="159"/>
      <c r="M471" s="159"/>
      <c r="N471" s="158"/>
      <c r="O471" s="158"/>
      <c r="P471" s="158"/>
      <c r="Q471" s="158"/>
      <c r="R471" s="159"/>
      <c r="S471" s="159"/>
      <c r="T471" s="159"/>
      <c r="U471" s="159"/>
      <c r="V471" s="159"/>
      <c r="W471" s="159"/>
      <c r="X471" s="159"/>
      <c r="Y471" s="159"/>
      <c r="Z471" s="149"/>
      <c r="AA471" s="149"/>
      <c r="AB471" s="149"/>
      <c r="AC471" s="149"/>
      <c r="AD471" s="149"/>
      <c r="AE471" s="149"/>
      <c r="AF471" s="149"/>
      <c r="AG471" s="149" t="s">
        <v>127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3" x14ac:dyDescent="0.2">
      <c r="A472" s="156"/>
      <c r="B472" s="157"/>
      <c r="C472" s="188" t="s">
        <v>255</v>
      </c>
      <c r="D472" s="161"/>
      <c r="E472" s="162">
        <v>4</v>
      </c>
      <c r="F472" s="159"/>
      <c r="G472" s="159"/>
      <c r="H472" s="159"/>
      <c r="I472" s="159"/>
      <c r="J472" s="159"/>
      <c r="K472" s="159"/>
      <c r="L472" s="159"/>
      <c r="M472" s="159"/>
      <c r="N472" s="158"/>
      <c r="O472" s="158"/>
      <c r="P472" s="158"/>
      <c r="Q472" s="158"/>
      <c r="R472" s="159"/>
      <c r="S472" s="159"/>
      <c r="T472" s="159"/>
      <c r="U472" s="159"/>
      <c r="V472" s="159"/>
      <c r="W472" s="159"/>
      <c r="X472" s="159"/>
      <c r="Y472" s="159"/>
      <c r="Z472" s="149"/>
      <c r="AA472" s="149"/>
      <c r="AB472" s="149"/>
      <c r="AC472" s="149"/>
      <c r="AD472" s="149"/>
      <c r="AE472" s="149"/>
      <c r="AF472" s="149"/>
      <c r="AG472" s="149" t="s">
        <v>127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3" x14ac:dyDescent="0.2">
      <c r="A473" s="156"/>
      <c r="B473" s="157"/>
      <c r="C473" s="188" t="s">
        <v>256</v>
      </c>
      <c r="D473" s="161"/>
      <c r="E473" s="162">
        <v>2</v>
      </c>
      <c r="F473" s="159"/>
      <c r="G473" s="159"/>
      <c r="H473" s="159"/>
      <c r="I473" s="159"/>
      <c r="J473" s="159"/>
      <c r="K473" s="159"/>
      <c r="L473" s="159"/>
      <c r="M473" s="159"/>
      <c r="N473" s="158"/>
      <c r="O473" s="158"/>
      <c r="P473" s="158"/>
      <c r="Q473" s="158"/>
      <c r="R473" s="159"/>
      <c r="S473" s="159"/>
      <c r="T473" s="159"/>
      <c r="U473" s="159"/>
      <c r="V473" s="159"/>
      <c r="W473" s="159"/>
      <c r="X473" s="159"/>
      <c r="Y473" s="159"/>
      <c r="Z473" s="149"/>
      <c r="AA473" s="149"/>
      <c r="AB473" s="149"/>
      <c r="AC473" s="149"/>
      <c r="AD473" s="149"/>
      <c r="AE473" s="149"/>
      <c r="AF473" s="149"/>
      <c r="AG473" s="149" t="s">
        <v>127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3" x14ac:dyDescent="0.2">
      <c r="A474" s="156"/>
      <c r="B474" s="157"/>
      <c r="C474" s="188" t="s">
        <v>257</v>
      </c>
      <c r="D474" s="161"/>
      <c r="E474" s="162">
        <v>1</v>
      </c>
      <c r="F474" s="159"/>
      <c r="G474" s="159"/>
      <c r="H474" s="159"/>
      <c r="I474" s="159"/>
      <c r="J474" s="159"/>
      <c r="K474" s="159"/>
      <c r="L474" s="159"/>
      <c r="M474" s="159"/>
      <c r="N474" s="158"/>
      <c r="O474" s="158"/>
      <c r="P474" s="158"/>
      <c r="Q474" s="158"/>
      <c r="R474" s="159"/>
      <c r="S474" s="159"/>
      <c r="T474" s="159"/>
      <c r="U474" s="159"/>
      <c r="V474" s="159"/>
      <c r="W474" s="159"/>
      <c r="X474" s="159"/>
      <c r="Y474" s="159"/>
      <c r="Z474" s="149"/>
      <c r="AA474" s="149"/>
      <c r="AB474" s="149"/>
      <c r="AC474" s="149"/>
      <c r="AD474" s="149"/>
      <c r="AE474" s="149"/>
      <c r="AF474" s="149"/>
      <c r="AG474" s="149" t="s">
        <v>127</v>
      </c>
      <c r="AH474" s="149">
        <v>0</v>
      </c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3" x14ac:dyDescent="0.2">
      <c r="A475" s="156"/>
      <c r="B475" s="157"/>
      <c r="C475" s="188" t="s">
        <v>305</v>
      </c>
      <c r="D475" s="161"/>
      <c r="E475" s="162">
        <v>2</v>
      </c>
      <c r="F475" s="159"/>
      <c r="G475" s="159"/>
      <c r="H475" s="159"/>
      <c r="I475" s="159"/>
      <c r="J475" s="159"/>
      <c r="K475" s="159"/>
      <c r="L475" s="159"/>
      <c r="M475" s="159"/>
      <c r="N475" s="158"/>
      <c r="O475" s="158"/>
      <c r="P475" s="158"/>
      <c r="Q475" s="158"/>
      <c r="R475" s="159"/>
      <c r="S475" s="159"/>
      <c r="T475" s="159"/>
      <c r="U475" s="159"/>
      <c r="V475" s="159"/>
      <c r="W475" s="159"/>
      <c r="X475" s="159"/>
      <c r="Y475" s="159"/>
      <c r="Z475" s="149"/>
      <c r="AA475" s="149"/>
      <c r="AB475" s="149"/>
      <c r="AC475" s="149"/>
      <c r="AD475" s="149"/>
      <c r="AE475" s="149"/>
      <c r="AF475" s="149"/>
      <c r="AG475" s="149" t="s">
        <v>127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3" x14ac:dyDescent="0.2">
      <c r="A476" s="156"/>
      <c r="B476" s="157"/>
      <c r="C476" s="188" t="s">
        <v>306</v>
      </c>
      <c r="D476" s="161"/>
      <c r="E476" s="162">
        <v>2</v>
      </c>
      <c r="F476" s="159"/>
      <c r="G476" s="159"/>
      <c r="H476" s="159"/>
      <c r="I476" s="159"/>
      <c r="J476" s="159"/>
      <c r="K476" s="159"/>
      <c r="L476" s="159"/>
      <c r="M476" s="159"/>
      <c r="N476" s="158"/>
      <c r="O476" s="158"/>
      <c r="P476" s="158"/>
      <c r="Q476" s="158"/>
      <c r="R476" s="159"/>
      <c r="S476" s="159"/>
      <c r="T476" s="159"/>
      <c r="U476" s="159"/>
      <c r="V476" s="159"/>
      <c r="W476" s="159"/>
      <c r="X476" s="159"/>
      <c r="Y476" s="159"/>
      <c r="Z476" s="149"/>
      <c r="AA476" s="149"/>
      <c r="AB476" s="149"/>
      <c r="AC476" s="149"/>
      <c r="AD476" s="149"/>
      <c r="AE476" s="149"/>
      <c r="AF476" s="149"/>
      <c r="AG476" s="149" t="s">
        <v>127</v>
      </c>
      <c r="AH476" s="149">
        <v>0</v>
      </c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3" x14ac:dyDescent="0.2">
      <c r="A477" s="156"/>
      <c r="B477" s="157"/>
      <c r="C477" s="188" t="s">
        <v>260</v>
      </c>
      <c r="D477" s="161"/>
      <c r="E477" s="162">
        <v>8</v>
      </c>
      <c r="F477" s="159"/>
      <c r="G477" s="159"/>
      <c r="H477" s="159"/>
      <c r="I477" s="159"/>
      <c r="J477" s="159"/>
      <c r="K477" s="159"/>
      <c r="L477" s="159"/>
      <c r="M477" s="159"/>
      <c r="N477" s="158"/>
      <c r="O477" s="158"/>
      <c r="P477" s="158"/>
      <c r="Q477" s="158"/>
      <c r="R477" s="159"/>
      <c r="S477" s="159"/>
      <c r="T477" s="159"/>
      <c r="U477" s="159"/>
      <c r="V477" s="159"/>
      <c r="W477" s="159"/>
      <c r="X477" s="159"/>
      <c r="Y477" s="159"/>
      <c r="Z477" s="149"/>
      <c r="AA477" s="149"/>
      <c r="AB477" s="149"/>
      <c r="AC477" s="149"/>
      <c r="AD477" s="149"/>
      <c r="AE477" s="149"/>
      <c r="AF477" s="149"/>
      <c r="AG477" s="149" t="s">
        <v>127</v>
      </c>
      <c r="AH477" s="149">
        <v>0</v>
      </c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3" x14ac:dyDescent="0.2">
      <c r="A478" s="156"/>
      <c r="B478" s="157"/>
      <c r="C478" s="188" t="s">
        <v>261</v>
      </c>
      <c r="D478" s="161"/>
      <c r="E478" s="162">
        <v>16</v>
      </c>
      <c r="F478" s="159"/>
      <c r="G478" s="159"/>
      <c r="H478" s="159"/>
      <c r="I478" s="159"/>
      <c r="J478" s="159"/>
      <c r="K478" s="159"/>
      <c r="L478" s="159"/>
      <c r="M478" s="159"/>
      <c r="N478" s="158"/>
      <c r="O478" s="158"/>
      <c r="P478" s="158"/>
      <c r="Q478" s="158"/>
      <c r="R478" s="159"/>
      <c r="S478" s="159"/>
      <c r="T478" s="159"/>
      <c r="U478" s="159"/>
      <c r="V478" s="159"/>
      <c r="W478" s="159"/>
      <c r="X478" s="159"/>
      <c r="Y478" s="159"/>
      <c r="Z478" s="149"/>
      <c r="AA478" s="149"/>
      <c r="AB478" s="149"/>
      <c r="AC478" s="149"/>
      <c r="AD478" s="149"/>
      <c r="AE478" s="149"/>
      <c r="AF478" s="149"/>
      <c r="AG478" s="149" t="s">
        <v>127</v>
      </c>
      <c r="AH478" s="149">
        <v>0</v>
      </c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3" x14ac:dyDescent="0.2">
      <c r="A479" s="156"/>
      <c r="B479" s="157"/>
      <c r="C479" s="188" t="s">
        <v>143</v>
      </c>
      <c r="D479" s="161"/>
      <c r="E479" s="162"/>
      <c r="F479" s="159"/>
      <c r="G479" s="159"/>
      <c r="H479" s="159"/>
      <c r="I479" s="159"/>
      <c r="J479" s="159"/>
      <c r="K479" s="159"/>
      <c r="L479" s="159"/>
      <c r="M479" s="159"/>
      <c r="N479" s="158"/>
      <c r="O479" s="158"/>
      <c r="P479" s="158"/>
      <c r="Q479" s="158"/>
      <c r="R479" s="159"/>
      <c r="S479" s="159"/>
      <c r="T479" s="159"/>
      <c r="U479" s="159"/>
      <c r="V479" s="159"/>
      <c r="W479" s="159"/>
      <c r="X479" s="159"/>
      <c r="Y479" s="159"/>
      <c r="Z479" s="149"/>
      <c r="AA479" s="149"/>
      <c r="AB479" s="149"/>
      <c r="AC479" s="149"/>
      <c r="AD479" s="149"/>
      <c r="AE479" s="149"/>
      <c r="AF479" s="149"/>
      <c r="AG479" s="149" t="s">
        <v>127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3" x14ac:dyDescent="0.2">
      <c r="A480" s="156"/>
      <c r="B480" s="157"/>
      <c r="C480" s="188" t="s">
        <v>247</v>
      </c>
      <c r="D480" s="161"/>
      <c r="E480" s="162"/>
      <c r="F480" s="159"/>
      <c r="G480" s="159"/>
      <c r="H480" s="159"/>
      <c r="I480" s="159"/>
      <c r="J480" s="159"/>
      <c r="K480" s="159"/>
      <c r="L480" s="159"/>
      <c r="M480" s="159"/>
      <c r="N480" s="158"/>
      <c r="O480" s="158"/>
      <c r="P480" s="158"/>
      <c r="Q480" s="158"/>
      <c r="R480" s="159"/>
      <c r="S480" s="159"/>
      <c r="T480" s="159"/>
      <c r="U480" s="159"/>
      <c r="V480" s="159"/>
      <c r="W480" s="159"/>
      <c r="X480" s="159"/>
      <c r="Y480" s="159"/>
      <c r="Z480" s="149"/>
      <c r="AA480" s="149"/>
      <c r="AB480" s="149"/>
      <c r="AC480" s="149"/>
      <c r="AD480" s="149"/>
      <c r="AE480" s="149"/>
      <c r="AF480" s="149"/>
      <c r="AG480" s="149" t="s">
        <v>127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3" x14ac:dyDescent="0.2">
      <c r="A481" s="156"/>
      <c r="B481" s="157"/>
      <c r="C481" s="188" t="s">
        <v>262</v>
      </c>
      <c r="D481" s="161"/>
      <c r="E481" s="162">
        <v>1</v>
      </c>
      <c r="F481" s="159"/>
      <c r="G481" s="159"/>
      <c r="H481" s="159"/>
      <c r="I481" s="159"/>
      <c r="J481" s="159"/>
      <c r="K481" s="159"/>
      <c r="L481" s="159"/>
      <c r="M481" s="159"/>
      <c r="N481" s="158"/>
      <c r="O481" s="158"/>
      <c r="P481" s="158"/>
      <c r="Q481" s="158"/>
      <c r="R481" s="159"/>
      <c r="S481" s="159"/>
      <c r="T481" s="159"/>
      <c r="U481" s="159"/>
      <c r="V481" s="159"/>
      <c r="W481" s="159"/>
      <c r="X481" s="159"/>
      <c r="Y481" s="159"/>
      <c r="Z481" s="149"/>
      <c r="AA481" s="149"/>
      <c r="AB481" s="149"/>
      <c r="AC481" s="149"/>
      <c r="AD481" s="149"/>
      <c r="AE481" s="149"/>
      <c r="AF481" s="149"/>
      <c r="AG481" s="149" t="s">
        <v>127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3" x14ac:dyDescent="0.2">
      <c r="A482" s="156"/>
      <c r="B482" s="157"/>
      <c r="C482" s="188" t="s">
        <v>263</v>
      </c>
      <c r="D482" s="161"/>
      <c r="E482" s="162">
        <v>3</v>
      </c>
      <c r="F482" s="159"/>
      <c r="G482" s="159"/>
      <c r="H482" s="159"/>
      <c r="I482" s="159"/>
      <c r="J482" s="159"/>
      <c r="K482" s="159"/>
      <c r="L482" s="159"/>
      <c r="M482" s="159"/>
      <c r="N482" s="158"/>
      <c r="O482" s="158"/>
      <c r="P482" s="158"/>
      <c r="Q482" s="158"/>
      <c r="R482" s="159"/>
      <c r="S482" s="159"/>
      <c r="T482" s="159"/>
      <c r="U482" s="159"/>
      <c r="V482" s="159"/>
      <c r="W482" s="159"/>
      <c r="X482" s="159"/>
      <c r="Y482" s="159"/>
      <c r="Z482" s="149"/>
      <c r="AA482" s="149"/>
      <c r="AB482" s="149"/>
      <c r="AC482" s="149"/>
      <c r="AD482" s="149"/>
      <c r="AE482" s="149"/>
      <c r="AF482" s="149"/>
      <c r="AG482" s="149" t="s">
        <v>127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3" x14ac:dyDescent="0.2">
      <c r="A483" s="156"/>
      <c r="B483" s="157"/>
      <c r="C483" s="188" t="s">
        <v>264</v>
      </c>
      <c r="D483" s="161"/>
      <c r="E483" s="162">
        <v>1</v>
      </c>
      <c r="F483" s="159"/>
      <c r="G483" s="159"/>
      <c r="H483" s="159"/>
      <c r="I483" s="159"/>
      <c r="J483" s="159"/>
      <c r="K483" s="159"/>
      <c r="L483" s="159"/>
      <c r="M483" s="159"/>
      <c r="N483" s="158"/>
      <c r="O483" s="158"/>
      <c r="P483" s="158"/>
      <c r="Q483" s="158"/>
      <c r="R483" s="159"/>
      <c r="S483" s="159"/>
      <c r="T483" s="159"/>
      <c r="U483" s="159"/>
      <c r="V483" s="159"/>
      <c r="W483" s="159"/>
      <c r="X483" s="159"/>
      <c r="Y483" s="159"/>
      <c r="Z483" s="149"/>
      <c r="AA483" s="149"/>
      <c r="AB483" s="149"/>
      <c r="AC483" s="149"/>
      <c r="AD483" s="149"/>
      <c r="AE483" s="149"/>
      <c r="AF483" s="149"/>
      <c r="AG483" s="149" t="s">
        <v>127</v>
      </c>
      <c r="AH483" s="149">
        <v>0</v>
      </c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3" x14ac:dyDescent="0.2">
      <c r="A484" s="156"/>
      <c r="B484" s="157"/>
      <c r="C484" s="188" t="s">
        <v>251</v>
      </c>
      <c r="D484" s="161"/>
      <c r="E484" s="162"/>
      <c r="F484" s="159"/>
      <c r="G484" s="159"/>
      <c r="H484" s="159"/>
      <c r="I484" s="159"/>
      <c r="J484" s="159"/>
      <c r="K484" s="159"/>
      <c r="L484" s="159"/>
      <c r="M484" s="159"/>
      <c r="N484" s="158"/>
      <c r="O484" s="158"/>
      <c r="P484" s="158"/>
      <c r="Q484" s="158"/>
      <c r="R484" s="159"/>
      <c r="S484" s="159"/>
      <c r="T484" s="159"/>
      <c r="U484" s="159"/>
      <c r="V484" s="159"/>
      <c r="W484" s="159"/>
      <c r="X484" s="159"/>
      <c r="Y484" s="159"/>
      <c r="Z484" s="149"/>
      <c r="AA484" s="149"/>
      <c r="AB484" s="149"/>
      <c r="AC484" s="149"/>
      <c r="AD484" s="149"/>
      <c r="AE484" s="149"/>
      <c r="AF484" s="149"/>
      <c r="AG484" s="149" t="s">
        <v>127</v>
      </c>
      <c r="AH484" s="149">
        <v>0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3" x14ac:dyDescent="0.2">
      <c r="A485" s="156"/>
      <c r="B485" s="157"/>
      <c r="C485" s="188" t="s">
        <v>262</v>
      </c>
      <c r="D485" s="161"/>
      <c r="E485" s="162">
        <v>1</v>
      </c>
      <c r="F485" s="159"/>
      <c r="G485" s="159"/>
      <c r="H485" s="159"/>
      <c r="I485" s="159"/>
      <c r="J485" s="159"/>
      <c r="K485" s="159"/>
      <c r="L485" s="159"/>
      <c r="M485" s="159"/>
      <c r="N485" s="158"/>
      <c r="O485" s="158"/>
      <c r="P485" s="158"/>
      <c r="Q485" s="158"/>
      <c r="R485" s="159"/>
      <c r="S485" s="159"/>
      <c r="T485" s="159"/>
      <c r="U485" s="159"/>
      <c r="V485" s="159"/>
      <c r="W485" s="159"/>
      <c r="X485" s="159"/>
      <c r="Y485" s="159"/>
      <c r="Z485" s="149"/>
      <c r="AA485" s="149"/>
      <c r="AB485" s="149"/>
      <c r="AC485" s="149"/>
      <c r="AD485" s="149"/>
      <c r="AE485" s="149"/>
      <c r="AF485" s="149"/>
      <c r="AG485" s="149" t="s">
        <v>127</v>
      </c>
      <c r="AH485" s="149">
        <v>0</v>
      </c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3" x14ac:dyDescent="0.2">
      <c r="A486" s="156"/>
      <c r="B486" s="157"/>
      <c r="C486" s="188" t="s">
        <v>263</v>
      </c>
      <c r="D486" s="161"/>
      <c r="E486" s="162">
        <v>3</v>
      </c>
      <c r="F486" s="159"/>
      <c r="G486" s="159"/>
      <c r="H486" s="159"/>
      <c r="I486" s="159"/>
      <c r="J486" s="159"/>
      <c r="K486" s="159"/>
      <c r="L486" s="159"/>
      <c r="M486" s="159"/>
      <c r="N486" s="158"/>
      <c r="O486" s="158"/>
      <c r="P486" s="158"/>
      <c r="Q486" s="158"/>
      <c r="R486" s="159"/>
      <c r="S486" s="159"/>
      <c r="T486" s="159"/>
      <c r="U486" s="159"/>
      <c r="V486" s="159"/>
      <c r="W486" s="159"/>
      <c r="X486" s="159"/>
      <c r="Y486" s="159"/>
      <c r="Z486" s="149"/>
      <c r="AA486" s="149"/>
      <c r="AB486" s="149"/>
      <c r="AC486" s="149"/>
      <c r="AD486" s="149"/>
      <c r="AE486" s="149"/>
      <c r="AF486" s="149"/>
      <c r="AG486" s="149" t="s">
        <v>127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3" x14ac:dyDescent="0.2">
      <c r="A487" s="156"/>
      <c r="B487" s="157"/>
      <c r="C487" s="188" t="s">
        <v>264</v>
      </c>
      <c r="D487" s="161"/>
      <c r="E487" s="162">
        <v>1</v>
      </c>
      <c r="F487" s="159"/>
      <c r="G487" s="159"/>
      <c r="H487" s="159"/>
      <c r="I487" s="159"/>
      <c r="J487" s="159"/>
      <c r="K487" s="159"/>
      <c r="L487" s="159"/>
      <c r="M487" s="159"/>
      <c r="N487" s="158"/>
      <c r="O487" s="158"/>
      <c r="P487" s="158"/>
      <c r="Q487" s="158"/>
      <c r="R487" s="159"/>
      <c r="S487" s="159"/>
      <c r="T487" s="159"/>
      <c r="U487" s="159"/>
      <c r="V487" s="159"/>
      <c r="W487" s="159"/>
      <c r="X487" s="159"/>
      <c r="Y487" s="159"/>
      <c r="Z487" s="149"/>
      <c r="AA487" s="149"/>
      <c r="AB487" s="149"/>
      <c r="AC487" s="149"/>
      <c r="AD487" s="149"/>
      <c r="AE487" s="149"/>
      <c r="AF487" s="149"/>
      <c r="AG487" s="149" t="s">
        <v>127</v>
      </c>
      <c r="AH487" s="149">
        <v>0</v>
      </c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ht="22.5" outlineLevel="1" x14ac:dyDescent="0.2">
      <c r="A488" s="174">
        <v>44</v>
      </c>
      <c r="B488" s="175" t="s">
        <v>365</v>
      </c>
      <c r="C488" s="187" t="s">
        <v>366</v>
      </c>
      <c r="D488" s="176" t="s">
        <v>120</v>
      </c>
      <c r="E488" s="177">
        <v>88.726600000000005</v>
      </c>
      <c r="F488" s="178"/>
      <c r="G488" s="179">
        <f>ROUND(E488*F488,2)</f>
        <v>0</v>
      </c>
      <c r="H488" s="160"/>
      <c r="I488" s="159">
        <f>ROUND(E488*H488,2)</f>
        <v>0</v>
      </c>
      <c r="J488" s="160"/>
      <c r="K488" s="159">
        <f>ROUND(E488*J488,2)</f>
        <v>0</v>
      </c>
      <c r="L488" s="159">
        <v>21</v>
      </c>
      <c r="M488" s="159">
        <f>G488*(1+L488/100)</f>
        <v>0</v>
      </c>
      <c r="N488" s="158">
        <v>0</v>
      </c>
      <c r="O488" s="158">
        <f>ROUND(E488*N488,2)</f>
        <v>0</v>
      </c>
      <c r="P488" s="158">
        <v>0</v>
      </c>
      <c r="Q488" s="158">
        <f>ROUND(E488*P488,2)</f>
        <v>0</v>
      </c>
      <c r="R488" s="159"/>
      <c r="S488" s="159" t="s">
        <v>121</v>
      </c>
      <c r="T488" s="159" t="s">
        <v>122</v>
      </c>
      <c r="U488" s="159">
        <v>0</v>
      </c>
      <c r="V488" s="159">
        <f>ROUND(E488*U488,2)</f>
        <v>0</v>
      </c>
      <c r="W488" s="159"/>
      <c r="X488" s="159" t="s">
        <v>123</v>
      </c>
      <c r="Y488" s="159" t="s">
        <v>124</v>
      </c>
      <c r="Z488" s="149"/>
      <c r="AA488" s="149"/>
      <c r="AB488" s="149"/>
      <c r="AC488" s="149"/>
      <c r="AD488" s="149"/>
      <c r="AE488" s="149"/>
      <c r="AF488" s="149"/>
      <c r="AG488" s="149" t="s">
        <v>125</v>
      </c>
      <c r="AH488" s="149"/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2" x14ac:dyDescent="0.2">
      <c r="A489" s="156"/>
      <c r="B489" s="157"/>
      <c r="C489" s="188" t="s">
        <v>134</v>
      </c>
      <c r="D489" s="161"/>
      <c r="E489" s="162"/>
      <c r="F489" s="159"/>
      <c r="G489" s="159"/>
      <c r="H489" s="159"/>
      <c r="I489" s="159"/>
      <c r="J489" s="159"/>
      <c r="K489" s="159"/>
      <c r="L489" s="159"/>
      <c r="M489" s="159"/>
      <c r="N489" s="158"/>
      <c r="O489" s="158"/>
      <c r="P489" s="158"/>
      <c r="Q489" s="158"/>
      <c r="R489" s="159"/>
      <c r="S489" s="159"/>
      <c r="T489" s="159"/>
      <c r="U489" s="159"/>
      <c r="V489" s="159"/>
      <c r="W489" s="159"/>
      <c r="X489" s="159"/>
      <c r="Y489" s="159"/>
      <c r="Z489" s="149"/>
      <c r="AA489" s="149"/>
      <c r="AB489" s="149"/>
      <c r="AC489" s="149"/>
      <c r="AD489" s="149"/>
      <c r="AE489" s="149"/>
      <c r="AF489" s="149"/>
      <c r="AG489" s="149" t="s">
        <v>127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3" x14ac:dyDescent="0.2">
      <c r="A490" s="156"/>
      <c r="B490" s="157"/>
      <c r="C490" s="188" t="s">
        <v>135</v>
      </c>
      <c r="D490" s="161"/>
      <c r="E490" s="162"/>
      <c r="F490" s="159"/>
      <c r="G490" s="159"/>
      <c r="H490" s="159"/>
      <c r="I490" s="159"/>
      <c r="J490" s="159"/>
      <c r="K490" s="159"/>
      <c r="L490" s="159"/>
      <c r="M490" s="159"/>
      <c r="N490" s="158"/>
      <c r="O490" s="158"/>
      <c r="P490" s="158"/>
      <c r="Q490" s="158"/>
      <c r="R490" s="159"/>
      <c r="S490" s="159"/>
      <c r="T490" s="159"/>
      <c r="U490" s="159"/>
      <c r="V490" s="159"/>
      <c r="W490" s="159"/>
      <c r="X490" s="159"/>
      <c r="Y490" s="159"/>
      <c r="Z490" s="149"/>
      <c r="AA490" s="149"/>
      <c r="AB490" s="149"/>
      <c r="AC490" s="149"/>
      <c r="AD490" s="149"/>
      <c r="AE490" s="149"/>
      <c r="AF490" s="149"/>
      <c r="AG490" s="149" t="s">
        <v>127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3" x14ac:dyDescent="0.2">
      <c r="A491" s="156"/>
      <c r="B491" s="157"/>
      <c r="C491" s="188" t="s">
        <v>239</v>
      </c>
      <c r="D491" s="161"/>
      <c r="E491" s="162">
        <v>20.74</v>
      </c>
      <c r="F491" s="159"/>
      <c r="G491" s="159"/>
      <c r="H491" s="159"/>
      <c r="I491" s="159"/>
      <c r="J491" s="159"/>
      <c r="K491" s="159"/>
      <c r="L491" s="159"/>
      <c r="M491" s="159"/>
      <c r="N491" s="158"/>
      <c r="O491" s="158"/>
      <c r="P491" s="158"/>
      <c r="Q491" s="158"/>
      <c r="R491" s="159"/>
      <c r="S491" s="159"/>
      <c r="T491" s="159"/>
      <c r="U491" s="159"/>
      <c r="V491" s="159"/>
      <c r="W491" s="159"/>
      <c r="X491" s="159"/>
      <c r="Y491" s="159"/>
      <c r="Z491" s="149"/>
      <c r="AA491" s="149"/>
      <c r="AB491" s="149"/>
      <c r="AC491" s="149"/>
      <c r="AD491" s="149"/>
      <c r="AE491" s="149"/>
      <c r="AF491" s="149"/>
      <c r="AG491" s="149" t="s">
        <v>127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3" x14ac:dyDescent="0.2">
      <c r="A492" s="156"/>
      <c r="B492" s="157"/>
      <c r="C492" s="188" t="s">
        <v>240</v>
      </c>
      <c r="D492" s="161"/>
      <c r="E492" s="162">
        <v>20.74</v>
      </c>
      <c r="F492" s="159"/>
      <c r="G492" s="159"/>
      <c r="H492" s="159"/>
      <c r="I492" s="159"/>
      <c r="J492" s="159"/>
      <c r="K492" s="159"/>
      <c r="L492" s="159"/>
      <c r="M492" s="159"/>
      <c r="N492" s="158"/>
      <c r="O492" s="158"/>
      <c r="P492" s="158"/>
      <c r="Q492" s="158"/>
      <c r="R492" s="159"/>
      <c r="S492" s="159"/>
      <c r="T492" s="159"/>
      <c r="U492" s="159"/>
      <c r="V492" s="159"/>
      <c r="W492" s="159"/>
      <c r="X492" s="159"/>
      <c r="Y492" s="159"/>
      <c r="Z492" s="149"/>
      <c r="AA492" s="149"/>
      <c r="AB492" s="149"/>
      <c r="AC492" s="149"/>
      <c r="AD492" s="149"/>
      <c r="AE492" s="149"/>
      <c r="AF492" s="149"/>
      <c r="AG492" s="149" t="s">
        <v>127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3" x14ac:dyDescent="0.2">
      <c r="A493" s="156"/>
      <c r="B493" s="157"/>
      <c r="C493" s="188" t="s">
        <v>241</v>
      </c>
      <c r="D493" s="161"/>
      <c r="E493" s="162">
        <v>2.86</v>
      </c>
      <c r="F493" s="159"/>
      <c r="G493" s="159"/>
      <c r="H493" s="159"/>
      <c r="I493" s="159"/>
      <c r="J493" s="159"/>
      <c r="K493" s="159"/>
      <c r="L493" s="159"/>
      <c r="M493" s="159"/>
      <c r="N493" s="158"/>
      <c r="O493" s="158"/>
      <c r="P493" s="158"/>
      <c r="Q493" s="158"/>
      <c r="R493" s="159"/>
      <c r="S493" s="159"/>
      <c r="T493" s="159"/>
      <c r="U493" s="159"/>
      <c r="V493" s="159"/>
      <c r="W493" s="159"/>
      <c r="X493" s="159"/>
      <c r="Y493" s="159"/>
      <c r="Z493" s="149"/>
      <c r="AA493" s="149"/>
      <c r="AB493" s="149"/>
      <c r="AC493" s="149"/>
      <c r="AD493" s="149"/>
      <c r="AE493" s="149"/>
      <c r="AF493" s="149"/>
      <c r="AG493" s="149" t="s">
        <v>127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3" x14ac:dyDescent="0.2">
      <c r="A494" s="156"/>
      <c r="B494" s="157"/>
      <c r="C494" s="188" t="s">
        <v>242</v>
      </c>
      <c r="D494" s="161"/>
      <c r="E494" s="162">
        <v>0.15</v>
      </c>
      <c r="F494" s="159"/>
      <c r="G494" s="159"/>
      <c r="H494" s="159"/>
      <c r="I494" s="159"/>
      <c r="J494" s="159"/>
      <c r="K494" s="159"/>
      <c r="L494" s="159"/>
      <c r="M494" s="159"/>
      <c r="N494" s="158"/>
      <c r="O494" s="158"/>
      <c r="P494" s="158"/>
      <c r="Q494" s="158"/>
      <c r="R494" s="159"/>
      <c r="S494" s="159"/>
      <c r="T494" s="159"/>
      <c r="U494" s="159"/>
      <c r="V494" s="159"/>
      <c r="W494" s="159"/>
      <c r="X494" s="159"/>
      <c r="Y494" s="159"/>
      <c r="Z494" s="149"/>
      <c r="AA494" s="149"/>
      <c r="AB494" s="149"/>
      <c r="AC494" s="149"/>
      <c r="AD494" s="149"/>
      <c r="AE494" s="149"/>
      <c r="AF494" s="149"/>
      <c r="AG494" s="149" t="s">
        <v>127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3" x14ac:dyDescent="0.2">
      <c r="A495" s="156"/>
      <c r="B495" s="157"/>
      <c r="C495" s="188" t="s">
        <v>367</v>
      </c>
      <c r="D495" s="161"/>
      <c r="E495" s="162">
        <v>1.4008</v>
      </c>
      <c r="F495" s="159"/>
      <c r="G495" s="159"/>
      <c r="H495" s="159"/>
      <c r="I495" s="159"/>
      <c r="J495" s="159"/>
      <c r="K495" s="159"/>
      <c r="L495" s="159"/>
      <c r="M495" s="159"/>
      <c r="N495" s="158"/>
      <c r="O495" s="158"/>
      <c r="P495" s="158"/>
      <c r="Q495" s="158"/>
      <c r="R495" s="159"/>
      <c r="S495" s="159"/>
      <c r="T495" s="159"/>
      <c r="U495" s="159"/>
      <c r="V495" s="159"/>
      <c r="W495" s="159"/>
      <c r="X495" s="159"/>
      <c r="Y495" s="159"/>
      <c r="Z495" s="149"/>
      <c r="AA495" s="149"/>
      <c r="AB495" s="149"/>
      <c r="AC495" s="149"/>
      <c r="AD495" s="149"/>
      <c r="AE495" s="149"/>
      <c r="AF495" s="149"/>
      <c r="AG495" s="149" t="s">
        <v>127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3" x14ac:dyDescent="0.2">
      <c r="A496" s="156"/>
      <c r="B496" s="157"/>
      <c r="C496" s="188" t="s">
        <v>245</v>
      </c>
      <c r="D496" s="161"/>
      <c r="E496" s="162">
        <v>7.4969999999999999</v>
      </c>
      <c r="F496" s="159"/>
      <c r="G496" s="159"/>
      <c r="H496" s="159"/>
      <c r="I496" s="159"/>
      <c r="J496" s="159"/>
      <c r="K496" s="159"/>
      <c r="L496" s="159"/>
      <c r="M496" s="159"/>
      <c r="N496" s="158"/>
      <c r="O496" s="158"/>
      <c r="P496" s="158"/>
      <c r="Q496" s="158"/>
      <c r="R496" s="159"/>
      <c r="S496" s="159"/>
      <c r="T496" s="159"/>
      <c r="U496" s="159"/>
      <c r="V496" s="159"/>
      <c r="W496" s="159"/>
      <c r="X496" s="159"/>
      <c r="Y496" s="159"/>
      <c r="Z496" s="149"/>
      <c r="AA496" s="149"/>
      <c r="AB496" s="149"/>
      <c r="AC496" s="149"/>
      <c r="AD496" s="149"/>
      <c r="AE496" s="149"/>
      <c r="AF496" s="149"/>
      <c r="AG496" s="149" t="s">
        <v>127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3" x14ac:dyDescent="0.2">
      <c r="A497" s="156"/>
      <c r="B497" s="157"/>
      <c r="C497" s="188" t="s">
        <v>246</v>
      </c>
      <c r="D497" s="161"/>
      <c r="E497" s="162">
        <v>6.72</v>
      </c>
      <c r="F497" s="159"/>
      <c r="G497" s="159"/>
      <c r="H497" s="159"/>
      <c r="I497" s="159"/>
      <c r="J497" s="159"/>
      <c r="K497" s="159"/>
      <c r="L497" s="159"/>
      <c r="M497" s="159"/>
      <c r="N497" s="158"/>
      <c r="O497" s="158"/>
      <c r="P497" s="158"/>
      <c r="Q497" s="158"/>
      <c r="R497" s="159"/>
      <c r="S497" s="159"/>
      <c r="T497" s="159"/>
      <c r="U497" s="159"/>
      <c r="V497" s="159"/>
      <c r="W497" s="159"/>
      <c r="X497" s="159"/>
      <c r="Y497" s="159"/>
      <c r="Z497" s="149"/>
      <c r="AA497" s="149"/>
      <c r="AB497" s="149"/>
      <c r="AC497" s="149"/>
      <c r="AD497" s="149"/>
      <c r="AE497" s="149"/>
      <c r="AF497" s="149"/>
      <c r="AG497" s="149" t="s">
        <v>127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3" x14ac:dyDescent="0.2">
      <c r="A498" s="156"/>
      <c r="B498" s="157"/>
      <c r="C498" s="188" t="s">
        <v>143</v>
      </c>
      <c r="D498" s="161"/>
      <c r="E498" s="162"/>
      <c r="F498" s="159"/>
      <c r="G498" s="159"/>
      <c r="H498" s="159"/>
      <c r="I498" s="159"/>
      <c r="J498" s="159"/>
      <c r="K498" s="159"/>
      <c r="L498" s="159"/>
      <c r="M498" s="159"/>
      <c r="N498" s="158"/>
      <c r="O498" s="158"/>
      <c r="P498" s="158"/>
      <c r="Q498" s="158"/>
      <c r="R498" s="159"/>
      <c r="S498" s="159"/>
      <c r="T498" s="159"/>
      <c r="U498" s="159"/>
      <c r="V498" s="159"/>
      <c r="W498" s="159"/>
      <c r="X498" s="159"/>
      <c r="Y498" s="159"/>
      <c r="Z498" s="149"/>
      <c r="AA498" s="149"/>
      <c r="AB498" s="149"/>
      <c r="AC498" s="149"/>
      <c r="AD498" s="149"/>
      <c r="AE498" s="149"/>
      <c r="AF498" s="149"/>
      <c r="AG498" s="149" t="s">
        <v>127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3" x14ac:dyDescent="0.2">
      <c r="A499" s="156"/>
      <c r="B499" s="157"/>
      <c r="C499" s="188" t="s">
        <v>248</v>
      </c>
      <c r="D499" s="161"/>
      <c r="E499" s="162">
        <v>5.7458999999999998</v>
      </c>
      <c r="F499" s="159"/>
      <c r="G499" s="159"/>
      <c r="H499" s="159"/>
      <c r="I499" s="159"/>
      <c r="J499" s="159"/>
      <c r="K499" s="159"/>
      <c r="L499" s="159"/>
      <c r="M499" s="159"/>
      <c r="N499" s="158"/>
      <c r="O499" s="158"/>
      <c r="P499" s="158"/>
      <c r="Q499" s="158"/>
      <c r="R499" s="159"/>
      <c r="S499" s="159"/>
      <c r="T499" s="159"/>
      <c r="U499" s="159"/>
      <c r="V499" s="159"/>
      <c r="W499" s="159"/>
      <c r="X499" s="159"/>
      <c r="Y499" s="159"/>
      <c r="Z499" s="149"/>
      <c r="AA499" s="149"/>
      <c r="AB499" s="149"/>
      <c r="AC499" s="149"/>
      <c r="AD499" s="149"/>
      <c r="AE499" s="149"/>
      <c r="AF499" s="149"/>
      <c r="AG499" s="149" t="s">
        <v>127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3" x14ac:dyDescent="0.2">
      <c r="A500" s="156"/>
      <c r="B500" s="157"/>
      <c r="C500" s="188" t="s">
        <v>249</v>
      </c>
      <c r="D500" s="161"/>
      <c r="E500" s="162">
        <v>17.126999999999999</v>
      </c>
      <c r="F500" s="159"/>
      <c r="G500" s="159"/>
      <c r="H500" s="159"/>
      <c r="I500" s="159"/>
      <c r="J500" s="159"/>
      <c r="K500" s="159"/>
      <c r="L500" s="159"/>
      <c r="M500" s="159"/>
      <c r="N500" s="158"/>
      <c r="O500" s="158"/>
      <c r="P500" s="158"/>
      <c r="Q500" s="158"/>
      <c r="R500" s="159"/>
      <c r="S500" s="159"/>
      <c r="T500" s="159"/>
      <c r="U500" s="159"/>
      <c r="V500" s="159"/>
      <c r="W500" s="159"/>
      <c r="X500" s="159"/>
      <c r="Y500" s="159"/>
      <c r="Z500" s="149"/>
      <c r="AA500" s="149"/>
      <c r="AB500" s="149"/>
      <c r="AC500" s="149"/>
      <c r="AD500" s="149"/>
      <c r="AE500" s="149"/>
      <c r="AF500" s="149"/>
      <c r="AG500" s="149" t="s">
        <v>127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3" x14ac:dyDescent="0.2">
      <c r="A501" s="156"/>
      <c r="B501" s="157"/>
      <c r="C501" s="188" t="s">
        <v>250</v>
      </c>
      <c r="D501" s="161"/>
      <c r="E501" s="162">
        <v>5.7458999999999998</v>
      </c>
      <c r="F501" s="159"/>
      <c r="G501" s="159"/>
      <c r="H501" s="159"/>
      <c r="I501" s="159"/>
      <c r="J501" s="159"/>
      <c r="K501" s="159"/>
      <c r="L501" s="159"/>
      <c r="M501" s="159"/>
      <c r="N501" s="158"/>
      <c r="O501" s="158"/>
      <c r="P501" s="158"/>
      <c r="Q501" s="158"/>
      <c r="R501" s="159"/>
      <c r="S501" s="159"/>
      <c r="T501" s="159"/>
      <c r="U501" s="159"/>
      <c r="V501" s="159"/>
      <c r="W501" s="159"/>
      <c r="X501" s="159"/>
      <c r="Y501" s="159"/>
      <c r="Z501" s="149"/>
      <c r="AA501" s="149"/>
      <c r="AB501" s="149"/>
      <c r="AC501" s="149"/>
      <c r="AD501" s="149"/>
      <c r="AE501" s="149"/>
      <c r="AF501" s="149"/>
      <c r="AG501" s="149" t="s">
        <v>127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ht="45" outlineLevel="1" x14ac:dyDescent="0.2">
      <c r="A502" s="174">
        <v>45</v>
      </c>
      <c r="B502" s="175" t="s">
        <v>368</v>
      </c>
      <c r="C502" s="187" t="s">
        <v>369</v>
      </c>
      <c r="D502" s="176" t="s">
        <v>149</v>
      </c>
      <c r="E502" s="177">
        <v>1</v>
      </c>
      <c r="F502" s="178"/>
      <c r="G502" s="179">
        <f>ROUND(E502*F502,2)</f>
        <v>0</v>
      </c>
      <c r="H502" s="160"/>
      <c r="I502" s="159">
        <f>ROUND(E502*H502,2)</f>
        <v>0</v>
      </c>
      <c r="J502" s="160"/>
      <c r="K502" s="159">
        <f>ROUND(E502*J502,2)</f>
        <v>0</v>
      </c>
      <c r="L502" s="159">
        <v>21</v>
      </c>
      <c r="M502" s="159">
        <f>G502*(1+L502/100)</f>
        <v>0</v>
      </c>
      <c r="N502" s="158">
        <v>0.06</v>
      </c>
      <c r="O502" s="158">
        <f>ROUND(E502*N502,2)</f>
        <v>0.06</v>
      </c>
      <c r="P502" s="158">
        <v>0</v>
      </c>
      <c r="Q502" s="158">
        <f>ROUND(E502*P502,2)</f>
        <v>0</v>
      </c>
      <c r="R502" s="159"/>
      <c r="S502" s="159" t="s">
        <v>121</v>
      </c>
      <c r="T502" s="159" t="s">
        <v>122</v>
      </c>
      <c r="U502" s="159">
        <v>0</v>
      </c>
      <c r="V502" s="159">
        <f>ROUND(E502*U502,2)</f>
        <v>0</v>
      </c>
      <c r="W502" s="159"/>
      <c r="X502" s="159" t="s">
        <v>123</v>
      </c>
      <c r="Y502" s="159" t="s">
        <v>124</v>
      </c>
      <c r="Z502" s="149"/>
      <c r="AA502" s="149"/>
      <c r="AB502" s="149"/>
      <c r="AC502" s="149"/>
      <c r="AD502" s="149"/>
      <c r="AE502" s="149"/>
      <c r="AF502" s="149"/>
      <c r="AG502" s="149" t="s">
        <v>125</v>
      </c>
      <c r="AH502" s="149"/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2" x14ac:dyDescent="0.2">
      <c r="A503" s="156"/>
      <c r="B503" s="157"/>
      <c r="C503" s="188" t="s">
        <v>134</v>
      </c>
      <c r="D503" s="161"/>
      <c r="E503" s="162"/>
      <c r="F503" s="159"/>
      <c r="G503" s="159"/>
      <c r="H503" s="159"/>
      <c r="I503" s="159"/>
      <c r="J503" s="159"/>
      <c r="K503" s="159"/>
      <c r="L503" s="159"/>
      <c r="M503" s="159"/>
      <c r="N503" s="158"/>
      <c r="O503" s="158"/>
      <c r="P503" s="158"/>
      <c r="Q503" s="158"/>
      <c r="R503" s="159"/>
      <c r="S503" s="159"/>
      <c r="T503" s="159"/>
      <c r="U503" s="159"/>
      <c r="V503" s="159"/>
      <c r="W503" s="159"/>
      <c r="X503" s="159"/>
      <c r="Y503" s="159"/>
      <c r="Z503" s="149"/>
      <c r="AA503" s="149"/>
      <c r="AB503" s="149"/>
      <c r="AC503" s="149"/>
      <c r="AD503" s="149"/>
      <c r="AE503" s="149"/>
      <c r="AF503" s="149"/>
      <c r="AG503" s="149" t="s">
        <v>127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3" x14ac:dyDescent="0.2">
      <c r="A504" s="156"/>
      <c r="B504" s="157"/>
      <c r="C504" s="188" t="s">
        <v>370</v>
      </c>
      <c r="D504" s="161"/>
      <c r="E504" s="162"/>
      <c r="F504" s="159"/>
      <c r="G504" s="159"/>
      <c r="H504" s="159"/>
      <c r="I504" s="159"/>
      <c r="J504" s="159"/>
      <c r="K504" s="159"/>
      <c r="L504" s="159"/>
      <c r="M504" s="159"/>
      <c r="N504" s="158"/>
      <c r="O504" s="158"/>
      <c r="P504" s="158"/>
      <c r="Q504" s="158"/>
      <c r="R504" s="159"/>
      <c r="S504" s="159"/>
      <c r="T504" s="159"/>
      <c r="U504" s="159"/>
      <c r="V504" s="159"/>
      <c r="W504" s="159"/>
      <c r="X504" s="159"/>
      <c r="Y504" s="159"/>
      <c r="Z504" s="149"/>
      <c r="AA504" s="149"/>
      <c r="AB504" s="149"/>
      <c r="AC504" s="149"/>
      <c r="AD504" s="149"/>
      <c r="AE504" s="149"/>
      <c r="AF504" s="149"/>
      <c r="AG504" s="149" t="s">
        <v>127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3" x14ac:dyDescent="0.2">
      <c r="A505" s="156"/>
      <c r="B505" s="157"/>
      <c r="C505" s="188" t="s">
        <v>371</v>
      </c>
      <c r="D505" s="161"/>
      <c r="E505" s="162">
        <v>1</v>
      </c>
      <c r="F505" s="159"/>
      <c r="G505" s="159"/>
      <c r="H505" s="159"/>
      <c r="I505" s="159"/>
      <c r="J505" s="159"/>
      <c r="K505" s="159"/>
      <c r="L505" s="159"/>
      <c r="M505" s="159"/>
      <c r="N505" s="158"/>
      <c r="O505" s="158"/>
      <c r="P505" s="158"/>
      <c r="Q505" s="158"/>
      <c r="R505" s="159"/>
      <c r="S505" s="159"/>
      <c r="T505" s="159"/>
      <c r="U505" s="159"/>
      <c r="V505" s="159"/>
      <c r="W505" s="159"/>
      <c r="X505" s="159"/>
      <c r="Y505" s="159"/>
      <c r="Z505" s="149"/>
      <c r="AA505" s="149"/>
      <c r="AB505" s="149"/>
      <c r="AC505" s="149"/>
      <c r="AD505" s="149"/>
      <c r="AE505" s="149"/>
      <c r="AF505" s="149"/>
      <c r="AG505" s="149" t="s">
        <v>127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ht="45" outlineLevel="1" x14ac:dyDescent="0.2">
      <c r="A506" s="174">
        <v>46</v>
      </c>
      <c r="B506" s="175" t="s">
        <v>372</v>
      </c>
      <c r="C506" s="187" t="s">
        <v>373</v>
      </c>
      <c r="D506" s="176" t="s">
        <v>149</v>
      </c>
      <c r="E506" s="177">
        <v>1</v>
      </c>
      <c r="F506" s="178"/>
      <c r="G506" s="179">
        <f>ROUND(E506*F506,2)</f>
        <v>0</v>
      </c>
      <c r="H506" s="160"/>
      <c r="I506" s="159">
        <f>ROUND(E506*H506,2)</f>
        <v>0</v>
      </c>
      <c r="J506" s="160"/>
      <c r="K506" s="159">
        <f>ROUND(E506*J506,2)</f>
        <v>0</v>
      </c>
      <c r="L506" s="159">
        <v>21</v>
      </c>
      <c r="M506" s="159">
        <f>G506*(1+L506/100)</f>
        <v>0</v>
      </c>
      <c r="N506" s="158">
        <v>0.06</v>
      </c>
      <c r="O506" s="158">
        <f>ROUND(E506*N506,2)</f>
        <v>0.06</v>
      </c>
      <c r="P506" s="158">
        <v>0</v>
      </c>
      <c r="Q506" s="158">
        <f>ROUND(E506*P506,2)</f>
        <v>0</v>
      </c>
      <c r="R506" s="159"/>
      <c r="S506" s="159" t="s">
        <v>121</v>
      </c>
      <c r="T506" s="159" t="s">
        <v>122</v>
      </c>
      <c r="U506" s="159">
        <v>0</v>
      </c>
      <c r="V506" s="159">
        <f>ROUND(E506*U506,2)</f>
        <v>0</v>
      </c>
      <c r="W506" s="159"/>
      <c r="X506" s="159" t="s">
        <v>123</v>
      </c>
      <c r="Y506" s="159" t="s">
        <v>124</v>
      </c>
      <c r="Z506" s="149"/>
      <c r="AA506" s="149"/>
      <c r="AB506" s="149"/>
      <c r="AC506" s="149"/>
      <c r="AD506" s="149"/>
      <c r="AE506" s="149"/>
      <c r="AF506" s="149"/>
      <c r="AG506" s="149" t="s">
        <v>125</v>
      </c>
      <c r="AH506" s="149"/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2" x14ac:dyDescent="0.2">
      <c r="A507" s="156"/>
      <c r="B507" s="157"/>
      <c r="C507" s="188" t="s">
        <v>134</v>
      </c>
      <c r="D507" s="161"/>
      <c r="E507" s="162"/>
      <c r="F507" s="159"/>
      <c r="G507" s="159"/>
      <c r="H507" s="159"/>
      <c r="I507" s="159"/>
      <c r="J507" s="159"/>
      <c r="K507" s="159"/>
      <c r="L507" s="159"/>
      <c r="M507" s="159"/>
      <c r="N507" s="158"/>
      <c r="O507" s="158"/>
      <c r="P507" s="158"/>
      <c r="Q507" s="158"/>
      <c r="R507" s="159"/>
      <c r="S507" s="159"/>
      <c r="T507" s="159"/>
      <c r="U507" s="159"/>
      <c r="V507" s="159"/>
      <c r="W507" s="159"/>
      <c r="X507" s="159"/>
      <c r="Y507" s="159"/>
      <c r="Z507" s="149"/>
      <c r="AA507" s="149"/>
      <c r="AB507" s="149"/>
      <c r="AC507" s="149"/>
      <c r="AD507" s="149"/>
      <c r="AE507" s="149"/>
      <c r="AF507" s="149"/>
      <c r="AG507" s="149" t="s">
        <v>127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3" x14ac:dyDescent="0.2">
      <c r="A508" s="156"/>
      <c r="B508" s="157"/>
      <c r="C508" s="188" t="s">
        <v>370</v>
      </c>
      <c r="D508" s="161"/>
      <c r="E508" s="162"/>
      <c r="F508" s="159"/>
      <c r="G508" s="159"/>
      <c r="H508" s="159"/>
      <c r="I508" s="159"/>
      <c r="J508" s="159"/>
      <c r="K508" s="159"/>
      <c r="L508" s="159"/>
      <c r="M508" s="159"/>
      <c r="N508" s="158"/>
      <c r="O508" s="158"/>
      <c r="P508" s="158"/>
      <c r="Q508" s="158"/>
      <c r="R508" s="159"/>
      <c r="S508" s="159"/>
      <c r="T508" s="159"/>
      <c r="U508" s="159"/>
      <c r="V508" s="159"/>
      <c r="W508" s="159"/>
      <c r="X508" s="159"/>
      <c r="Y508" s="159"/>
      <c r="Z508" s="149"/>
      <c r="AA508" s="149"/>
      <c r="AB508" s="149"/>
      <c r="AC508" s="149"/>
      <c r="AD508" s="149"/>
      <c r="AE508" s="149"/>
      <c r="AF508" s="149"/>
      <c r="AG508" s="149" t="s">
        <v>127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3" x14ac:dyDescent="0.2">
      <c r="A509" s="156"/>
      <c r="B509" s="157"/>
      <c r="C509" s="188" t="s">
        <v>374</v>
      </c>
      <c r="D509" s="161"/>
      <c r="E509" s="162">
        <v>1</v>
      </c>
      <c r="F509" s="159"/>
      <c r="G509" s="159"/>
      <c r="H509" s="159"/>
      <c r="I509" s="159"/>
      <c r="J509" s="159"/>
      <c r="K509" s="159"/>
      <c r="L509" s="159"/>
      <c r="M509" s="159"/>
      <c r="N509" s="158"/>
      <c r="O509" s="158"/>
      <c r="P509" s="158"/>
      <c r="Q509" s="158"/>
      <c r="R509" s="159"/>
      <c r="S509" s="159"/>
      <c r="T509" s="159"/>
      <c r="U509" s="159"/>
      <c r="V509" s="159"/>
      <c r="W509" s="159"/>
      <c r="X509" s="159"/>
      <c r="Y509" s="159"/>
      <c r="Z509" s="149"/>
      <c r="AA509" s="149"/>
      <c r="AB509" s="149"/>
      <c r="AC509" s="149"/>
      <c r="AD509" s="149"/>
      <c r="AE509" s="149"/>
      <c r="AF509" s="149"/>
      <c r="AG509" s="149" t="s">
        <v>127</v>
      </c>
      <c r="AH509" s="149">
        <v>0</v>
      </c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ht="45" outlineLevel="1" x14ac:dyDescent="0.2">
      <c r="A510" s="174">
        <v>47</v>
      </c>
      <c r="B510" s="175" t="s">
        <v>375</v>
      </c>
      <c r="C510" s="187" t="s">
        <v>376</v>
      </c>
      <c r="D510" s="176" t="s">
        <v>149</v>
      </c>
      <c r="E510" s="177">
        <v>1</v>
      </c>
      <c r="F510" s="178"/>
      <c r="G510" s="179">
        <f>ROUND(E510*F510,2)</f>
        <v>0</v>
      </c>
      <c r="H510" s="160"/>
      <c r="I510" s="159">
        <f>ROUND(E510*H510,2)</f>
        <v>0</v>
      </c>
      <c r="J510" s="160"/>
      <c r="K510" s="159">
        <f>ROUND(E510*J510,2)</f>
        <v>0</v>
      </c>
      <c r="L510" s="159">
        <v>21</v>
      </c>
      <c r="M510" s="159">
        <f>G510*(1+L510/100)</f>
        <v>0</v>
      </c>
      <c r="N510" s="158">
        <v>0.06</v>
      </c>
      <c r="O510" s="158">
        <f>ROUND(E510*N510,2)</f>
        <v>0.06</v>
      </c>
      <c r="P510" s="158">
        <v>0</v>
      </c>
      <c r="Q510" s="158">
        <f>ROUND(E510*P510,2)</f>
        <v>0</v>
      </c>
      <c r="R510" s="159"/>
      <c r="S510" s="159" t="s">
        <v>121</v>
      </c>
      <c r="T510" s="159" t="s">
        <v>122</v>
      </c>
      <c r="U510" s="159">
        <v>0</v>
      </c>
      <c r="V510" s="159">
        <f>ROUND(E510*U510,2)</f>
        <v>0</v>
      </c>
      <c r="W510" s="159"/>
      <c r="X510" s="159" t="s">
        <v>123</v>
      </c>
      <c r="Y510" s="159" t="s">
        <v>124</v>
      </c>
      <c r="Z510" s="149"/>
      <c r="AA510" s="149"/>
      <c r="AB510" s="149"/>
      <c r="AC510" s="149"/>
      <c r="AD510" s="149"/>
      <c r="AE510" s="149"/>
      <c r="AF510" s="149"/>
      <c r="AG510" s="149" t="s">
        <v>125</v>
      </c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2" x14ac:dyDescent="0.2">
      <c r="A511" s="156"/>
      <c r="B511" s="157"/>
      <c r="C511" s="188" t="s">
        <v>134</v>
      </c>
      <c r="D511" s="161"/>
      <c r="E511" s="162"/>
      <c r="F511" s="159"/>
      <c r="G511" s="159"/>
      <c r="H511" s="159"/>
      <c r="I511" s="159"/>
      <c r="J511" s="159"/>
      <c r="K511" s="159"/>
      <c r="L511" s="159"/>
      <c r="M511" s="159"/>
      <c r="N511" s="158"/>
      <c r="O511" s="158"/>
      <c r="P511" s="158"/>
      <c r="Q511" s="158"/>
      <c r="R511" s="159"/>
      <c r="S511" s="159"/>
      <c r="T511" s="159"/>
      <c r="U511" s="159"/>
      <c r="V511" s="159"/>
      <c r="W511" s="159"/>
      <c r="X511" s="159"/>
      <c r="Y511" s="159"/>
      <c r="Z511" s="149"/>
      <c r="AA511" s="149"/>
      <c r="AB511" s="149"/>
      <c r="AC511" s="149"/>
      <c r="AD511" s="149"/>
      <c r="AE511" s="149"/>
      <c r="AF511" s="149"/>
      <c r="AG511" s="149" t="s">
        <v>127</v>
      </c>
      <c r="AH511" s="149">
        <v>0</v>
      </c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3" x14ac:dyDescent="0.2">
      <c r="A512" s="156"/>
      <c r="B512" s="157"/>
      <c r="C512" s="188" t="s">
        <v>370</v>
      </c>
      <c r="D512" s="161"/>
      <c r="E512" s="162"/>
      <c r="F512" s="159"/>
      <c r="G512" s="159"/>
      <c r="H512" s="159"/>
      <c r="I512" s="159"/>
      <c r="J512" s="159"/>
      <c r="K512" s="159"/>
      <c r="L512" s="159"/>
      <c r="M512" s="159"/>
      <c r="N512" s="158"/>
      <c r="O512" s="158"/>
      <c r="P512" s="158"/>
      <c r="Q512" s="158"/>
      <c r="R512" s="159"/>
      <c r="S512" s="159"/>
      <c r="T512" s="159"/>
      <c r="U512" s="159"/>
      <c r="V512" s="159"/>
      <c r="W512" s="159"/>
      <c r="X512" s="159"/>
      <c r="Y512" s="159"/>
      <c r="Z512" s="149"/>
      <c r="AA512" s="149"/>
      <c r="AB512" s="149"/>
      <c r="AC512" s="149"/>
      <c r="AD512" s="149"/>
      <c r="AE512" s="149"/>
      <c r="AF512" s="149"/>
      <c r="AG512" s="149" t="s">
        <v>127</v>
      </c>
      <c r="AH512" s="149">
        <v>0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3" x14ac:dyDescent="0.2">
      <c r="A513" s="156"/>
      <c r="B513" s="157"/>
      <c r="C513" s="188" t="s">
        <v>377</v>
      </c>
      <c r="D513" s="161"/>
      <c r="E513" s="162">
        <v>1</v>
      </c>
      <c r="F513" s="159"/>
      <c r="G513" s="159"/>
      <c r="H513" s="159"/>
      <c r="I513" s="159"/>
      <c r="J513" s="159"/>
      <c r="K513" s="159"/>
      <c r="L513" s="159"/>
      <c r="M513" s="159"/>
      <c r="N513" s="158"/>
      <c r="O513" s="158"/>
      <c r="P513" s="158"/>
      <c r="Q513" s="158"/>
      <c r="R513" s="159"/>
      <c r="S513" s="159"/>
      <c r="T513" s="159"/>
      <c r="U513" s="159"/>
      <c r="V513" s="159"/>
      <c r="W513" s="159"/>
      <c r="X513" s="159"/>
      <c r="Y513" s="159"/>
      <c r="Z513" s="149"/>
      <c r="AA513" s="149"/>
      <c r="AB513" s="149"/>
      <c r="AC513" s="149"/>
      <c r="AD513" s="149"/>
      <c r="AE513" s="149"/>
      <c r="AF513" s="149"/>
      <c r="AG513" s="149" t="s">
        <v>127</v>
      </c>
      <c r="AH513" s="149">
        <v>0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1" x14ac:dyDescent="0.2">
      <c r="A514" s="180">
        <v>48</v>
      </c>
      <c r="B514" s="181" t="s">
        <v>232</v>
      </c>
      <c r="C514" s="189" t="s">
        <v>233</v>
      </c>
      <c r="D514" s="182" t="s">
        <v>209</v>
      </c>
      <c r="E514" s="183">
        <v>9.0959699999999994</v>
      </c>
      <c r="F514" s="184"/>
      <c r="G514" s="185">
        <f>ROUND(E514*F514,2)</f>
        <v>0</v>
      </c>
      <c r="H514" s="160"/>
      <c r="I514" s="159">
        <f>ROUND(E514*H514,2)</f>
        <v>0</v>
      </c>
      <c r="J514" s="160"/>
      <c r="K514" s="159">
        <f>ROUND(E514*J514,2)</f>
        <v>0</v>
      </c>
      <c r="L514" s="159">
        <v>21</v>
      </c>
      <c r="M514" s="159">
        <f>G514*(1+L514/100)</f>
        <v>0</v>
      </c>
      <c r="N514" s="158">
        <v>0</v>
      </c>
      <c r="O514" s="158">
        <f>ROUND(E514*N514,2)</f>
        <v>0</v>
      </c>
      <c r="P514" s="158">
        <v>0</v>
      </c>
      <c r="Q514" s="158">
        <f>ROUND(E514*P514,2)</f>
        <v>0</v>
      </c>
      <c r="R514" s="159"/>
      <c r="S514" s="159" t="s">
        <v>132</v>
      </c>
      <c r="T514" s="159" t="s">
        <v>132</v>
      </c>
      <c r="U514" s="159">
        <v>2.4209999999999998</v>
      </c>
      <c r="V514" s="159">
        <f>ROUND(E514*U514,2)</f>
        <v>22.02</v>
      </c>
      <c r="W514" s="159"/>
      <c r="X514" s="159" t="s">
        <v>210</v>
      </c>
      <c r="Y514" s="159" t="s">
        <v>124</v>
      </c>
      <c r="Z514" s="149"/>
      <c r="AA514" s="149"/>
      <c r="AB514" s="149"/>
      <c r="AC514" s="149"/>
      <c r="AD514" s="149"/>
      <c r="AE514" s="149"/>
      <c r="AF514" s="149"/>
      <c r="AG514" s="149" t="s">
        <v>211</v>
      </c>
      <c r="AH514" s="149"/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x14ac:dyDescent="0.2">
      <c r="A515" s="167" t="s">
        <v>116</v>
      </c>
      <c r="B515" s="168" t="s">
        <v>78</v>
      </c>
      <c r="C515" s="186" t="s">
        <v>79</v>
      </c>
      <c r="D515" s="169"/>
      <c r="E515" s="170"/>
      <c r="F515" s="171"/>
      <c r="G515" s="172">
        <f>SUMIF(AG516:AG517,"&lt;&gt;NOR",G516:G517)</f>
        <v>0</v>
      </c>
      <c r="H515" s="166"/>
      <c r="I515" s="166">
        <f>SUM(I516:I517)</f>
        <v>0</v>
      </c>
      <c r="J515" s="166"/>
      <c r="K515" s="166">
        <f>SUM(K516:K517)</f>
        <v>0</v>
      </c>
      <c r="L515" s="166"/>
      <c r="M515" s="166">
        <f>SUM(M516:M517)</f>
        <v>0</v>
      </c>
      <c r="N515" s="165"/>
      <c r="O515" s="165">
        <f>SUM(O516:O517)</f>
        <v>0.12</v>
      </c>
      <c r="P515" s="165"/>
      <c r="Q515" s="165">
        <f>SUM(Q516:Q517)</f>
        <v>0</v>
      </c>
      <c r="R515" s="166"/>
      <c r="S515" s="166"/>
      <c r="T515" s="166"/>
      <c r="U515" s="166"/>
      <c r="V515" s="166">
        <f>SUM(V516:V517)</f>
        <v>0.36</v>
      </c>
      <c r="W515" s="166"/>
      <c r="X515" s="166"/>
      <c r="Y515" s="166"/>
      <c r="AG515" t="s">
        <v>117</v>
      </c>
    </row>
    <row r="516" spans="1:60" outlineLevel="1" x14ac:dyDescent="0.2">
      <c r="A516" s="180">
        <v>49</v>
      </c>
      <c r="B516" s="181" t="s">
        <v>378</v>
      </c>
      <c r="C516" s="189" t="s">
        <v>379</v>
      </c>
      <c r="D516" s="182" t="s">
        <v>149</v>
      </c>
      <c r="E516" s="183">
        <v>4</v>
      </c>
      <c r="F516" s="184"/>
      <c r="G516" s="185">
        <f>ROUND(E516*F516,2)</f>
        <v>0</v>
      </c>
      <c r="H516" s="160"/>
      <c r="I516" s="159">
        <f>ROUND(E516*H516,2)</f>
        <v>0</v>
      </c>
      <c r="J516" s="160"/>
      <c r="K516" s="159">
        <f>ROUND(E516*J516,2)</f>
        <v>0</v>
      </c>
      <c r="L516" s="159">
        <v>21</v>
      </c>
      <c r="M516" s="159">
        <f>G516*(1+L516/100)</f>
        <v>0</v>
      </c>
      <c r="N516" s="158">
        <v>0.03</v>
      </c>
      <c r="O516" s="158">
        <f>ROUND(E516*N516,2)</f>
        <v>0.12</v>
      </c>
      <c r="P516" s="158">
        <v>0</v>
      </c>
      <c r="Q516" s="158">
        <f>ROUND(E516*P516,2)</f>
        <v>0</v>
      </c>
      <c r="R516" s="159"/>
      <c r="S516" s="159" t="s">
        <v>121</v>
      </c>
      <c r="T516" s="159" t="s">
        <v>122</v>
      </c>
      <c r="U516" s="159">
        <v>0</v>
      </c>
      <c r="V516" s="159">
        <f>ROUND(E516*U516,2)</f>
        <v>0</v>
      </c>
      <c r="W516" s="159"/>
      <c r="X516" s="159" t="s">
        <v>123</v>
      </c>
      <c r="Y516" s="159" t="s">
        <v>124</v>
      </c>
      <c r="Z516" s="149"/>
      <c r="AA516" s="149"/>
      <c r="AB516" s="149"/>
      <c r="AC516" s="149"/>
      <c r="AD516" s="149"/>
      <c r="AE516" s="149"/>
      <c r="AF516" s="149"/>
      <c r="AG516" s="149" t="s">
        <v>125</v>
      </c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outlineLevel="1" x14ac:dyDescent="0.2">
      <c r="A517" s="180">
        <v>50</v>
      </c>
      <c r="B517" s="181" t="s">
        <v>380</v>
      </c>
      <c r="C517" s="189" t="s">
        <v>381</v>
      </c>
      <c r="D517" s="182" t="s">
        <v>209</v>
      </c>
      <c r="E517" s="183">
        <v>0.12</v>
      </c>
      <c r="F517" s="184"/>
      <c r="G517" s="185">
        <f>ROUND(E517*F517,2)</f>
        <v>0</v>
      </c>
      <c r="H517" s="160"/>
      <c r="I517" s="159">
        <f>ROUND(E517*H517,2)</f>
        <v>0</v>
      </c>
      <c r="J517" s="160"/>
      <c r="K517" s="159">
        <f>ROUND(E517*J517,2)</f>
        <v>0</v>
      </c>
      <c r="L517" s="159">
        <v>21</v>
      </c>
      <c r="M517" s="159">
        <f>G517*(1+L517/100)</f>
        <v>0</v>
      </c>
      <c r="N517" s="158">
        <v>0</v>
      </c>
      <c r="O517" s="158">
        <f>ROUND(E517*N517,2)</f>
        <v>0</v>
      </c>
      <c r="P517" s="158">
        <v>0</v>
      </c>
      <c r="Q517" s="158">
        <f>ROUND(E517*P517,2)</f>
        <v>0</v>
      </c>
      <c r="R517" s="159"/>
      <c r="S517" s="159" t="s">
        <v>132</v>
      </c>
      <c r="T517" s="159" t="s">
        <v>132</v>
      </c>
      <c r="U517" s="159">
        <v>3.0059999999999998</v>
      </c>
      <c r="V517" s="159">
        <f>ROUND(E517*U517,2)</f>
        <v>0.36</v>
      </c>
      <c r="W517" s="159"/>
      <c r="X517" s="159" t="s">
        <v>210</v>
      </c>
      <c r="Y517" s="159" t="s">
        <v>124</v>
      </c>
      <c r="Z517" s="149"/>
      <c r="AA517" s="149"/>
      <c r="AB517" s="149"/>
      <c r="AC517" s="149"/>
      <c r="AD517" s="149"/>
      <c r="AE517" s="149"/>
      <c r="AF517" s="149"/>
      <c r="AG517" s="149" t="s">
        <v>211</v>
      </c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x14ac:dyDescent="0.2">
      <c r="A518" s="167" t="s">
        <v>116</v>
      </c>
      <c r="B518" s="168" t="s">
        <v>80</v>
      </c>
      <c r="C518" s="186" t="s">
        <v>81</v>
      </c>
      <c r="D518" s="169"/>
      <c r="E518" s="170"/>
      <c r="F518" s="171"/>
      <c r="G518" s="172">
        <f>SUMIF(AG519:AG527,"&lt;&gt;NOR",G519:G527)</f>
        <v>0</v>
      </c>
      <c r="H518" s="166"/>
      <c r="I518" s="166">
        <f>SUM(I519:I527)</f>
        <v>0</v>
      </c>
      <c r="J518" s="166"/>
      <c r="K518" s="166">
        <f>SUM(K519:K527)</f>
        <v>0</v>
      </c>
      <c r="L518" s="166"/>
      <c r="M518" s="166">
        <f>SUM(M519:M527)</f>
        <v>0</v>
      </c>
      <c r="N518" s="165"/>
      <c r="O518" s="165">
        <f>SUM(O519:O527)</f>
        <v>0</v>
      </c>
      <c r="P518" s="165"/>
      <c r="Q518" s="165">
        <f>SUM(Q519:Q527)</f>
        <v>0</v>
      </c>
      <c r="R518" s="166"/>
      <c r="S518" s="166"/>
      <c r="T518" s="166"/>
      <c r="U518" s="166"/>
      <c r="V518" s="166">
        <f>SUM(V519:V527)</f>
        <v>0</v>
      </c>
      <c r="W518" s="166"/>
      <c r="X518" s="166"/>
      <c r="Y518" s="166"/>
      <c r="AG518" t="s">
        <v>117</v>
      </c>
    </row>
    <row r="519" spans="1:60" outlineLevel="1" x14ac:dyDescent="0.2">
      <c r="A519" s="174">
        <v>51</v>
      </c>
      <c r="B519" s="175" t="s">
        <v>382</v>
      </c>
      <c r="C519" s="187" t="s">
        <v>383</v>
      </c>
      <c r="D519" s="176" t="s">
        <v>120</v>
      </c>
      <c r="E519" s="177">
        <v>7.2850000000000001</v>
      </c>
      <c r="F519" s="178"/>
      <c r="G519" s="179">
        <f>ROUND(E519*F519,2)</f>
        <v>0</v>
      </c>
      <c r="H519" s="160"/>
      <c r="I519" s="159">
        <f>ROUND(E519*H519,2)</f>
        <v>0</v>
      </c>
      <c r="J519" s="160"/>
      <c r="K519" s="159">
        <f>ROUND(E519*J519,2)</f>
        <v>0</v>
      </c>
      <c r="L519" s="159">
        <v>21</v>
      </c>
      <c r="M519" s="159">
        <f>G519*(1+L519/100)</f>
        <v>0</v>
      </c>
      <c r="N519" s="158">
        <v>0</v>
      </c>
      <c r="O519" s="158">
        <f>ROUND(E519*N519,2)</f>
        <v>0</v>
      </c>
      <c r="P519" s="158">
        <v>0</v>
      </c>
      <c r="Q519" s="158">
        <f>ROUND(E519*P519,2)</f>
        <v>0</v>
      </c>
      <c r="R519" s="159"/>
      <c r="S519" s="159" t="s">
        <v>121</v>
      </c>
      <c r="T519" s="159" t="s">
        <v>122</v>
      </c>
      <c r="U519" s="159">
        <v>0</v>
      </c>
      <c r="V519" s="159">
        <f>ROUND(E519*U519,2)</f>
        <v>0</v>
      </c>
      <c r="W519" s="159"/>
      <c r="X519" s="159" t="s">
        <v>123</v>
      </c>
      <c r="Y519" s="159" t="s">
        <v>124</v>
      </c>
      <c r="Z519" s="149"/>
      <c r="AA519" s="149"/>
      <c r="AB519" s="149"/>
      <c r="AC519" s="149"/>
      <c r="AD519" s="149"/>
      <c r="AE519" s="149"/>
      <c r="AF519" s="149"/>
      <c r="AG519" s="149" t="s">
        <v>125</v>
      </c>
      <c r="AH519" s="149"/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2" x14ac:dyDescent="0.2">
      <c r="A520" s="156"/>
      <c r="B520" s="157"/>
      <c r="C520" s="188" t="s">
        <v>384</v>
      </c>
      <c r="D520" s="161"/>
      <c r="E520" s="162"/>
      <c r="F520" s="159"/>
      <c r="G520" s="159"/>
      <c r="H520" s="159"/>
      <c r="I520" s="159"/>
      <c r="J520" s="159"/>
      <c r="K520" s="159"/>
      <c r="L520" s="159"/>
      <c r="M520" s="159"/>
      <c r="N520" s="158"/>
      <c r="O520" s="158"/>
      <c r="P520" s="158"/>
      <c r="Q520" s="158"/>
      <c r="R520" s="159"/>
      <c r="S520" s="159"/>
      <c r="T520" s="159"/>
      <c r="U520" s="159"/>
      <c r="V520" s="159"/>
      <c r="W520" s="159"/>
      <c r="X520" s="159"/>
      <c r="Y520" s="159"/>
      <c r="Z520" s="149"/>
      <c r="AA520" s="149"/>
      <c r="AB520" s="149"/>
      <c r="AC520" s="149"/>
      <c r="AD520" s="149"/>
      <c r="AE520" s="149"/>
      <c r="AF520" s="149"/>
      <c r="AG520" s="149" t="s">
        <v>127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outlineLevel="3" x14ac:dyDescent="0.2">
      <c r="A521" s="156"/>
      <c r="B521" s="157"/>
      <c r="C521" s="188" t="s">
        <v>385</v>
      </c>
      <c r="D521" s="161"/>
      <c r="E521" s="162"/>
      <c r="F521" s="159"/>
      <c r="G521" s="159"/>
      <c r="H521" s="159"/>
      <c r="I521" s="159"/>
      <c r="J521" s="159"/>
      <c r="K521" s="159"/>
      <c r="L521" s="159"/>
      <c r="M521" s="159"/>
      <c r="N521" s="158"/>
      <c r="O521" s="158"/>
      <c r="P521" s="158"/>
      <c r="Q521" s="158"/>
      <c r="R521" s="159"/>
      <c r="S521" s="159"/>
      <c r="T521" s="159"/>
      <c r="U521" s="159"/>
      <c r="V521" s="159"/>
      <c r="W521" s="159"/>
      <c r="X521" s="159"/>
      <c r="Y521" s="159"/>
      <c r="Z521" s="149"/>
      <c r="AA521" s="149"/>
      <c r="AB521" s="149"/>
      <c r="AC521" s="149"/>
      <c r="AD521" s="149"/>
      <c r="AE521" s="149"/>
      <c r="AF521" s="149"/>
      <c r="AG521" s="149" t="s">
        <v>127</v>
      </c>
      <c r="AH521" s="149">
        <v>0</v>
      </c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3" x14ac:dyDescent="0.2">
      <c r="A522" s="156"/>
      <c r="B522" s="157"/>
      <c r="C522" s="188" t="s">
        <v>386</v>
      </c>
      <c r="D522" s="161"/>
      <c r="E522" s="162"/>
      <c r="F522" s="159"/>
      <c r="G522" s="159"/>
      <c r="H522" s="159"/>
      <c r="I522" s="159"/>
      <c r="J522" s="159"/>
      <c r="K522" s="159"/>
      <c r="L522" s="159"/>
      <c r="M522" s="159"/>
      <c r="N522" s="158"/>
      <c r="O522" s="158"/>
      <c r="P522" s="158"/>
      <c r="Q522" s="158"/>
      <c r="R522" s="159"/>
      <c r="S522" s="159"/>
      <c r="T522" s="159"/>
      <c r="U522" s="159"/>
      <c r="V522" s="159"/>
      <c r="W522" s="159"/>
      <c r="X522" s="159"/>
      <c r="Y522" s="159"/>
      <c r="Z522" s="149"/>
      <c r="AA522" s="149"/>
      <c r="AB522" s="149"/>
      <c r="AC522" s="149"/>
      <c r="AD522" s="149"/>
      <c r="AE522" s="149"/>
      <c r="AF522" s="149"/>
      <c r="AG522" s="149" t="s">
        <v>127</v>
      </c>
      <c r="AH522" s="149">
        <v>0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3" x14ac:dyDescent="0.2">
      <c r="A523" s="156"/>
      <c r="B523" s="157"/>
      <c r="C523" s="188" t="s">
        <v>387</v>
      </c>
      <c r="D523" s="161"/>
      <c r="E523" s="162"/>
      <c r="F523" s="159"/>
      <c r="G523" s="159"/>
      <c r="H523" s="159"/>
      <c r="I523" s="159"/>
      <c r="J523" s="159"/>
      <c r="K523" s="159"/>
      <c r="L523" s="159"/>
      <c r="M523" s="159"/>
      <c r="N523" s="158"/>
      <c r="O523" s="158"/>
      <c r="P523" s="158"/>
      <c r="Q523" s="158"/>
      <c r="R523" s="159"/>
      <c r="S523" s="159"/>
      <c r="T523" s="159"/>
      <c r="U523" s="159"/>
      <c r="V523" s="159"/>
      <c r="W523" s="159"/>
      <c r="X523" s="159"/>
      <c r="Y523" s="159"/>
      <c r="Z523" s="149"/>
      <c r="AA523" s="149"/>
      <c r="AB523" s="149"/>
      <c r="AC523" s="149"/>
      <c r="AD523" s="149"/>
      <c r="AE523" s="149"/>
      <c r="AF523" s="149"/>
      <c r="AG523" s="149" t="s">
        <v>127</v>
      </c>
      <c r="AH523" s="149">
        <v>0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3" x14ac:dyDescent="0.2">
      <c r="A524" s="156"/>
      <c r="B524" s="157"/>
      <c r="C524" s="188" t="s">
        <v>388</v>
      </c>
      <c r="D524" s="161"/>
      <c r="E524" s="162"/>
      <c r="F524" s="159"/>
      <c r="G524" s="159"/>
      <c r="H524" s="159"/>
      <c r="I524" s="159"/>
      <c r="J524" s="159"/>
      <c r="K524" s="159"/>
      <c r="L524" s="159"/>
      <c r="M524" s="159"/>
      <c r="N524" s="158"/>
      <c r="O524" s="158"/>
      <c r="P524" s="158"/>
      <c r="Q524" s="158"/>
      <c r="R524" s="159"/>
      <c r="S524" s="159"/>
      <c r="T524" s="159"/>
      <c r="U524" s="159"/>
      <c r="V524" s="159"/>
      <c r="W524" s="159"/>
      <c r="X524" s="159"/>
      <c r="Y524" s="159"/>
      <c r="Z524" s="149"/>
      <c r="AA524" s="149"/>
      <c r="AB524" s="149"/>
      <c r="AC524" s="149"/>
      <c r="AD524" s="149"/>
      <c r="AE524" s="149"/>
      <c r="AF524" s="149"/>
      <c r="AG524" s="149" t="s">
        <v>127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3" x14ac:dyDescent="0.2">
      <c r="A525" s="156"/>
      <c r="B525" s="157"/>
      <c r="C525" s="188" t="s">
        <v>389</v>
      </c>
      <c r="D525" s="161"/>
      <c r="E525" s="162"/>
      <c r="F525" s="159"/>
      <c r="G525" s="159"/>
      <c r="H525" s="159"/>
      <c r="I525" s="159"/>
      <c r="J525" s="159"/>
      <c r="K525" s="159"/>
      <c r="L525" s="159"/>
      <c r="M525" s="159"/>
      <c r="N525" s="158"/>
      <c r="O525" s="158"/>
      <c r="P525" s="158"/>
      <c r="Q525" s="158"/>
      <c r="R525" s="159"/>
      <c r="S525" s="159"/>
      <c r="T525" s="159"/>
      <c r="U525" s="159"/>
      <c r="V525" s="159"/>
      <c r="W525" s="159"/>
      <c r="X525" s="159"/>
      <c r="Y525" s="159"/>
      <c r="Z525" s="149"/>
      <c r="AA525" s="149"/>
      <c r="AB525" s="149"/>
      <c r="AC525" s="149"/>
      <c r="AD525" s="149"/>
      <c r="AE525" s="149"/>
      <c r="AF525" s="149"/>
      <c r="AG525" s="149" t="s">
        <v>127</v>
      </c>
      <c r="AH525" s="149">
        <v>0</v>
      </c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ht="22.5" outlineLevel="3" x14ac:dyDescent="0.2">
      <c r="A526" s="156"/>
      <c r="B526" s="157"/>
      <c r="C526" s="188" t="s">
        <v>390</v>
      </c>
      <c r="D526" s="161"/>
      <c r="E526" s="162">
        <v>4.125</v>
      </c>
      <c r="F526" s="159"/>
      <c r="G526" s="159"/>
      <c r="H526" s="159"/>
      <c r="I526" s="159"/>
      <c r="J526" s="159"/>
      <c r="K526" s="159"/>
      <c r="L526" s="159"/>
      <c r="M526" s="159"/>
      <c r="N526" s="158"/>
      <c r="O526" s="158"/>
      <c r="P526" s="158"/>
      <c r="Q526" s="158"/>
      <c r="R526" s="159"/>
      <c r="S526" s="159"/>
      <c r="T526" s="159"/>
      <c r="U526" s="159"/>
      <c r="V526" s="159"/>
      <c r="W526" s="159"/>
      <c r="X526" s="159"/>
      <c r="Y526" s="159"/>
      <c r="Z526" s="149"/>
      <c r="AA526" s="149"/>
      <c r="AB526" s="149"/>
      <c r="AC526" s="149"/>
      <c r="AD526" s="149"/>
      <c r="AE526" s="149"/>
      <c r="AF526" s="149"/>
      <c r="AG526" s="149" t="s">
        <v>127</v>
      </c>
      <c r="AH526" s="149">
        <v>0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3" x14ac:dyDescent="0.2">
      <c r="A527" s="156"/>
      <c r="B527" s="157"/>
      <c r="C527" s="188" t="s">
        <v>391</v>
      </c>
      <c r="D527" s="161"/>
      <c r="E527" s="162">
        <v>3.16</v>
      </c>
      <c r="F527" s="159"/>
      <c r="G527" s="159"/>
      <c r="H527" s="159"/>
      <c r="I527" s="159"/>
      <c r="J527" s="159"/>
      <c r="K527" s="159"/>
      <c r="L527" s="159"/>
      <c r="M527" s="159"/>
      <c r="N527" s="158"/>
      <c r="O527" s="158"/>
      <c r="P527" s="158"/>
      <c r="Q527" s="158"/>
      <c r="R527" s="159"/>
      <c r="S527" s="159"/>
      <c r="T527" s="159"/>
      <c r="U527" s="159"/>
      <c r="V527" s="159"/>
      <c r="W527" s="159"/>
      <c r="X527" s="159"/>
      <c r="Y527" s="159"/>
      <c r="Z527" s="149"/>
      <c r="AA527" s="149"/>
      <c r="AB527" s="149"/>
      <c r="AC527" s="149"/>
      <c r="AD527" s="149"/>
      <c r="AE527" s="149"/>
      <c r="AF527" s="149"/>
      <c r="AG527" s="149" t="s">
        <v>127</v>
      </c>
      <c r="AH527" s="149">
        <v>0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x14ac:dyDescent="0.2">
      <c r="A528" s="167" t="s">
        <v>116</v>
      </c>
      <c r="B528" s="168" t="s">
        <v>82</v>
      </c>
      <c r="C528" s="186" t="s">
        <v>83</v>
      </c>
      <c r="D528" s="169"/>
      <c r="E528" s="170"/>
      <c r="F528" s="171"/>
      <c r="G528" s="172">
        <f>SUMIF(AG529:AG532,"&lt;&gt;NOR",G529:G532)</f>
        <v>0</v>
      </c>
      <c r="H528" s="166"/>
      <c r="I528" s="166">
        <f>SUM(I529:I532)</f>
        <v>0</v>
      </c>
      <c r="J528" s="166"/>
      <c r="K528" s="166">
        <f>SUM(K529:K532)</f>
        <v>0</v>
      </c>
      <c r="L528" s="166"/>
      <c r="M528" s="166">
        <f>SUM(M529:M532)</f>
        <v>0</v>
      </c>
      <c r="N528" s="165"/>
      <c r="O528" s="165">
        <f>SUM(O529:O532)</f>
        <v>0</v>
      </c>
      <c r="P528" s="165"/>
      <c r="Q528" s="165">
        <f>SUM(Q529:Q532)</f>
        <v>0</v>
      </c>
      <c r="R528" s="166"/>
      <c r="S528" s="166"/>
      <c r="T528" s="166"/>
      <c r="U528" s="166"/>
      <c r="V528" s="166">
        <f>SUM(V529:V532)</f>
        <v>1.38</v>
      </c>
      <c r="W528" s="166"/>
      <c r="X528" s="166"/>
      <c r="Y528" s="166"/>
      <c r="AG528" t="s">
        <v>117</v>
      </c>
    </row>
    <row r="529" spans="1:60" outlineLevel="1" x14ac:dyDescent="0.2">
      <c r="A529" s="174">
        <v>52</v>
      </c>
      <c r="B529" s="175" t="s">
        <v>392</v>
      </c>
      <c r="C529" s="187" t="s">
        <v>393</v>
      </c>
      <c r="D529" s="176" t="s">
        <v>131</v>
      </c>
      <c r="E529" s="177">
        <v>7.2750000000000004</v>
      </c>
      <c r="F529" s="178"/>
      <c r="G529" s="179">
        <f>ROUND(E529*F529,2)</f>
        <v>0</v>
      </c>
      <c r="H529" s="160"/>
      <c r="I529" s="159">
        <f>ROUND(E529*H529,2)</f>
        <v>0</v>
      </c>
      <c r="J529" s="160"/>
      <c r="K529" s="159">
        <f>ROUND(E529*J529,2)</f>
        <v>0</v>
      </c>
      <c r="L529" s="159">
        <v>21</v>
      </c>
      <c r="M529" s="159">
        <f>G529*(1+L529/100)</f>
        <v>0</v>
      </c>
      <c r="N529" s="158">
        <v>1.7000000000000001E-4</v>
      </c>
      <c r="O529" s="158">
        <f>ROUND(E529*N529,2)</f>
        <v>0</v>
      </c>
      <c r="P529" s="158">
        <v>0</v>
      </c>
      <c r="Q529" s="158">
        <f>ROUND(E529*P529,2)</f>
        <v>0</v>
      </c>
      <c r="R529" s="159"/>
      <c r="S529" s="159" t="s">
        <v>132</v>
      </c>
      <c r="T529" s="159" t="s">
        <v>122</v>
      </c>
      <c r="U529" s="159">
        <v>0.19</v>
      </c>
      <c r="V529" s="159">
        <f>ROUND(E529*U529,2)</f>
        <v>1.38</v>
      </c>
      <c r="W529" s="159"/>
      <c r="X529" s="159" t="s">
        <v>123</v>
      </c>
      <c r="Y529" s="159" t="s">
        <v>124</v>
      </c>
      <c r="Z529" s="149"/>
      <c r="AA529" s="149"/>
      <c r="AB529" s="149"/>
      <c r="AC529" s="149"/>
      <c r="AD529" s="149"/>
      <c r="AE529" s="149"/>
      <c r="AF529" s="149"/>
      <c r="AG529" s="149" t="s">
        <v>125</v>
      </c>
      <c r="AH529" s="149"/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2" x14ac:dyDescent="0.2">
      <c r="A530" s="156"/>
      <c r="B530" s="157"/>
      <c r="C530" s="188" t="s">
        <v>394</v>
      </c>
      <c r="D530" s="161"/>
      <c r="E530" s="162"/>
      <c r="F530" s="159"/>
      <c r="G530" s="159"/>
      <c r="H530" s="159"/>
      <c r="I530" s="159"/>
      <c r="J530" s="159"/>
      <c r="K530" s="159"/>
      <c r="L530" s="159"/>
      <c r="M530" s="159"/>
      <c r="N530" s="158"/>
      <c r="O530" s="158"/>
      <c r="P530" s="158"/>
      <c r="Q530" s="158"/>
      <c r="R530" s="159"/>
      <c r="S530" s="159"/>
      <c r="T530" s="159"/>
      <c r="U530" s="159"/>
      <c r="V530" s="159"/>
      <c r="W530" s="159"/>
      <c r="X530" s="159"/>
      <c r="Y530" s="159"/>
      <c r="Z530" s="149"/>
      <c r="AA530" s="149"/>
      <c r="AB530" s="149"/>
      <c r="AC530" s="149"/>
      <c r="AD530" s="149"/>
      <c r="AE530" s="149"/>
      <c r="AF530" s="149"/>
      <c r="AG530" s="149" t="s">
        <v>127</v>
      </c>
      <c r="AH530" s="149">
        <v>0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3" x14ac:dyDescent="0.2">
      <c r="A531" s="156"/>
      <c r="B531" s="157"/>
      <c r="C531" s="188" t="s">
        <v>395</v>
      </c>
      <c r="D531" s="161"/>
      <c r="E531" s="162">
        <v>3.5249999999999999</v>
      </c>
      <c r="F531" s="159"/>
      <c r="G531" s="159"/>
      <c r="H531" s="159"/>
      <c r="I531" s="159"/>
      <c r="J531" s="159"/>
      <c r="K531" s="159"/>
      <c r="L531" s="159"/>
      <c r="M531" s="159"/>
      <c r="N531" s="158"/>
      <c r="O531" s="158"/>
      <c r="P531" s="158"/>
      <c r="Q531" s="158"/>
      <c r="R531" s="159"/>
      <c r="S531" s="159"/>
      <c r="T531" s="159"/>
      <c r="U531" s="159"/>
      <c r="V531" s="159"/>
      <c r="W531" s="159"/>
      <c r="X531" s="159"/>
      <c r="Y531" s="159"/>
      <c r="Z531" s="149"/>
      <c r="AA531" s="149"/>
      <c r="AB531" s="149"/>
      <c r="AC531" s="149"/>
      <c r="AD531" s="149"/>
      <c r="AE531" s="149"/>
      <c r="AF531" s="149"/>
      <c r="AG531" s="149" t="s">
        <v>127</v>
      </c>
      <c r="AH531" s="149">
        <v>0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3" x14ac:dyDescent="0.2">
      <c r="A532" s="156"/>
      <c r="B532" s="157"/>
      <c r="C532" s="188" t="s">
        <v>396</v>
      </c>
      <c r="D532" s="161"/>
      <c r="E532" s="162">
        <v>3.75</v>
      </c>
      <c r="F532" s="159"/>
      <c r="G532" s="159"/>
      <c r="H532" s="159"/>
      <c r="I532" s="159"/>
      <c r="J532" s="159"/>
      <c r="K532" s="159"/>
      <c r="L532" s="159"/>
      <c r="M532" s="159"/>
      <c r="N532" s="158"/>
      <c r="O532" s="158"/>
      <c r="P532" s="158"/>
      <c r="Q532" s="158"/>
      <c r="R532" s="159"/>
      <c r="S532" s="159"/>
      <c r="T532" s="159"/>
      <c r="U532" s="159"/>
      <c r="V532" s="159"/>
      <c r="W532" s="159"/>
      <c r="X532" s="159"/>
      <c r="Y532" s="159"/>
      <c r="Z532" s="149"/>
      <c r="AA532" s="149"/>
      <c r="AB532" s="149"/>
      <c r="AC532" s="149"/>
      <c r="AD532" s="149"/>
      <c r="AE532" s="149"/>
      <c r="AF532" s="149"/>
      <c r="AG532" s="149" t="s">
        <v>127</v>
      </c>
      <c r="AH532" s="149">
        <v>0</v>
      </c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x14ac:dyDescent="0.2">
      <c r="A533" s="167" t="s">
        <v>116</v>
      </c>
      <c r="B533" s="168" t="s">
        <v>84</v>
      </c>
      <c r="C533" s="186" t="s">
        <v>85</v>
      </c>
      <c r="D533" s="169"/>
      <c r="E533" s="170"/>
      <c r="F533" s="171"/>
      <c r="G533" s="172">
        <f>SUMIF(AG534:AG550,"&lt;&gt;NOR",G534:G550)</f>
        <v>0</v>
      </c>
      <c r="H533" s="166"/>
      <c r="I533" s="166">
        <f>SUM(I534:I550)</f>
        <v>0</v>
      </c>
      <c r="J533" s="166"/>
      <c r="K533" s="166">
        <f>SUM(K534:K550)</f>
        <v>0</v>
      </c>
      <c r="L533" s="166"/>
      <c r="M533" s="166">
        <f>SUM(M534:M550)</f>
        <v>0</v>
      </c>
      <c r="N533" s="165"/>
      <c r="O533" s="165">
        <f>SUM(O534:O550)</f>
        <v>6.0000000000000005E-2</v>
      </c>
      <c r="P533" s="165"/>
      <c r="Q533" s="165">
        <f>SUM(Q534:Q550)</f>
        <v>0</v>
      </c>
      <c r="R533" s="166"/>
      <c r="S533" s="166"/>
      <c r="T533" s="166"/>
      <c r="U533" s="166"/>
      <c r="V533" s="166">
        <f>SUM(V534:V550)</f>
        <v>19.740000000000002</v>
      </c>
      <c r="W533" s="166"/>
      <c r="X533" s="166"/>
      <c r="Y533" s="166"/>
      <c r="AG533" t="s">
        <v>117</v>
      </c>
    </row>
    <row r="534" spans="1:60" outlineLevel="1" x14ac:dyDescent="0.2">
      <c r="A534" s="174">
        <v>53</v>
      </c>
      <c r="B534" s="175" t="s">
        <v>397</v>
      </c>
      <c r="C534" s="187" t="s">
        <v>398</v>
      </c>
      <c r="D534" s="176" t="s">
        <v>131</v>
      </c>
      <c r="E534" s="177">
        <v>146.88</v>
      </c>
      <c r="F534" s="178"/>
      <c r="G534" s="179">
        <f>ROUND(E534*F534,2)</f>
        <v>0</v>
      </c>
      <c r="H534" s="160"/>
      <c r="I534" s="159">
        <f>ROUND(E534*H534,2)</f>
        <v>0</v>
      </c>
      <c r="J534" s="160"/>
      <c r="K534" s="159">
        <f>ROUND(E534*J534,2)</f>
        <v>0</v>
      </c>
      <c r="L534" s="159">
        <v>21</v>
      </c>
      <c r="M534" s="159">
        <f>G534*(1+L534/100)</f>
        <v>0</v>
      </c>
      <c r="N534" s="158">
        <v>4.0000000000000003E-5</v>
      </c>
      <c r="O534" s="158">
        <f>ROUND(E534*N534,2)</f>
        <v>0.01</v>
      </c>
      <c r="P534" s="158">
        <v>0</v>
      </c>
      <c r="Q534" s="158">
        <f>ROUND(E534*P534,2)</f>
        <v>0</v>
      </c>
      <c r="R534" s="159"/>
      <c r="S534" s="159" t="s">
        <v>132</v>
      </c>
      <c r="T534" s="159" t="s">
        <v>132</v>
      </c>
      <c r="U534" s="159">
        <v>3.2480000000000002E-2</v>
      </c>
      <c r="V534" s="159">
        <f>ROUND(E534*U534,2)</f>
        <v>4.7699999999999996</v>
      </c>
      <c r="W534" s="159"/>
      <c r="X534" s="159" t="s">
        <v>123</v>
      </c>
      <c r="Y534" s="159" t="s">
        <v>124</v>
      </c>
      <c r="Z534" s="149"/>
      <c r="AA534" s="149"/>
      <c r="AB534" s="149"/>
      <c r="AC534" s="149"/>
      <c r="AD534" s="149"/>
      <c r="AE534" s="149"/>
      <c r="AF534" s="149"/>
      <c r="AG534" s="149" t="s">
        <v>125</v>
      </c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2" x14ac:dyDescent="0.2">
      <c r="A535" s="156"/>
      <c r="B535" s="157"/>
      <c r="C535" s="188" t="s">
        <v>399</v>
      </c>
      <c r="D535" s="161"/>
      <c r="E535" s="162">
        <v>146.88</v>
      </c>
      <c r="F535" s="159"/>
      <c r="G535" s="159"/>
      <c r="H535" s="159"/>
      <c r="I535" s="159"/>
      <c r="J535" s="159"/>
      <c r="K535" s="159"/>
      <c r="L535" s="159"/>
      <c r="M535" s="159"/>
      <c r="N535" s="158"/>
      <c r="O535" s="158"/>
      <c r="P535" s="158"/>
      <c r="Q535" s="158"/>
      <c r="R535" s="159"/>
      <c r="S535" s="159"/>
      <c r="T535" s="159"/>
      <c r="U535" s="159"/>
      <c r="V535" s="159"/>
      <c r="W535" s="159"/>
      <c r="X535" s="159"/>
      <c r="Y535" s="159"/>
      <c r="Z535" s="149"/>
      <c r="AA535" s="149"/>
      <c r="AB535" s="149"/>
      <c r="AC535" s="149"/>
      <c r="AD535" s="149"/>
      <c r="AE535" s="149"/>
      <c r="AF535" s="149"/>
      <c r="AG535" s="149" t="s">
        <v>127</v>
      </c>
      <c r="AH535" s="149">
        <v>5</v>
      </c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">
      <c r="A536" s="174">
        <v>54</v>
      </c>
      <c r="B536" s="175" t="s">
        <v>400</v>
      </c>
      <c r="C536" s="187" t="s">
        <v>401</v>
      </c>
      <c r="D536" s="176" t="s">
        <v>131</v>
      </c>
      <c r="E536" s="177">
        <v>146.88</v>
      </c>
      <c r="F536" s="178"/>
      <c r="G536" s="179">
        <f>ROUND(E536*F536,2)</f>
        <v>0</v>
      </c>
      <c r="H536" s="160"/>
      <c r="I536" s="159">
        <f>ROUND(E536*H536,2)</f>
        <v>0</v>
      </c>
      <c r="J536" s="160"/>
      <c r="K536" s="159">
        <f>ROUND(E536*J536,2)</f>
        <v>0</v>
      </c>
      <c r="L536" s="159">
        <v>21</v>
      </c>
      <c r="M536" s="159">
        <f>G536*(1+L536/100)</f>
        <v>0</v>
      </c>
      <c r="N536" s="158">
        <v>3.1E-4</v>
      </c>
      <c r="O536" s="158">
        <f>ROUND(E536*N536,2)</f>
        <v>0.05</v>
      </c>
      <c r="P536" s="158">
        <v>0</v>
      </c>
      <c r="Q536" s="158">
        <f>ROUND(E536*P536,2)</f>
        <v>0</v>
      </c>
      <c r="R536" s="159"/>
      <c r="S536" s="159" t="s">
        <v>132</v>
      </c>
      <c r="T536" s="159" t="s">
        <v>132</v>
      </c>
      <c r="U536" s="159">
        <v>0.10191</v>
      </c>
      <c r="V536" s="159">
        <f>ROUND(E536*U536,2)</f>
        <v>14.97</v>
      </c>
      <c r="W536" s="159"/>
      <c r="X536" s="159" t="s">
        <v>123</v>
      </c>
      <c r="Y536" s="159" t="s">
        <v>124</v>
      </c>
      <c r="Z536" s="149"/>
      <c r="AA536" s="149"/>
      <c r="AB536" s="149"/>
      <c r="AC536" s="149"/>
      <c r="AD536" s="149"/>
      <c r="AE536" s="149"/>
      <c r="AF536" s="149"/>
      <c r="AG536" s="149" t="s">
        <v>125</v>
      </c>
      <c r="AH536" s="149"/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2" x14ac:dyDescent="0.2">
      <c r="A537" s="156"/>
      <c r="B537" s="157"/>
      <c r="C537" s="188" t="s">
        <v>133</v>
      </c>
      <c r="D537" s="161"/>
      <c r="E537" s="162"/>
      <c r="F537" s="159"/>
      <c r="G537" s="159"/>
      <c r="H537" s="159"/>
      <c r="I537" s="159"/>
      <c r="J537" s="159"/>
      <c r="K537" s="159"/>
      <c r="L537" s="159"/>
      <c r="M537" s="159"/>
      <c r="N537" s="158"/>
      <c r="O537" s="158"/>
      <c r="P537" s="158"/>
      <c r="Q537" s="158"/>
      <c r="R537" s="159"/>
      <c r="S537" s="159"/>
      <c r="T537" s="159"/>
      <c r="U537" s="159"/>
      <c r="V537" s="159"/>
      <c r="W537" s="159"/>
      <c r="X537" s="159"/>
      <c r="Y537" s="159"/>
      <c r="Z537" s="149"/>
      <c r="AA537" s="149"/>
      <c r="AB537" s="149"/>
      <c r="AC537" s="149"/>
      <c r="AD537" s="149"/>
      <c r="AE537" s="149"/>
      <c r="AF537" s="149"/>
      <c r="AG537" s="149" t="s">
        <v>127</v>
      </c>
      <c r="AH537" s="149">
        <v>0</v>
      </c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3" x14ac:dyDescent="0.2">
      <c r="A538" s="156"/>
      <c r="B538" s="157"/>
      <c r="C538" s="188" t="s">
        <v>134</v>
      </c>
      <c r="D538" s="161"/>
      <c r="E538" s="162"/>
      <c r="F538" s="159"/>
      <c r="G538" s="159"/>
      <c r="H538" s="159"/>
      <c r="I538" s="159"/>
      <c r="J538" s="159"/>
      <c r="K538" s="159"/>
      <c r="L538" s="159"/>
      <c r="M538" s="159"/>
      <c r="N538" s="158"/>
      <c r="O538" s="158"/>
      <c r="P538" s="158"/>
      <c r="Q538" s="158"/>
      <c r="R538" s="159"/>
      <c r="S538" s="159"/>
      <c r="T538" s="159"/>
      <c r="U538" s="159"/>
      <c r="V538" s="159"/>
      <c r="W538" s="159"/>
      <c r="X538" s="159"/>
      <c r="Y538" s="159"/>
      <c r="Z538" s="149"/>
      <c r="AA538" s="149"/>
      <c r="AB538" s="149"/>
      <c r="AC538" s="149"/>
      <c r="AD538" s="149"/>
      <c r="AE538" s="149"/>
      <c r="AF538" s="149"/>
      <c r="AG538" s="149" t="s">
        <v>127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3" x14ac:dyDescent="0.2">
      <c r="A539" s="156"/>
      <c r="B539" s="157"/>
      <c r="C539" s="188" t="s">
        <v>135</v>
      </c>
      <c r="D539" s="161"/>
      <c r="E539" s="162"/>
      <c r="F539" s="159"/>
      <c r="G539" s="159"/>
      <c r="H539" s="159"/>
      <c r="I539" s="159"/>
      <c r="J539" s="159"/>
      <c r="K539" s="159"/>
      <c r="L539" s="159"/>
      <c r="M539" s="159"/>
      <c r="N539" s="158"/>
      <c r="O539" s="158"/>
      <c r="P539" s="158"/>
      <c r="Q539" s="158"/>
      <c r="R539" s="159"/>
      <c r="S539" s="159"/>
      <c r="T539" s="159"/>
      <c r="U539" s="159"/>
      <c r="V539" s="159"/>
      <c r="W539" s="159"/>
      <c r="X539" s="159"/>
      <c r="Y539" s="159"/>
      <c r="Z539" s="149"/>
      <c r="AA539" s="149"/>
      <c r="AB539" s="149"/>
      <c r="AC539" s="149"/>
      <c r="AD539" s="149"/>
      <c r="AE539" s="149"/>
      <c r="AF539" s="149"/>
      <c r="AG539" s="149" t="s">
        <v>127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3" x14ac:dyDescent="0.2">
      <c r="A540" s="156"/>
      <c r="B540" s="157"/>
      <c r="C540" s="188" t="s">
        <v>402</v>
      </c>
      <c r="D540" s="161"/>
      <c r="E540" s="162">
        <v>31.2</v>
      </c>
      <c r="F540" s="159"/>
      <c r="G540" s="159"/>
      <c r="H540" s="159"/>
      <c r="I540" s="159"/>
      <c r="J540" s="159"/>
      <c r="K540" s="159"/>
      <c r="L540" s="159"/>
      <c r="M540" s="159"/>
      <c r="N540" s="158"/>
      <c r="O540" s="158"/>
      <c r="P540" s="158"/>
      <c r="Q540" s="158"/>
      <c r="R540" s="159"/>
      <c r="S540" s="159"/>
      <c r="T540" s="159"/>
      <c r="U540" s="159"/>
      <c r="V540" s="159"/>
      <c r="W540" s="159"/>
      <c r="X540" s="159"/>
      <c r="Y540" s="159"/>
      <c r="Z540" s="149"/>
      <c r="AA540" s="149"/>
      <c r="AB540" s="149"/>
      <c r="AC540" s="149"/>
      <c r="AD540" s="149"/>
      <c r="AE540" s="149"/>
      <c r="AF540" s="149"/>
      <c r="AG540" s="149" t="s">
        <v>127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3" x14ac:dyDescent="0.2">
      <c r="A541" s="156"/>
      <c r="B541" s="157"/>
      <c r="C541" s="188" t="s">
        <v>403</v>
      </c>
      <c r="D541" s="161"/>
      <c r="E541" s="162">
        <v>31.2</v>
      </c>
      <c r="F541" s="159"/>
      <c r="G541" s="159"/>
      <c r="H541" s="159"/>
      <c r="I541" s="159"/>
      <c r="J541" s="159"/>
      <c r="K541" s="159"/>
      <c r="L541" s="159"/>
      <c r="M541" s="159"/>
      <c r="N541" s="158"/>
      <c r="O541" s="158"/>
      <c r="P541" s="158"/>
      <c r="Q541" s="158"/>
      <c r="R541" s="159"/>
      <c r="S541" s="159"/>
      <c r="T541" s="159"/>
      <c r="U541" s="159"/>
      <c r="V541" s="159"/>
      <c r="W541" s="159"/>
      <c r="X541" s="159"/>
      <c r="Y541" s="159"/>
      <c r="Z541" s="149"/>
      <c r="AA541" s="149"/>
      <c r="AB541" s="149"/>
      <c r="AC541" s="149"/>
      <c r="AD541" s="149"/>
      <c r="AE541" s="149"/>
      <c r="AF541" s="149"/>
      <c r="AG541" s="149" t="s">
        <v>127</v>
      </c>
      <c r="AH541" s="149">
        <v>0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3" x14ac:dyDescent="0.2">
      <c r="A542" s="156"/>
      <c r="B542" s="157"/>
      <c r="C542" s="188" t="s">
        <v>404</v>
      </c>
      <c r="D542" s="161"/>
      <c r="E542" s="162">
        <v>7.4</v>
      </c>
      <c r="F542" s="159"/>
      <c r="G542" s="159"/>
      <c r="H542" s="159"/>
      <c r="I542" s="159"/>
      <c r="J542" s="159"/>
      <c r="K542" s="159"/>
      <c r="L542" s="159"/>
      <c r="M542" s="159"/>
      <c r="N542" s="158"/>
      <c r="O542" s="158"/>
      <c r="P542" s="158"/>
      <c r="Q542" s="158"/>
      <c r="R542" s="159"/>
      <c r="S542" s="159"/>
      <c r="T542" s="159"/>
      <c r="U542" s="159"/>
      <c r="V542" s="159"/>
      <c r="W542" s="159"/>
      <c r="X542" s="159"/>
      <c r="Y542" s="159"/>
      <c r="Z542" s="149"/>
      <c r="AA542" s="149"/>
      <c r="AB542" s="149"/>
      <c r="AC542" s="149"/>
      <c r="AD542" s="149"/>
      <c r="AE542" s="149"/>
      <c r="AF542" s="149"/>
      <c r="AG542" s="149" t="s">
        <v>127</v>
      </c>
      <c r="AH542" s="149">
        <v>0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3" x14ac:dyDescent="0.2">
      <c r="A543" s="156"/>
      <c r="B543" s="157"/>
      <c r="C543" s="188" t="s">
        <v>405</v>
      </c>
      <c r="D543" s="161"/>
      <c r="E543" s="162">
        <v>1.3</v>
      </c>
      <c r="F543" s="159"/>
      <c r="G543" s="159"/>
      <c r="H543" s="159"/>
      <c r="I543" s="159"/>
      <c r="J543" s="159"/>
      <c r="K543" s="159"/>
      <c r="L543" s="159"/>
      <c r="M543" s="159"/>
      <c r="N543" s="158"/>
      <c r="O543" s="158"/>
      <c r="P543" s="158"/>
      <c r="Q543" s="158"/>
      <c r="R543" s="159"/>
      <c r="S543" s="159"/>
      <c r="T543" s="159"/>
      <c r="U543" s="159"/>
      <c r="V543" s="159"/>
      <c r="W543" s="159"/>
      <c r="X543" s="159"/>
      <c r="Y543" s="159"/>
      <c r="Z543" s="149"/>
      <c r="AA543" s="149"/>
      <c r="AB543" s="149"/>
      <c r="AC543" s="149"/>
      <c r="AD543" s="149"/>
      <c r="AE543" s="149"/>
      <c r="AF543" s="149"/>
      <c r="AG543" s="149" t="s">
        <v>127</v>
      </c>
      <c r="AH543" s="149">
        <v>0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3" x14ac:dyDescent="0.2">
      <c r="A544" s="156"/>
      <c r="B544" s="157"/>
      <c r="C544" s="188" t="s">
        <v>406</v>
      </c>
      <c r="D544" s="161"/>
      <c r="E544" s="162">
        <v>3.75</v>
      </c>
      <c r="F544" s="159"/>
      <c r="G544" s="159"/>
      <c r="H544" s="159"/>
      <c r="I544" s="159"/>
      <c r="J544" s="159"/>
      <c r="K544" s="159"/>
      <c r="L544" s="159"/>
      <c r="M544" s="159"/>
      <c r="N544" s="158"/>
      <c r="O544" s="158"/>
      <c r="P544" s="158"/>
      <c r="Q544" s="158"/>
      <c r="R544" s="159"/>
      <c r="S544" s="159"/>
      <c r="T544" s="159"/>
      <c r="U544" s="159"/>
      <c r="V544" s="159"/>
      <c r="W544" s="159"/>
      <c r="X544" s="159"/>
      <c r="Y544" s="159"/>
      <c r="Z544" s="149"/>
      <c r="AA544" s="149"/>
      <c r="AB544" s="149"/>
      <c r="AC544" s="149"/>
      <c r="AD544" s="149"/>
      <c r="AE544" s="149"/>
      <c r="AF544" s="149"/>
      <c r="AG544" s="149" t="s">
        <v>127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3" x14ac:dyDescent="0.2">
      <c r="A545" s="156"/>
      <c r="B545" s="157"/>
      <c r="C545" s="188" t="s">
        <v>407</v>
      </c>
      <c r="D545" s="161"/>
      <c r="E545" s="162">
        <v>13.14</v>
      </c>
      <c r="F545" s="159"/>
      <c r="G545" s="159"/>
      <c r="H545" s="159"/>
      <c r="I545" s="159"/>
      <c r="J545" s="159"/>
      <c r="K545" s="159"/>
      <c r="L545" s="159"/>
      <c r="M545" s="159"/>
      <c r="N545" s="158"/>
      <c r="O545" s="158"/>
      <c r="P545" s="158"/>
      <c r="Q545" s="158"/>
      <c r="R545" s="159"/>
      <c r="S545" s="159"/>
      <c r="T545" s="159"/>
      <c r="U545" s="159"/>
      <c r="V545" s="159"/>
      <c r="W545" s="159"/>
      <c r="X545" s="159"/>
      <c r="Y545" s="159"/>
      <c r="Z545" s="149"/>
      <c r="AA545" s="149"/>
      <c r="AB545" s="149"/>
      <c r="AC545" s="149"/>
      <c r="AD545" s="149"/>
      <c r="AE545" s="149"/>
      <c r="AF545" s="149"/>
      <c r="AG545" s="149" t="s">
        <v>127</v>
      </c>
      <c r="AH545" s="149">
        <v>0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3" x14ac:dyDescent="0.2">
      <c r="A546" s="156"/>
      <c r="B546" s="157"/>
      <c r="C546" s="188" t="s">
        <v>408</v>
      </c>
      <c r="D546" s="161"/>
      <c r="E546" s="162">
        <v>17</v>
      </c>
      <c r="F546" s="159"/>
      <c r="G546" s="159"/>
      <c r="H546" s="159"/>
      <c r="I546" s="159"/>
      <c r="J546" s="159"/>
      <c r="K546" s="159"/>
      <c r="L546" s="159"/>
      <c r="M546" s="159"/>
      <c r="N546" s="158"/>
      <c r="O546" s="158"/>
      <c r="P546" s="158"/>
      <c r="Q546" s="158"/>
      <c r="R546" s="159"/>
      <c r="S546" s="159"/>
      <c r="T546" s="159"/>
      <c r="U546" s="159"/>
      <c r="V546" s="159"/>
      <c r="W546" s="159"/>
      <c r="X546" s="159"/>
      <c r="Y546" s="159"/>
      <c r="Z546" s="149"/>
      <c r="AA546" s="149"/>
      <c r="AB546" s="149"/>
      <c r="AC546" s="149"/>
      <c r="AD546" s="149"/>
      <c r="AE546" s="149"/>
      <c r="AF546" s="149"/>
      <c r="AG546" s="149" t="s">
        <v>127</v>
      </c>
      <c r="AH546" s="149">
        <v>0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3" x14ac:dyDescent="0.2">
      <c r="A547" s="156"/>
      <c r="B547" s="157"/>
      <c r="C547" s="188" t="s">
        <v>143</v>
      </c>
      <c r="D547" s="161"/>
      <c r="E547" s="162"/>
      <c r="F547" s="159"/>
      <c r="G547" s="159"/>
      <c r="H547" s="159"/>
      <c r="I547" s="159"/>
      <c r="J547" s="159"/>
      <c r="K547" s="159"/>
      <c r="L547" s="159"/>
      <c r="M547" s="159"/>
      <c r="N547" s="158"/>
      <c r="O547" s="158"/>
      <c r="P547" s="158"/>
      <c r="Q547" s="158"/>
      <c r="R547" s="159"/>
      <c r="S547" s="159"/>
      <c r="T547" s="159"/>
      <c r="U547" s="159"/>
      <c r="V547" s="159"/>
      <c r="W547" s="159"/>
      <c r="X547" s="159"/>
      <c r="Y547" s="159"/>
      <c r="Z547" s="149"/>
      <c r="AA547" s="149"/>
      <c r="AB547" s="149"/>
      <c r="AC547" s="149"/>
      <c r="AD547" s="149"/>
      <c r="AE547" s="149"/>
      <c r="AF547" s="149"/>
      <c r="AG547" s="149" t="s">
        <v>127</v>
      </c>
      <c r="AH547" s="149">
        <v>0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3" x14ac:dyDescent="0.2">
      <c r="A548" s="156"/>
      <c r="B548" s="157"/>
      <c r="C548" s="188" t="s">
        <v>409</v>
      </c>
      <c r="D548" s="161"/>
      <c r="E548" s="162">
        <v>8.4499999999999993</v>
      </c>
      <c r="F548" s="159"/>
      <c r="G548" s="159"/>
      <c r="H548" s="159"/>
      <c r="I548" s="159"/>
      <c r="J548" s="159"/>
      <c r="K548" s="159"/>
      <c r="L548" s="159"/>
      <c r="M548" s="159"/>
      <c r="N548" s="158"/>
      <c r="O548" s="158"/>
      <c r="P548" s="158"/>
      <c r="Q548" s="158"/>
      <c r="R548" s="159"/>
      <c r="S548" s="159"/>
      <c r="T548" s="159"/>
      <c r="U548" s="159"/>
      <c r="V548" s="159"/>
      <c r="W548" s="159"/>
      <c r="X548" s="159"/>
      <c r="Y548" s="159"/>
      <c r="Z548" s="149"/>
      <c r="AA548" s="149"/>
      <c r="AB548" s="149"/>
      <c r="AC548" s="149"/>
      <c r="AD548" s="149"/>
      <c r="AE548" s="149"/>
      <c r="AF548" s="149"/>
      <c r="AG548" s="149" t="s">
        <v>127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3" x14ac:dyDescent="0.2">
      <c r="A549" s="156"/>
      <c r="B549" s="157"/>
      <c r="C549" s="188" t="s">
        <v>410</v>
      </c>
      <c r="D549" s="161"/>
      <c r="E549" s="162">
        <v>24.99</v>
      </c>
      <c r="F549" s="159"/>
      <c r="G549" s="159"/>
      <c r="H549" s="159"/>
      <c r="I549" s="159"/>
      <c r="J549" s="159"/>
      <c r="K549" s="159"/>
      <c r="L549" s="159"/>
      <c r="M549" s="159"/>
      <c r="N549" s="158"/>
      <c r="O549" s="158"/>
      <c r="P549" s="158"/>
      <c r="Q549" s="158"/>
      <c r="R549" s="159"/>
      <c r="S549" s="159"/>
      <c r="T549" s="159"/>
      <c r="U549" s="159"/>
      <c r="V549" s="159"/>
      <c r="W549" s="159"/>
      <c r="X549" s="159"/>
      <c r="Y549" s="159"/>
      <c r="Z549" s="149"/>
      <c r="AA549" s="149"/>
      <c r="AB549" s="149"/>
      <c r="AC549" s="149"/>
      <c r="AD549" s="149"/>
      <c r="AE549" s="149"/>
      <c r="AF549" s="149"/>
      <c r="AG549" s="149" t="s">
        <v>127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3" x14ac:dyDescent="0.2">
      <c r="A550" s="156"/>
      <c r="B550" s="157"/>
      <c r="C550" s="188" t="s">
        <v>411</v>
      </c>
      <c r="D550" s="161"/>
      <c r="E550" s="162">
        <v>8.4499999999999993</v>
      </c>
      <c r="F550" s="159"/>
      <c r="G550" s="159"/>
      <c r="H550" s="159"/>
      <c r="I550" s="159"/>
      <c r="J550" s="159"/>
      <c r="K550" s="159"/>
      <c r="L550" s="159"/>
      <c r="M550" s="159"/>
      <c r="N550" s="158"/>
      <c r="O550" s="158"/>
      <c r="P550" s="158"/>
      <c r="Q550" s="158"/>
      <c r="R550" s="159"/>
      <c r="S550" s="159"/>
      <c r="T550" s="159"/>
      <c r="U550" s="159"/>
      <c r="V550" s="159"/>
      <c r="W550" s="159"/>
      <c r="X550" s="159"/>
      <c r="Y550" s="159"/>
      <c r="Z550" s="149"/>
      <c r="AA550" s="149"/>
      <c r="AB550" s="149"/>
      <c r="AC550" s="149"/>
      <c r="AD550" s="149"/>
      <c r="AE550" s="149"/>
      <c r="AF550" s="149"/>
      <c r="AG550" s="149" t="s">
        <v>127</v>
      </c>
      <c r="AH550" s="149">
        <v>0</v>
      </c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x14ac:dyDescent="0.2">
      <c r="A551" s="167" t="s">
        <v>116</v>
      </c>
      <c r="B551" s="168" t="s">
        <v>86</v>
      </c>
      <c r="C551" s="186" t="s">
        <v>87</v>
      </c>
      <c r="D551" s="169"/>
      <c r="E551" s="170"/>
      <c r="F551" s="171"/>
      <c r="G551" s="172">
        <f>SUMIF(AG552:AG563,"&lt;&gt;NOR",G552:G563)</f>
        <v>0</v>
      </c>
      <c r="H551" s="166"/>
      <c r="I551" s="166">
        <f>SUM(I552:I563)</f>
        <v>0</v>
      </c>
      <c r="J551" s="166"/>
      <c r="K551" s="166">
        <f>SUM(K552:K563)</f>
        <v>0</v>
      </c>
      <c r="L551" s="166"/>
      <c r="M551" s="166">
        <f>SUM(M552:M563)</f>
        <v>0</v>
      </c>
      <c r="N551" s="165"/>
      <c r="O551" s="165">
        <f>SUM(O552:O563)</f>
        <v>0</v>
      </c>
      <c r="P551" s="165"/>
      <c r="Q551" s="165">
        <f>SUM(Q552:Q563)</f>
        <v>0</v>
      </c>
      <c r="R551" s="166"/>
      <c r="S551" s="166"/>
      <c r="T551" s="166"/>
      <c r="U551" s="166"/>
      <c r="V551" s="166">
        <f>SUM(V552:V563)</f>
        <v>0</v>
      </c>
      <c r="W551" s="166"/>
      <c r="X551" s="166"/>
      <c r="Y551" s="166"/>
      <c r="AG551" t="s">
        <v>117</v>
      </c>
    </row>
    <row r="552" spans="1:60" ht="33.75" outlineLevel="1" x14ac:dyDescent="0.2">
      <c r="A552" s="174">
        <v>55</v>
      </c>
      <c r="B552" s="175" t="s">
        <v>412</v>
      </c>
      <c r="C552" s="187" t="s">
        <v>413</v>
      </c>
      <c r="D552" s="176" t="s">
        <v>120</v>
      </c>
      <c r="E552" s="177">
        <v>59.381</v>
      </c>
      <c r="F552" s="178"/>
      <c r="G552" s="179">
        <f>ROUND(E552*F552,2)</f>
        <v>0</v>
      </c>
      <c r="H552" s="160"/>
      <c r="I552" s="159">
        <f>ROUND(E552*H552,2)</f>
        <v>0</v>
      </c>
      <c r="J552" s="160"/>
      <c r="K552" s="159">
        <f>ROUND(E552*J552,2)</f>
        <v>0</v>
      </c>
      <c r="L552" s="159">
        <v>21</v>
      </c>
      <c r="M552" s="159">
        <f>G552*(1+L552/100)</f>
        <v>0</v>
      </c>
      <c r="N552" s="158">
        <v>0</v>
      </c>
      <c r="O552" s="158">
        <f>ROUND(E552*N552,2)</f>
        <v>0</v>
      </c>
      <c r="P552" s="158">
        <v>0</v>
      </c>
      <c r="Q552" s="158">
        <f>ROUND(E552*P552,2)</f>
        <v>0</v>
      </c>
      <c r="R552" s="159"/>
      <c r="S552" s="159" t="s">
        <v>121</v>
      </c>
      <c r="T552" s="159" t="s">
        <v>122</v>
      </c>
      <c r="U552" s="159">
        <v>0</v>
      </c>
      <c r="V552" s="159">
        <f>ROUND(E552*U552,2)</f>
        <v>0</v>
      </c>
      <c r="W552" s="159"/>
      <c r="X552" s="159" t="s">
        <v>123</v>
      </c>
      <c r="Y552" s="159" t="s">
        <v>124</v>
      </c>
      <c r="Z552" s="149"/>
      <c r="AA552" s="149"/>
      <c r="AB552" s="149"/>
      <c r="AC552" s="149"/>
      <c r="AD552" s="149"/>
      <c r="AE552" s="149"/>
      <c r="AF552" s="149"/>
      <c r="AG552" s="149" t="s">
        <v>125</v>
      </c>
      <c r="AH552" s="149"/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2" x14ac:dyDescent="0.2">
      <c r="A553" s="156"/>
      <c r="B553" s="157"/>
      <c r="C553" s="188" t="s">
        <v>134</v>
      </c>
      <c r="D553" s="161"/>
      <c r="E553" s="162"/>
      <c r="F553" s="159"/>
      <c r="G553" s="159"/>
      <c r="H553" s="159"/>
      <c r="I553" s="159"/>
      <c r="J553" s="159"/>
      <c r="K553" s="159"/>
      <c r="L553" s="159"/>
      <c r="M553" s="159"/>
      <c r="N553" s="158"/>
      <c r="O553" s="158"/>
      <c r="P553" s="158"/>
      <c r="Q553" s="158"/>
      <c r="R553" s="159"/>
      <c r="S553" s="159"/>
      <c r="T553" s="159"/>
      <c r="U553" s="159"/>
      <c r="V553" s="159"/>
      <c r="W553" s="159"/>
      <c r="X553" s="159"/>
      <c r="Y553" s="159"/>
      <c r="Z553" s="149"/>
      <c r="AA553" s="149"/>
      <c r="AB553" s="149"/>
      <c r="AC553" s="149"/>
      <c r="AD553" s="149"/>
      <c r="AE553" s="149"/>
      <c r="AF553" s="149"/>
      <c r="AG553" s="149" t="s">
        <v>127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3" x14ac:dyDescent="0.2">
      <c r="A554" s="156"/>
      <c r="B554" s="157"/>
      <c r="C554" s="188" t="s">
        <v>135</v>
      </c>
      <c r="D554" s="161"/>
      <c r="E554" s="162"/>
      <c r="F554" s="159"/>
      <c r="G554" s="159"/>
      <c r="H554" s="159"/>
      <c r="I554" s="159"/>
      <c r="J554" s="159"/>
      <c r="K554" s="159"/>
      <c r="L554" s="159"/>
      <c r="M554" s="159"/>
      <c r="N554" s="158"/>
      <c r="O554" s="158"/>
      <c r="P554" s="158"/>
      <c r="Q554" s="158"/>
      <c r="R554" s="159"/>
      <c r="S554" s="159"/>
      <c r="T554" s="159"/>
      <c r="U554" s="159"/>
      <c r="V554" s="159"/>
      <c r="W554" s="159"/>
      <c r="X554" s="159"/>
      <c r="Y554" s="159"/>
      <c r="Z554" s="149"/>
      <c r="AA554" s="149"/>
      <c r="AB554" s="149"/>
      <c r="AC554" s="149"/>
      <c r="AD554" s="149"/>
      <c r="AE554" s="149"/>
      <c r="AF554" s="149"/>
      <c r="AG554" s="149" t="s">
        <v>127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3" x14ac:dyDescent="0.2">
      <c r="A555" s="156"/>
      <c r="B555" s="157"/>
      <c r="C555" s="188" t="s">
        <v>267</v>
      </c>
      <c r="D555" s="161"/>
      <c r="E555" s="162">
        <v>15.68</v>
      </c>
      <c r="F555" s="159"/>
      <c r="G555" s="159"/>
      <c r="H555" s="159"/>
      <c r="I555" s="159"/>
      <c r="J555" s="159"/>
      <c r="K555" s="159"/>
      <c r="L555" s="159"/>
      <c r="M555" s="159"/>
      <c r="N555" s="158"/>
      <c r="O555" s="158"/>
      <c r="P555" s="158"/>
      <c r="Q555" s="158"/>
      <c r="R555" s="159"/>
      <c r="S555" s="159"/>
      <c r="T555" s="159"/>
      <c r="U555" s="159"/>
      <c r="V555" s="159"/>
      <c r="W555" s="159"/>
      <c r="X555" s="159"/>
      <c r="Y555" s="159"/>
      <c r="Z555" s="149"/>
      <c r="AA555" s="149"/>
      <c r="AB555" s="149"/>
      <c r="AC555" s="149"/>
      <c r="AD555" s="149"/>
      <c r="AE555" s="149"/>
      <c r="AF555" s="149"/>
      <c r="AG555" s="149" t="s">
        <v>127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3" x14ac:dyDescent="0.2">
      <c r="A556" s="156"/>
      <c r="B556" s="157"/>
      <c r="C556" s="188" t="s">
        <v>268</v>
      </c>
      <c r="D556" s="161"/>
      <c r="E556" s="162">
        <v>15.68</v>
      </c>
      <c r="F556" s="159"/>
      <c r="G556" s="159"/>
      <c r="H556" s="159"/>
      <c r="I556" s="159"/>
      <c r="J556" s="159"/>
      <c r="K556" s="159"/>
      <c r="L556" s="159"/>
      <c r="M556" s="159"/>
      <c r="N556" s="158"/>
      <c r="O556" s="158"/>
      <c r="P556" s="158"/>
      <c r="Q556" s="158"/>
      <c r="R556" s="159"/>
      <c r="S556" s="159"/>
      <c r="T556" s="159"/>
      <c r="U556" s="159"/>
      <c r="V556" s="159"/>
      <c r="W556" s="159"/>
      <c r="X556" s="159"/>
      <c r="Y556" s="159"/>
      <c r="Z556" s="149"/>
      <c r="AA556" s="149"/>
      <c r="AB556" s="149"/>
      <c r="AC556" s="149"/>
      <c r="AD556" s="149"/>
      <c r="AE556" s="149"/>
      <c r="AF556" s="149"/>
      <c r="AG556" s="149" t="s">
        <v>127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3" x14ac:dyDescent="0.2">
      <c r="A557" s="156"/>
      <c r="B557" s="157"/>
      <c r="C557" s="188" t="s">
        <v>269</v>
      </c>
      <c r="D557" s="161"/>
      <c r="E557" s="162">
        <v>1.76</v>
      </c>
      <c r="F557" s="159"/>
      <c r="G557" s="159"/>
      <c r="H557" s="159"/>
      <c r="I557" s="159"/>
      <c r="J557" s="159"/>
      <c r="K557" s="159"/>
      <c r="L557" s="159"/>
      <c r="M557" s="159"/>
      <c r="N557" s="158"/>
      <c r="O557" s="158"/>
      <c r="P557" s="158"/>
      <c r="Q557" s="158"/>
      <c r="R557" s="159"/>
      <c r="S557" s="159"/>
      <c r="T557" s="159"/>
      <c r="U557" s="159"/>
      <c r="V557" s="159"/>
      <c r="W557" s="159"/>
      <c r="X557" s="159"/>
      <c r="Y557" s="159"/>
      <c r="Z557" s="149"/>
      <c r="AA557" s="149"/>
      <c r="AB557" s="149"/>
      <c r="AC557" s="149"/>
      <c r="AD557" s="149"/>
      <c r="AE557" s="149"/>
      <c r="AF557" s="149"/>
      <c r="AG557" s="149" t="s">
        <v>127</v>
      </c>
      <c r="AH557" s="149">
        <v>0</v>
      </c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3" x14ac:dyDescent="0.2">
      <c r="A558" s="156"/>
      <c r="B558" s="157"/>
      <c r="C558" s="188" t="s">
        <v>271</v>
      </c>
      <c r="D558" s="161"/>
      <c r="E558" s="162">
        <v>0.80500000000000005</v>
      </c>
      <c r="F558" s="159"/>
      <c r="G558" s="159"/>
      <c r="H558" s="159"/>
      <c r="I558" s="159"/>
      <c r="J558" s="159"/>
      <c r="K558" s="159"/>
      <c r="L558" s="159"/>
      <c r="M558" s="159"/>
      <c r="N558" s="158"/>
      <c r="O558" s="158"/>
      <c r="P558" s="158"/>
      <c r="Q558" s="158"/>
      <c r="R558" s="159"/>
      <c r="S558" s="159"/>
      <c r="T558" s="159"/>
      <c r="U558" s="159"/>
      <c r="V558" s="159"/>
      <c r="W558" s="159"/>
      <c r="X558" s="159"/>
      <c r="Y558" s="159"/>
      <c r="Z558" s="149"/>
      <c r="AA558" s="149"/>
      <c r="AB558" s="149"/>
      <c r="AC558" s="149"/>
      <c r="AD558" s="149"/>
      <c r="AE558" s="149"/>
      <c r="AF558" s="149"/>
      <c r="AG558" s="149" t="s">
        <v>127</v>
      </c>
      <c r="AH558" s="149">
        <v>0</v>
      </c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3" x14ac:dyDescent="0.2">
      <c r="A559" s="156"/>
      <c r="B559" s="157"/>
      <c r="C559" s="188" t="s">
        <v>272</v>
      </c>
      <c r="D559" s="161"/>
      <c r="E559" s="162">
        <v>5.016</v>
      </c>
      <c r="F559" s="159"/>
      <c r="G559" s="159"/>
      <c r="H559" s="159"/>
      <c r="I559" s="159"/>
      <c r="J559" s="159"/>
      <c r="K559" s="159"/>
      <c r="L559" s="159"/>
      <c r="M559" s="159"/>
      <c r="N559" s="158"/>
      <c r="O559" s="158"/>
      <c r="P559" s="158"/>
      <c r="Q559" s="158"/>
      <c r="R559" s="159"/>
      <c r="S559" s="159"/>
      <c r="T559" s="159"/>
      <c r="U559" s="159"/>
      <c r="V559" s="159"/>
      <c r="W559" s="159"/>
      <c r="X559" s="159"/>
      <c r="Y559" s="159"/>
      <c r="Z559" s="149"/>
      <c r="AA559" s="149"/>
      <c r="AB559" s="149"/>
      <c r="AC559" s="149"/>
      <c r="AD559" s="149"/>
      <c r="AE559" s="149"/>
      <c r="AF559" s="149"/>
      <c r="AG559" s="149" t="s">
        <v>127</v>
      </c>
      <c r="AH559" s="149">
        <v>0</v>
      </c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3" x14ac:dyDescent="0.2">
      <c r="A560" s="156"/>
      <c r="B560" s="157"/>
      <c r="C560" s="188" t="s">
        <v>143</v>
      </c>
      <c r="D560" s="161"/>
      <c r="E560" s="162"/>
      <c r="F560" s="159"/>
      <c r="G560" s="159"/>
      <c r="H560" s="159"/>
      <c r="I560" s="159"/>
      <c r="J560" s="159"/>
      <c r="K560" s="159"/>
      <c r="L560" s="159"/>
      <c r="M560" s="159"/>
      <c r="N560" s="158"/>
      <c r="O560" s="158"/>
      <c r="P560" s="158"/>
      <c r="Q560" s="158"/>
      <c r="R560" s="159"/>
      <c r="S560" s="159"/>
      <c r="T560" s="159"/>
      <c r="U560" s="159"/>
      <c r="V560" s="159"/>
      <c r="W560" s="159"/>
      <c r="X560" s="159"/>
      <c r="Y560" s="159"/>
      <c r="Z560" s="149"/>
      <c r="AA560" s="149"/>
      <c r="AB560" s="149"/>
      <c r="AC560" s="149"/>
      <c r="AD560" s="149"/>
      <c r="AE560" s="149"/>
      <c r="AF560" s="149"/>
      <c r="AG560" s="149" t="s">
        <v>127</v>
      </c>
      <c r="AH560" s="149">
        <v>0</v>
      </c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3" x14ac:dyDescent="0.2">
      <c r="A561" s="156"/>
      <c r="B561" s="157"/>
      <c r="C561" s="188" t="s">
        <v>281</v>
      </c>
      <c r="D561" s="161"/>
      <c r="E561" s="162">
        <v>3.92</v>
      </c>
      <c r="F561" s="159"/>
      <c r="G561" s="159"/>
      <c r="H561" s="159"/>
      <c r="I561" s="159"/>
      <c r="J561" s="159"/>
      <c r="K561" s="159"/>
      <c r="L561" s="159"/>
      <c r="M561" s="159"/>
      <c r="N561" s="158"/>
      <c r="O561" s="158"/>
      <c r="P561" s="158"/>
      <c r="Q561" s="158"/>
      <c r="R561" s="159"/>
      <c r="S561" s="159"/>
      <c r="T561" s="159"/>
      <c r="U561" s="159"/>
      <c r="V561" s="159"/>
      <c r="W561" s="159"/>
      <c r="X561" s="159"/>
      <c r="Y561" s="159"/>
      <c r="Z561" s="149"/>
      <c r="AA561" s="149"/>
      <c r="AB561" s="149"/>
      <c r="AC561" s="149"/>
      <c r="AD561" s="149"/>
      <c r="AE561" s="149"/>
      <c r="AF561" s="149"/>
      <c r="AG561" s="149" t="s">
        <v>127</v>
      </c>
      <c r="AH561" s="149">
        <v>0</v>
      </c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3" x14ac:dyDescent="0.2">
      <c r="A562" s="156"/>
      <c r="B562" s="157"/>
      <c r="C562" s="188" t="s">
        <v>282</v>
      </c>
      <c r="D562" s="161"/>
      <c r="E562" s="162">
        <v>12.6</v>
      </c>
      <c r="F562" s="159"/>
      <c r="G562" s="159"/>
      <c r="H562" s="159"/>
      <c r="I562" s="159"/>
      <c r="J562" s="159"/>
      <c r="K562" s="159"/>
      <c r="L562" s="159"/>
      <c r="M562" s="159"/>
      <c r="N562" s="158"/>
      <c r="O562" s="158"/>
      <c r="P562" s="158"/>
      <c r="Q562" s="158"/>
      <c r="R562" s="159"/>
      <c r="S562" s="159"/>
      <c r="T562" s="159"/>
      <c r="U562" s="159"/>
      <c r="V562" s="159"/>
      <c r="W562" s="159"/>
      <c r="X562" s="159"/>
      <c r="Y562" s="159"/>
      <c r="Z562" s="149"/>
      <c r="AA562" s="149"/>
      <c r="AB562" s="149"/>
      <c r="AC562" s="149"/>
      <c r="AD562" s="149"/>
      <c r="AE562" s="149"/>
      <c r="AF562" s="149"/>
      <c r="AG562" s="149" t="s">
        <v>127</v>
      </c>
      <c r="AH562" s="149">
        <v>0</v>
      </c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3" x14ac:dyDescent="0.2">
      <c r="A563" s="156"/>
      <c r="B563" s="157"/>
      <c r="C563" s="188" t="s">
        <v>283</v>
      </c>
      <c r="D563" s="161"/>
      <c r="E563" s="162">
        <v>3.92</v>
      </c>
      <c r="F563" s="159"/>
      <c r="G563" s="159"/>
      <c r="H563" s="159"/>
      <c r="I563" s="159"/>
      <c r="J563" s="159"/>
      <c r="K563" s="159"/>
      <c r="L563" s="159"/>
      <c r="M563" s="159"/>
      <c r="N563" s="158"/>
      <c r="O563" s="158"/>
      <c r="P563" s="158"/>
      <c r="Q563" s="158"/>
      <c r="R563" s="159"/>
      <c r="S563" s="159"/>
      <c r="T563" s="159"/>
      <c r="U563" s="159"/>
      <c r="V563" s="159"/>
      <c r="W563" s="159"/>
      <c r="X563" s="159"/>
      <c r="Y563" s="159"/>
      <c r="Z563" s="149"/>
      <c r="AA563" s="149"/>
      <c r="AB563" s="149"/>
      <c r="AC563" s="149"/>
      <c r="AD563" s="149"/>
      <c r="AE563" s="149"/>
      <c r="AF563" s="149"/>
      <c r="AG563" s="149" t="s">
        <v>127</v>
      </c>
      <c r="AH563" s="149">
        <v>0</v>
      </c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x14ac:dyDescent="0.2">
      <c r="A564" s="167" t="s">
        <v>116</v>
      </c>
      <c r="B564" s="168" t="s">
        <v>88</v>
      </c>
      <c r="C564" s="186" t="s">
        <v>29</v>
      </c>
      <c r="D564" s="169"/>
      <c r="E564" s="170"/>
      <c r="F564" s="171"/>
      <c r="G564" s="172">
        <f>SUMIF(AG565:AG565,"&lt;&gt;NOR",G565:G565)</f>
        <v>0</v>
      </c>
      <c r="H564" s="166"/>
      <c r="I564" s="166">
        <f>SUM(I565:I565)</f>
        <v>0</v>
      </c>
      <c r="J564" s="166"/>
      <c r="K564" s="166">
        <f>SUM(K565:K565)</f>
        <v>0</v>
      </c>
      <c r="L564" s="166"/>
      <c r="M564" s="166">
        <f>SUM(M565:M565)</f>
        <v>0</v>
      </c>
      <c r="N564" s="165"/>
      <c r="O564" s="165">
        <f>SUM(O565:O565)</f>
        <v>0</v>
      </c>
      <c r="P564" s="165"/>
      <c r="Q564" s="165">
        <f>SUM(Q565:Q565)</f>
        <v>0</v>
      </c>
      <c r="R564" s="166"/>
      <c r="S564" s="166"/>
      <c r="T564" s="166"/>
      <c r="U564" s="166"/>
      <c r="V564" s="166">
        <f>SUM(V565:V565)</f>
        <v>0</v>
      </c>
      <c r="W564" s="166"/>
      <c r="X564" s="166"/>
      <c r="Y564" s="166"/>
      <c r="AG564" t="s">
        <v>117</v>
      </c>
    </row>
    <row r="565" spans="1:60" outlineLevel="1" x14ac:dyDescent="0.2">
      <c r="A565" s="174">
        <v>56</v>
      </c>
      <c r="B565" s="175" t="s">
        <v>414</v>
      </c>
      <c r="C565" s="187" t="s">
        <v>415</v>
      </c>
      <c r="D565" s="176" t="s">
        <v>416</v>
      </c>
      <c r="E565" s="177">
        <v>1</v>
      </c>
      <c r="F565" s="178"/>
      <c r="G565" s="179">
        <f>ROUND(E565*F565,2)</f>
        <v>0</v>
      </c>
      <c r="H565" s="160"/>
      <c r="I565" s="159">
        <f>ROUND(E565*H565,2)</f>
        <v>0</v>
      </c>
      <c r="J565" s="160"/>
      <c r="K565" s="159">
        <f>ROUND(E565*J565,2)</f>
        <v>0</v>
      </c>
      <c r="L565" s="159">
        <v>21</v>
      </c>
      <c r="M565" s="159">
        <f>G565*(1+L565/100)</f>
        <v>0</v>
      </c>
      <c r="N565" s="158">
        <v>0</v>
      </c>
      <c r="O565" s="158">
        <f>ROUND(E565*N565,2)</f>
        <v>0</v>
      </c>
      <c r="P565" s="158">
        <v>0</v>
      </c>
      <c r="Q565" s="158">
        <f>ROUND(E565*P565,2)</f>
        <v>0</v>
      </c>
      <c r="R565" s="159"/>
      <c r="S565" s="159" t="s">
        <v>132</v>
      </c>
      <c r="T565" s="159" t="s">
        <v>122</v>
      </c>
      <c r="U565" s="159">
        <v>0</v>
      </c>
      <c r="V565" s="159">
        <f>ROUND(E565*U565,2)</f>
        <v>0</v>
      </c>
      <c r="W565" s="159"/>
      <c r="X565" s="159" t="s">
        <v>417</v>
      </c>
      <c r="Y565" s="159" t="s">
        <v>124</v>
      </c>
      <c r="Z565" s="149"/>
      <c r="AA565" s="149"/>
      <c r="AB565" s="149"/>
      <c r="AC565" s="149"/>
      <c r="AD565" s="149"/>
      <c r="AE565" s="149"/>
      <c r="AF565" s="149"/>
      <c r="AG565" s="149" t="s">
        <v>418</v>
      </c>
      <c r="AH565" s="149"/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x14ac:dyDescent="0.2">
      <c r="A566" s="3"/>
      <c r="B566" s="4"/>
      <c r="C566" s="191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AE566">
        <v>15</v>
      </c>
      <c r="AF566">
        <v>21</v>
      </c>
      <c r="AG566" t="s">
        <v>102</v>
      </c>
    </row>
    <row r="567" spans="1:60" x14ac:dyDescent="0.2">
      <c r="A567" s="152"/>
      <c r="B567" s="153" t="s">
        <v>31</v>
      </c>
      <c r="C567" s="192"/>
      <c r="D567" s="154"/>
      <c r="E567" s="155"/>
      <c r="F567" s="155"/>
      <c r="G567" s="173">
        <f>G8+G12+G28+G45+G70+G74+G105+G107+G158+G515+G518+G528+G533+G551+G564</f>
        <v>0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AE567">
        <f>SUMIF(L7:L565,AE566,G7:G565)</f>
        <v>0</v>
      </c>
      <c r="AF567">
        <f>SUMIF(L7:L565,AF566,G7:G565)</f>
        <v>0</v>
      </c>
      <c r="AG567" t="s">
        <v>419</v>
      </c>
    </row>
    <row r="568" spans="1:60" x14ac:dyDescent="0.2">
      <c r="A568" s="3"/>
      <c r="B568" s="4"/>
      <c r="C568" s="191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60" x14ac:dyDescent="0.2">
      <c r="A569" s="3"/>
      <c r="B569" s="4"/>
      <c r="C569" s="191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60" x14ac:dyDescent="0.2">
      <c r="A570" s="270" t="s">
        <v>420</v>
      </c>
      <c r="B570" s="270"/>
      <c r="C570" s="271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60" x14ac:dyDescent="0.2">
      <c r="A571" s="251"/>
      <c r="B571" s="252"/>
      <c r="C571" s="253"/>
      <c r="D571" s="252"/>
      <c r="E571" s="252"/>
      <c r="F571" s="252"/>
      <c r="G571" s="25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AG571" t="s">
        <v>421</v>
      </c>
    </row>
    <row r="572" spans="1:60" x14ac:dyDescent="0.2">
      <c r="A572" s="255"/>
      <c r="B572" s="256"/>
      <c r="C572" s="257"/>
      <c r="D572" s="256"/>
      <c r="E572" s="256"/>
      <c r="F572" s="256"/>
      <c r="G572" s="258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60" x14ac:dyDescent="0.2">
      <c r="A573" s="255"/>
      <c r="B573" s="256"/>
      <c r="C573" s="257"/>
      <c r="D573" s="256"/>
      <c r="E573" s="256"/>
      <c r="F573" s="256"/>
      <c r="G573" s="258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60" x14ac:dyDescent="0.2">
      <c r="A574" s="255"/>
      <c r="B574" s="256"/>
      <c r="C574" s="257"/>
      <c r="D574" s="256"/>
      <c r="E574" s="256"/>
      <c r="F574" s="256"/>
      <c r="G574" s="258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60" x14ac:dyDescent="0.2">
      <c r="A575" s="259"/>
      <c r="B575" s="260"/>
      <c r="C575" s="261"/>
      <c r="D575" s="260"/>
      <c r="E575" s="260"/>
      <c r="F575" s="260"/>
      <c r="G575" s="26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60" x14ac:dyDescent="0.2">
      <c r="A576" s="3"/>
      <c r="B576" s="4"/>
      <c r="C576" s="191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3:33" x14ac:dyDescent="0.2">
      <c r="C577" s="193"/>
      <c r="D577" s="10"/>
      <c r="AG577" t="s">
        <v>422</v>
      </c>
    </row>
    <row r="578" spans="3:33" x14ac:dyDescent="0.2">
      <c r="D578" s="10"/>
    </row>
    <row r="579" spans="3:33" x14ac:dyDescent="0.2">
      <c r="D579" s="10"/>
    </row>
    <row r="580" spans="3:33" x14ac:dyDescent="0.2">
      <c r="D580" s="10"/>
    </row>
    <row r="581" spans="3:33" x14ac:dyDescent="0.2">
      <c r="D581" s="10"/>
    </row>
    <row r="582" spans="3:33" x14ac:dyDescent="0.2">
      <c r="D582" s="10"/>
    </row>
    <row r="583" spans="3:33" x14ac:dyDescent="0.2">
      <c r="D583" s="10"/>
    </row>
    <row r="584" spans="3:33" x14ac:dyDescent="0.2">
      <c r="D584" s="10"/>
    </row>
    <row r="585" spans="3:33" x14ac:dyDescent="0.2">
      <c r="D585" s="10"/>
    </row>
    <row r="586" spans="3:33" x14ac:dyDescent="0.2">
      <c r="D586" s="10"/>
    </row>
    <row r="587" spans="3:33" x14ac:dyDescent="0.2">
      <c r="D587" s="10"/>
    </row>
    <row r="588" spans="3:33" x14ac:dyDescent="0.2">
      <c r="D588" s="10"/>
    </row>
    <row r="589" spans="3:33" x14ac:dyDescent="0.2">
      <c r="D589" s="10"/>
    </row>
    <row r="590" spans="3:33" x14ac:dyDescent="0.2">
      <c r="D590" s="10"/>
    </row>
    <row r="591" spans="3:33" x14ac:dyDescent="0.2">
      <c r="D591" s="10"/>
    </row>
    <row r="592" spans="3:33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71:G575"/>
    <mergeCell ref="A1:G1"/>
    <mergeCell ref="C2:G2"/>
    <mergeCell ref="C3:G3"/>
    <mergeCell ref="C4:G4"/>
    <mergeCell ref="A570:C570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D1 - CU 2023_I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D1 - CU 2023_I Pol'!Názvy_tisku</vt:lpstr>
      <vt:lpstr>oadresa</vt:lpstr>
      <vt:lpstr>Stavba!Objednatel</vt:lpstr>
      <vt:lpstr>Stavba!Objekt</vt:lpstr>
      <vt:lpstr>'SO 01 D1 - CU 2023_I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Jitka Ficová</cp:lastModifiedBy>
  <cp:lastPrinted>2019-03-19T12:27:02Z</cp:lastPrinted>
  <dcterms:created xsi:type="dcterms:W3CDTF">2009-04-08T07:15:50Z</dcterms:created>
  <dcterms:modified xsi:type="dcterms:W3CDTF">2025-03-14T11:10:27Z</dcterms:modified>
</cp:coreProperties>
</file>