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0068986C-6637-4CEF-8BDC-265CA51DE6A8}" xr6:coauthVersionLast="36" xr6:coauthVersionMax="36" xr10:uidLastSave="{00000000-0000-0000-0000-000000000000}"/>
  <bookViews>
    <workbookView xWindow="0" yWindow="0" windowWidth="17490" windowHeight="7290" activeTab="3" xr2:uid="{00000000-000D-0000-FFFF-FFFF00000000}"/>
  </bookViews>
  <sheets>
    <sheet name="cena práce servisu" sheetId="1" r:id="rId1"/>
    <sheet name="sleva na zboží" sheetId="2" r:id="rId2"/>
    <sheet name="cena dopravy" sheetId="3" r:id="rId3"/>
    <sheet name="cena pneuservisu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4" l="1"/>
  <c r="J6" i="4"/>
  <c r="J7" i="4"/>
  <c r="J8" i="4"/>
  <c r="J9" i="4"/>
  <c r="J4" i="4" l="1"/>
  <c r="J10" i="4"/>
  <c r="J11" i="4"/>
  <c r="J3" i="4"/>
  <c r="D26" i="3"/>
  <c r="F6" i="1"/>
  <c r="H6" i="1" s="1"/>
  <c r="H20" i="1" s="1"/>
  <c r="F8" i="1"/>
  <c r="G8" i="1" s="1"/>
  <c r="G20" i="1" s="1"/>
  <c r="F4" i="1"/>
  <c r="I4" i="1" s="1"/>
  <c r="F5" i="1"/>
  <c r="I5" i="1" s="1"/>
  <c r="F7" i="1"/>
  <c r="I7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3" i="1"/>
  <c r="I3" i="1" s="1"/>
  <c r="J12" i="4" l="1"/>
  <c r="I20" i="1"/>
  <c r="J20" i="1" s="1"/>
</calcChain>
</file>

<file path=xl/sharedStrings.xml><?xml version="1.0" encoding="utf-8"?>
<sst xmlns="http://schemas.openxmlformats.org/spreadsheetml/2006/main" count="121" uniqueCount="113">
  <si>
    <t>Octavia</t>
  </si>
  <si>
    <t>Karoq</t>
  </si>
  <si>
    <t>Superb</t>
  </si>
  <si>
    <t>Kodiaq</t>
  </si>
  <si>
    <t>Enyaq</t>
  </si>
  <si>
    <t>Škoda</t>
  </si>
  <si>
    <t>Sprinter</t>
  </si>
  <si>
    <t>Vito</t>
  </si>
  <si>
    <t>Atego</t>
  </si>
  <si>
    <t>Mercedes-Benz</t>
  </si>
  <si>
    <t>Proace City</t>
  </si>
  <si>
    <t>Hilux</t>
  </si>
  <si>
    <t>Proace Full Electric</t>
  </si>
  <si>
    <t>Land Cruiser</t>
  </si>
  <si>
    <t>Toyota</t>
  </si>
  <si>
    <t>Ford</t>
  </si>
  <si>
    <t>Tourneo Custom</t>
  </si>
  <si>
    <t>Volkswagen</t>
  </si>
  <si>
    <t>Transporter</t>
  </si>
  <si>
    <t>Iveco</t>
  </si>
  <si>
    <t>Daily Unijet</t>
  </si>
  <si>
    <t>Peugeot</t>
  </si>
  <si>
    <t>E-Rifter</t>
  </si>
  <si>
    <t>Land Rover</t>
  </si>
  <si>
    <t>Discovery</t>
  </si>
  <si>
    <t>Model</t>
  </si>
  <si>
    <t>Výrobce</t>
  </si>
  <si>
    <t>paušální výše slevy v % na zboží (díly, autodoplňky, autokosmetika):</t>
  </si>
  <si>
    <t>dle podílu prací</t>
  </si>
  <si>
    <t>Kamenice 798/1d, 625 00 Brno</t>
  </si>
  <si>
    <t>Černovice</t>
  </si>
  <si>
    <t>Těžební 1a, 627 00 Brno</t>
  </si>
  <si>
    <t>Ponava</t>
  </si>
  <si>
    <t>Dělostřelecká 19, 612 00 Brno</t>
  </si>
  <si>
    <t>Ivančice</t>
  </si>
  <si>
    <t>Široká 11, 664 91 Ivančice</t>
  </si>
  <si>
    <t xml:space="preserve">Pohořelice </t>
  </si>
  <si>
    <t>Vídeňská 699, 691 23 Pohořelice</t>
  </si>
  <si>
    <t>Tišnov</t>
  </si>
  <si>
    <t>Purkyňova 1884, 666 01 Tišnov</t>
  </si>
  <si>
    <t>LZS Tuřany</t>
  </si>
  <si>
    <t>Tuřany 904/1, 627 00 Brno</t>
  </si>
  <si>
    <t>ÚO Blansko</t>
  </si>
  <si>
    <t>Blansko</t>
  </si>
  <si>
    <t>K.H. Máchy 17, 678 01 Blansko</t>
  </si>
  <si>
    <t xml:space="preserve">Boskovice </t>
  </si>
  <si>
    <t>Rovná 2646/1a, 680 01 Boskovice</t>
  </si>
  <si>
    <t xml:space="preserve">V.Opatovice </t>
  </si>
  <si>
    <t xml:space="preserve">nám. Míru 538, 679 63 Velké Opatovice </t>
  </si>
  <si>
    <t>ÚO Břeclav</t>
  </si>
  <si>
    <t xml:space="preserve">Břeclav </t>
  </si>
  <si>
    <t xml:space="preserve">U nemocnice 1, 690 02 Břeclav </t>
  </si>
  <si>
    <t xml:space="preserve">Hustopeče </t>
  </si>
  <si>
    <t>Brněnská 41, 693 01 Hustopeče</t>
  </si>
  <si>
    <t xml:space="preserve">Mikulov </t>
  </si>
  <si>
    <t xml:space="preserve">28. října 1977/3a, 692 01 Mikulov </t>
  </si>
  <si>
    <t>ÚO Hodonín</t>
  </si>
  <si>
    <t xml:space="preserve">Hodonín </t>
  </si>
  <si>
    <t>bří Čapků 3, 695 03  Hodonín</t>
  </si>
  <si>
    <t>Kyjov</t>
  </si>
  <si>
    <t>Strážovská 2a, 697 01 Kyjov</t>
  </si>
  <si>
    <t>Veselí nad Moravou</t>
  </si>
  <si>
    <t>U Polikliniky 1940, 698 01 Veselí nad Moravou</t>
  </si>
  <si>
    <t xml:space="preserve">Velká n/Veličkou </t>
  </si>
  <si>
    <t xml:space="preserve">Velká nad Vel. 461, 696 74 Velká n/Veličkou </t>
  </si>
  <si>
    <t>ÚO Vyškov</t>
  </si>
  <si>
    <t>Vyškov</t>
  </si>
  <si>
    <t>Purkyňova 36, 682 01, Vyškov</t>
  </si>
  <si>
    <t xml:space="preserve">Bučovice </t>
  </si>
  <si>
    <t xml:space="preserve">Dvorská 1191, 685 01 Bučovice </t>
  </si>
  <si>
    <t xml:space="preserve">Slavkov </t>
  </si>
  <si>
    <t xml:space="preserve">Československé armády 1865, 684 01 Slavkov u Brna  </t>
  </si>
  <si>
    <t>ÚO Znojmo</t>
  </si>
  <si>
    <t xml:space="preserve">Znojmo </t>
  </si>
  <si>
    <t>Pražská 3872/59a, 669 02 Znojmo</t>
  </si>
  <si>
    <t>Hrušovany n.Jev.</t>
  </si>
  <si>
    <t>Mlýnská 541, 671 67 Hrušovany n/Jev.</t>
  </si>
  <si>
    <t xml:space="preserve">Šumná </t>
  </si>
  <si>
    <t>Šumná 141, 671 02 Šumná</t>
  </si>
  <si>
    <t>Miroslav</t>
  </si>
  <si>
    <t>Kostelní 1, 671 72 Miroslav</t>
  </si>
  <si>
    <t>cena úkonů pneuservisu</t>
  </si>
  <si>
    <t>oprava defektu</t>
  </si>
  <si>
    <t>název úkonu</t>
  </si>
  <si>
    <t>jednotka</t>
  </si>
  <si>
    <t>cena v Kč bez DPH</t>
  </si>
  <si>
    <t>celkem za rok/úkon</t>
  </si>
  <si>
    <t>Hodinové sazby v Kč bez DPH</t>
  </si>
  <si>
    <t>paušální cena odtahu/přistavení z/na ÚO v Kč bez DPH za jeden směr</t>
  </si>
  <si>
    <t>cena</t>
  </si>
  <si>
    <t>p.č.</t>
  </si>
  <si>
    <t>cena celkem</t>
  </si>
  <si>
    <t>Vážená hodinová sazba v Kč bez DPH</t>
  </si>
  <si>
    <t>Relativní nákladové podíly vozidel na servisu</t>
  </si>
  <si>
    <t>Relativní hodinová sazba v Kč bez DPH</t>
  </si>
  <si>
    <t>průměrná cena paušálu v Kč bez DPH</t>
  </si>
  <si>
    <t>v rámci ÚO Brno jsou dvě sazby viz odlišení probarvením buněk</t>
  </si>
  <si>
    <t>přezutí 4 ks kol osobní vozidlo, zvedák, D+M vč. vyvážení</t>
  </si>
  <si>
    <t>přezutí 4 ks kol užitkové vozidlo, zvedák, D+M, vč. vyvážení</t>
  </si>
  <si>
    <t>úkon</t>
  </si>
  <si>
    <t>předpokl. počet úkonů/rok</t>
  </si>
  <si>
    <t>přezutí 1 ks kola osobní vozidlo, zvedák, D+M vč. vyvážení</t>
  </si>
  <si>
    <t>přezutí 1 ks kola užitkové vozidlo, zvedák, D+M vč. vyvážení</t>
  </si>
  <si>
    <t>přezutí 1ks pneumatiky osobního vozidla vč. vyvážení</t>
  </si>
  <si>
    <t>přezutí 1ks pneumatiky užitkového vozidla vč. vyvážení</t>
  </si>
  <si>
    <t>kolo 1 ks demontáž + montáž (z osobního vozu)</t>
  </si>
  <si>
    <t>kolo 1 ks demontáž + montáž (z užitkového vozu)</t>
  </si>
  <si>
    <t>autolakýrnické práce</t>
  </si>
  <si>
    <t>klempířské práce</t>
  </si>
  <si>
    <t>Mechanické práce*</t>
  </si>
  <si>
    <r>
      <t>*</t>
    </r>
    <r>
      <rPr>
        <i/>
        <sz val="10"/>
        <color theme="1"/>
        <rFont val="Arial"/>
        <family val="2"/>
        <charset val="238"/>
      </rPr>
      <t>mechanická práce zahrnuje i autoelektrikářské práce, autodiagnostiku a zkušební jízdu</t>
    </r>
  </si>
  <si>
    <t>pozn: Osobní vozidlo je vozidlo o celkové hmotnosti do 3,5t; Užitkové vozidlo je vozidlo o celkové hmotnosti nad 3,5t</t>
  </si>
  <si>
    <t>Bohunice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</si>
</sst>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Arial Narrow"/>
      <family val="2"/>
      <charset val="238"/>
    </font>
    <font>
      <sz val="11"/>
      <color indexed="63"/>
      <name val="Arial Narrow"/>
      <family val="2"/>
      <charset val="238"/>
    </font>
    <font>
      <sz val="11"/>
      <name val="Arial"/>
      <family val="2"/>
      <charset val="238"/>
    </font>
    <font>
      <sz val="11"/>
      <color indexed="8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3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0" fillId="0" borderId="2" xfId="0" applyNumberFormat="1" applyBorder="1"/>
    <xf numFmtId="164" fontId="0" fillId="0" borderId="0" xfId="0" applyNumberFormat="1"/>
    <xf numFmtId="9" fontId="0" fillId="0" borderId="0" xfId="0" applyNumberFormat="1"/>
    <xf numFmtId="0" fontId="3" fillId="0" borderId="0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8" xfId="0" applyFont="1" applyBorder="1"/>
    <xf numFmtId="9" fontId="0" fillId="3" borderId="0" xfId="0" applyNumberFormat="1" applyFill="1"/>
    <xf numFmtId="9" fontId="7" fillId="4" borderId="0" xfId="0" applyNumberFormat="1" applyFont="1" applyFill="1"/>
    <xf numFmtId="9" fontId="7" fillId="2" borderId="0" xfId="0" applyNumberFormat="1" applyFont="1" applyFill="1"/>
    <xf numFmtId="164" fontId="0" fillId="2" borderId="0" xfId="0" applyNumberFormat="1" applyFill="1"/>
    <xf numFmtId="164" fontId="0" fillId="4" borderId="0" xfId="0" applyNumberFormat="1" applyFill="1"/>
    <xf numFmtId="164" fontId="0" fillId="5" borderId="0" xfId="0" applyNumberFormat="1" applyFill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8" fillId="6" borderId="22" xfId="0" applyFont="1" applyFill="1" applyBorder="1" applyAlignment="1">
      <alignment wrapText="1"/>
    </xf>
    <xf numFmtId="0" fontId="8" fillId="6" borderId="23" xfId="0" applyFont="1" applyFill="1" applyBorder="1" applyAlignment="1">
      <alignment wrapText="1"/>
    </xf>
    <xf numFmtId="0" fontId="9" fillId="6" borderId="20" xfId="0" applyFont="1" applyFill="1" applyBorder="1" applyAlignment="1">
      <alignment wrapText="1"/>
    </xf>
    <xf numFmtId="0" fontId="8" fillId="7" borderId="2" xfId="0" applyFont="1" applyFill="1" applyBorder="1" applyAlignment="1">
      <alignment wrapText="1"/>
    </xf>
    <xf numFmtId="0" fontId="8" fillId="7" borderId="22" xfId="0" applyFont="1" applyFill="1" applyBorder="1" applyAlignment="1">
      <alignment wrapText="1"/>
    </xf>
    <xf numFmtId="0" fontId="8" fillId="7" borderId="25" xfId="0" applyFont="1" applyFill="1" applyBorder="1" applyAlignment="1">
      <alignment wrapText="1"/>
    </xf>
    <xf numFmtId="0" fontId="11" fillId="7" borderId="22" xfId="0" applyFont="1" applyFill="1" applyBorder="1" applyAlignment="1">
      <alignment wrapText="1"/>
    </xf>
    <xf numFmtId="0" fontId="8" fillId="6" borderId="2" xfId="0" applyFont="1" applyFill="1" applyBorder="1" applyAlignment="1">
      <alignment wrapText="1"/>
    </xf>
    <xf numFmtId="0" fontId="8" fillId="6" borderId="27" xfId="0" applyFont="1" applyFill="1" applyBorder="1" applyAlignment="1">
      <alignment wrapText="1"/>
    </xf>
    <xf numFmtId="0" fontId="8" fillId="7" borderId="27" xfId="0" applyFont="1" applyFill="1" applyBorder="1" applyAlignment="1">
      <alignment wrapText="1"/>
    </xf>
    <xf numFmtId="0" fontId="11" fillId="7" borderId="27" xfId="0" applyFont="1" applyFill="1" applyBorder="1" applyAlignment="1">
      <alignment wrapText="1"/>
    </xf>
    <xf numFmtId="0" fontId="8" fillId="7" borderId="29" xfId="0" applyFont="1" applyFill="1" applyBorder="1" applyAlignment="1">
      <alignment wrapText="1"/>
    </xf>
    <xf numFmtId="164" fontId="12" fillId="8" borderId="0" xfId="0" applyNumberFormat="1" applyFont="1" applyFill="1"/>
    <xf numFmtId="0" fontId="8" fillId="9" borderId="20" xfId="0" applyFont="1" applyFill="1" applyBorder="1" applyAlignment="1">
      <alignment wrapText="1"/>
    </xf>
    <xf numFmtId="0" fontId="8" fillId="9" borderId="22" xfId="0" applyFont="1" applyFill="1" applyBorder="1" applyAlignment="1">
      <alignment wrapText="1"/>
    </xf>
    <xf numFmtId="0" fontId="9" fillId="9" borderId="20" xfId="0" applyFont="1" applyFill="1" applyBorder="1" applyAlignment="1">
      <alignment wrapText="1"/>
    </xf>
    <xf numFmtId="0" fontId="0" fillId="0" borderId="0" xfId="0" applyAlignment="1">
      <alignment horizontal="left"/>
    </xf>
    <xf numFmtId="10" fontId="5" fillId="8" borderId="0" xfId="0" applyNumberFormat="1" applyFont="1" applyFill="1"/>
    <xf numFmtId="164" fontId="5" fillId="8" borderId="0" xfId="0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3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23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8" fillId="6" borderId="21" xfId="0" applyFont="1" applyFill="1" applyBorder="1" applyAlignment="1">
      <alignment horizontal="center" vertical="center" textRotation="90"/>
    </xf>
    <xf numFmtId="0" fontId="8" fillId="6" borderId="24" xfId="0" applyFont="1" applyFill="1" applyBorder="1" applyAlignment="1">
      <alignment horizontal="center" vertical="center" textRotation="90"/>
    </xf>
    <xf numFmtId="0" fontId="8" fillId="7" borderId="16" xfId="0" applyFont="1" applyFill="1" applyBorder="1" applyAlignment="1">
      <alignment horizontal="center" vertical="center" textRotation="90"/>
    </xf>
    <xf numFmtId="0" fontId="10" fillId="7" borderId="21" xfId="0" applyFont="1" applyFill="1" applyBorder="1" applyAlignment="1">
      <alignment horizontal="center" vertical="center" textRotation="90"/>
    </xf>
    <xf numFmtId="0" fontId="8" fillId="6" borderId="16" xfId="0" applyFont="1" applyFill="1" applyBorder="1" applyAlignment="1">
      <alignment horizontal="center" vertical="center" textRotation="90"/>
    </xf>
    <xf numFmtId="0" fontId="10" fillId="6" borderId="21" xfId="0" applyFont="1" applyFill="1" applyBorder="1" applyAlignment="1">
      <alignment horizontal="center" vertical="center" textRotation="90"/>
    </xf>
    <xf numFmtId="0" fontId="10" fillId="6" borderId="26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8" fillId="7" borderId="28" xfId="0" applyFont="1" applyFill="1" applyBorder="1" applyAlignment="1">
      <alignment horizontal="center" vertical="center" textRotation="90"/>
    </xf>
    <xf numFmtId="0" fontId="10" fillId="7" borderId="23" xfId="0" applyFont="1" applyFill="1" applyBorder="1" applyAlignment="1">
      <alignment horizontal="center" vertical="center" textRotation="90"/>
    </xf>
    <xf numFmtId="0" fontId="10" fillId="7" borderId="29" xfId="0" applyFont="1" applyFill="1" applyBorder="1" applyAlignment="1">
      <alignment horizontal="center" vertical="center" textRotation="90"/>
    </xf>
    <xf numFmtId="0" fontId="10" fillId="7" borderId="26" xfId="0" applyFont="1" applyFill="1" applyBorder="1" applyAlignment="1">
      <alignment horizontal="center" vertical="center" textRotation="90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zoomScale="60" zoomScaleNormal="60" workbookViewId="0">
      <selection activeCell="J20" sqref="J20"/>
    </sheetView>
  </sheetViews>
  <sheetFormatPr defaultRowHeight="15" x14ac:dyDescent="0.25"/>
  <cols>
    <col min="1" max="1" width="40.7109375" customWidth="1"/>
    <col min="2" max="5" width="30.7109375" customWidth="1"/>
    <col min="6" max="6" width="42" customWidth="1"/>
    <col min="7" max="7" width="22.85546875" customWidth="1"/>
    <col min="8" max="8" width="18.28515625" customWidth="1"/>
    <col min="9" max="9" width="18.5703125" customWidth="1"/>
    <col min="10" max="10" width="58.85546875" customWidth="1"/>
  </cols>
  <sheetData>
    <row r="1" spans="1:10" ht="37.5" customHeight="1" thickBot="1" x14ac:dyDescent="0.3">
      <c r="A1" s="8"/>
      <c r="B1" s="9"/>
      <c r="C1" s="58" t="s">
        <v>87</v>
      </c>
      <c r="D1" s="59"/>
      <c r="E1" s="60"/>
      <c r="F1" s="12" t="s">
        <v>92</v>
      </c>
      <c r="G1" s="61" t="s">
        <v>93</v>
      </c>
      <c r="H1" s="62"/>
      <c r="I1" s="62"/>
      <c r="J1" s="26" t="s">
        <v>94</v>
      </c>
    </row>
    <row r="2" spans="1:10" ht="24" customHeight="1" thickBot="1" x14ac:dyDescent="0.3">
      <c r="A2" s="10" t="s">
        <v>26</v>
      </c>
      <c r="B2" s="10" t="s">
        <v>25</v>
      </c>
      <c r="C2" s="10" t="s">
        <v>109</v>
      </c>
      <c r="D2" s="10" t="s">
        <v>108</v>
      </c>
      <c r="E2" s="11" t="s">
        <v>107</v>
      </c>
      <c r="F2" s="12" t="s">
        <v>28</v>
      </c>
      <c r="G2" s="20">
        <v>0.7</v>
      </c>
      <c r="H2" s="21">
        <v>0.2</v>
      </c>
      <c r="I2" s="19">
        <v>0.1</v>
      </c>
    </row>
    <row r="3" spans="1:10" ht="27.95" customHeight="1" thickBot="1" x14ac:dyDescent="0.3">
      <c r="A3" s="53" t="s">
        <v>5</v>
      </c>
      <c r="B3" s="2" t="s">
        <v>0</v>
      </c>
      <c r="C3" s="13">
        <v>0</v>
      </c>
      <c r="D3" s="13">
        <v>0</v>
      </c>
      <c r="E3" s="13">
        <v>0</v>
      </c>
      <c r="F3" s="14">
        <f>((C3*0.75)+(D3*0.15)+(E3*0.1))</f>
        <v>0</v>
      </c>
      <c r="G3" s="14"/>
      <c r="H3" s="14"/>
      <c r="I3" s="24">
        <f>F3</f>
        <v>0</v>
      </c>
    </row>
    <row r="4" spans="1:10" ht="27.95" customHeight="1" thickBot="1" x14ac:dyDescent="0.3">
      <c r="A4" s="54"/>
      <c r="B4" s="1" t="s">
        <v>1</v>
      </c>
      <c r="C4" s="13">
        <v>0</v>
      </c>
      <c r="D4" s="13">
        <v>0</v>
      </c>
      <c r="E4" s="13">
        <v>0</v>
      </c>
      <c r="F4" s="14">
        <f t="shared" ref="F4:F19" si="0">((C4*0.75)+(D4*0.15)+(E4*0.1))</f>
        <v>0</v>
      </c>
      <c r="G4" s="14"/>
      <c r="I4" s="24">
        <f t="shared" ref="I4:I5" si="1">F4</f>
        <v>0</v>
      </c>
    </row>
    <row r="5" spans="1:10" ht="27.95" customHeight="1" thickBot="1" x14ac:dyDescent="0.3">
      <c r="A5" s="54"/>
      <c r="B5" s="1" t="s">
        <v>2</v>
      </c>
      <c r="C5" s="13">
        <v>0</v>
      </c>
      <c r="D5" s="13">
        <v>0</v>
      </c>
      <c r="E5" s="13">
        <v>0</v>
      </c>
      <c r="F5" s="14">
        <f t="shared" si="0"/>
        <v>0</v>
      </c>
      <c r="G5" s="14"/>
      <c r="I5" s="24">
        <f t="shared" si="1"/>
        <v>0</v>
      </c>
    </row>
    <row r="6" spans="1:10" ht="27.95" customHeight="1" thickBot="1" x14ac:dyDescent="0.3">
      <c r="A6" s="54"/>
      <c r="B6" s="17" t="s">
        <v>3</v>
      </c>
      <c r="C6" s="13">
        <v>0</v>
      </c>
      <c r="D6" s="13">
        <v>0</v>
      </c>
      <c r="E6" s="13">
        <v>0</v>
      </c>
      <c r="F6" s="14">
        <f>((C6*0.75)+(D6*0.15)+(E6*0.1))</f>
        <v>0</v>
      </c>
      <c r="G6" s="14"/>
      <c r="H6" s="22">
        <f>F6</f>
        <v>0</v>
      </c>
    </row>
    <row r="7" spans="1:10" ht="27.95" customHeight="1" thickBot="1" x14ac:dyDescent="0.3">
      <c r="A7" s="55"/>
      <c r="B7" s="3" t="s">
        <v>4</v>
      </c>
      <c r="C7" s="13">
        <v>0</v>
      </c>
      <c r="D7" s="13">
        <v>0</v>
      </c>
      <c r="E7" s="13">
        <v>0</v>
      </c>
      <c r="F7" s="14">
        <f t="shared" si="0"/>
        <v>0</v>
      </c>
      <c r="G7" s="14"/>
      <c r="I7" s="24">
        <f>F7</f>
        <v>0</v>
      </c>
    </row>
    <row r="8" spans="1:10" ht="27.95" customHeight="1" thickBot="1" x14ac:dyDescent="0.3">
      <c r="A8" s="53" t="s">
        <v>9</v>
      </c>
      <c r="B8" s="18" t="s">
        <v>6</v>
      </c>
      <c r="C8" s="13">
        <v>0</v>
      </c>
      <c r="D8" s="13">
        <v>0</v>
      </c>
      <c r="E8" s="13">
        <v>0</v>
      </c>
      <c r="F8" s="14">
        <f>((C8*0.75)+(D8*0.15)+(E8*0.1))</f>
        <v>0</v>
      </c>
      <c r="G8" s="23">
        <f>F8</f>
        <v>0</v>
      </c>
    </row>
    <row r="9" spans="1:10" ht="27.95" customHeight="1" thickBot="1" x14ac:dyDescent="0.3">
      <c r="A9" s="54"/>
      <c r="B9" s="1" t="s">
        <v>7</v>
      </c>
      <c r="C9" s="13">
        <v>0</v>
      </c>
      <c r="D9" s="13">
        <v>0</v>
      </c>
      <c r="E9" s="13">
        <v>0</v>
      </c>
      <c r="F9" s="14">
        <f t="shared" si="0"/>
        <v>0</v>
      </c>
      <c r="G9" s="14"/>
      <c r="I9" s="24">
        <f>F9</f>
        <v>0</v>
      </c>
    </row>
    <row r="10" spans="1:10" ht="27.95" customHeight="1" thickBot="1" x14ac:dyDescent="0.3">
      <c r="A10" s="55"/>
      <c r="B10" s="3" t="s">
        <v>8</v>
      </c>
      <c r="C10" s="13">
        <v>0</v>
      </c>
      <c r="D10" s="13">
        <v>0</v>
      </c>
      <c r="E10" s="13">
        <v>0</v>
      </c>
      <c r="F10" s="14">
        <f t="shared" si="0"/>
        <v>0</v>
      </c>
      <c r="I10" s="24">
        <f t="shared" ref="I10:I19" si="2">F10</f>
        <v>0</v>
      </c>
    </row>
    <row r="11" spans="1:10" ht="27.95" customHeight="1" thickBot="1" x14ac:dyDescent="0.3">
      <c r="A11" s="53" t="s">
        <v>14</v>
      </c>
      <c r="B11" s="2" t="s">
        <v>10</v>
      </c>
      <c r="C11" s="13">
        <v>0</v>
      </c>
      <c r="D11" s="13">
        <v>0</v>
      </c>
      <c r="E11" s="13">
        <v>0</v>
      </c>
      <c r="F11" s="14">
        <f t="shared" si="0"/>
        <v>0</v>
      </c>
      <c r="I11" s="24">
        <f t="shared" si="2"/>
        <v>0</v>
      </c>
    </row>
    <row r="12" spans="1:10" ht="27.95" customHeight="1" thickBot="1" x14ac:dyDescent="0.3">
      <c r="A12" s="56"/>
      <c r="B12" s="1" t="s">
        <v>11</v>
      </c>
      <c r="C12" s="13">
        <v>0</v>
      </c>
      <c r="D12" s="13">
        <v>0</v>
      </c>
      <c r="E12" s="13">
        <v>0</v>
      </c>
      <c r="F12" s="14">
        <f t="shared" si="0"/>
        <v>0</v>
      </c>
      <c r="I12" s="24">
        <f t="shared" si="2"/>
        <v>0</v>
      </c>
    </row>
    <row r="13" spans="1:10" ht="27.95" customHeight="1" thickBot="1" x14ac:dyDescent="0.3">
      <c r="A13" s="56"/>
      <c r="B13" s="1" t="s">
        <v>12</v>
      </c>
      <c r="C13" s="13">
        <v>0</v>
      </c>
      <c r="D13" s="13">
        <v>0</v>
      </c>
      <c r="E13" s="13">
        <v>0</v>
      </c>
      <c r="F13" s="14">
        <f t="shared" si="0"/>
        <v>0</v>
      </c>
      <c r="I13" s="24">
        <f t="shared" si="2"/>
        <v>0</v>
      </c>
    </row>
    <row r="14" spans="1:10" ht="27.95" customHeight="1" thickBot="1" x14ac:dyDescent="0.3">
      <c r="A14" s="57"/>
      <c r="B14" s="3" t="s">
        <v>13</v>
      </c>
      <c r="C14" s="13">
        <v>0</v>
      </c>
      <c r="D14" s="13">
        <v>0</v>
      </c>
      <c r="E14" s="13">
        <v>0</v>
      </c>
      <c r="F14" s="14">
        <f t="shared" si="0"/>
        <v>0</v>
      </c>
      <c r="I14" s="24">
        <f t="shared" si="2"/>
        <v>0</v>
      </c>
    </row>
    <row r="15" spans="1:10" ht="29.1" customHeight="1" thickBot="1" x14ac:dyDescent="0.3">
      <c r="A15" s="46" t="s">
        <v>15</v>
      </c>
      <c r="B15" s="4" t="s">
        <v>16</v>
      </c>
      <c r="C15" s="13">
        <v>0</v>
      </c>
      <c r="D15" s="13">
        <v>0</v>
      </c>
      <c r="E15" s="13">
        <v>0</v>
      </c>
      <c r="F15" s="14">
        <f t="shared" si="0"/>
        <v>0</v>
      </c>
      <c r="I15" s="24">
        <f t="shared" si="2"/>
        <v>0</v>
      </c>
    </row>
    <row r="16" spans="1:10" ht="29.1" customHeight="1" thickBot="1" x14ac:dyDescent="0.3">
      <c r="A16" s="47" t="s">
        <v>17</v>
      </c>
      <c r="B16" s="5" t="s">
        <v>18</v>
      </c>
      <c r="C16" s="13">
        <v>0</v>
      </c>
      <c r="D16" s="13">
        <v>0</v>
      </c>
      <c r="E16" s="13">
        <v>0</v>
      </c>
      <c r="F16" s="14">
        <f t="shared" si="0"/>
        <v>0</v>
      </c>
      <c r="I16" s="24">
        <f t="shared" si="2"/>
        <v>0</v>
      </c>
    </row>
    <row r="17" spans="1:10" ht="29.1" customHeight="1" thickBot="1" x14ac:dyDescent="0.3">
      <c r="A17" s="46" t="s">
        <v>19</v>
      </c>
      <c r="B17" s="6" t="s">
        <v>20</v>
      </c>
      <c r="C17" s="13">
        <v>0</v>
      </c>
      <c r="D17" s="13">
        <v>0</v>
      </c>
      <c r="E17" s="13">
        <v>0</v>
      </c>
      <c r="F17" s="14">
        <f t="shared" si="0"/>
        <v>0</v>
      </c>
      <c r="I17" s="24">
        <f t="shared" si="2"/>
        <v>0</v>
      </c>
    </row>
    <row r="18" spans="1:10" ht="29.1" customHeight="1" thickBot="1" x14ac:dyDescent="0.3">
      <c r="A18" s="46" t="s">
        <v>21</v>
      </c>
      <c r="B18" s="4" t="s">
        <v>22</v>
      </c>
      <c r="C18" s="13">
        <v>0</v>
      </c>
      <c r="D18" s="13">
        <v>0</v>
      </c>
      <c r="E18" s="13">
        <v>0</v>
      </c>
      <c r="F18" s="14">
        <f t="shared" si="0"/>
        <v>0</v>
      </c>
      <c r="I18" s="24">
        <f t="shared" si="2"/>
        <v>0</v>
      </c>
    </row>
    <row r="19" spans="1:10" ht="29.1" customHeight="1" thickBot="1" x14ac:dyDescent="0.3">
      <c r="A19" s="48" t="s">
        <v>23</v>
      </c>
      <c r="B19" s="7" t="s">
        <v>24</v>
      </c>
      <c r="C19" s="13">
        <v>0</v>
      </c>
      <c r="D19" s="13">
        <v>0</v>
      </c>
      <c r="E19" s="13">
        <v>0</v>
      </c>
      <c r="F19" s="14">
        <f t="shared" si="0"/>
        <v>0</v>
      </c>
      <c r="I19" s="24">
        <f t="shared" si="2"/>
        <v>0</v>
      </c>
    </row>
    <row r="20" spans="1:10" ht="15.75" customHeight="1" x14ac:dyDescent="0.25">
      <c r="G20" s="23">
        <f>SUM(G3:G19)*0.7</f>
        <v>0</v>
      </c>
      <c r="H20" s="22">
        <f>SUM(H3:H19)*0.2</f>
        <v>0</v>
      </c>
      <c r="I20" s="24">
        <f>SUM(I3:I19)/15*0.1</f>
        <v>0</v>
      </c>
      <c r="J20" s="39">
        <f>SUM(G20:I20)</f>
        <v>0</v>
      </c>
    </row>
    <row r="21" spans="1:10" ht="16.5" customHeight="1" x14ac:dyDescent="0.25">
      <c r="A21" s="16"/>
    </row>
    <row r="22" spans="1:10" ht="16.5" customHeight="1" x14ac:dyDescent="0.25">
      <c r="A22" s="16"/>
    </row>
    <row r="23" spans="1:10" ht="21.75" customHeight="1" x14ac:dyDescent="0.25">
      <c r="A23" s="16"/>
      <c r="C23" s="15"/>
    </row>
    <row r="24" spans="1:10" ht="38.25" x14ac:dyDescent="0.25">
      <c r="A24" s="51" t="s">
        <v>110</v>
      </c>
    </row>
  </sheetData>
  <mergeCells count="5">
    <mergeCell ref="A3:A7"/>
    <mergeCell ref="A8:A10"/>
    <mergeCell ref="A11:A14"/>
    <mergeCell ref="C1:E1"/>
    <mergeCell ref="G1:I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0BE2-6D67-4881-896C-54843947FFA3}">
  <dimension ref="A1:H2"/>
  <sheetViews>
    <sheetView zoomScale="90" zoomScaleNormal="90" workbookViewId="0">
      <selection activeCell="H2" sqref="H2"/>
    </sheetView>
  </sheetViews>
  <sheetFormatPr defaultRowHeight="15" x14ac:dyDescent="0.25"/>
  <sheetData>
    <row r="1" spans="1:8" x14ac:dyDescent="0.25">
      <c r="H1" s="26"/>
    </row>
    <row r="2" spans="1:8" x14ac:dyDescent="0.25">
      <c r="A2" s="25" t="s">
        <v>27</v>
      </c>
      <c r="B2" s="25"/>
      <c r="C2" s="25"/>
      <c r="D2" s="25"/>
      <c r="E2" s="25"/>
      <c r="F2" s="25"/>
      <c r="G2" s="25"/>
      <c r="H2" s="44"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47E0-A40B-4CBE-BEFD-DAA6F59CB7AD}">
  <dimension ref="A1:D27"/>
  <sheetViews>
    <sheetView zoomScale="70" zoomScaleNormal="70" workbookViewId="0">
      <selection activeCell="D26" sqref="D26"/>
    </sheetView>
  </sheetViews>
  <sheetFormatPr defaultRowHeight="15" x14ac:dyDescent="0.25"/>
  <cols>
    <col min="2" max="2" width="23.7109375" customWidth="1"/>
    <col min="3" max="3" width="25.85546875" customWidth="1"/>
  </cols>
  <sheetData>
    <row r="1" spans="1:4" x14ac:dyDescent="0.25">
      <c r="A1" s="63" t="s">
        <v>88</v>
      </c>
      <c r="B1" s="64"/>
      <c r="C1" s="64"/>
      <c r="D1" s="25" t="s">
        <v>89</v>
      </c>
    </row>
    <row r="2" spans="1:4" ht="18.75" customHeight="1" x14ac:dyDescent="0.3">
      <c r="A2" s="68"/>
      <c r="B2" s="40" t="s">
        <v>112</v>
      </c>
      <c r="C2" s="40" t="s">
        <v>29</v>
      </c>
      <c r="D2" s="65">
        <v>0</v>
      </c>
    </row>
    <row r="3" spans="1:4" ht="16.5" customHeight="1" x14ac:dyDescent="0.3">
      <c r="A3" s="68"/>
      <c r="B3" s="41" t="s">
        <v>30</v>
      </c>
      <c r="C3" s="41" t="s">
        <v>31</v>
      </c>
      <c r="D3" s="65"/>
    </row>
    <row r="4" spans="1:4" ht="19.5" customHeight="1" x14ac:dyDescent="0.3">
      <c r="A4" s="68"/>
      <c r="B4" s="41" t="s">
        <v>32</v>
      </c>
      <c r="C4" s="41" t="s">
        <v>33</v>
      </c>
      <c r="D4" s="65"/>
    </row>
    <row r="5" spans="1:4" ht="24" customHeight="1" x14ac:dyDescent="0.3">
      <c r="A5" s="68"/>
      <c r="B5" s="41" t="s">
        <v>40</v>
      </c>
      <c r="C5" s="42" t="s">
        <v>41</v>
      </c>
      <c r="D5" s="66"/>
    </row>
    <row r="6" spans="1:4" ht="30" customHeight="1" x14ac:dyDescent="0.3">
      <c r="A6" s="68"/>
      <c r="B6" s="27" t="s">
        <v>36</v>
      </c>
      <c r="C6" s="27" t="s">
        <v>37</v>
      </c>
      <c r="D6" s="67">
        <v>0</v>
      </c>
    </row>
    <row r="7" spans="1:4" ht="20.25" customHeight="1" x14ac:dyDescent="0.3">
      <c r="A7" s="68"/>
      <c r="B7" s="28" t="s">
        <v>38</v>
      </c>
      <c r="C7" s="29" t="s">
        <v>39</v>
      </c>
      <c r="D7" s="65"/>
    </row>
    <row r="8" spans="1:4" ht="19.5" customHeight="1" thickBot="1" x14ac:dyDescent="0.35">
      <c r="A8" s="69"/>
      <c r="B8" s="27" t="s">
        <v>34</v>
      </c>
      <c r="C8" s="27" t="s">
        <v>35</v>
      </c>
      <c r="D8" s="66"/>
    </row>
    <row r="9" spans="1:4" ht="33.75" customHeight="1" x14ac:dyDescent="0.3">
      <c r="A9" s="70" t="s">
        <v>42</v>
      </c>
      <c r="B9" s="30" t="s">
        <v>43</v>
      </c>
      <c r="C9" s="30" t="s">
        <v>44</v>
      </c>
      <c r="D9" s="67">
        <v>0</v>
      </c>
    </row>
    <row r="10" spans="1:4" ht="36" customHeight="1" x14ac:dyDescent="0.3">
      <c r="A10" s="71"/>
      <c r="B10" s="31" t="s">
        <v>45</v>
      </c>
      <c r="C10" s="31" t="s">
        <v>46</v>
      </c>
      <c r="D10" s="65"/>
    </row>
    <row r="11" spans="1:4" ht="33" customHeight="1" thickBot="1" x14ac:dyDescent="0.35">
      <c r="A11" s="71"/>
      <c r="B11" s="32" t="s">
        <v>47</v>
      </c>
      <c r="C11" s="33" t="s">
        <v>48</v>
      </c>
      <c r="D11" s="66"/>
    </row>
    <row r="12" spans="1:4" ht="29.25" customHeight="1" x14ac:dyDescent="0.3">
      <c r="A12" s="72" t="s">
        <v>49</v>
      </c>
      <c r="B12" s="34" t="s">
        <v>50</v>
      </c>
      <c r="C12" s="34" t="s">
        <v>51</v>
      </c>
      <c r="D12" s="67">
        <v>0</v>
      </c>
    </row>
    <row r="13" spans="1:4" ht="26.25" customHeight="1" x14ac:dyDescent="0.3">
      <c r="A13" s="73"/>
      <c r="B13" s="27" t="s">
        <v>52</v>
      </c>
      <c r="C13" s="27" t="s">
        <v>53</v>
      </c>
      <c r="D13" s="65"/>
    </row>
    <row r="14" spans="1:4" ht="34.5" customHeight="1" thickBot="1" x14ac:dyDescent="0.35">
      <c r="A14" s="74"/>
      <c r="B14" s="35" t="s">
        <v>54</v>
      </c>
      <c r="C14" s="35" t="s">
        <v>55</v>
      </c>
      <c r="D14" s="66"/>
    </row>
    <row r="15" spans="1:4" ht="24" customHeight="1" x14ac:dyDescent="0.3">
      <c r="A15" s="77" t="s">
        <v>56</v>
      </c>
      <c r="B15" s="31" t="s">
        <v>57</v>
      </c>
      <c r="C15" s="31" t="s">
        <v>58</v>
      </c>
      <c r="D15" s="67">
        <v>0</v>
      </c>
    </row>
    <row r="16" spans="1:4" ht="24" customHeight="1" x14ac:dyDescent="0.3">
      <c r="A16" s="78"/>
      <c r="B16" s="31" t="s">
        <v>59</v>
      </c>
      <c r="C16" s="31" t="s">
        <v>60</v>
      </c>
      <c r="D16" s="65"/>
    </row>
    <row r="17" spans="1:4" ht="35.25" customHeight="1" x14ac:dyDescent="0.3">
      <c r="A17" s="78"/>
      <c r="B17" s="31" t="s">
        <v>61</v>
      </c>
      <c r="C17" s="31" t="s">
        <v>62</v>
      </c>
      <c r="D17" s="65"/>
    </row>
    <row r="18" spans="1:4" ht="34.5" customHeight="1" thickBot="1" x14ac:dyDescent="0.35">
      <c r="A18" s="79"/>
      <c r="B18" s="36" t="s">
        <v>63</v>
      </c>
      <c r="C18" s="37" t="s">
        <v>64</v>
      </c>
      <c r="D18" s="66"/>
    </row>
    <row r="19" spans="1:4" ht="24.75" customHeight="1" x14ac:dyDescent="0.3">
      <c r="A19" s="72" t="s">
        <v>65</v>
      </c>
      <c r="B19" s="34" t="s">
        <v>66</v>
      </c>
      <c r="C19" s="34" t="s">
        <v>67</v>
      </c>
      <c r="D19" s="67">
        <v>0</v>
      </c>
    </row>
    <row r="20" spans="1:4" ht="27" customHeight="1" x14ac:dyDescent="0.3">
      <c r="A20" s="73"/>
      <c r="B20" s="27" t="s">
        <v>68</v>
      </c>
      <c r="C20" s="27" t="s">
        <v>69</v>
      </c>
      <c r="D20" s="65"/>
    </row>
    <row r="21" spans="1:4" ht="36" customHeight="1" thickBot="1" x14ac:dyDescent="0.35">
      <c r="A21" s="74"/>
      <c r="B21" s="35" t="s">
        <v>70</v>
      </c>
      <c r="C21" s="35" t="s">
        <v>71</v>
      </c>
      <c r="D21" s="66"/>
    </row>
    <row r="22" spans="1:4" ht="32.25" customHeight="1" x14ac:dyDescent="0.3">
      <c r="A22" s="70" t="s">
        <v>72</v>
      </c>
      <c r="B22" s="30" t="s">
        <v>73</v>
      </c>
      <c r="C22" s="30" t="s">
        <v>74</v>
      </c>
      <c r="D22" s="67">
        <v>0</v>
      </c>
    </row>
    <row r="23" spans="1:4" ht="33.75" customHeight="1" x14ac:dyDescent="0.3">
      <c r="A23" s="71"/>
      <c r="B23" s="31" t="s">
        <v>75</v>
      </c>
      <c r="C23" s="31" t="s">
        <v>76</v>
      </c>
      <c r="D23" s="65"/>
    </row>
    <row r="24" spans="1:4" ht="27" customHeight="1" x14ac:dyDescent="0.3">
      <c r="A24" s="71"/>
      <c r="B24" s="31" t="s">
        <v>77</v>
      </c>
      <c r="C24" s="31" t="s">
        <v>78</v>
      </c>
      <c r="D24" s="65"/>
    </row>
    <row r="25" spans="1:4" ht="24.75" customHeight="1" thickBot="1" x14ac:dyDescent="0.35">
      <c r="A25" s="80"/>
      <c r="B25" s="38" t="s">
        <v>79</v>
      </c>
      <c r="C25" s="38" t="s">
        <v>80</v>
      </c>
      <c r="D25" s="66"/>
    </row>
    <row r="26" spans="1:4" x14ac:dyDescent="0.25">
      <c r="A26" s="76" t="s">
        <v>95</v>
      </c>
      <c r="B26" s="76"/>
      <c r="C26" s="76"/>
      <c r="D26" s="45">
        <f>SUM(D2:D25)/7</f>
        <v>0</v>
      </c>
    </row>
    <row r="27" spans="1:4" x14ac:dyDescent="0.25">
      <c r="A27" s="75" t="s">
        <v>96</v>
      </c>
      <c r="B27" s="75"/>
      <c r="C27" s="75"/>
    </row>
  </sheetData>
  <mergeCells count="16">
    <mergeCell ref="A27:C27"/>
    <mergeCell ref="D15:D18"/>
    <mergeCell ref="D19:D21"/>
    <mergeCell ref="D22:D25"/>
    <mergeCell ref="A26:C26"/>
    <mergeCell ref="A15:A18"/>
    <mergeCell ref="A19:A21"/>
    <mergeCell ref="A22:A25"/>
    <mergeCell ref="A1:C1"/>
    <mergeCell ref="D2:D5"/>
    <mergeCell ref="D6:D8"/>
    <mergeCell ref="D9:D11"/>
    <mergeCell ref="D12:D14"/>
    <mergeCell ref="A2:A8"/>
    <mergeCell ref="A9:A11"/>
    <mergeCell ref="A12:A1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6C24F-721E-4F38-BA13-503C03C3126F}">
  <dimension ref="A1:J15"/>
  <sheetViews>
    <sheetView tabSelected="1" workbookViewId="0">
      <selection activeCell="J12" sqref="J12"/>
    </sheetView>
  </sheetViews>
  <sheetFormatPr defaultRowHeight="15" x14ac:dyDescent="0.25"/>
  <cols>
    <col min="1" max="1" width="5.140625" customWidth="1"/>
    <col min="6" max="6" width="16.140625" customWidth="1"/>
    <col min="8" max="8" width="17" customWidth="1"/>
    <col min="9" max="9" width="24.85546875" customWidth="1"/>
    <col min="10" max="10" width="19.140625" customWidth="1"/>
  </cols>
  <sheetData>
    <row r="1" spans="1:10" x14ac:dyDescent="0.25">
      <c r="A1" s="63" t="s">
        <v>81</v>
      </c>
      <c r="B1" s="63"/>
      <c r="C1" s="63"/>
      <c r="D1" s="63"/>
    </row>
    <row r="2" spans="1:10" x14ac:dyDescent="0.25">
      <c r="A2" s="26" t="s">
        <v>90</v>
      </c>
      <c r="B2" s="25" t="s">
        <v>83</v>
      </c>
      <c r="C2" s="25"/>
      <c r="D2" s="25"/>
      <c r="E2" s="25"/>
      <c r="F2" s="25"/>
      <c r="G2" s="25" t="s">
        <v>84</v>
      </c>
      <c r="H2" s="25" t="s">
        <v>85</v>
      </c>
      <c r="I2" s="25" t="s">
        <v>100</v>
      </c>
      <c r="J2" s="25" t="s">
        <v>86</v>
      </c>
    </row>
    <row r="3" spans="1:10" x14ac:dyDescent="0.25">
      <c r="A3" s="26">
        <v>1</v>
      </c>
      <c r="B3" s="43" t="s">
        <v>97</v>
      </c>
      <c r="C3" s="43"/>
      <c r="D3" s="43"/>
      <c r="E3" s="43"/>
      <c r="F3" s="43"/>
      <c r="G3" t="s">
        <v>99</v>
      </c>
      <c r="H3" s="14">
        <v>0</v>
      </c>
      <c r="I3">
        <v>50</v>
      </c>
      <c r="J3" s="14">
        <f>H3*I3</f>
        <v>0</v>
      </c>
    </row>
    <row r="4" spans="1:10" x14ac:dyDescent="0.25">
      <c r="A4" s="26">
        <v>2</v>
      </c>
      <c r="B4" s="43" t="s">
        <v>98</v>
      </c>
      <c r="C4" s="43"/>
      <c r="D4" s="43"/>
      <c r="E4" s="43"/>
      <c r="F4" s="43"/>
      <c r="G4" t="s">
        <v>99</v>
      </c>
      <c r="H4" s="14">
        <v>0</v>
      </c>
      <c r="I4">
        <v>200</v>
      </c>
      <c r="J4" s="14">
        <f t="shared" ref="J4:J11" si="0">H4*I4</f>
        <v>0</v>
      </c>
    </row>
    <row r="5" spans="1:10" x14ac:dyDescent="0.25">
      <c r="A5" s="49">
        <v>3</v>
      </c>
      <c r="B5" s="50" t="s">
        <v>101</v>
      </c>
      <c r="C5" s="50"/>
      <c r="D5" s="50"/>
      <c r="E5" s="50"/>
      <c r="F5" s="50"/>
      <c r="G5" t="s">
        <v>99</v>
      </c>
      <c r="H5" s="14">
        <v>0</v>
      </c>
      <c r="I5">
        <v>10</v>
      </c>
      <c r="J5" s="14">
        <f t="shared" si="0"/>
        <v>0</v>
      </c>
    </row>
    <row r="6" spans="1:10" x14ac:dyDescent="0.25">
      <c r="A6" s="49">
        <v>4</v>
      </c>
      <c r="B6" s="50" t="s">
        <v>102</v>
      </c>
      <c r="C6" s="50"/>
      <c r="D6" s="50"/>
      <c r="E6" s="50"/>
      <c r="F6" s="50"/>
      <c r="G6" t="s">
        <v>99</v>
      </c>
      <c r="H6" s="14">
        <v>0</v>
      </c>
      <c r="I6">
        <v>50</v>
      </c>
      <c r="J6" s="14">
        <f t="shared" si="0"/>
        <v>0</v>
      </c>
    </row>
    <row r="7" spans="1:10" x14ac:dyDescent="0.25">
      <c r="A7" s="49">
        <v>5</v>
      </c>
      <c r="B7" s="64" t="s">
        <v>103</v>
      </c>
      <c r="C7" s="64"/>
      <c r="D7" s="64"/>
      <c r="E7" s="64"/>
      <c r="F7" s="64"/>
      <c r="G7" t="s">
        <v>99</v>
      </c>
      <c r="H7" s="14">
        <v>0</v>
      </c>
      <c r="I7">
        <v>10</v>
      </c>
      <c r="J7" s="14">
        <f t="shared" si="0"/>
        <v>0</v>
      </c>
    </row>
    <row r="8" spans="1:10" x14ac:dyDescent="0.25">
      <c r="A8" s="49">
        <v>6</v>
      </c>
      <c r="B8" s="50" t="s">
        <v>104</v>
      </c>
      <c r="C8" s="50"/>
      <c r="D8" s="50"/>
      <c r="E8" s="50"/>
      <c r="F8" s="50"/>
      <c r="G8" t="s">
        <v>99</v>
      </c>
      <c r="H8" s="14">
        <v>0</v>
      </c>
      <c r="I8">
        <v>50</v>
      </c>
      <c r="J8" s="14">
        <f t="shared" si="0"/>
        <v>0</v>
      </c>
    </row>
    <row r="9" spans="1:10" x14ac:dyDescent="0.25">
      <c r="A9" s="49">
        <v>7</v>
      </c>
      <c r="B9" s="50" t="s">
        <v>105</v>
      </c>
      <c r="C9" s="50"/>
      <c r="D9" s="50"/>
      <c r="E9" s="50"/>
      <c r="F9" s="50"/>
      <c r="G9" t="s">
        <v>99</v>
      </c>
      <c r="H9" s="14">
        <v>0</v>
      </c>
      <c r="I9">
        <v>10</v>
      </c>
      <c r="J9" s="14">
        <f t="shared" si="0"/>
        <v>0</v>
      </c>
    </row>
    <row r="10" spans="1:10" x14ac:dyDescent="0.25">
      <c r="A10" s="26">
        <v>8</v>
      </c>
      <c r="B10" s="64" t="s">
        <v>106</v>
      </c>
      <c r="C10" s="64"/>
      <c r="D10" s="64"/>
      <c r="E10" s="64"/>
      <c r="F10" s="64"/>
      <c r="G10" t="s">
        <v>99</v>
      </c>
      <c r="H10" s="14">
        <v>0</v>
      </c>
      <c r="I10">
        <v>50</v>
      </c>
      <c r="J10" s="14">
        <f t="shared" si="0"/>
        <v>0</v>
      </c>
    </row>
    <row r="11" spans="1:10" x14ac:dyDescent="0.25">
      <c r="A11" s="26">
        <v>9</v>
      </c>
      <c r="B11" s="64" t="s">
        <v>82</v>
      </c>
      <c r="C11" s="64"/>
      <c r="D11" s="64"/>
      <c r="E11" s="64"/>
      <c r="F11" s="64"/>
      <c r="G11" t="s">
        <v>99</v>
      </c>
      <c r="H11" s="14">
        <v>0</v>
      </c>
      <c r="I11">
        <v>100</v>
      </c>
      <c r="J11" s="14">
        <f t="shared" si="0"/>
        <v>0</v>
      </c>
    </row>
    <row r="12" spans="1:10" x14ac:dyDescent="0.25">
      <c r="A12" s="82" t="s">
        <v>91</v>
      </c>
      <c r="B12" s="82"/>
      <c r="C12" s="82"/>
      <c r="D12" s="82"/>
      <c r="E12" s="82"/>
      <c r="F12" s="82"/>
      <c r="G12" s="82"/>
      <c r="H12" s="82"/>
      <c r="I12" s="82"/>
      <c r="J12" s="39">
        <f>SUM(J3:J11)</f>
        <v>0</v>
      </c>
    </row>
    <row r="14" spans="1:10" ht="15.75" customHeight="1" x14ac:dyDescent="0.25">
      <c r="B14" s="52"/>
    </row>
    <row r="15" spans="1:10" s="64" customFormat="1" x14ac:dyDescent="0.25">
      <c r="A15" s="81" t="s">
        <v>111</v>
      </c>
    </row>
  </sheetData>
  <mergeCells count="6">
    <mergeCell ref="A15:XFD15"/>
    <mergeCell ref="A1:D1"/>
    <mergeCell ref="A12:I12"/>
    <mergeCell ref="B11:F11"/>
    <mergeCell ref="B10:F10"/>
    <mergeCell ref="B7:F7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cena práce servisu</vt:lpstr>
      <vt:lpstr>sleva na zboží</vt:lpstr>
      <vt:lpstr>cena dopravy</vt:lpstr>
      <vt:lpstr>cena pneuservisu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2025-03-05T14:42:49Z</dcterms:modified>
</cp:coreProperties>
</file>