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K:\OÚ\VEŘEJNÉ ZAKÁZKY\Výběrová řízení 2025\VZ202520 - Diagnostické soupravy, kalibrační a spotřební materiál a systémové roztoky + výpůjčka analyzátoru - OKB\"/>
    </mc:Choice>
  </mc:AlternateContent>
  <xr:revisionPtr revIDLastSave="0" documentId="13_ncr:1_{BA511586-5693-4EA7-9B3E-1048474F44C7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9" i="1" l="1"/>
  <c r="C58" i="1" s="1"/>
  <c r="F26" i="1"/>
  <c r="G26" i="1" s="1"/>
  <c r="I26" i="1" s="1"/>
  <c r="F25" i="1"/>
  <c r="G25" i="1" s="1"/>
  <c r="F28" i="1"/>
  <c r="G28" i="1" s="1"/>
  <c r="I28" i="1" s="1"/>
  <c r="F27" i="1"/>
  <c r="G27" i="1" s="1"/>
  <c r="I27" i="1" s="1"/>
  <c r="F24" i="1"/>
  <c r="G24" i="1" s="1"/>
  <c r="I24" i="1" s="1"/>
  <c r="F23" i="1"/>
  <c r="G23" i="1" s="1"/>
  <c r="I23" i="1" s="1"/>
  <c r="F22" i="1"/>
  <c r="G22" i="1" s="1"/>
  <c r="I22" i="1" s="1"/>
  <c r="F21" i="1"/>
  <c r="G21" i="1" s="1"/>
  <c r="I21" i="1" s="1"/>
  <c r="F9" i="1"/>
  <c r="G9" i="1" s="1"/>
  <c r="I9" i="1" s="1"/>
  <c r="F10" i="1"/>
  <c r="G10" i="1" s="1"/>
  <c r="I10" i="1" s="1"/>
  <c r="F11" i="1"/>
  <c r="G11" i="1" s="1"/>
  <c r="I11" i="1" s="1"/>
  <c r="F12" i="1"/>
  <c r="G12" i="1" s="1"/>
  <c r="I12" i="1" s="1"/>
  <c r="F13" i="1"/>
  <c r="G13" i="1" s="1"/>
  <c r="I13" i="1" s="1"/>
  <c r="F14" i="1"/>
  <c r="G14" i="1" s="1"/>
  <c r="I14" i="1" s="1"/>
  <c r="F15" i="1"/>
  <c r="G15" i="1" s="1"/>
  <c r="I15" i="1" s="1"/>
  <c r="F16" i="1"/>
  <c r="G16" i="1" s="1"/>
  <c r="I16" i="1" s="1"/>
  <c r="F17" i="1"/>
  <c r="G17" i="1" s="1"/>
  <c r="I17" i="1" s="1"/>
  <c r="F18" i="1"/>
  <c r="G18" i="1" s="1"/>
  <c r="I18" i="1" s="1"/>
  <c r="F19" i="1"/>
  <c r="G19" i="1" s="1"/>
  <c r="I19" i="1" s="1"/>
  <c r="F20" i="1"/>
  <c r="G20" i="1" s="1"/>
  <c r="I20" i="1" s="1"/>
  <c r="F49" i="1"/>
  <c r="I49" i="1" s="1"/>
  <c r="F50" i="1"/>
  <c r="I50" i="1" s="1"/>
  <c r="F51" i="1"/>
  <c r="I51" i="1" s="1"/>
  <c r="F52" i="1"/>
  <c r="I52" i="1" s="1"/>
  <c r="F53" i="1"/>
  <c r="I53" i="1" s="1"/>
  <c r="F54" i="1"/>
  <c r="I54" i="1" s="1"/>
  <c r="F55" i="1"/>
  <c r="I55" i="1" s="1"/>
  <c r="F56" i="1"/>
  <c r="I56" i="1" s="1"/>
  <c r="F57" i="1"/>
  <c r="I57" i="1" s="1"/>
  <c r="F58" i="1"/>
  <c r="I58" i="1" s="1"/>
  <c r="F59" i="1"/>
  <c r="I59" i="1" s="1"/>
  <c r="F60" i="1"/>
  <c r="I60" i="1" s="1"/>
  <c r="I25" i="1" l="1"/>
  <c r="I29" i="1" s="1"/>
  <c r="I61" i="1"/>
  <c r="C60" i="1"/>
  <c r="C52" i="1"/>
  <c r="C53" i="1"/>
  <c r="C56" i="1"/>
  <c r="C59" i="1"/>
  <c r="C51" i="1"/>
  <c r="C55" i="1"/>
  <c r="C54" i="1"/>
  <c r="C57" i="1"/>
  <c r="C50" i="1"/>
  <c r="I66" i="1" l="1"/>
</calcChain>
</file>

<file path=xl/sharedStrings.xml><?xml version="1.0" encoding="utf-8"?>
<sst xmlns="http://schemas.openxmlformats.org/spreadsheetml/2006/main" count="79" uniqueCount="61">
  <si>
    <t>Diagnostické soupravy a kalibrační materiál:</t>
  </si>
  <si>
    <t>Metoda</t>
  </si>
  <si>
    <t>Objednací kód</t>
  </si>
  <si>
    <t>Počet testů za rok</t>
  </si>
  <si>
    <t>Počet testů v soupravě</t>
  </si>
  <si>
    <t>Počet souprav testu za rok</t>
  </si>
  <si>
    <t>Počet za 4 roky</t>
  </si>
  <si>
    <t>Cena soupravy bez DPH</t>
  </si>
  <si>
    <t>Cena bez DPH za 4 roky</t>
  </si>
  <si>
    <t>Kalibrátor metody</t>
  </si>
  <si>
    <t>Počet kalibrací za rok</t>
  </si>
  <si>
    <t>Počet kalibrací z balení</t>
  </si>
  <si>
    <t>Počet testů pro kalibraci</t>
  </si>
  <si>
    <t>Počet balení kalibrátoru za rok</t>
  </si>
  <si>
    <t>Cena kalibrátoru bez DPH</t>
  </si>
  <si>
    <t>TRAK</t>
  </si>
  <si>
    <t>TRAK kalibrátor</t>
  </si>
  <si>
    <t>SCC</t>
  </si>
  <si>
    <t>SCC kalibrátor</t>
  </si>
  <si>
    <t>CA 72-4</t>
  </si>
  <si>
    <t>CA 72-4 kalibrátor</t>
  </si>
  <si>
    <t>CYFRA 21-1</t>
  </si>
  <si>
    <t>CYFRA 21-1 kalibrátor</t>
  </si>
  <si>
    <t>PIGF</t>
  </si>
  <si>
    <t>PIGF kalibrátor</t>
  </si>
  <si>
    <t>sFLT-1</t>
  </si>
  <si>
    <t>sFLT-1 kalibrátor</t>
  </si>
  <si>
    <t>Celkem Kč bez DPH za diagnostické soupravy a kalibrátory k provedení testů (kalibrací, pacientských a kontrolních vzorků) za 4 roky:</t>
  </si>
  <si>
    <t>Pozn.:</t>
  </si>
  <si>
    <t>1. Uchazeč vyplňuje pouze bílá pole tabulky:</t>
  </si>
  <si>
    <t>sloupec B: objednací kód soupravy testu a balení kalibrátoru</t>
  </si>
  <si>
    <t xml:space="preserve">sloupec C: počet kalibrací za rok dle doporučení výrobce (např. při platnosti kalibrace 30 dní je počet kalibrací za rok 12) </t>
  </si>
  <si>
    <t>sloupec D: počet testů v soupravě a počet možných běhů kalibrací z balení kalibrátoru s ohledem na mrtvý objem kalibrátoru a jeho expiraci</t>
  </si>
  <si>
    <t>sloupec E: počet testů pro provedení kalibrace</t>
  </si>
  <si>
    <t>sloupec H: jednotková cena bez DPH soupravy testu a balení kalibrátoru</t>
  </si>
  <si>
    <t>2. Počet testů/rok (sloupec C) zahrnuje testy pro analýzu pacientských i kontrolních vzorků.</t>
  </si>
  <si>
    <t>3. Buňky "F7, F9, F11, F13, F15, F17" jsou počítány na 2 desetinná místa a vyjadřují počet souprav za rok navýšený o testy pro kalibraci.</t>
  </si>
  <si>
    <t>5. Sloupec "G" pro výpočet ceny je zaokrouhlen nahoru.</t>
  </si>
  <si>
    <t>Spotřební materiál a systémové roztoky:</t>
  </si>
  <si>
    <t>Položka</t>
  </si>
  <si>
    <t>MJ</t>
  </si>
  <si>
    <t>Počet MJ za rok</t>
  </si>
  <si>
    <t>Počet MJ za 4 roky</t>
  </si>
  <si>
    <t>-</t>
  </si>
  <si>
    <t>Cena bez DPH za MJ</t>
  </si>
  <si>
    <t>Celkem Kč bez DPH za spotřební materiál a systémové roztoky k provedení všech testů za 4 roky:</t>
  </si>
  <si>
    <t>Pozn:</t>
  </si>
  <si>
    <t>1. Rozpočet potřebných položek k provedení celkového počtu testů za rok.</t>
  </si>
  <si>
    <t>2. MJ - měrná jednotka položky.</t>
  </si>
  <si>
    <t>Celkem Kč bez DPH diagnostické doupravy, kalibrátory, spotřební materiál a systémové roztoky k provedení všech testů za 4 roky:</t>
  </si>
  <si>
    <t>proGRP</t>
  </si>
  <si>
    <t>proGRP kalibrátor</t>
  </si>
  <si>
    <t>S100</t>
  </si>
  <si>
    <t>S100 kalibrátor</t>
  </si>
  <si>
    <t>HE-4</t>
  </si>
  <si>
    <t>HE-4 kalibrátor</t>
  </si>
  <si>
    <t>Ceník  specifického spotřebního materiálu</t>
  </si>
  <si>
    <t>Příloha č. 2 smlouvy</t>
  </si>
  <si>
    <t>Příloha č. 3 ZD</t>
  </si>
  <si>
    <t>CA 125</t>
  </si>
  <si>
    <t>CA 125 kalibrátor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</si>
</sst>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6" x14ac:knownFonts="1">
    <font>
      <sz val="11"/>
      <color indexed="8"/>
      <name val="Calibri"/>
      <family val="2"/>
      <charset val="238"/>
    </font>
    <font>
      <b/>
      <sz val="14"/>
      <color indexed="8"/>
      <name val="Calibri Light"/>
      <family val="2"/>
      <charset val="238"/>
    </font>
    <font>
      <sz val="11"/>
      <color indexed="8"/>
      <name val="Calibri Light"/>
      <family val="2"/>
      <charset val="238"/>
    </font>
    <font>
      <b/>
      <sz val="11"/>
      <color indexed="8"/>
      <name val="Calibri Light"/>
      <family val="2"/>
      <charset val="238"/>
    </font>
    <font>
      <b/>
      <sz val="11"/>
      <color indexed="10"/>
      <name val="Calibri Light"/>
      <family val="2"/>
      <charset val="238"/>
    </font>
    <font>
      <b/>
      <sz val="10"/>
      <color indexed="8"/>
      <name val="Calibri Light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</fills>
  <borders count="37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left"/>
    </xf>
    <xf numFmtId="3" fontId="2" fillId="0" borderId="0" xfId="0" applyNumberFormat="1" applyFont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 applyAlignment="1" applyProtection="1">
      <alignment horizontal="center"/>
      <protection locked="0"/>
    </xf>
    <xf numFmtId="2" fontId="2" fillId="2" borderId="3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5" fontId="2" fillId="0" borderId="4" xfId="0" applyNumberFormat="1" applyFont="1" applyBorder="1" applyAlignment="1" applyProtection="1">
      <alignment horizontal="right"/>
      <protection locked="0"/>
    </xf>
    <xf numFmtId="165" fontId="2" fillId="2" borderId="5" xfId="0" applyNumberFormat="1" applyFont="1" applyFill="1" applyBorder="1" applyAlignment="1">
      <alignment horizontal="right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2" borderId="6" xfId="0" applyFont="1" applyFill="1" applyBorder="1" applyAlignment="1">
      <alignment horizontal="left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164" fontId="2" fillId="2" borderId="8" xfId="0" applyNumberFormat="1" applyFont="1" applyFill="1" applyBorder="1" applyAlignment="1">
      <alignment horizontal="center"/>
    </xf>
    <xf numFmtId="165" fontId="2" fillId="0" borderId="9" xfId="0" applyNumberFormat="1" applyFont="1" applyBorder="1" applyAlignment="1" applyProtection="1">
      <alignment horizontal="right"/>
      <protection locked="0"/>
    </xf>
    <xf numFmtId="165" fontId="2" fillId="2" borderId="10" xfId="0" applyNumberFormat="1" applyFont="1" applyFill="1" applyBorder="1" applyAlignment="1">
      <alignment horizontal="right"/>
    </xf>
    <xf numFmtId="0" fontId="2" fillId="0" borderId="2" xfId="0" applyFont="1" applyBorder="1" applyAlignment="1" applyProtection="1">
      <alignment horizontal="center"/>
      <protection locked="0"/>
    </xf>
    <xf numFmtId="0" fontId="3" fillId="2" borderId="11" xfId="0" applyFont="1" applyFill="1" applyBorder="1"/>
    <xf numFmtId="0" fontId="3" fillId="2" borderId="12" xfId="0" applyFont="1" applyFill="1" applyBorder="1"/>
    <xf numFmtId="0" fontId="2" fillId="2" borderId="12" xfId="0" applyFont="1" applyFill="1" applyBorder="1" applyAlignment="1">
      <alignment horizontal="center"/>
    </xf>
    <xf numFmtId="164" fontId="2" fillId="2" borderId="12" xfId="0" applyNumberFormat="1" applyFont="1" applyFill="1" applyBorder="1" applyAlignment="1">
      <alignment horizontal="center"/>
    </xf>
    <xf numFmtId="165" fontId="2" fillId="2" borderId="12" xfId="0" applyNumberFormat="1" applyFont="1" applyFill="1" applyBorder="1" applyAlignment="1">
      <alignment horizontal="right"/>
    </xf>
    <xf numFmtId="165" fontId="3" fillId="2" borderId="13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2" borderId="14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 applyProtection="1">
      <alignment horizontal="left"/>
      <protection locked="0"/>
    </xf>
    <xf numFmtId="0" fontId="2" fillId="3" borderId="19" xfId="0" applyFont="1" applyFill="1" applyBorder="1" applyAlignment="1" applyProtection="1">
      <alignment horizontal="right"/>
      <protection locked="0"/>
    </xf>
    <xf numFmtId="3" fontId="2" fillId="2" borderId="20" xfId="0" applyNumberFormat="1" applyFont="1" applyFill="1" applyBorder="1" applyAlignment="1">
      <alignment horizontal="center"/>
    </xf>
    <xf numFmtId="0" fontId="2" fillId="0" borderId="20" xfId="0" applyFont="1" applyBorder="1" applyAlignment="1" applyProtection="1">
      <alignment horizontal="center"/>
      <protection locked="0"/>
    </xf>
    <xf numFmtId="0" fontId="2" fillId="3" borderId="20" xfId="0" applyFont="1" applyFill="1" applyBorder="1" applyAlignment="1" applyProtection="1">
      <alignment horizontal="center"/>
      <protection locked="0"/>
    </xf>
    <xf numFmtId="164" fontId="2" fillId="2" borderId="20" xfId="0" applyNumberFormat="1" applyFont="1" applyFill="1" applyBorder="1" applyAlignment="1">
      <alignment horizontal="center" vertical="center"/>
    </xf>
    <xf numFmtId="165" fontId="2" fillId="3" borderId="21" xfId="0" applyNumberFormat="1" applyFont="1" applyFill="1" applyBorder="1" applyAlignment="1" applyProtection="1">
      <alignment horizontal="right"/>
      <protection locked="0"/>
    </xf>
    <xf numFmtId="165" fontId="2" fillId="2" borderId="22" xfId="0" applyNumberFormat="1" applyFont="1" applyFill="1" applyBorder="1" applyAlignment="1">
      <alignment horizontal="right"/>
    </xf>
    <xf numFmtId="0" fontId="2" fillId="3" borderId="23" xfId="0" applyFont="1" applyFill="1" applyBorder="1" applyAlignment="1" applyProtection="1">
      <alignment horizontal="left"/>
      <protection locked="0"/>
    </xf>
    <xf numFmtId="0" fontId="2" fillId="0" borderId="24" xfId="0" applyFont="1" applyBorder="1" applyAlignment="1" applyProtection="1">
      <alignment horizontal="center"/>
      <protection locked="0"/>
    </xf>
    <xf numFmtId="0" fontId="2" fillId="3" borderId="24" xfId="0" applyFont="1" applyFill="1" applyBorder="1" applyAlignment="1" applyProtection="1">
      <alignment horizontal="center"/>
      <protection locked="0"/>
    </xf>
    <xf numFmtId="164" fontId="2" fillId="2" borderId="24" xfId="0" applyNumberFormat="1" applyFont="1" applyFill="1" applyBorder="1" applyAlignment="1">
      <alignment horizontal="center" vertical="center"/>
    </xf>
    <xf numFmtId="165" fontId="2" fillId="3" borderId="25" xfId="0" applyNumberFormat="1" applyFont="1" applyFill="1" applyBorder="1" applyAlignment="1" applyProtection="1">
      <alignment horizontal="right"/>
      <protection locked="0"/>
    </xf>
    <xf numFmtId="0" fontId="2" fillId="3" borderId="26" xfId="0" applyFont="1" applyFill="1" applyBorder="1" applyAlignment="1" applyProtection="1">
      <alignment horizontal="left"/>
      <protection locked="0"/>
    </xf>
    <xf numFmtId="3" fontId="2" fillId="3" borderId="27" xfId="0" applyNumberFormat="1" applyFont="1" applyFill="1" applyBorder="1" applyAlignment="1" applyProtection="1">
      <alignment horizontal="right"/>
      <protection locked="0"/>
    </xf>
    <xf numFmtId="0" fontId="2" fillId="3" borderId="28" xfId="0" applyFont="1" applyFill="1" applyBorder="1" applyAlignment="1" applyProtection="1">
      <alignment horizontal="center"/>
      <protection locked="0"/>
    </xf>
    <xf numFmtId="164" fontId="2" fillId="2" borderId="28" xfId="0" applyNumberFormat="1" applyFont="1" applyFill="1" applyBorder="1" applyAlignment="1">
      <alignment horizontal="center" vertical="center"/>
    </xf>
    <xf numFmtId="165" fontId="2" fillId="3" borderId="29" xfId="0" applyNumberFormat="1" applyFont="1" applyFill="1" applyBorder="1" applyAlignment="1" applyProtection="1">
      <alignment horizontal="right"/>
      <protection locked="0"/>
    </xf>
    <xf numFmtId="0" fontId="2" fillId="0" borderId="23" xfId="0" applyFont="1" applyBorder="1" applyAlignment="1" applyProtection="1">
      <alignment horizontal="left"/>
      <protection locked="0"/>
    </xf>
    <xf numFmtId="0" fontId="2" fillId="0" borderId="30" xfId="0" applyFont="1" applyBorder="1" applyAlignment="1" applyProtection="1">
      <alignment horizontal="right"/>
      <protection locked="0"/>
    </xf>
    <xf numFmtId="0" fontId="2" fillId="0" borderId="28" xfId="0" applyFont="1" applyBorder="1" applyAlignment="1" applyProtection="1">
      <alignment horizontal="center"/>
      <protection locked="0"/>
    </xf>
    <xf numFmtId="3" fontId="2" fillId="2" borderId="24" xfId="0" applyNumberFormat="1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 vertical="center"/>
    </xf>
    <xf numFmtId="165" fontId="2" fillId="0" borderId="25" xfId="0" applyNumberFormat="1" applyFont="1" applyBorder="1" applyProtection="1">
      <protection locked="0"/>
    </xf>
    <xf numFmtId="165" fontId="2" fillId="2" borderId="31" xfId="0" applyNumberFormat="1" applyFont="1" applyFill="1" applyBorder="1" applyAlignment="1">
      <alignment horizontal="right"/>
    </xf>
    <xf numFmtId="0" fontId="2" fillId="3" borderId="6" xfId="0" applyFont="1" applyFill="1" applyBorder="1" applyAlignment="1" applyProtection="1">
      <alignment horizontal="left"/>
      <protection locked="0"/>
    </xf>
    <xf numFmtId="0" fontId="2" fillId="3" borderId="27" xfId="0" applyFont="1" applyFill="1" applyBorder="1" applyAlignment="1" applyProtection="1">
      <alignment horizontal="right"/>
      <protection locked="0"/>
    </xf>
    <xf numFmtId="3" fontId="2" fillId="2" borderId="8" xfId="0" applyNumberFormat="1" applyFont="1" applyFill="1" applyBorder="1" applyAlignment="1">
      <alignment horizontal="center"/>
    </xf>
    <xf numFmtId="164" fontId="2" fillId="2" borderId="8" xfId="0" applyNumberFormat="1" applyFont="1" applyFill="1" applyBorder="1" applyAlignment="1">
      <alignment horizontal="center" vertical="center"/>
    </xf>
    <xf numFmtId="165" fontId="2" fillId="3" borderId="9" xfId="0" applyNumberFormat="1" applyFont="1" applyFill="1" applyBorder="1" applyAlignment="1" applyProtection="1">
      <alignment horizontal="right"/>
      <protection locked="0"/>
    </xf>
    <xf numFmtId="0" fontId="3" fillId="2" borderId="32" xfId="0" applyFont="1" applyFill="1" applyBorder="1"/>
    <xf numFmtId="0" fontId="3" fillId="2" borderId="33" xfId="0" applyFont="1" applyFill="1" applyBorder="1"/>
    <xf numFmtId="0" fontId="2" fillId="2" borderId="33" xfId="0" applyFont="1" applyFill="1" applyBorder="1"/>
    <xf numFmtId="0" fontId="2" fillId="2" borderId="12" xfId="0" applyFont="1" applyFill="1" applyBorder="1"/>
    <xf numFmtId="165" fontId="3" fillId="2" borderId="17" xfId="0" applyNumberFormat="1" applyFont="1" applyFill="1" applyBorder="1" applyAlignment="1">
      <alignment horizontal="right"/>
    </xf>
    <xf numFmtId="0" fontId="3" fillId="2" borderId="34" xfId="0" applyFont="1" applyFill="1" applyBorder="1"/>
    <xf numFmtId="0" fontId="3" fillId="2" borderId="35" xfId="0" applyFont="1" applyFill="1" applyBorder="1"/>
    <xf numFmtId="0" fontId="2" fillId="2" borderId="35" xfId="0" applyFont="1" applyFill="1" applyBorder="1"/>
    <xf numFmtId="165" fontId="4" fillId="2" borderId="36" xfId="0" applyNumberFormat="1" applyFont="1" applyFill="1" applyBorder="1" applyAlignment="1">
      <alignment horizontal="right"/>
    </xf>
    <xf numFmtId="0" fontId="5" fillId="2" borderId="15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6"/>
  <sheetViews>
    <sheetView tabSelected="1" zoomScaleNormal="100" workbookViewId="0">
      <selection activeCell="E54" sqref="E54"/>
    </sheetView>
  </sheetViews>
  <sheetFormatPr defaultColWidth="9.109375" defaultRowHeight="14.4" x14ac:dyDescent="0.3"/>
  <cols>
    <col min="1" max="1" width="34.33203125" style="3" customWidth="1"/>
    <col min="2" max="2" width="20.33203125" style="3" customWidth="1"/>
    <col min="3" max="3" width="13.109375" style="3" customWidth="1"/>
    <col min="4" max="4" width="15.88671875" style="3" customWidth="1"/>
    <col min="5" max="5" width="14.109375" style="3" customWidth="1"/>
    <col min="6" max="6" width="18.88671875" style="3" customWidth="1"/>
    <col min="7" max="7" width="15.44140625" style="3" customWidth="1"/>
    <col min="8" max="9" width="15.6640625" style="3" customWidth="1"/>
    <col min="10" max="16384" width="9.109375" style="3"/>
  </cols>
  <sheetData>
    <row r="1" spans="1:14" ht="21.75" customHeight="1" x14ac:dyDescent="0.35">
      <c r="A1" s="1" t="s">
        <v>56</v>
      </c>
      <c r="B1" s="1"/>
      <c r="C1" s="1"/>
      <c r="D1" s="2"/>
      <c r="E1" s="2"/>
      <c r="F1" s="2"/>
      <c r="G1" s="2"/>
      <c r="H1" s="2"/>
      <c r="I1" s="2"/>
      <c r="J1" s="2"/>
      <c r="K1" s="2"/>
    </row>
    <row r="2" spans="1:14" ht="15" customHeight="1" x14ac:dyDescent="0.35">
      <c r="A2" s="4" t="s">
        <v>58</v>
      </c>
      <c r="B2" s="1"/>
      <c r="C2" s="1"/>
      <c r="D2" s="2"/>
      <c r="E2" s="2"/>
      <c r="F2" s="2"/>
      <c r="G2" s="2"/>
      <c r="H2" s="2"/>
      <c r="I2" s="2"/>
      <c r="J2" s="2"/>
      <c r="K2" s="2"/>
    </row>
    <row r="3" spans="1:14" ht="15.75" customHeight="1" x14ac:dyDescent="0.35">
      <c r="A3" s="4" t="s">
        <v>57</v>
      </c>
      <c r="B3" s="1"/>
      <c r="C3" s="1"/>
      <c r="D3" s="2"/>
      <c r="E3" s="2"/>
      <c r="F3" s="2"/>
      <c r="G3" s="2"/>
      <c r="H3" s="2"/>
      <c r="I3" s="2"/>
      <c r="J3" s="2"/>
      <c r="K3" s="2"/>
    </row>
    <row r="4" spans="1:14" ht="8.25" customHeight="1" x14ac:dyDescent="0.35">
      <c r="A4" s="1"/>
      <c r="B4" s="1"/>
      <c r="C4" s="1"/>
      <c r="D4" s="2"/>
      <c r="E4" s="2"/>
      <c r="F4" s="2"/>
      <c r="G4" s="2"/>
      <c r="H4" s="2"/>
      <c r="I4" s="2"/>
      <c r="J4" s="2"/>
      <c r="K4" s="2"/>
    </row>
    <row r="5" spans="1:14" x14ac:dyDescent="0.3">
      <c r="A5" s="4" t="s">
        <v>0</v>
      </c>
      <c r="B5" s="4"/>
      <c r="C5" s="4"/>
      <c r="D5" s="2"/>
      <c r="E5" s="2"/>
      <c r="F5" s="2"/>
      <c r="G5" s="2"/>
      <c r="H5" s="2"/>
      <c r="I5" s="2"/>
      <c r="J5" s="2"/>
      <c r="K5" s="2"/>
    </row>
    <row r="6" spans="1:14" ht="9" customHeigh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4" ht="45" customHeight="1" x14ac:dyDescent="0.3">
      <c r="A7" s="5" t="s">
        <v>1</v>
      </c>
      <c r="B7" s="6" t="s">
        <v>2</v>
      </c>
      <c r="C7" s="7" t="s">
        <v>3</v>
      </c>
      <c r="D7" s="7" t="s">
        <v>4</v>
      </c>
      <c r="E7" s="7"/>
      <c r="F7" s="7" t="s">
        <v>5</v>
      </c>
      <c r="G7" s="7" t="s">
        <v>6</v>
      </c>
      <c r="H7" s="8" t="s">
        <v>7</v>
      </c>
      <c r="I7" s="9" t="s">
        <v>8</v>
      </c>
      <c r="J7" s="2"/>
      <c r="K7" s="2"/>
    </row>
    <row r="8" spans="1:14" ht="45" customHeight="1" x14ac:dyDescent="0.3">
      <c r="A8" s="10" t="s">
        <v>9</v>
      </c>
      <c r="B8" s="11" t="s">
        <v>2</v>
      </c>
      <c r="C8" s="12" t="s">
        <v>10</v>
      </c>
      <c r="D8" s="12" t="s">
        <v>11</v>
      </c>
      <c r="E8" s="12" t="s">
        <v>12</v>
      </c>
      <c r="F8" s="12" t="s">
        <v>13</v>
      </c>
      <c r="G8" s="12" t="s">
        <v>6</v>
      </c>
      <c r="H8" s="13" t="s">
        <v>14</v>
      </c>
      <c r="I8" s="14" t="s">
        <v>8</v>
      </c>
      <c r="J8" s="15"/>
      <c r="K8" s="16"/>
    </row>
    <row r="9" spans="1:14" ht="20.100000000000001" customHeight="1" x14ac:dyDescent="0.3">
      <c r="A9" s="17" t="s">
        <v>15</v>
      </c>
      <c r="B9" s="18"/>
      <c r="C9" s="19">
        <v>1200</v>
      </c>
      <c r="D9" s="20"/>
      <c r="E9" s="19"/>
      <c r="F9" s="21" t="e">
        <f>(C9/D9)+(C10*E10/D9)</f>
        <v>#DIV/0!</v>
      </c>
      <c r="G9" s="22" t="e">
        <f t="shared" ref="G9:G20" si="0">ROUNDUP(4*F9,0)</f>
        <v>#DIV/0!</v>
      </c>
      <c r="H9" s="23"/>
      <c r="I9" s="24" t="e">
        <f t="shared" ref="I9:I20" si="1">G9*H9</f>
        <v>#DIV/0!</v>
      </c>
      <c r="J9" s="25"/>
      <c r="K9" s="26"/>
    </row>
    <row r="10" spans="1:14" ht="20.100000000000001" customHeight="1" x14ac:dyDescent="0.3">
      <c r="A10" s="27" t="s">
        <v>16</v>
      </c>
      <c r="B10" s="28"/>
      <c r="C10" s="29"/>
      <c r="D10" s="29"/>
      <c r="E10" s="29"/>
      <c r="F10" s="30" t="e">
        <f>C10/D10</f>
        <v>#DIV/0!</v>
      </c>
      <c r="G10" s="30" t="e">
        <f t="shared" si="0"/>
        <v>#DIV/0!</v>
      </c>
      <c r="H10" s="31"/>
      <c r="I10" s="32" t="e">
        <f t="shared" si="1"/>
        <v>#DIV/0!</v>
      </c>
      <c r="J10" s="25"/>
      <c r="K10" s="26"/>
      <c r="M10" s="26"/>
    </row>
    <row r="11" spans="1:14" ht="20.100000000000001" customHeight="1" x14ac:dyDescent="0.3">
      <c r="A11" s="17" t="s">
        <v>17</v>
      </c>
      <c r="B11" s="33"/>
      <c r="C11" s="19">
        <v>600</v>
      </c>
      <c r="D11" s="20"/>
      <c r="E11" s="19"/>
      <c r="F11" s="21" t="e">
        <f>(C11/D11)+(C12*E12/D11)</f>
        <v>#DIV/0!</v>
      </c>
      <c r="G11" s="22" t="e">
        <f t="shared" si="0"/>
        <v>#DIV/0!</v>
      </c>
      <c r="H11" s="23"/>
      <c r="I11" s="24" t="e">
        <f t="shared" si="1"/>
        <v>#DIV/0!</v>
      </c>
      <c r="J11" s="25"/>
      <c r="K11" s="26"/>
      <c r="N11" s="26"/>
    </row>
    <row r="12" spans="1:14" ht="20.100000000000001" customHeight="1" x14ac:dyDescent="0.3">
      <c r="A12" s="27" t="s">
        <v>18</v>
      </c>
      <c r="B12" s="28"/>
      <c r="C12" s="29"/>
      <c r="D12" s="29"/>
      <c r="E12" s="29"/>
      <c r="F12" s="30" t="e">
        <f>C12/D12</f>
        <v>#DIV/0!</v>
      </c>
      <c r="G12" s="30" t="e">
        <f t="shared" si="0"/>
        <v>#DIV/0!</v>
      </c>
      <c r="H12" s="31"/>
      <c r="I12" s="32" t="e">
        <f t="shared" si="1"/>
        <v>#DIV/0!</v>
      </c>
      <c r="J12" s="25"/>
      <c r="K12" s="26"/>
      <c r="N12" s="26"/>
    </row>
    <row r="13" spans="1:14" ht="20.100000000000001" customHeight="1" x14ac:dyDescent="0.3">
      <c r="A13" s="17" t="s">
        <v>19</v>
      </c>
      <c r="B13" s="33"/>
      <c r="C13" s="19">
        <v>500</v>
      </c>
      <c r="D13" s="20"/>
      <c r="E13" s="19"/>
      <c r="F13" s="21" t="e">
        <f>(C13/D13)+(C14*E14/D13)</f>
        <v>#DIV/0!</v>
      </c>
      <c r="G13" s="22" t="e">
        <f t="shared" si="0"/>
        <v>#DIV/0!</v>
      </c>
      <c r="H13" s="23"/>
      <c r="I13" s="24" t="e">
        <f t="shared" si="1"/>
        <v>#DIV/0!</v>
      </c>
      <c r="J13" s="25"/>
      <c r="K13" s="26"/>
      <c r="N13" s="26"/>
    </row>
    <row r="14" spans="1:14" ht="20.100000000000001" customHeight="1" x14ac:dyDescent="0.3">
      <c r="A14" s="27" t="s">
        <v>20</v>
      </c>
      <c r="B14" s="28"/>
      <c r="C14" s="29"/>
      <c r="D14" s="29"/>
      <c r="E14" s="29"/>
      <c r="F14" s="30" t="e">
        <f>C14/D14</f>
        <v>#DIV/0!</v>
      </c>
      <c r="G14" s="30" t="e">
        <f t="shared" si="0"/>
        <v>#DIV/0!</v>
      </c>
      <c r="H14" s="31"/>
      <c r="I14" s="32" t="e">
        <f t="shared" si="1"/>
        <v>#DIV/0!</v>
      </c>
      <c r="J14" s="25"/>
      <c r="K14" s="26"/>
      <c r="M14" s="26"/>
    </row>
    <row r="15" spans="1:14" ht="20.100000000000001" customHeight="1" x14ac:dyDescent="0.3">
      <c r="A15" s="17" t="s">
        <v>21</v>
      </c>
      <c r="B15" s="33"/>
      <c r="C15" s="19">
        <v>500</v>
      </c>
      <c r="D15" s="20"/>
      <c r="E15" s="19"/>
      <c r="F15" s="21" t="e">
        <f>(C15/D15)+(C16*E16/D15)</f>
        <v>#DIV/0!</v>
      </c>
      <c r="G15" s="22" t="e">
        <f t="shared" si="0"/>
        <v>#DIV/0!</v>
      </c>
      <c r="H15" s="23"/>
      <c r="I15" s="24" t="e">
        <f t="shared" si="1"/>
        <v>#DIV/0!</v>
      </c>
      <c r="J15" s="25"/>
      <c r="K15" s="26"/>
      <c r="L15" s="26"/>
    </row>
    <row r="16" spans="1:14" ht="20.100000000000001" customHeight="1" x14ac:dyDescent="0.3">
      <c r="A16" s="27" t="s">
        <v>22</v>
      </c>
      <c r="B16" s="28"/>
      <c r="C16" s="29"/>
      <c r="D16" s="29"/>
      <c r="E16" s="29"/>
      <c r="F16" s="30" t="e">
        <f>C16/D16</f>
        <v>#DIV/0!</v>
      </c>
      <c r="G16" s="30" t="e">
        <f t="shared" si="0"/>
        <v>#DIV/0!</v>
      </c>
      <c r="H16" s="31"/>
      <c r="I16" s="32" t="e">
        <f t="shared" si="1"/>
        <v>#DIV/0!</v>
      </c>
      <c r="J16" s="25"/>
      <c r="K16" s="26"/>
    </row>
    <row r="17" spans="1:11" ht="20.100000000000001" customHeight="1" x14ac:dyDescent="0.3">
      <c r="A17" s="17" t="s">
        <v>23</v>
      </c>
      <c r="B17" s="33"/>
      <c r="C17" s="19">
        <v>200</v>
      </c>
      <c r="D17" s="20"/>
      <c r="E17" s="19"/>
      <c r="F17" s="21" t="e">
        <f>(C17/D17)+(C18*E18/D17)</f>
        <v>#DIV/0!</v>
      </c>
      <c r="G17" s="22" t="e">
        <f t="shared" si="0"/>
        <v>#DIV/0!</v>
      </c>
      <c r="H17" s="23"/>
      <c r="I17" s="24" t="e">
        <f t="shared" si="1"/>
        <v>#DIV/0!</v>
      </c>
      <c r="J17" s="25"/>
      <c r="K17" s="26"/>
    </row>
    <row r="18" spans="1:11" ht="20.100000000000001" customHeight="1" x14ac:dyDescent="0.3">
      <c r="A18" s="27" t="s">
        <v>24</v>
      </c>
      <c r="B18" s="28"/>
      <c r="C18" s="29"/>
      <c r="D18" s="29"/>
      <c r="E18" s="29"/>
      <c r="F18" s="30" t="e">
        <f>C18/D18</f>
        <v>#DIV/0!</v>
      </c>
      <c r="G18" s="30" t="e">
        <f t="shared" si="0"/>
        <v>#DIV/0!</v>
      </c>
      <c r="H18" s="31"/>
      <c r="I18" s="32" t="e">
        <f t="shared" si="1"/>
        <v>#DIV/0!</v>
      </c>
      <c r="J18" s="25"/>
      <c r="K18" s="26"/>
    </row>
    <row r="19" spans="1:11" ht="20.100000000000001" customHeight="1" x14ac:dyDescent="0.3">
      <c r="A19" s="17" t="s">
        <v>25</v>
      </c>
      <c r="B19" s="33"/>
      <c r="C19" s="19">
        <v>200</v>
      </c>
      <c r="D19" s="20"/>
      <c r="E19" s="19"/>
      <c r="F19" s="21" t="e">
        <f>(C19/D19)+(C20*E20/D19)</f>
        <v>#DIV/0!</v>
      </c>
      <c r="G19" s="22" t="e">
        <f t="shared" si="0"/>
        <v>#DIV/0!</v>
      </c>
      <c r="H19" s="23"/>
      <c r="I19" s="24" t="e">
        <f t="shared" si="1"/>
        <v>#DIV/0!</v>
      </c>
      <c r="J19" s="25"/>
      <c r="K19" s="26"/>
    </row>
    <row r="20" spans="1:11" ht="20.100000000000001" customHeight="1" thickBot="1" x14ac:dyDescent="0.35">
      <c r="A20" s="27" t="s">
        <v>26</v>
      </c>
      <c r="B20" s="28"/>
      <c r="C20" s="29"/>
      <c r="D20" s="29"/>
      <c r="E20" s="29"/>
      <c r="F20" s="30" t="e">
        <f>C20/D20</f>
        <v>#DIV/0!</v>
      </c>
      <c r="G20" s="30" t="e">
        <f t="shared" si="0"/>
        <v>#DIV/0!</v>
      </c>
      <c r="H20" s="31"/>
      <c r="I20" s="32" t="e">
        <f t="shared" si="1"/>
        <v>#DIV/0!</v>
      </c>
      <c r="J20" s="25"/>
      <c r="K20" s="26"/>
    </row>
    <row r="21" spans="1:11" ht="20.100000000000001" customHeight="1" x14ac:dyDescent="0.3">
      <c r="A21" s="17" t="s">
        <v>50</v>
      </c>
      <c r="B21" s="33"/>
      <c r="C21" s="19">
        <v>400</v>
      </c>
      <c r="D21" s="20"/>
      <c r="E21" s="19"/>
      <c r="F21" s="21" t="e">
        <f>(C21/D21)+(C22*E22/D21)</f>
        <v>#DIV/0!</v>
      </c>
      <c r="G21" s="22" t="e">
        <f t="shared" ref="G21:G27" si="2">ROUNDUP(4*F21,0)</f>
        <v>#DIV/0!</v>
      </c>
      <c r="H21" s="23"/>
      <c r="I21" s="24" t="e">
        <f t="shared" ref="I21:I28" si="3">G21*H21</f>
        <v>#DIV/0!</v>
      </c>
      <c r="J21" s="25"/>
      <c r="K21" s="26"/>
    </row>
    <row r="22" spans="1:11" ht="20.100000000000001" customHeight="1" thickBot="1" x14ac:dyDescent="0.35">
      <c r="A22" s="27" t="s">
        <v>51</v>
      </c>
      <c r="B22" s="28"/>
      <c r="C22" s="29"/>
      <c r="D22" s="29"/>
      <c r="E22" s="29"/>
      <c r="F22" s="30" t="e">
        <f>C22/D22</f>
        <v>#DIV/0!</v>
      </c>
      <c r="G22" s="30" t="e">
        <f t="shared" si="2"/>
        <v>#DIV/0!</v>
      </c>
      <c r="H22" s="31"/>
      <c r="I22" s="32" t="e">
        <f t="shared" si="3"/>
        <v>#DIV/0!</v>
      </c>
      <c r="J22" s="25"/>
      <c r="K22" s="26"/>
    </row>
    <row r="23" spans="1:11" ht="20.100000000000001" customHeight="1" x14ac:dyDescent="0.3">
      <c r="A23" s="17" t="s">
        <v>52</v>
      </c>
      <c r="B23" s="33"/>
      <c r="C23" s="19">
        <v>100</v>
      </c>
      <c r="D23" s="20"/>
      <c r="E23" s="19"/>
      <c r="F23" s="21" t="e">
        <f>(C23/D23)+(C24*E24/D23)</f>
        <v>#DIV/0!</v>
      </c>
      <c r="G23" s="22" t="e">
        <f t="shared" si="2"/>
        <v>#DIV/0!</v>
      </c>
      <c r="H23" s="23"/>
      <c r="I23" s="24" t="e">
        <f t="shared" si="3"/>
        <v>#DIV/0!</v>
      </c>
      <c r="J23" s="25"/>
      <c r="K23" s="26"/>
    </row>
    <row r="24" spans="1:11" ht="20.100000000000001" customHeight="1" thickBot="1" x14ac:dyDescent="0.35">
      <c r="A24" s="27" t="s">
        <v>53</v>
      </c>
      <c r="B24" s="28"/>
      <c r="C24" s="29"/>
      <c r="D24" s="29"/>
      <c r="E24" s="29"/>
      <c r="F24" s="30" t="e">
        <f>C24/D24</f>
        <v>#DIV/0!</v>
      </c>
      <c r="G24" s="30" t="e">
        <f t="shared" si="2"/>
        <v>#DIV/0!</v>
      </c>
      <c r="H24" s="31"/>
      <c r="I24" s="32" t="e">
        <f t="shared" si="3"/>
        <v>#DIV/0!</v>
      </c>
      <c r="J24" s="25"/>
      <c r="K24" s="26"/>
    </row>
    <row r="25" spans="1:11" ht="20.100000000000001" customHeight="1" x14ac:dyDescent="0.3">
      <c r="A25" s="17" t="s">
        <v>59</v>
      </c>
      <c r="B25" s="33"/>
      <c r="C25" s="19">
        <v>800</v>
      </c>
      <c r="D25" s="20"/>
      <c r="E25" s="19"/>
      <c r="F25" s="21" t="e">
        <f>(C25/D25)+(C26*E26/D25)</f>
        <v>#DIV/0!</v>
      </c>
      <c r="G25" s="22" t="e">
        <f>ROUNDUP(4*F25,0)</f>
        <v>#DIV/0!</v>
      </c>
      <c r="H25" s="23"/>
      <c r="I25" s="24" t="e">
        <f t="shared" ref="I25:I26" si="4">G25*H25</f>
        <v>#DIV/0!</v>
      </c>
      <c r="J25" s="25"/>
      <c r="K25" s="26"/>
    </row>
    <row r="26" spans="1:11" ht="20.100000000000001" customHeight="1" thickBot="1" x14ac:dyDescent="0.35">
      <c r="A26" s="27" t="s">
        <v>60</v>
      </c>
      <c r="B26" s="28"/>
      <c r="C26" s="29"/>
      <c r="D26" s="29"/>
      <c r="E26" s="29"/>
      <c r="F26" s="30" t="e">
        <f>C26/D26</f>
        <v>#DIV/0!</v>
      </c>
      <c r="G26" s="30" t="e">
        <f>ROUNDUP(4*F26,0)</f>
        <v>#DIV/0!</v>
      </c>
      <c r="H26" s="31"/>
      <c r="I26" s="32" t="e">
        <f t="shared" si="4"/>
        <v>#DIV/0!</v>
      </c>
      <c r="J26" s="25"/>
      <c r="K26" s="26"/>
    </row>
    <row r="27" spans="1:11" ht="20.100000000000001" customHeight="1" x14ac:dyDescent="0.3">
      <c r="A27" s="17" t="s">
        <v>54</v>
      </c>
      <c r="B27" s="33"/>
      <c r="C27" s="19">
        <v>200</v>
      </c>
      <c r="D27" s="20"/>
      <c r="E27" s="19"/>
      <c r="F27" s="21" t="e">
        <f>(C27/D27)+(C28*E28/D27)</f>
        <v>#DIV/0!</v>
      </c>
      <c r="G27" s="22" t="e">
        <f t="shared" si="2"/>
        <v>#DIV/0!</v>
      </c>
      <c r="H27" s="23"/>
      <c r="I27" s="24" t="e">
        <f t="shared" si="3"/>
        <v>#DIV/0!</v>
      </c>
      <c r="J27" s="25"/>
      <c r="K27" s="26"/>
    </row>
    <row r="28" spans="1:11" ht="20.100000000000001" customHeight="1" thickBot="1" x14ac:dyDescent="0.35">
      <c r="A28" s="27" t="s">
        <v>55</v>
      </c>
      <c r="B28" s="28"/>
      <c r="C28" s="29"/>
      <c r="D28" s="29"/>
      <c r="E28" s="29"/>
      <c r="F28" s="30" t="e">
        <f>C28/D28</f>
        <v>#DIV/0!</v>
      </c>
      <c r="G28" s="30" t="e">
        <f>ROUNDUP(4*F28,0)</f>
        <v>#DIV/0!</v>
      </c>
      <c r="H28" s="31"/>
      <c r="I28" s="32" t="e">
        <f t="shared" si="3"/>
        <v>#DIV/0!</v>
      </c>
      <c r="J28" s="25"/>
      <c r="K28" s="26"/>
    </row>
    <row r="29" spans="1:11" ht="30" customHeight="1" thickBot="1" x14ac:dyDescent="0.35">
      <c r="A29" s="34" t="s">
        <v>27</v>
      </c>
      <c r="B29" s="35"/>
      <c r="C29" s="36"/>
      <c r="D29" s="36"/>
      <c r="E29" s="36"/>
      <c r="F29" s="37"/>
      <c r="G29" s="37"/>
      <c r="H29" s="38"/>
      <c r="I29" s="39" t="e">
        <f>SUM(I9:I28)</f>
        <v>#DIV/0!</v>
      </c>
      <c r="J29" s="40"/>
      <c r="K29" s="2"/>
    </row>
    <row r="30" spans="1:11" s="2" customFormat="1" x14ac:dyDescent="0.3">
      <c r="I30" s="41"/>
    </row>
    <row r="31" spans="1:11" s="2" customFormat="1" x14ac:dyDescent="0.3">
      <c r="I31" s="41"/>
    </row>
    <row r="32" spans="1:11" s="2" customFormat="1" x14ac:dyDescent="0.3">
      <c r="I32" s="41"/>
    </row>
    <row r="33" spans="1:9" s="2" customFormat="1" x14ac:dyDescent="0.3">
      <c r="I33" s="41"/>
    </row>
    <row r="34" spans="1:9" s="2" customFormat="1" ht="14.25" customHeight="1" x14ac:dyDescent="0.3">
      <c r="I34" s="41"/>
    </row>
    <row r="35" spans="1:9" s="2" customFormat="1" x14ac:dyDescent="0.3">
      <c r="A35" s="2" t="s">
        <v>28</v>
      </c>
    </row>
    <row r="36" spans="1:9" s="2" customFormat="1" x14ac:dyDescent="0.3">
      <c r="A36" s="2" t="s">
        <v>29</v>
      </c>
    </row>
    <row r="37" spans="1:9" s="2" customFormat="1" x14ac:dyDescent="0.3">
      <c r="C37" s="2" t="s">
        <v>30</v>
      </c>
    </row>
    <row r="38" spans="1:9" s="2" customFormat="1" x14ac:dyDescent="0.3">
      <c r="C38" s="2" t="s">
        <v>31</v>
      </c>
    </row>
    <row r="39" spans="1:9" s="2" customFormat="1" x14ac:dyDescent="0.3">
      <c r="C39" s="2" t="s">
        <v>32</v>
      </c>
    </row>
    <row r="40" spans="1:9" s="2" customFormat="1" x14ac:dyDescent="0.3">
      <c r="C40" s="2" t="s">
        <v>33</v>
      </c>
    </row>
    <row r="41" spans="1:9" s="2" customFormat="1" x14ac:dyDescent="0.3">
      <c r="C41" s="2" t="s">
        <v>34</v>
      </c>
    </row>
    <row r="42" spans="1:9" s="2" customFormat="1" x14ac:dyDescent="0.3">
      <c r="A42" s="2" t="s">
        <v>35</v>
      </c>
    </row>
    <row r="43" spans="1:9" s="2" customFormat="1" x14ac:dyDescent="0.3">
      <c r="A43" s="2" t="s">
        <v>36</v>
      </c>
    </row>
    <row r="44" spans="1:9" s="2" customFormat="1" x14ac:dyDescent="0.3">
      <c r="A44" s="2" t="s">
        <v>37</v>
      </c>
    </row>
    <row r="45" spans="1:9" s="2" customFormat="1" ht="27" customHeight="1" x14ac:dyDescent="0.3"/>
    <row r="46" spans="1:9" s="2" customFormat="1" x14ac:dyDescent="0.3">
      <c r="A46" s="4" t="s">
        <v>38</v>
      </c>
      <c r="B46" s="4"/>
    </row>
    <row r="47" spans="1:9" s="2" customFormat="1" ht="7.5" customHeight="1" x14ac:dyDescent="0.3"/>
    <row r="48" spans="1:9" s="2" customFormat="1" ht="30" customHeight="1" x14ac:dyDescent="0.3">
      <c r="A48" s="42" t="s">
        <v>39</v>
      </c>
      <c r="B48" s="43" t="s">
        <v>2</v>
      </c>
      <c r="C48" s="44" t="s">
        <v>3</v>
      </c>
      <c r="D48" s="43" t="s">
        <v>40</v>
      </c>
      <c r="E48" s="86" t="s">
        <v>41</v>
      </c>
      <c r="F48" s="43" t="s">
        <v>42</v>
      </c>
      <c r="G48" s="43" t="s">
        <v>43</v>
      </c>
      <c r="H48" s="45" t="s">
        <v>44</v>
      </c>
      <c r="I48" s="46" t="s">
        <v>8</v>
      </c>
    </row>
    <row r="49" spans="1:11" ht="20.100000000000001" customHeight="1" x14ac:dyDescent="0.3">
      <c r="A49" s="47"/>
      <c r="B49" s="48"/>
      <c r="C49" s="49" t="e">
        <f>SUM(C9,C11,C13,C15,C17,C19,C21,#REF!,C23,C25,C27)</f>
        <v>#REF!</v>
      </c>
      <c r="D49" s="50"/>
      <c r="E49" s="51"/>
      <c r="F49" s="49">
        <f t="shared" ref="F49:F60" si="5">ROUNDUP(4*E49,0)</f>
        <v>0</v>
      </c>
      <c r="G49" s="52" t="s">
        <v>43</v>
      </c>
      <c r="H49" s="53"/>
      <c r="I49" s="54">
        <f t="shared" ref="I49:I60" si="6">F49*H49</f>
        <v>0</v>
      </c>
      <c r="J49" s="2"/>
      <c r="K49" s="2"/>
    </row>
    <row r="50" spans="1:11" ht="20.100000000000001" customHeight="1" x14ac:dyDescent="0.3">
      <c r="A50" s="55"/>
      <c r="B50" s="48"/>
      <c r="C50" s="49" t="e">
        <f>C49</f>
        <v>#REF!</v>
      </c>
      <c r="D50" s="50"/>
      <c r="E50" s="51"/>
      <c r="F50" s="49">
        <f t="shared" si="5"/>
        <v>0</v>
      </c>
      <c r="G50" s="52" t="s">
        <v>43</v>
      </c>
      <c r="H50" s="53"/>
      <c r="I50" s="54">
        <f t="shared" si="6"/>
        <v>0</v>
      </c>
      <c r="J50" s="2"/>
      <c r="K50" s="2"/>
    </row>
    <row r="51" spans="1:11" ht="20.100000000000001" customHeight="1" x14ac:dyDescent="0.3">
      <c r="A51" s="55"/>
      <c r="B51" s="48"/>
      <c r="C51" s="49" t="e">
        <f>C49</f>
        <v>#REF!</v>
      </c>
      <c r="D51" s="50"/>
      <c r="E51" s="51"/>
      <c r="F51" s="49">
        <f t="shared" si="5"/>
        <v>0</v>
      </c>
      <c r="G51" s="52" t="s">
        <v>43</v>
      </c>
      <c r="H51" s="53"/>
      <c r="I51" s="54">
        <f t="shared" si="6"/>
        <v>0</v>
      </c>
      <c r="J51" s="2"/>
      <c r="K51" s="2"/>
    </row>
    <row r="52" spans="1:11" ht="20.100000000000001" customHeight="1" x14ac:dyDescent="0.3">
      <c r="A52" s="55"/>
      <c r="B52" s="48"/>
      <c r="C52" s="49" t="e">
        <f>C49</f>
        <v>#REF!</v>
      </c>
      <c r="D52" s="50"/>
      <c r="E52" s="51"/>
      <c r="F52" s="49">
        <f t="shared" si="5"/>
        <v>0</v>
      </c>
      <c r="G52" s="52" t="s">
        <v>43</v>
      </c>
      <c r="H52" s="53"/>
      <c r="I52" s="54">
        <f t="shared" si="6"/>
        <v>0</v>
      </c>
      <c r="J52" s="2"/>
      <c r="K52" s="2"/>
    </row>
    <row r="53" spans="1:11" ht="20.100000000000001" customHeight="1" x14ac:dyDescent="0.3">
      <c r="A53" s="55"/>
      <c r="B53" s="48"/>
      <c r="C53" s="49" t="e">
        <f>C49</f>
        <v>#REF!</v>
      </c>
      <c r="D53" s="50"/>
      <c r="E53" s="51"/>
      <c r="F53" s="49">
        <f t="shared" si="5"/>
        <v>0</v>
      </c>
      <c r="G53" s="52" t="s">
        <v>43</v>
      </c>
      <c r="H53" s="53"/>
      <c r="I53" s="54">
        <f t="shared" si="6"/>
        <v>0</v>
      </c>
      <c r="J53" s="2"/>
      <c r="K53" s="2"/>
    </row>
    <row r="54" spans="1:11" ht="20.100000000000001" customHeight="1" x14ac:dyDescent="0.3">
      <c r="A54" s="55"/>
      <c r="B54" s="48"/>
      <c r="C54" s="49" t="e">
        <f>C49</f>
        <v>#REF!</v>
      </c>
      <c r="D54" s="50"/>
      <c r="E54" s="51"/>
      <c r="F54" s="49">
        <f t="shared" si="5"/>
        <v>0</v>
      </c>
      <c r="G54" s="52" t="s">
        <v>43</v>
      </c>
      <c r="H54" s="53"/>
      <c r="I54" s="54">
        <f t="shared" si="6"/>
        <v>0</v>
      </c>
      <c r="J54" s="2"/>
      <c r="K54" s="2"/>
    </row>
    <row r="55" spans="1:11" ht="20.100000000000001" customHeight="1" x14ac:dyDescent="0.3">
      <c r="A55" s="55"/>
      <c r="B55" s="48"/>
      <c r="C55" s="49" t="e">
        <f>C49</f>
        <v>#REF!</v>
      </c>
      <c r="D55" s="50"/>
      <c r="E55" s="51"/>
      <c r="F55" s="49">
        <f t="shared" si="5"/>
        <v>0</v>
      </c>
      <c r="G55" s="52" t="s">
        <v>43</v>
      </c>
      <c r="H55" s="53"/>
      <c r="I55" s="54">
        <f t="shared" si="6"/>
        <v>0</v>
      </c>
      <c r="J55" s="2"/>
      <c r="K55" s="2"/>
    </row>
    <row r="56" spans="1:11" ht="20.100000000000001" customHeight="1" x14ac:dyDescent="0.3">
      <c r="A56" s="55"/>
      <c r="B56" s="48"/>
      <c r="C56" s="49" t="e">
        <f>C49</f>
        <v>#REF!</v>
      </c>
      <c r="D56" s="56"/>
      <c r="E56" s="57"/>
      <c r="F56" s="49">
        <f t="shared" si="5"/>
        <v>0</v>
      </c>
      <c r="G56" s="58" t="s">
        <v>43</v>
      </c>
      <c r="H56" s="53"/>
      <c r="I56" s="54">
        <f t="shared" si="6"/>
        <v>0</v>
      </c>
      <c r="J56" s="2"/>
      <c r="K56" s="2"/>
    </row>
    <row r="57" spans="1:11" ht="20.100000000000001" customHeight="1" x14ac:dyDescent="0.3">
      <c r="A57" s="55"/>
      <c r="B57" s="48"/>
      <c r="C57" s="49" t="e">
        <f>C49</f>
        <v>#REF!</v>
      </c>
      <c r="D57" s="56"/>
      <c r="E57" s="57"/>
      <c r="F57" s="49">
        <f t="shared" si="5"/>
        <v>0</v>
      </c>
      <c r="G57" s="58" t="s">
        <v>43</v>
      </c>
      <c r="H57" s="59"/>
      <c r="I57" s="54">
        <f t="shared" si="6"/>
        <v>0</v>
      </c>
      <c r="J57" s="2"/>
      <c r="K57" s="2"/>
    </row>
    <row r="58" spans="1:11" ht="20.100000000000001" customHeight="1" x14ac:dyDescent="0.3">
      <c r="A58" s="60"/>
      <c r="B58" s="61"/>
      <c r="C58" s="49" t="e">
        <f>C49</f>
        <v>#REF!</v>
      </c>
      <c r="D58" s="56"/>
      <c r="E58" s="62"/>
      <c r="F58" s="49">
        <f t="shared" si="5"/>
        <v>0</v>
      </c>
      <c r="G58" s="63" t="s">
        <v>43</v>
      </c>
      <c r="H58" s="64"/>
      <c r="I58" s="54">
        <f t="shared" si="6"/>
        <v>0</v>
      </c>
      <c r="J58" s="2"/>
      <c r="K58" s="2"/>
    </row>
    <row r="59" spans="1:11" ht="20.100000000000001" customHeight="1" x14ac:dyDescent="0.3">
      <c r="A59" s="65"/>
      <c r="B59" s="66"/>
      <c r="C59" s="49" t="e">
        <f>C49</f>
        <v>#REF!</v>
      </c>
      <c r="D59" s="67"/>
      <c r="E59" s="56"/>
      <c r="F59" s="68">
        <f t="shared" si="5"/>
        <v>0</v>
      </c>
      <c r="G59" s="69" t="s">
        <v>43</v>
      </c>
      <c r="H59" s="70"/>
      <c r="I59" s="71">
        <f t="shared" si="6"/>
        <v>0</v>
      </c>
      <c r="J59" s="2"/>
      <c r="K59" s="2"/>
    </row>
    <row r="60" spans="1:11" ht="20.100000000000001" customHeight="1" x14ac:dyDescent="0.3">
      <c r="A60" s="72"/>
      <c r="B60" s="73"/>
      <c r="C60" s="49" t="e">
        <f>C49</f>
        <v>#REF!</v>
      </c>
      <c r="D60" s="29"/>
      <c r="E60" s="29"/>
      <c r="F60" s="74">
        <f t="shared" si="5"/>
        <v>0</v>
      </c>
      <c r="G60" s="75" t="s">
        <v>43</v>
      </c>
      <c r="H60" s="76"/>
      <c r="I60" s="32">
        <f t="shared" si="6"/>
        <v>0</v>
      </c>
      <c r="J60" s="2"/>
      <c r="K60" s="2"/>
    </row>
    <row r="61" spans="1:11" ht="30" customHeight="1" x14ac:dyDescent="0.3">
      <c r="A61" s="77" t="s">
        <v>45</v>
      </c>
      <c r="B61" s="78"/>
      <c r="C61" s="78"/>
      <c r="D61" s="79"/>
      <c r="E61" s="79"/>
      <c r="F61" s="80"/>
      <c r="G61" s="79"/>
      <c r="H61" s="79"/>
      <c r="I61" s="81">
        <f>SUM(I49:I60)</f>
        <v>0</v>
      </c>
      <c r="J61" s="2"/>
      <c r="K61" s="2"/>
    </row>
    <row r="62" spans="1:11" x14ac:dyDescent="0.3">
      <c r="A62" s="2" t="s">
        <v>46</v>
      </c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x14ac:dyDescent="0.3">
      <c r="A63" s="2" t="s">
        <v>47</v>
      </c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ht="15" customHeight="1" x14ac:dyDescent="0.3">
      <c r="A64" s="2" t="s">
        <v>48</v>
      </c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15" customHeight="1" thickBot="1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30" customHeight="1" thickBot="1" x14ac:dyDescent="0.35">
      <c r="A66" s="82" t="s">
        <v>49</v>
      </c>
      <c r="B66" s="83"/>
      <c r="C66" s="83"/>
      <c r="D66" s="84"/>
      <c r="E66" s="84"/>
      <c r="F66" s="84"/>
      <c r="G66" s="84"/>
      <c r="H66" s="84"/>
      <c r="I66" s="85" t="e">
        <f>SUM(I29,I61)</f>
        <v>#DIV/0!</v>
      </c>
      <c r="J66" s="2"/>
      <c r="K66" s="2"/>
    </row>
  </sheetData>
  <pageMargins left="0.70866141732283472" right="0.70866141732283472" top="0.74803149606299213" bottom="0.94488188976377963" header="0.51181102362204722" footer="0.70866141732283472"/>
  <pageSetup paperSize="9" scale="73" firstPageNumber="0" fitToHeight="2" orientation="landscape" horizontalDpi="300" verticalDpi="300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ŠAFÁŘOVÁ Eva</dc:creator>
  <cp:lastModifiedBy>Ing. ŠAFÁŘOVÁ Eva</cp:lastModifiedBy>
  <cp:lastPrinted>2025-04-07T07:18:32Z</cp:lastPrinted>
  <dcterms:created xsi:type="dcterms:W3CDTF">2020-06-11T14:52:07Z</dcterms:created>
  <dcterms:modified xsi:type="dcterms:W3CDTF">2025-04-07T07:18:34Z</dcterms:modified>
</cp:coreProperties>
</file>