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10_OA_VOŠ Brno_kyber/02_ZD final/"/>
    </mc:Choice>
  </mc:AlternateContent>
  <xr:revisionPtr revIDLastSave="47" documentId="13_ncr:1_{A906E503-E35D-427F-99FA-C813438AA6F5}" xr6:coauthVersionLast="47" xr6:coauthVersionMax="47" xr10:uidLastSave="{635A96D3-F17A-43F4-AE42-913FF5449EE4}"/>
  <bookViews>
    <workbookView xWindow="15" yWindow="15" windowWidth="14295" windowHeight="15465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s="1"/>
  <c r="F29" i="1" l="1"/>
  <c r="G29" i="1" s="1"/>
  <c r="F28" i="1"/>
  <c r="G28" i="1" s="1"/>
  <c r="F25" i="1"/>
  <c r="G25" i="1" l="1"/>
  <c r="F44" i="1"/>
  <c r="G44" i="1" s="1"/>
  <c r="F36" i="1"/>
  <c r="G36" i="1" s="1"/>
  <c r="F35" i="1"/>
  <c r="G35" i="1" s="1"/>
  <c r="F16" i="1"/>
  <c r="G16" i="1" s="1"/>
  <c r="F8" i="1"/>
  <c r="G8" i="1" s="1"/>
  <c r="F62" i="1"/>
  <c r="F70" i="1"/>
  <c r="F69" i="1"/>
  <c r="F61" i="1"/>
  <c r="G61" i="1" s="1"/>
  <c r="F60" i="1"/>
  <c r="F43" i="1"/>
  <c r="G43" i="1" s="1"/>
  <c r="F42" i="1"/>
  <c r="G42" i="1" s="1"/>
  <c r="F34" i="1"/>
  <c r="G34" i="1" s="1"/>
  <c r="F33" i="1"/>
  <c r="G33" i="1" s="1"/>
  <c r="F15" i="1"/>
  <c r="G15" i="1" s="1"/>
  <c r="F14" i="1"/>
  <c r="G14" i="1" s="1"/>
  <c r="G70" i="1" l="1"/>
  <c r="F77" i="1"/>
  <c r="G77" i="1" s="1"/>
  <c r="F76" i="1"/>
  <c r="G76" i="1" s="1"/>
  <c r="G62" i="1"/>
  <c r="G60" i="1"/>
  <c r="F71" i="1"/>
  <c r="G71" i="1" s="1"/>
  <c r="G69" i="1"/>
  <c r="F52" i="1" l="1"/>
  <c r="G52" i="1" s="1"/>
  <c r="F51" i="1" l="1"/>
  <c r="G51" i="1" s="1"/>
  <c r="F50" i="1"/>
  <c r="G50" i="1" l="1"/>
  <c r="F21" i="1"/>
  <c r="F22" i="1"/>
  <c r="G22" i="1" s="1"/>
  <c r="F9" i="1"/>
  <c r="G9" i="1" s="1"/>
  <c r="G21" i="1" l="1"/>
  <c r="F31" i="1" l="1"/>
  <c r="G31" i="1" s="1"/>
  <c r="F26" i="1"/>
  <c r="G26" i="1" l="1"/>
  <c r="F63" i="1"/>
  <c r="F59" i="1"/>
  <c r="G63" i="1" l="1"/>
  <c r="G59" i="1"/>
  <c r="F7" i="1" l="1"/>
  <c r="G7" i="1" s="1"/>
  <c r="F6" i="1"/>
  <c r="F75" i="1" s="1"/>
  <c r="F5" i="1"/>
  <c r="F58" i="1"/>
  <c r="G58" i="1" s="1"/>
  <c r="F10" i="1" l="1"/>
  <c r="G6" i="1"/>
  <c r="G5" i="1"/>
  <c r="F54" i="1"/>
  <c r="G54" i="1" s="1"/>
  <c r="F53" i="1"/>
  <c r="F57" i="1"/>
  <c r="G57" i="1" s="1"/>
  <c r="F56" i="1"/>
  <c r="F55" i="1"/>
  <c r="F64" i="1" l="1"/>
  <c r="G64" i="1" s="1"/>
  <c r="G55" i="1"/>
  <c r="G53" i="1"/>
  <c r="G56" i="1"/>
  <c r="F32" i="1" l="1"/>
  <c r="F37" i="1" s="1"/>
  <c r="G32" i="1" l="1"/>
  <c r="G37" i="1" s="1"/>
  <c r="F17" i="1"/>
  <c r="G17" i="1" s="1"/>
  <c r="F13" i="1"/>
  <c r="F18" i="1" l="1"/>
  <c r="G13" i="1"/>
  <c r="F45" i="1" l="1"/>
  <c r="F41" i="1"/>
  <c r="G45" i="1" l="1"/>
  <c r="G41" i="1"/>
  <c r="F40" i="1" l="1"/>
  <c r="F74" i="1" s="1"/>
  <c r="F78" i="1" s="1"/>
  <c r="F46" i="1" l="1"/>
  <c r="G40" i="1"/>
  <c r="G74" i="1" l="1"/>
  <c r="G75" i="1"/>
  <c r="G46" i="1"/>
  <c r="G78" i="1" l="1"/>
  <c r="G18" i="1"/>
  <c r="G10" i="1"/>
</calcChain>
</file>

<file path=xl/sharedStrings.xml><?xml version="1.0" encoding="utf-8"?>
<sst xmlns="http://schemas.openxmlformats.org/spreadsheetml/2006/main" count="164" uniqueCount="88">
  <si>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</si>
  <si>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</si>
  <si>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</si>
  <si>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</si>
  <si>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</si>
  <si>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</si>
  <si>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</si>
  <si>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</si>
  <si>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</si>
  <si>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</si>
  <si>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</si>
  <si>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</si>
  <si>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</si>
  <si>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</si>
  <si>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</si>
  <si>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</si>
  <si>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</si>
  <si>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</si>
  <si>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</si>
  <si>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</si>
  <si>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</si>
  <si>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</si>
  <si>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</si>
  <si>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</si>
  <si>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</si>
  <si>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</si>
  <si>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</si>
  <si>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</si>
  <si>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bez DPH</t>
  </si>
  <si>
    <t>s DPH</t>
  </si>
  <si>
    <t>IMPLEMENTACE + ŠKOLENÍ + dokumentace projektu</t>
  </si>
  <si>
    <t>SERVER - virtulizační platforma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</si>
  <si>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</si>
  <si>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</si>
  <si>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</si>
  <si>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</si>
  <si>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</si>
  <si>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</si>
  <si>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</si>
  <si>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</si>
  <si>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</si>
  <si>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</si>
  <si>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</si>
  <si>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</si>
  <si>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</si>
  <si>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</si>
  <si>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WIFI AP - indoor s interními anténami v katefgorii WiFi 6E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</si>
  <si>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</si>
  <si>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</si>
  <si>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</si>
  <si>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</si>
  <si>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</si>
  <si>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</si>
  <si>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</si>
  <si>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</si>
  <si>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>HDD pro NAS</t>
  </si>
  <si>
    <t xml:space="preserve">NAS </t>
  </si>
  <si>
    <t>SERVER min.1U/ 2x CPU každý o výkonu minimálně 22000 bodů dle http://cpubenchmark.net/, počet jader max 8 (z důvodu případných licenčních nákladů) /RAM 256GB, 5600MT/s/2x480GB SSD/2x32Gb Fibre CARD/4x25GbE /5Y NBD</t>
  </si>
  <si>
    <t>SERVER min.1U/ 2x CPU každý o výkonu minimálně 22000 bodů dle http://cpubenchmark.net/, počet jader max.8 (z důvodu případných licenčních nákladů) /RAM 256GB, 5600MT/s 2x480GB SSD + 30T SAS/2x32Gb Fibre/4x25GbE/5Y NBD</t>
  </si>
  <si>
    <t xml:space="preserve">Aktivní prvky PoE - 24port </t>
  </si>
  <si>
    <t>PoE SWITCH /24x GE RJ45 PoE  - 5let záruka</t>
  </si>
  <si>
    <t>INFRASTRUKTURA - aktivní prvky</t>
  </si>
  <si>
    <t xml:space="preserve">Aktivní prvky - 24port </t>
  </si>
  <si>
    <t>SWITCH /24x GE RJ45  - 5let záruka</t>
  </si>
  <si>
    <t>Obchodní akademie a vyšší odborná škola Brno, Kotlářská, příspěvková organizace
KYBERBEZPEČNOST 1.0</t>
  </si>
  <si>
    <t xml:space="preserve">Aktivní prvky PoE - 48port </t>
  </si>
  <si>
    <t>PoE SWITCH /48x GE RJ45 PoE  - 5let záruka</t>
  </si>
  <si>
    <t>BACKUP SW pro 20VM</t>
  </si>
  <si>
    <t>BACKUP SW pro min. 20VM - PERPETUAL</t>
  </si>
  <si>
    <r>
      <t>Cena za dodávku a implementaci řešení KYBERBEZPEČNOST včetně standardní záruky</t>
    </r>
    <r>
      <rPr>
        <sz val="8"/>
        <rFont val="Tahoma"/>
        <family val="2"/>
        <charset val="238"/>
      </rPr>
      <t xml:space="preserve"> (k doplnění do čl. VI. odst. 2.1. Smlouvy)</t>
    </r>
  </si>
  <si>
    <r>
      <t>Cena za poskytnutí nadstandardní (prodloužené) záruky pro 4. a 5. rok plnění</t>
    </r>
    <r>
      <rPr>
        <sz val="8"/>
        <rFont val="Tahoma"/>
        <family val="2"/>
        <charset val="238"/>
      </rPr>
      <t xml:space="preserve"> (k doplnění do čl. VI. odst. 2.2. Smlouvy)</t>
    </r>
  </si>
  <si>
    <r>
      <t xml:space="preserve">Cena za poskytování Rošířené servisní podpory na 5 let 
</t>
    </r>
    <r>
      <rPr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</si>
  <si>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
</t>
    </r>
    <r>
      <rPr>
        <sz val="8"/>
        <rFont val="Tahoma"/>
        <family val="2"/>
        <charset val="238"/>
      </rPr>
      <t>(k doplnění do čl. VI. odst. 1. Smlouvy)</t>
    </r>
  </si>
  <si>
    <t>Položka</t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</si>
  <si>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</si>
  <si>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</si>
  <si>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</si>
  <si>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</si>
  <si>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</si>
  <si>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</si>
  <si>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 xml:space="preserve">MAINTENANCE support </t>
  </si>
  <si>
    <t xml:space="preserve">Záruky/ (4.ROK projektu) </t>
  </si>
  <si>
    <t xml:space="preserve">Záruky/ (5.ROK projektu) </t>
  </si>
  <si>
    <t>Rozšířená servisní podpora (RSP)</t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</si>
  <si>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 xml:space="preserve">dodavatel nacení  základní technickou podporu poskytovanou formou servisních služeb v časové dotaci: 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</si>
  <si>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</si>
  <si>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r>
      <t xml:space="preserve">Cena za poskytování potřebné maintenance support a Základní technické podpory na 5 let </t>
    </r>
    <r>
      <rPr>
        <sz val="8"/>
        <rFont val="Tahoma"/>
        <family val="2"/>
        <charset val="238"/>
      </rPr>
      <t>(k doplnění do čl. VI. odst. 2.3. Smlouvy)</t>
    </r>
  </si>
  <si>
    <t>Pozn.: Pokud dodavatel nabídne pro některou položku nulovou hodnotu, uveden ve sloupci H důvod takového (ne)ocenění.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</si>
</sst>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0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5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4" borderId="1" xfId="0" applyFont="1" applyFill="1" applyBorder="1"/>
    <xf numFmtId="0" fontId="11" fillId="0" borderId="3" xfId="0" applyFont="1" applyBorder="1"/>
    <xf numFmtId="0" fontId="12" fillId="0" borderId="4" xfId="0" applyFont="1" applyBorder="1" applyAlignment="1">
      <alignment wrapText="1"/>
    </xf>
    <xf numFmtId="0" fontId="12" fillId="0" borderId="4" xfId="0" applyFont="1" applyBorder="1"/>
    <xf numFmtId="165" fontId="12" fillId="0" borderId="4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5" xfId="0" applyFont="1" applyBorder="1" applyAlignment="1">
      <alignment wrapText="1"/>
    </xf>
    <xf numFmtId="0" fontId="12" fillId="0" borderId="5" xfId="0" applyFont="1" applyBorder="1"/>
    <xf numFmtId="0" fontId="11" fillId="0" borderId="5" xfId="0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4" xfId="0" applyNumberFormat="1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0" fontId="1" fillId="4" borderId="1" xfId="0" applyFont="1" applyFill="1" applyBorder="1" applyAlignment="1">
      <alignment wrapText="1"/>
    </xf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wrapText="1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165" fontId="17" fillId="7" borderId="1" xfId="0" applyNumberFormat="1" applyFont="1" applyFill="1" applyBorder="1" applyAlignment="1">
      <alignment horizontal="right"/>
    </xf>
    <xf numFmtId="165" fontId="17" fillId="7" borderId="4" xfId="0" applyNumberFormat="1" applyFont="1" applyFill="1" applyBorder="1" applyAlignment="1">
      <alignment horizontal="right"/>
    </xf>
    <xf numFmtId="165" fontId="18" fillId="8" borderId="1" xfId="0" applyNumberFormat="1" applyFont="1" applyFill="1" applyBorder="1"/>
    <xf numFmtId="165" fontId="18" fillId="8" borderId="2" xfId="0" applyNumberFormat="1" applyFont="1" applyFill="1" applyBorder="1"/>
    <xf numFmtId="0" fontId="1" fillId="7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8" fillId="8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/>
    <xf numFmtId="0" fontId="0" fillId="0" borderId="5" xfId="0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topLeftCell="A61" zoomScaleNormal="100" workbookViewId="0">
      <selection activeCell="A81" sqref="A81"/>
    </sheetView>
  </sheetViews>
  <sheetFormatPr defaultRowHeight="12.75" x14ac:dyDescent="0.2"/>
  <cols>
    <col min="1" max="1" width="52.5703125" style="9" bestFit="1" customWidth="1"/>
    <col min="2" max="2" width="93.28515625" style="9" customWidth="1"/>
    <col min="3" max="4" width="9.140625" style="9" customWidth="1"/>
    <col min="5" max="5" width="26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64</v>
      </c>
      <c r="C1" s="4"/>
      <c r="D1" s="4"/>
      <c r="E1" s="103"/>
      <c r="F1" s="104"/>
      <c r="G1" s="104"/>
    </row>
    <row r="2" spans="1:8" ht="22.5" customHeight="1" thickBot="1" x14ac:dyDescent="0.25">
      <c r="A2" s="98" t="s">
        <v>73</v>
      </c>
      <c r="B2" s="99" t="s">
        <v>74</v>
      </c>
      <c r="C2" s="100" t="s">
        <v>75</v>
      </c>
      <c r="D2" s="101" t="s">
        <v>76</v>
      </c>
      <c r="E2" s="102" t="s">
        <v>77</v>
      </c>
      <c r="F2" s="100" t="s">
        <v>78</v>
      </c>
      <c r="G2" s="100" t="s">
        <v>79</v>
      </c>
    </row>
    <row r="3" spans="1:8" ht="20.25" customHeight="1" thickBot="1" x14ac:dyDescent="0.25">
      <c r="A3" s="40" t="s">
        <v>0</v>
      </c>
      <c r="B3" s="24"/>
      <c r="C3" s="4"/>
      <c r="D3" s="5"/>
      <c r="E3" s="16"/>
      <c r="F3" s="16"/>
      <c r="G3" s="16"/>
      <c r="H3" s="27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52"/>
    </row>
    <row r="5" spans="1:8" ht="22.5" thickBot="1" x14ac:dyDescent="0.25">
      <c r="A5" s="1" t="s">
        <v>1</v>
      </c>
      <c r="B5" s="14" t="s">
        <v>34</v>
      </c>
      <c r="C5" s="2" t="s">
        <v>2</v>
      </c>
      <c r="D5" s="3">
        <v>1</v>
      </c>
      <c r="E5" s="31">
        <v>0</v>
      </c>
      <c r="F5" s="31">
        <f t="shared" ref="F5:F6" si="0">+D5*E5</f>
        <v>0</v>
      </c>
      <c r="G5" s="31">
        <f t="shared" ref="G5:G6" si="1">+F5*1.21</f>
        <v>0</v>
      </c>
      <c r="H5" s="52"/>
    </row>
    <row r="6" spans="1:8" ht="13.5" thickBot="1" x14ac:dyDescent="0.25">
      <c r="A6" s="85" t="s">
        <v>32</v>
      </c>
      <c r="B6" s="86" t="s">
        <v>81</v>
      </c>
      <c r="C6" s="87" t="s">
        <v>2</v>
      </c>
      <c r="D6" s="88">
        <v>1</v>
      </c>
      <c r="E6" s="89">
        <v>0</v>
      </c>
      <c r="F6" s="89">
        <f t="shared" si="0"/>
        <v>0</v>
      </c>
      <c r="G6" s="89">
        <f t="shared" si="1"/>
        <v>0</v>
      </c>
      <c r="H6" s="52"/>
    </row>
    <row r="7" spans="1:8" ht="13.5" thickBot="1" x14ac:dyDescent="0.25">
      <c r="A7" s="85" t="s">
        <v>32</v>
      </c>
      <c r="B7" s="86" t="s">
        <v>82</v>
      </c>
      <c r="C7" s="87" t="s">
        <v>2</v>
      </c>
      <c r="D7" s="88">
        <v>1</v>
      </c>
      <c r="E7" s="89">
        <v>0</v>
      </c>
      <c r="F7" s="89">
        <f t="shared" ref="F7:F9" si="2">+D7*E7</f>
        <v>0</v>
      </c>
      <c r="G7" s="89">
        <f t="shared" ref="G7:G9" si="3">+F7*1.21</f>
        <v>0</v>
      </c>
      <c r="H7" s="52"/>
    </row>
    <row r="8" spans="1:8" ht="13.5" thickBot="1" x14ac:dyDescent="0.25">
      <c r="A8" s="62" t="s">
        <v>80</v>
      </c>
      <c r="B8" s="65" t="s">
        <v>38</v>
      </c>
      <c r="C8" s="66" t="s">
        <v>36</v>
      </c>
      <c r="D8" s="67">
        <v>5</v>
      </c>
      <c r="E8" s="75">
        <v>0</v>
      </c>
      <c r="F8" s="75">
        <f t="shared" si="2"/>
        <v>0</v>
      </c>
      <c r="G8" s="75">
        <f t="shared" si="3"/>
        <v>0</v>
      </c>
    </row>
    <row r="9" spans="1:8" ht="27" customHeight="1" thickBot="1" x14ac:dyDescent="0.3">
      <c r="A9" s="1" t="s">
        <v>3</v>
      </c>
      <c r="B9" s="19" t="s">
        <v>30</v>
      </c>
      <c r="C9" s="2" t="s">
        <v>33</v>
      </c>
      <c r="D9" s="3">
        <v>10</v>
      </c>
      <c r="E9" s="31">
        <v>0</v>
      </c>
      <c r="F9" s="31">
        <f t="shared" si="2"/>
        <v>0</v>
      </c>
      <c r="G9" s="31">
        <f t="shared" si="3"/>
        <v>0</v>
      </c>
      <c r="H9" s="21"/>
    </row>
    <row r="10" spans="1:8" ht="27" customHeight="1" thickBot="1" x14ac:dyDescent="0.3">
      <c r="A10" s="29"/>
      <c r="B10" s="11"/>
      <c r="D10" s="30"/>
      <c r="E10" s="76"/>
      <c r="F10" s="77">
        <f>SUM(F5:F9)</f>
        <v>0</v>
      </c>
      <c r="G10" s="78">
        <f>+F10*1.21</f>
        <v>0</v>
      </c>
      <c r="H10" s="21"/>
    </row>
    <row r="11" spans="1:8" ht="16.5" thickBot="1" x14ac:dyDescent="0.3">
      <c r="A11" s="41" t="s">
        <v>4</v>
      </c>
      <c r="B11"/>
      <c r="C11"/>
      <c r="D11"/>
      <c r="E11" s="18"/>
      <c r="F11" s="18"/>
      <c r="G11" s="18"/>
      <c r="H11" s="21"/>
    </row>
    <row r="12" spans="1:8" ht="16.5" thickBot="1" x14ac:dyDescent="0.3">
      <c r="A12" s="17" t="s">
        <v>5</v>
      </c>
      <c r="B12" s="15"/>
      <c r="C12" s="4"/>
      <c r="D12" s="5"/>
      <c r="E12" s="16"/>
      <c r="F12" s="16"/>
      <c r="G12" s="16"/>
      <c r="H12" s="53"/>
    </row>
    <row r="13" spans="1:8" ht="16.5" thickBot="1" x14ac:dyDescent="0.3">
      <c r="A13" s="1" t="s">
        <v>42</v>
      </c>
      <c r="B13" s="14" t="s">
        <v>43</v>
      </c>
      <c r="C13" s="2" t="s">
        <v>2</v>
      </c>
      <c r="D13" s="3">
        <v>500</v>
      </c>
      <c r="E13" s="31">
        <v>0</v>
      </c>
      <c r="F13" s="31">
        <f t="shared" ref="F13:F17" si="4">+D13*E13</f>
        <v>0</v>
      </c>
      <c r="G13" s="31">
        <f t="shared" ref="G13:G17" si="5">+F13*1.21</f>
        <v>0</v>
      </c>
      <c r="H13" s="53"/>
    </row>
    <row r="14" spans="1:8" ht="16.5" thickBot="1" x14ac:dyDescent="0.3">
      <c r="A14" s="85" t="s">
        <v>32</v>
      </c>
      <c r="B14" s="86" t="s">
        <v>81</v>
      </c>
      <c r="C14" s="87" t="s">
        <v>2</v>
      </c>
      <c r="D14" s="88">
        <v>1</v>
      </c>
      <c r="E14" s="89">
        <v>0</v>
      </c>
      <c r="F14" s="89">
        <f t="shared" si="4"/>
        <v>0</v>
      </c>
      <c r="G14" s="89">
        <f t="shared" si="5"/>
        <v>0</v>
      </c>
      <c r="H14" s="53"/>
    </row>
    <row r="15" spans="1:8" ht="16.5" thickBot="1" x14ac:dyDescent="0.3">
      <c r="A15" s="85" t="s">
        <v>32</v>
      </c>
      <c r="B15" s="86" t="s">
        <v>82</v>
      </c>
      <c r="C15" s="87" t="s">
        <v>2</v>
      </c>
      <c r="D15" s="88">
        <v>1</v>
      </c>
      <c r="E15" s="89">
        <v>0</v>
      </c>
      <c r="F15" s="89">
        <f t="shared" si="4"/>
        <v>0</v>
      </c>
      <c r="G15" s="89">
        <f t="shared" si="5"/>
        <v>0</v>
      </c>
      <c r="H15" s="53"/>
    </row>
    <row r="16" spans="1:8" ht="16.5" thickBot="1" x14ac:dyDescent="0.3">
      <c r="A16" s="62" t="s">
        <v>80</v>
      </c>
      <c r="B16" s="65" t="s">
        <v>38</v>
      </c>
      <c r="C16" s="66" t="s">
        <v>36</v>
      </c>
      <c r="D16" s="67">
        <v>5</v>
      </c>
      <c r="E16" s="75">
        <v>0</v>
      </c>
      <c r="F16" s="75">
        <f t="shared" si="4"/>
        <v>0</v>
      </c>
      <c r="G16" s="75">
        <f t="shared" si="5"/>
        <v>0</v>
      </c>
      <c r="H16" s="21"/>
    </row>
    <row r="17" spans="1:8" ht="16.5" thickBot="1" x14ac:dyDescent="0.3">
      <c r="A17" s="1" t="s">
        <v>3</v>
      </c>
      <c r="B17" s="14" t="s">
        <v>17</v>
      </c>
      <c r="C17" s="2" t="s">
        <v>33</v>
      </c>
      <c r="D17" s="3">
        <v>20</v>
      </c>
      <c r="E17" s="31">
        <v>0</v>
      </c>
      <c r="F17" s="31">
        <f t="shared" si="4"/>
        <v>0</v>
      </c>
      <c r="G17" s="31">
        <f t="shared" si="5"/>
        <v>0</v>
      </c>
      <c r="H17" s="21"/>
    </row>
    <row r="18" spans="1:8" ht="16.5" thickBot="1" x14ac:dyDescent="0.3">
      <c r="A18" s="68"/>
      <c r="B18" s="6"/>
      <c r="C18" s="7"/>
      <c r="D18" s="8"/>
      <c r="E18" s="79"/>
      <c r="F18" s="77">
        <f>SUM(F13:F17)</f>
        <v>0</v>
      </c>
      <c r="G18" s="78">
        <f>+F18*1.21</f>
        <v>0</v>
      </c>
      <c r="H18" s="21"/>
    </row>
    <row r="19" spans="1:8" ht="16.5" thickBot="1" x14ac:dyDescent="0.3">
      <c r="A19" s="39" t="s">
        <v>6</v>
      </c>
      <c r="B19" s="11"/>
      <c r="D19" s="30"/>
      <c r="E19" s="18"/>
      <c r="H19" s="46"/>
    </row>
    <row r="20" spans="1:8" ht="16.5" thickBot="1" x14ac:dyDescent="0.3">
      <c r="A20" s="47" t="s">
        <v>7</v>
      </c>
      <c r="B20" s="48"/>
      <c r="C20" s="49"/>
      <c r="D20" s="50"/>
      <c r="E20" s="51"/>
      <c r="F20" s="51"/>
      <c r="G20" s="51"/>
      <c r="H20" s="53"/>
    </row>
    <row r="21" spans="1:8" ht="16.5" thickBot="1" x14ac:dyDescent="0.3">
      <c r="A21" s="42" t="s">
        <v>8</v>
      </c>
      <c r="B21" s="43" t="s">
        <v>45</v>
      </c>
      <c r="C21" s="44" t="s">
        <v>2</v>
      </c>
      <c r="D21" s="54">
        <v>2</v>
      </c>
      <c r="E21" s="45">
        <v>0</v>
      </c>
      <c r="F21" s="45">
        <f>+D21*E21</f>
        <v>0</v>
      </c>
      <c r="G21" s="45">
        <f>+F21*1.21</f>
        <v>0</v>
      </c>
      <c r="H21" s="53"/>
    </row>
    <row r="22" spans="1:8" ht="16.5" thickBot="1" x14ac:dyDescent="0.3">
      <c r="A22" s="42" t="s">
        <v>9</v>
      </c>
      <c r="B22" s="43" t="s">
        <v>44</v>
      </c>
      <c r="C22" s="44" t="s">
        <v>2</v>
      </c>
      <c r="D22" s="54">
        <v>35</v>
      </c>
      <c r="E22" s="45">
        <v>0</v>
      </c>
      <c r="F22" s="45">
        <f>+D22*E22</f>
        <v>0</v>
      </c>
      <c r="G22" s="45">
        <f>+F22*1.21</f>
        <v>0</v>
      </c>
      <c r="H22" s="21"/>
    </row>
    <row r="23" spans="1:8" ht="16.5" thickBot="1" x14ac:dyDescent="0.3">
      <c r="A23" s="17" t="s">
        <v>10</v>
      </c>
      <c r="B23" s="15"/>
      <c r="C23" s="4"/>
      <c r="D23" s="5"/>
      <c r="E23" s="32"/>
      <c r="F23" s="33"/>
      <c r="G23" s="33"/>
      <c r="H23" s="21"/>
    </row>
    <row r="24" spans="1:8" ht="16.5" thickBot="1" x14ac:dyDescent="0.3">
      <c r="A24" s="1" t="s">
        <v>65</v>
      </c>
      <c r="B24" s="14" t="s">
        <v>66</v>
      </c>
      <c r="C24" s="2" t="s">
        <v>2</v>
      </c>
      <c r="D24" s="3">
        <v>5</v>
      </c>
      <c r="E24" s="31">
        <v>0</v>
      </c>
      <c r="F24" s="31">
        <f>+D24*E24</f>
        <v>0</v>
      </c>
      <c r="G24" s="31">
        <f t="shared" ref="G24" si="6">+F24*1.21</f>
        <v>0</v>
      </c>
      <c r="H24" s="53"/>
    </row>
    <row r="25" spans="1:8" ht="16.5" thickBot="1" x14ac:dyDescent="0.3">
      <c r="A25" s="1" t="s">
        <v>59</v>
      </c>
      <c r="B25" s="14" t="s">
        <v>60</v>
      </c>
      <c r="C25" s="2" t="s">
        <v>2</v>
      </c>
      <c r="D25" s="3">
        <v>14</v>
      </c>
      <c r="E25" s="31">
        <v>0</v>
      </c>
      <c r="F25" s="31">
        <f>+D25*E25</f>
        <v>0</v>
      </c>
      <c r="G25" s="31">
        <f t="shared" ref="G25" si="7">+F25*1.21</f>
        <v>0</v>
      </c>
      <c r="H25" s="53"/>
    </row>
    <row r="26" spans="1:8" ht="16.5" thickBot="1" x14ac:dyDescent="0.3">
      <c r="A26" s="1" t="s">
        <v>9</v>
      </c>
      <c r="B26" s="14" t="s">
        <v>44</v>
      </c>
      <c r="C26" s="2" t="s">
        <v>2</v>
      </c>
      <c r="D26" s="3">
        <v>19</v>
      </c>
      <c r="E26" s="31">
        <v>0</v>
      </c>
      <c r="F26" s="31">
        <f>+D26*E26</f>
        <v>0</v>
      </c>
      <c r="G26" s="31">
        <f t="shared" ref="G26" si="8">+F26*1.21</f>
        <v>0</v>
      </c>
      <c r="H26" s="53"/>
    </row>
    <row r="27" spans="1:8" ht="16.5" thickBot="1" x14ac:dyDescent="0.3">
      <c r="A27" s="17" t="s">
        <v>61</v>
      </c>
      <c r="B27" s="15"/>
      <c r="C27" s="4"/>
      <c r="D27" s="5"/>
      <c r="E27" s="32"/>
      <c r="F27" s="33"/>
      <c r="G27" s="33"/>
      <c r="H27" s="53"/>
    </row>
    <row r="28" spans="1:8" ht="16.5" thickBot="1" x14ac:dyDescent="0.3">
      <c r="A28" s="1" t="s">
        <v>62</v>
      </c>
      <c r="B28" s="14" t="s">
        <v>63</v>
      </c>
      <c r="C28" s="2" t="s">
        <v>2</v>
      </c>
      <c r="D28" s="3">
        <v>13</v>
      </c>
      <c r="E28" s="31">
        <v>0</v>
      </c>
      <c r="F28" s="31">
        <f>+D28*E28</f>
        <v>0</v>
      </c>
      <c r="G28" s="31">
        <f t="shared" ref="G28:G29" si="9">+F28*1.21</f>
        <v>0</v>
      </c>
      <c r="H28" s="53"/>
    </row>
    <row r="29" spans="1:8" ht="16.5" thickBot="1" x14ac:dyDescent="0.3">
      <c r="A29" s="1" t="s">
        <v>9</v>
      </c>
      <c r="B29" s="14" t="s">
        <v>44</v>
      </c>
      <c r="C29" s="2" t="s">
        <v>2</v>
      </c>
      <c r="D29" s="3">
        <v>13</v>
      </c>
      <c r="E29" s="31">
        <v>0</v>
      </c>
      <c r="F29" s="31">
        <f>+D29*E29</f>
        <v>0</v>
      </c>
      <c r="G29" s="31">
        <f t="shared" si="9"/>
        <v>0</v>
      </c>
      <c r="H29" s="21"/>
    </row>
    <row r="30" spans="1:8" ht="16.5" thickBot="1" x14ac:dyDescent="0.3">
      <c r="A30" s="25" t="s">
        <v>11</v>
      </c>
      <c r="B30" s="34"/>
      <c r="C30" s="35"/>
      <c r="D30" s="55"/>
      <c r="E30" s="33"/>
      <c r="F30" s="33"/>
      <c r="G30" s="33"/>
      <c r="H30" s="53"/>
    </row>
    <row r="31" spans="1:8" ht="16.5" thickBot="1" x14ac:dyDescent="0.3">
      <c r="A31" s="1" t="s">
        <v>12</v>
      </c>
      <c r="B31" s="14" t="s">
        <v>46</v>
      </c>
      <c r="C31" s="2" t="s">
        <v>2</v>
      </c>
      <c r="D31" s="3">
        <v>90</v>
      </c>
      <c r="E31" s="31">
        <v>0</v>
      </c>
      <c r="F31" s="31">
        <f>+D31*E31</f>
        <v>0</v>
      </c>
      <c r="G31" s="31">
        <f t="shared" ref="G31" si="10">+F31*1.21</f>
        <v>0</v>
      </c>
      <c r="H31" s="21"/>
    </row>
    <row r="32" spans="1:8" ht="16.5" thickBot="1" x14ac:dyDescent="0.3">
      <c r="A32" s="1" t="s">
        <v>13</v>
      </c>
      <c r="B32" s="14" t="s">
        <v>47</v>
      </c>
      <c r="C32" s="2" t="s">
        <v>2</v>
      </c>
      <c r="D32" s="3">
        <v>1</v>
      </c>
      <c r="E32" s="31">
        <v>0</v>
      </c>
      <c r="F32" s="31">
        <f t="shared" ref="F32" si="11">+D32*E32</f>
        <v>0</v>
      </c>
      <c r="G32" s="31">
        <f t="shared" ref="G32:G35" si="12">+F32*1.21</f>
        <v>0</v>
      </c>
      <c r="H32" s="21"/>
    </row>
    <row r="33" spans="1:8" ht="16.5" thickBot="1" x14ac:dyDescent="0.3">
      <c r="A33" s="85" t="s">
        <v>32</v>
      </c>
      <c r="B33" s="86" t="s">
        <v>81</v>
      </c>
      <c r="C33" s="87" t="s">
        <v>2</v>
      </c>
      <c r="D33" s="88">
        <v>1</v>
      </c>
      <c r="E33" s="89">
        <v>0</v>
      </c>
      <c r="F33" s="89">
        <f t="shared" ref="F33:F35" si="13">+D33*E33</f>
        <v>0</v>
      </c>
      <c r="G33" s="89">
        <f t="shared" si="12"/>
        <v>0</v>
      </c>
      <c r="H33" s="21"/>
    </row>
    <row r="34" spans="1:8" ht="16.5" thickBot="1" x14ac:dyDescent="0.3">
      <c r="A34" s="85" t="s">
        <v>32</v>
      </c>
      <c r="B34" s="86" t="s">
        <v>82</v>
      </c>
      <c r="C34" s="87" t="s">
        <v>2</v>
      </c>
      <c r="D34" s="88">
        <v>1</v>
      </c>
      <c r="E34" s="89">
        <v>0</v>
      </c>
      <c r="F34" s="89">
        <f t="shared" si="13"/>
        <v>0</v>
      </c>
      <c r="G34" s="89">
        <f t="shared" si="12"/>
        <v>0</v>
      </c>
      <c r="H34" s="21"/>
    </row>
    <row r="35" spans="1:8" ht="16.5" thickBot="1" x14ac:dyDescent="0.3">
      <c r="A35" s="62" t="s">
        <v>80</v>
      </c>
      <c r="B35" s="65" t="s">
        <v>38</v>
      </c>
      <c r="C35" s="66" t="s">
        <v>36</v>
      </c>
      <c r="D35" s="67">
        <v>5</v>
      </c>
      <c r="E35" s="75">
        <v>0</v>
      </c>
      <c r="F35" s="75">
        <f t="shared" si="13"/>
        <v>0</v>
      </c>
      <c r="G35" s="75">
        <f t="shared" si="12"/>
        <v>0</v>
      </c>
      <c r="H35" s="21"/>
    </row>
    <row r="36" spans="1:8" ht="16.5" thickBot="1" x14ac:dyDescent="0.3">
      <c r="A36" s="1" t="s">
        <v>3</v>
      </c>
      <c r="B36" s="14" t="s">
        <v>17</v>
      </c>
      <c r="C36" s="2" t="s">
        <v>33</v>
      </c>
      <c r="D36" s="3">
        <v>10</v>
      </c>
      <c r="E36" s="31">
        <v>0</v>
      </c>
      <c r="F36" s="31">
        <f>+D36*E36</f>
        <v>0</v>
      </c>
      <c r="G36" s="31">
        <f t="shared" ref="G36" si="14">+F36*1.21</f>
        <v>0</v>
      </c>
      <c r="H36" s="21"/>
    </row>
    <row r="37" spans="1:8" ht="22.5" customHeight="1" thickBot="1" x14ac:dyDescent="0.3">
      <c r="A37" s="29"/>
      <c r="B37" s="11"/>
      <c r="D37" s="30"/>
      <c r="E37" s="76"/>
      <c r="F37" s="77">
        <f>SUM(F21:F36)</f>
        <v>0</v>
      </c>
      <c r="G37" s="80">
        <f>SUM(G21:G34)</f>
        <v>0</v>
      </c>
      <c r="H37" s="21"/>
    </row>
    <row r="38" spans="1:8" ht="16.5" thickBot="1" x14ac:dyDescent="0.3">
      <c r="A38" s="39"/>
      <c r="B38"/>
      <c r="C38"/>
      <c r="D38"/>
      <c r="E38" s="18"/>
      <c r="F38" s="18"/>
      <c r="G38" s="18"/>
      <c r="H38" s="21"/>
    </row>
    <row r="39" spans="1:8" ht="13.5" thickBot="1" x14ac:dyDescent="0.25">
      <c r="A39" s="17" t="s">
        <v>14</v>
      </c>
      <c r="B39" s="15"/>
      <c r="C39" s="4"/>
      <c r="D39" s="5"/>
      <c r="E39" s="16"/>
      <c r="F39" s="16"/>
      <c r="G39" s="16"/>
    </row>
    <row r="40" spans="1:8" ht="16.5" thickBot="1" x14ac:dyDescent="0.3">
      <c r="A40" s="1" t="s">
        <v>15</v>
      </c>
      <c r="B40" s="23" t="s">
        <v>40</v>
      </c>
      <c r="C40" s="2" t="s">
        <v>2</v>
      </c>
      <c r="D40" s="3">
        <v>1</v>
      </c>
      <c r="E40" s="31">
        <v>0</v>
      </c>
      <c r="F40" s="31">
        <f t="shared" ref="F40:F45" si="15">+D40*E40</f>
        <v>0</v>
      </c>
      <c r="G40" s="31">
        <f t="shared" ref="G40" si="16">+F40*1.21</f>
        <v>0</v>
      </c>
      <c r="H40" s="21"/>
    </row>
    <row r="41" spans="1:8" ht="24.75" thickBot="1" x14ac:dyDescent="0.3">
      <c r="A41" s="1" t="s">
        <v>16</v>
      </c>
      <c r="B41" s="23" t="s">
        <v>41</v>
      </c>
      <c r="C41" s="2" t="s">
        <v>2</v>
      </c>
      <c r="D41" s="3">
        <v>1</v>
      </c>
      <c r="E41" s="31">
        <v>0</v>
      </c>
      <c r="F41" s="31">
        <f t="shared" ref="F41:F44" si="17">+D41*E41</f>
        <v>0</v>
      </c>
      <c r="G41" s="31">
        <f t="shared" ref="G41:G44" si="18">+F41*1.21</f>
        <v>0</v>
      </c>
      <c r="H41" s="21"/>
    </row>
    <row r="42" spans="1:8" ht="16.5" thickBot="1" x14ac:dyDescent="0.3">
      <c r="A42" s="85" t="s">
        <v>32</v>
      </c>
      <c r="B42" s="86" t="s">
        <v>81</v>
      </c>
      <c r="C42" s="87" t="s">
        <v>2</v>
      </c>
      <c r="D42" s="88">
        <v>1</v>
      </c>
      <c r="E42" s="89">
        <v>0</v>
      </c>
      <c r="F42" s="89">
        <f t="shared" si="17"/>
        <v>0</v>
      </c>
      <c r="G42" s="89">
        <f t="shared" si="18"/>
        <v>0</v>
      </c>
      <c r="H42" s="21"/>
    </row>
    <row r="43" spans="1:8" ht="16.5" thickBot="1" x14ac:dyDescent="0.3">
      <c r="A43" s="85" t="s">
        <v>32</v>
      </c>
      <c r="B43" s="86" t="s">
        <v>82</v>
      </c>
      <c r="C43" s="87" t="s">
        <v>2</v>
      </c>
      <c r="D43" s="88">
        <v>1</v>
      </c>
      <c r="E43" s="89">
        <v>0</v>
      </c>
      <c r="F43" s="89">
        <f t="shared" si="17"/>
        <v>0</v>
      </c>
      <c r="G43" s="89">
        <f t="shared" si="18"/>
        <v>0</v>
      </c>
      <c r="H43" s="21"/>
    </row>
    <row r="44" spans="1:8" ht="16.5" thickBot="1" x14ac:dyDescent="0.3">
      <c r="A44" s="62" t="s">
        <v>80</v>
      </c>
      <c r="B44" s="65" t="s">
        <v>38</v>
      </c>
      <c r="C44" s="66" t="s">
        <v>36</v>
      </c>
      <c r="D44" s="67">
        <v>5</v>
      </c>
      <c r="E44" s="75">
        <v>0</v>
      </c>
      <c r="F44" s="75">
        <f t="shared" si="17"/>
        <v>0</v>
      </c>
      <c r="G44" s="75">
        <f t="shared" si="18"/>
        <v>0</v>
      </c>
      <c r="H44" s="21"/>
    </row>
    <row r="45" spans="1:8" ht="16.5" thickBot="1" x14ac:dyDescent="0.3">
      <c r="A45" s="1" t="s">
        <v>3</v>
      </c>
      <c r="B45" s="14" t="s">
        <v>17</v>
      </c>
      <c r="C45" s="2" t="s">
        <v>33</v>
      </c>
      <c r="D45" s="3">
        <v>15</v>
      </c>
      <c r="E45" s="31">
        <v>0</v>
      </c>
      <c r="F45" s="31">
        <f t="shared" si="15"/>
        <v>0</v>
      </c>
      <c r="G45" s="31">
        <f t="shared" ref="G45" si="19">+F45*1.21</f>
        <v>0</v>
      </c>
      <c r="H45" s="21"/>
    </row>
    <row r="46" spans="1:8" ht="15" customHeight="1" thickBot="1" x14ac:dyDescent="0.3">
      <c r="A46"/>
      <c r="B46"/>
      <c r="C46"/>
      <c r="D46"/>
      <c r="E46" s="81"/>
      <c r="F46" s="77">
        <f>SUM(F40:F45)</f>
        <v>0</v>
      </c>
      <c r="G46" s="78">
        <f>+F46*1.21</f>
        <v>0</v>
      </c>
      <c r="H46" s="21"/>
    </row>
    <row r="47" spans="1:8" ht="15" customHeight="1" x14ac:dyDescent="0.25">
      <c r="A47" s="38"/>
      <c r="B47"/>
      <c r="C47"/>
      <c r="D47"/>
      <c r="E47" s="76"/>
      <c r="F47" s="76"/>
      <c r="G47" s="76"/>
      <c r="H47" s="21"/>
    </row>
    <row r="48" spans="1:8" ht="15" customHeight="1" thickBot="1" x14ac:dyDescent="0.25">
      <c r="A48" s="39" t="s">
        <v>18</v>
      </c>
      <c r="B48"/>
      <c r="C48"/>
      <c r="D48"/>
      <c r="E48" s="76"/>
      <c r="F48" s="76"/>
      <c r="G48" s="76"/>
      <c r="H48" s="20"/>
    </row>
    <row r="49" spans="1:9" ht="13.5" thickBot="1" x14ac:dyDescent="0.25">
      <c r="A49" s="17" t="s">
        <v>19</v>
      </c>
      <c r="B49" s="15"/>
      <c r="C49" s="4"/>
      <c r="D49" s="5"/>
      <c r="E49" s="32"/>
      <c r="F49" s="32"/>
      <c r="G49" s="32"/>
      <c r="H49" s="52"/>
    </row>
    <row r="50" spans="1:9" ht="22.5" thickBot="1" x14ac:dyDescent="0.25">
      <c r="A50" s="1" t="s">
        <v>20</v>
      </c>
      <c r="B50" s="14" t="s">
        <v>57</v>
      </c>
      <c r="C50" s="2" t="s">
        <v>2</v>
      </c>
      <c r="D50" s="3">
        <v>2</v>
      </c>
      <c r="E50" s="31">
        <v>0</v>
      </c>
      <c r="F50" s="31">
        <f t="shared" ref="F50" si="20">+D50*E50</f>
        <v>0</v>
      </c>
      <c r="G50" s="31">
        <f t="shared" ref="G50:G51" si="21">+F50*1.21</f>
        <v>0</v>
      </c>
    </row>
    <row r="51" spans="1:9" ht="22.5" thickBot="1" x14ac:dyDescent="0.25">
      <c r="A51" s="1" t="s">
        <v>21</v>
      </c>
      <c r="B51" s="14" t="s">
        <v>58</v>
      </c>
      <c r="C51" s="2" t="s">
        <v>2</v>
      </c>
      <c r="D51" s="3">
        <v>1</v>
      </c>
      <c r="E51" s="31">
        <v>0</v>
      </c>
      <c r="F51" s="31">
        <f>+D51*E51</f>
        <v>0</v>
      </c>
      <c r="G51" s="31">
        <f t="shared" si="21"/>
        <v>0</v>
      </c>
    </row>
    <row r="52" spans="1:9" ht="13.5" thickBot="1" x14ac:dyDescent="0.25">
      <c r="A52" s="1" t="s">
        <v>31</v>
      </c>
      <c r="B52" s="14" t="s">
        <v>48</v>
      </c>
      <c r="C52" s="2" t="s">
        <v>2</v>
      </c>
      <c r="D52" s="3">
        <v>1</v>
      </c>
      <c r="E52" s="31">
        <v>0</v>
      </c>
      <c r="F52" s="31">
        <f>+D52*E52</f>
        <v>0</v>
      </c>
      <c r="G52" s="31">
        <f t="shared" ref="G52" si="22">+F52*1.21</f>
        <v>0</v>
      </c>
      <c r="H52" s="52"/>
    </row>
    <row r="53" spans="1:9" ht="13.5" thickBot="1" x14ac:dyDescent="0.25">
      <c r="A53" s="1" t="s">
        <v>22</v>
      </c>
      <c r="B53" s="19" t="s">
        <v>50</v>
      </c>
      <c r="C53" s="2" t="s">
        <v>2</v>
      </c>
      <c r="D53" s="3">
        <v>2</v>
      </c>
      <c r="E53" s="31">
        <v>0</v>
      </c>
      <c r="F53" s="31">
        <f t="shared" ref="F53:F57" si="23">+D53*E53</f>
        <v>0</v>
      </c>
      <c r="G53" s="31">
        <f t="shared" ref="G53" si="24">+F53*1.21</f>
        <v>0</v>
      </c>
      <c r="H53" s="52"/>
    </row>
    <row r="54" spans="1:9" ht="29.25" customHeight="1" thickBot="1" x14ac:dyDescent="0.3">
      <c r="A54" s="1" t="s">
        <v>23</v>
      </c>
      <c r="B54" s="19" t="s">
        <v>49</v>
      </c>
      <c r="C54" s="2" t="s">
        <v>2</v>
      </c>
      <c r="D54" s="3">
        <v>500</v>
      </c>
      <c r="E54" s="31">
        <v>0</v>
      </c>
      <c r="F54" s="31">
        <f t="shared" si="23"/>
        <v>0</v>
      </c>
      <c r="G54" s="31">
        <f t="shared" ref="G54" si="25">+F54*1.21</f>
        <v>0</v>
      </c>
      <c r="H54" s="21"/>
    </row>
    <row r="55" spans="1:9" ht="23.25" thickBot="1" x14ac:dyDescent="0.3">
      <c r="A55" s="1" t="s">
        <v>24</v>
      </c>
      <c r="B55" s="14" t="s">
        <v>51</v>
      </c>
      <c r="C55" s="2" t="s">
        <v>2</v>
      </c>
      <c r="D55" s="3">
        <v>1</v>
      </c>
      <c r="E55" s="31">
        <v>0</v>
      </c>
      <c r="F55" s="31">
        <f t="shared" si="23"/>
        <v>0</v>
      </c>
      <c r="G55" s="31">
        <f t="shared" ref="G55:G63" si="26">+F55*1.21</f>
        <v>0</v>
      </c>
      <c r="H55" s="21"/>
      <c r="I55" s="22"/>
    </row>
    <row r="56" spans="1:9" ht="15" customHeight="1" thickBot="1" x14ac:dyDescent="0.3">
      <c r="A56" s="1" t="s">
        <v>56</v>
      </c>
      <c r="B56" s="14" t="s">
        <v>52</v>
      </c>
      <c r="C56" s="2" t="s">
        <v>2</v>
      </c>
      <c r="D56" s="3">
        <v>1</v>
      </c>
      <c r="E56" s="31">
        <v>0</v>
      </c>
      <c r="F56" s="31">
        <f t="shared" si="23"/>
        <v>0</v>
      </c>
      <c r="G56" s="31">
        <f t="shared" si="26"/>
        <v>0</v>
      </c>
      <c r="H56" s="21"/>
      <c r="I56" s="22"/>
    </row>
    <row r="57" spans="1:9" ht="15" customHeight="1" thickBot="1" x14ac:dyDescent="0.3">
      <c r="A57" s="1" t="s">
        <v>55</v>
      </c>
      <c r="B57" s="14" t="s">
        <v>53</v>
      </c>
      <c r="C57" s="2" t="s">
        <v>2</v>
      </c>
      <c r="D57" s="3">
        <v>8</v>
      </c>
      <c r="E57" s="31">
        <v>0</v>
      </c>
      <c r="F57" s="31">
        <f t="shared" si="23"/>
        <v>0</v>
      </c>
      <c r="G57" s="31">
        <f t="shared" ref="G57:G58" si="27">+F57*1.21</f>
        <v>0</v>
      </c>
      <c r="H57" s="21"/>
      <c r="I57" s="22"/>
    </row>
    <row r="58" spans="1:9" ht="16.5" thickBot="1" x14ac:dyDescent="0.3">
      <c r="A58" s="1" t="s">
        <v>25</v>
      </c>
      <c r="B58" s="14" t="s">
        <v>54</v>
      </c>
      <c r="C58" s="2" t="s">
        <v>2</v>
      </c>
      <c r="D58" s="3">
        <v>2</v>
      </c>
      <c r="E58" s="31">
        <v>0</v>
      </c>
      <c r="F58" s="31">
        <f t="shared" ref="F58" si="28">+D58*E58</f>
        <v>0</v>
      </c>
      <c r="G58" s="31">
        <f t="shared" si="27"/>
        <v>0</v>
      </c>
      <c r="H58" s="53"/>
      <c r="I58" s="22"/>
    </row>
    <row r="59" spans="1:9" ht="16.5" thickBot="1" x14ac:dyDescent="0.3">
      <c r="A59" s="1" t="s">
        <v>67</v>
      </c>
      <c r="B59" s="14" t="s">
        <v>68</v>
      </c>
      <c r="C59" s="2" t="s">
        <v>2</v>
      </c>
      <c r="D59" s="3">
        <v>1</v>
      </c>
      <c r="E59" s="31">
        <v>0</v>
      </c>
      <c r="F59" s="31">
        <f t="shared" ref="F59:F63" si="29">+D59*E59</f>
        <v>0</v>
      </c>
      <c r="G59" s="31">
        <f t="shared" si="26"/>
        <v>0</v>
      </c>
      <c r="H59" s="21"/>
      <c r="I59" s="22"/>
    </row>
    <row r="60" spans="1:9" ht="16.5" thickBot="1" x14ac:dyDescent="0.3">
      <c r="A60" s="85" t="s">
        <v>32</v>
      </c>
      <c r="B60" s="86" t="s">
        <v>81</v>
      </c>
      <c r="C60" s="87" t="s">
        <v>2</v>
      </c>
      <c r="D60" s="88">
        <v>1</v>
      </c>
      <c r="E60" s="89">
        <v>0</v>
      </c>
      <c r="F60" s="89">
        <f t="shared" si="29"/>
        <v>0</v>
      </c>
      <c r="G60" s="89">
        <f t="shared" si="26"/>
        <v>0</v>
      </c>
      <c r="H60" s="21"/>
      <c r="I60" s="22"/>
    </row>
    <row r="61" spans="1:9" ht="16.5" thickBot="1" x14ac:dyDescent="0.3">
      <c r="A61" s="85" t="s">
        <v>32</v>
      </c>
      <c r="B61" s="86" t="s">
        <v>82</v>
      </c>
      <c r="C61" s="87" t="s">
        <v>2</v>
      </c>
      <c r="D61" s="88">
        <v>1</v>
      </c>
      <c r="E61" s="89">
        <v>0</v>
      </c>
      <c r="F61" s="89">
        <f t="shared" si="29"/>
        <v>0</v>
      </c>
      <c r="G61" s="89">
        <f t="shared" si="26"/>
        <v>0</v>
      </c>
      <c r="H61" s="21"/>
      <c r="I61" s="22"/>
    </row>
    <row r="62" spans="1:9" ht="15" customHeight="1" thickBot="1" x14ac:dyDescent="0.3">
      <c r="A62" s="62" t="s">
        <v>80</v>
      </c>
      <c r="B62" s="65" t="s">
        <v>38</v>
      </c>
      <c r="C62" s="66" t="s">
        <v>36</v>
      </c>
      <c r="D62" s="67">
        <v>5</v>
      </c>
      <c r="E62" s="75">
        <v>0</v>
      </c>
      <c r="F62" s="75">
        <f t="shared" si="29"/>
        <v>0</v>
      </c>
      <c r="G62" s="75">
        <f t="shared" si="26"/>
        <v>0</v>
      </c>
      <c r="H62" s="21"/>
      <c r="I62" s="22"/>
    </row>
    <row r="63" spans="1:9" ht="15" customHeight="1" thickBot="1" x14ac:dyDescent="0.3">
      <c r="A63" s="1" t="s">
        <v>26</v>
      </c>
      <c r="B63" s="14" t="s">
        <v>27</v>
      </c>
      <c r="C63" s="2" t="s">
        <v>33</v>
      </c>
      <c r="D63" s="3">
        <v>20</v>
      </c>
      <c r="E63" s="31">
        <v>0</v>
      </c>
      <c r="F63" s="31">
        <f t="shared" si="29"/>
        <v>0</v>
      </c>
      <c r="G63" s="31">
        <f t="shared" si="26"/>
        <v>0</v>
      </c>
      <c r="H63" s="21"/>
      <c r="I63" s="22"/>
    </row>
    <row r="64" spans="1:9" ht="16.5" thickBot="1" x14ac:dyDescent="0.3">
      <c r="A64"/>
      <c r="B64"/>
      <c r="C64"/>
      <c r="D64"/>
      <c r="E64" s="81"/>
      <c r="F64" s="77">
        <f>SUM(F50:F63)</f>
        <v>0</v>
      </c>
      <c r="G64" s="78">
        <f>+F64*1.21</f>
        <v>0</v>
      </c>
      <c r="H64" s="21"/>
    </row>
    <row r="65" spans="1:8" ht="15.75" x14ac:dyDescent="0.25">
      <c r="A65"/>
      <c r="B65"/>
      <c r="C65"/>
      <c r="D65"/>
      <c r="E65" s="76"/>
      <c r="F65" s="76"/>
      <c r="G65" s="76"/>
      <c r="H65" s="21"/>
    </row>
    <row r="66" spans="1:8" ht="15.75" x14ac:dyDescent="0.25">
      <c r="A66"/>
      <c r="B66"/>
      <c r="C66"/>
      <c r="D66"/>
      <c r="E66" s="76"/>
      <c r="F66" s="76"/>
      <c r="G66" s="76"/>
      <c r="H66" s="21"/>
    </row>
    <row r="67" spans="1:8" ht="16.5" thickBot="1" x14ac:dyDescent="0.3">
      <c r="A67"/>
      <c r="B67"/>
      <c r="C67"/>
      <c r="D67"/>
      <c r="E67" s="76"/>
      <c r="F67" s="76"/>
      <c r="G67" s="76"/>
      <c r="H67" s="21"/>
    </row>
    <row r="68" spans="1:8" ht="16.5" thickBot="1" x14ac:dyDescent="0.3">
      <c r="A68" s="17" t="s">
        <v>35</v>
      </c>
      <c r="B68" s="15"/>
      <c r="C68" s="4"/>
      <c r="D68" s="5"/>
      <c r="E68" s="32"/>
      <c r="F68" s="32"/>
      <c r="G68" s="32"/>
      <c r="H68" s="21"/>
    </row>
    <row r="69" spans="1:8" ht="34.5" customHeight="1" thickBot="1" x14ac:dyDescent="0.25">
      <c r="A69" s="62" t="s">
        <v>39</v>
      </c>
      <c r="B69" s="84" t="s">
        <v>84</v>
      </c>
      <c r="C69" s="66" t="s">
        <v>36</v>
      </c>
      <c r="D69" s="67">
        <v>5</v>
      </c>
      <c r="E69" s="75">
        <v>0</v>
      </c>
      <c r="F69" s="75">
        <f>+D69*E69</f>
        <v>0</v>
      </c>
      <c r="G69" s="75">
        <f t="shared" ref="G69:G70" si="30">+F69*1.21</f>
        <v>0</v>
      </c>
      <c r="H69" s="37"/>
    </row>
    <row r="70" spans="1:8" ht="43.5" thickBot="1" x14ac:dyDescent="0.25">
      <c r="A70" s="56" t="s">
        <v>83</v>
      </c>
      <c r="B70" s="57" t="s">
        <v>85</v>
      </c>
      <c r="C70" s="58" t="s">
        <v>37</v>
      </c>
      <c r="D70" s="59">
        <v>100</v>
      </c>
      <c r="E70" s="83">
        <v>0</v>
      </c>
      <c r="F70" s="83">
        <f t="shared" ref="F70" si="31">+D70*E70</f>
        <v>0</v>
      </c>
      <c r="G70" s="83">
        <f t="shared" si="30"/>
        <v>0</v>
      </c>
    </row>
    <row r="71" spans="1:8" ht="13.5" thickBot="1" x14ac:dyDescent="0.25">
      <c r="A71"/>
      <c r="B71"/>
      <c r="C71"/>
      <c r="D71"/>
      <c r="E71" s="81"/>
      <c r="F71" s="82">
        <f>SUM(F69:F70)</f>
        <v>0</v>
      </c>
      <c r="G71" s="78">
        <f>+F71*1.21</f>
        <v>0</v>
      </c>
    </row>
    <row r="72" spans="1:8" x14ac:dyDescent="0.2">
      <c r="A72" s="11"/>
    </row>
    <row r="73" spans="1:8" ht="24" customHeight="1" thickBot="1" x14ac:dyDescent="0.25">
      <c r="A73" s="11"/>
      <c r="F73" s="10" t="s">
        <v>28</v>
      </c>
      <c r="G73" s="10" t="s">
        <v>29</v>
      </c>
    </row>
    <row r="74" spans="1:8" ht="26.25" customHeight="1" thickBot="1" x14ac:dyDescent="0.3">
      <c r="A74" s="69" t="s">
        <v>69</v>
      </c>
      <c r="B74" s="72"/>
      <c r="C74" s="72"/>
      <c r="D74" s="72"/>
      <c r="E74" s="73"/>
      <c r="F74" s="70">
        <f>SUM(F63,F50:F59,F45,F40:F41,F36,F31:F32,F24:F29,F21:F22,F17,F13,F9,F5)</f>
        <v>0</v>
      </c>
      <c r="G74" s="71">
        <f>+F74*1.21</f>
        <v>0</v>
      </c>
      <c r="H74" s="36"/>
    </row>
    <row r="75" spans="1:8" ht="26.25" customHeight="1" thickBot="1" x14ac:dyDescent="0.3">
      <c r="A75" s="94" t="s">
        <v>70</v>
      </c>
      <c r="B75" s="72"/>
      <c r="C75" s="72"/>
      <c r="D75" s="72"/>
      <c r="E75" s="73"/>
      <c r="F75" s="90">
        <f>SUM(F60:F61,F42:F43,F33:F34,F14:F15,F6:F7)</f>
        <v>0</v>
      </c>
      <c r="G75" s="91">
        <f t="shared" ref="G75" si="32">+F75*1.21</f>
        <v>0</v>
      </c>
      <c r="H75" s="36"/>
    </row>
    <row r="76" spans="1:8" ht="24.75" customHeight="1" thickBot="1" x14ac:dyDescent="0.25">
      <c r="A76" s="95" t="s">
        <v>86</v>
      </c>
      <c r="B76" s="72"/>
      <c r="C76" s="72"/>
      <c r="D76" s="72"/>
      <c r="E76" s="73"/>
      <c r="F76" s="63">
        <f>SUM(F62,F44,F35,F16,F8,F69)</f>
        <v>0</v>
      </c>
      <c r="G76" s="64">
        <f>+F76*1.21</f>
        <v>0</v>
      </c>
    </row>
    <row r="77" spans="1:8" ht="22.5" thickBot="1" x14ac:dyDescent="0.25">
      <c r="A77" s="96" t="s">
        <v>71</v>
      </c>
      <c r="B77" s="74"/>
      <c r="C77" s="74"/>
      <c r="D77" s="74"/>
      <c r="E77" s="73"/>
      <c r="F77" s="60">
        <f>SUM(F70)</f>
        <v>0</v>
      </c>
      <c r="G77" s="61">
        <f>+F77*1.21</f>
        <v>0</v>
      </c>
    </row>
    <row r="78" spans="1:8" ht="27" thickBot="1" x14ac:dyDescent="0.25">
      <c r="A78" s="97" t="s">
        <v>72</v>
      </c>
      <c r="B78" s="74"/>
      <c r="C78" s="74"/>
      <c r="D78" s="74"/>
      <c r="E78" s="73"/>
      <c r="F78" s="92">
        <f>SUM(F74:F77)</f>
        <v>0</v>
      </c>
      <c r="G78" s="93">
        <f>SUM(G74:G77)</f>
        <v>0</v>
      </c>
    </row>
    <row r="79" spans="1:8" x14ac:dyDescent="0.2">
      <c r="F79" s="28"/>
      <c r="G79" s="28"/>
    </row>
    <row r="80" spans="1:8" x14ac:dyDescent="0.2">
      <c r="F80" s="28"/>
      <c r="G80" s="28"/>
    </row>
    <row r="81" spans="1:1" x14ac:dyDescent="0.2">
      <c r="A81" s="9" t="s">
        <v>87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Zouhar</dc:creator>
  <cp:keywords/>
  <dc:description/>
  <cp:lastModifiedBy>AKPR</cp:lastModifiedBy>
  <cp:revision/>
  <dcterms:created xsi:type="dcterms:W3CDTF">2010-02-17T13:57:16Z</dcterms:created>
  <dcterms:modified xsi:type="dcterms:W3CDTF">2025-02-19T15:35:39Z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